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chakir/Desktop/untitled_folder/adv-coding/finance/"/>
    </mc:Choice>
  </mc:AlternateContent>
  <xr:revisionPtr revIDLastSave="0" documentId="13_ncr:1_{11AF4B83-42CD-714A-B7A4-5632E31D114D}" xr6:coauthVersionLast="47" xr6:coauthVersionMax="47" xr10:uidLastSave="{00000000-0000-0000-0000-000000000000}"/>
  <bookViews>
    <workbookView xWindow="0" yWindow="720" windowWidth="29400" windowHeight="18400" xr2:uid="{00000000-000D-0000-FFFF-FFFF00000000}"/>
  </bookViews>
  <sheets>
    <sheet name="ValByCompPE" sheetId="16" r:id="rId1"/>
    <sheet name="BOND" sheetId="19" r:id="rId2"/>
    <sheet name="DCF" sheetId="18" r:id="rId3"/>
    <sheet name="BETA" sheetId="13" r:id="rId4"/>
    <sheet name="CapStr" sheetId="2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0" l="1"/>
  <c r="B14" i="20"/>
  <c r="B13" i="20"/>
  <c r="B12" i="20"/>
  <c r="B11" i="20"/>
  <c r="C30" i="18"/>
  <c r="N12" i="18" s="1"/>
  <c r="N13" i="18" s="1"/>
  <c r="I25" i="18"/>
  <c r="H25" i="18"/>
  <c r="K25" i="18"/>
  <c r="J25" i="18"/>
  <c r="D24" i="16"/>
  <c r="D3" i="16"/>
  <c r="L2" i="19"/>
  <c r="J6" i="19"/>
  <c r="D11" i="16"/>
  <c r="C29" i="18"/>
  <c r="C15" i="20"/>
  <c r="C14" i="20"/>
  <c r="L3" i="19"/>
  <c r="G3" i="19"/>
  <c r="D3" i="19"/>
  <c r="J7" i="19" s="1"/>
  <c r="L25" i="18"/>
  <c r="H26" i="18"/>
  <c r="K11" i="16"/>
  <c r="K10" i="16"/>
  <c r="K9" i="16"/>
  <c r="K24" i="16"/>
  <c r="K23" i="16"/>
  <c r="K22" i="16"/>
  <c r="D22" i="16"/>
  <c r="E17" i="16"/>
  <c r="E16" i="16"/>
  <c r="E19" i="16"/>
  <c r="E18" i="16"/>
  <c r="E5" i="16"/>
  <c r="E4" i="16"/>
  <c r="E6" i="16"/>
  <c r="E3" i="16"/>
  <c r="I26" i="18"/>
  <c r="L26" i="18"/>
  <c r="K26" i="18"/>
  <c r="J26" i="18"/>
  <c r="M13" i="18" l="1"/>
  <c r="M5" i="18"/>
  <c r="N4" i="18"/>
  <c r="N5" i="18" s="1"/>
  <c r="C11" i="20" l="1"/>
  <c r="C13" i="20"/>
  <c r="C12" i="20"/>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G514" i="13"/>
  <c r="G515" i="13"/>
  <c r="G516" i="13"/>
  <c r="G517" i="13"/>
  <c r="G518" i="13"/>
  <c r="G519" i="13"/>
  <c r="G520" i="13"/>
  <c r="G521" i="13"/>
  <c r="G522" i="13"/>
  <c r="G523" i="13"/>
  <c r="G524" i="13"/>
  <c r="G525" i="13"/>
  <c r="G526" i="13"/>
  <c r="G527" i="13"/>
  <c r="G528" i="13"/>
  <c r="G529" i="13"/>
  <c r="G530" i="13"/>
  <c r="G531" i="13"/>
  <c r="G532" i="13"/>
  <c r="G533" i="13"/>
  <c r="G534" i="13"/>
  <c r="G535" i="13"/>
  <c r="G536" i="13"/>
  <c r="G537" i="13"/>
  <c r="G538" i="13"/>
  <c r="G539" i="13"/>
  <c r="G540" i="13"/>
  <c r="G541" i="13"/>
  <c r="G542" i="13"/>
  <c r="G543" i="13"/>
  <c r="G544" i="13"/>
  <c r="G545" i="13"/>
  <c r="G546" i="13"/>
  <c r="G547" i="13"/>
  <c r="G548" i="13"/>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690" i="13"/>
  <c r="G691" i="13"/>
  <c r="G692" i="13"/>
  <c r="G693" i="13"/>
  <c r="G694" i="13"/>
  <c r="G695" i="13"/>
  <c r="G696" i="13"/>
  <c r="G697" i="13"/>
  <c r="G698" i="13"/>
  <c r="G699" i="13"/>
  <c r="G700" i="13"/>
  <c r="G701" i="13"/>
  <c r="G702" i="13"/>
  <c r="G703" i="13"/>
  <c r="G704" i="13"/>
  <c r="G705" i="13"/>
  <c r="G706" i="13"/>
  <c r="G707" i="13"/>
  <c r="G708" i="13"/>
  <c r="G709" i="13"/>
  <c r="G710" i="13"/>
  <c r="G711" i="13"/>
  <c r="G712" i="13"/>
  <c r="G713" i="13"/>
  <c r="G714" i="13"/>
  <c r="G715" i="13"/>
  <c r="G716" i="13"/>
  <c r="G717" i="13"/>
  <c r="G718" i="13"/>
  <c r="G719" i="13"/>
  <c r="G720" i="13"/>
  <c r="G721" i="13"/>
  <c r="G722" i="13"/>
  <c r="G723" i="13"/>
  <c r="G724" i="13"/>
  <c r="G725" i="13"/>
  <c r="G726" i="13"/>
  <c r="G727" i="13"/>
  <c r="G728" i="13"/>
  <c r="G729" i="13"/>
  <c r="G730" i="13"/>
  <c r="G731" i="13"/>
  <c r="G732" i="13"/>
  <c r="G733" i="13"/>
  <c r="G734" i="13"/>
  <c r="G735" i="13"/>
  <c r="G736" i="13"/>
  <c r="G737" i="13"/>
  <c r="G738" i="13"/>
  <c r="G739" i="13"/>
  <c r="G740" i="13"/>
  <c r="G741" i="13"/>
  <c r="G742" i="13"/>
  <c r="G743" i="13"/>
  <c r="G744" i="13"/>
  <c r="G745" i="13"/>
  <c r="G746" i="13"/>
  <c r="G747" i="13"/>
  <c r="G748" i="13"/>
  <c r="G749" i="13"/>
  <c r="G750" i="13"/>
  <c r="G751" i="13"/>
  <c r="G752" i="13"/>
  <c r="G753" i="13"/>
  <c r="G754" i="13"/>
  <c r="G755" i="13"/>
  <c r="G756" i="13"/>
  <c r="G757" i="13"/>
  <c r="G758" i="13"/>
  <c r="G759" i="13"/>
  <c r="G760" i="13"/>
  <c r="G761" i="13"/>
  <c r="G762" i="13"/>
  <c r="G763" i="13"/>
  <c r="G764" i="13"/>
  <c r="G765" i="13"/>
  <c r="G766" i="13"/>
  <c r="G767" i="13"/>
  <c r="G768" i="13"/>
  <c r="G769" i="13"/>
  <c r="G770" i="13"/>
  <c r="G771" i="13"/>
  <c r="G772" i="13"/>
  <c r="G773" i="13"/>
  <c r="G774" i="13"/>
  <c r="G775" i="13"/>
  <c r="G776" i="13"/>
  <c r="G777" i="13"/>
  <c r="G778" i="13"/>
  <c r="G779" i="13"/>
  <c r="G780" i="13"/>
  <c r="G781" i="13"/>
  <c r="G782" i="13"/>
  <c r="G783" i="13"/>
  <c r="G784" i="13"/>
  <c r="G785" i="13"/>
  <c r="G786" i="13"/>
  <c r="G787" i="13"/>
  <c r="G788" i="13"/>
  <c r="G789" i="13"/>
  <c r="G790" i="13"/>
  <c r="G791" i="13"/>
  <c r="G792" i="13"/>
  <c r="G793" i="13"/>
  <c r="G794" i="13"/>
  <c r="G795" i="13"/>
  <c r="G796" i="13"/>
  <c r="G797" i="13"/>
  <c r="G798" i="13"/>
  <c r="G799" i="13"/>
  <c r="G800" i="13"/>
  <c r="G801" i="13"/>
  <c r="G802" i="13"/>
  <c r="G803" i="13"/>
  <c r="G804" i="13"/>
  <c r="G805" i="13"/>
  <c r="G806" i="13"/>
  <c r="G807" i="13"/>
  <c r="G808" i="13"/>
  <c r="G809" i="13"/>
  <c r="G810" i="13"/>
  <c r="G811" i="13"/>
  <c r="G812" i="13"/>
  <c r="G813" i="13"/>
  <c r="G814" i="13"/>
  <c r="G815" i="13"/>
  <c r="G816" i="13"/>
  <c r="G817" i="13"/>
  <c r="G818" i="13"/>
  <c r="G819" i="13"/>
  <c r="G820" i="13"/>
  <c r="G821" i="13"/>
  <c r="G822" i="13"/>
  <c r="G823" i="13"/>
  <c r="G824" i="13"/>
  <c r="G825" i="13"/>
  <c r="G826" i="13"/>
  <c r="G827" i="13"/>
  <c r="G828" i="13"/>
  <c r="G829" i="13"/>
  <c r="G830" i="13"/>
  <c r="G831" i="13"/>
  <c r="G832" i="13"/>
  <c r="G833" i="13"/>
  <c r="G834" i="13"/>
  <c r="G835" i="13"/>
  <c r="G836" i="13"/>
  <c r="G837" i="13"/>
  <c r="G838" i="13"/>
  <c r="G839" i="13"/>
  <c r="G840" i="13"/>
  <c r="G841" i="13"/>
  <c r="G842" i="13"/>
  <c r="G843" i="13"/>
  <c r="G844" i="13"/>
  <c r="G845" i="13"/>
  <c r="G846" i="13"/>
  <c r="G847" i="13"/>
  <c r="G848" i="13"/>
  <c r="G849" i="13"/>
  <c r="G850" i="13"/>
  <c r="G851" i="13"/>
  <c r="G852" i="13"/>
  <c r="G853" i="13"/>
  <c r="G854" i="13"/>
  <c r="G855" i="13"/>
  <c r="G856" i="13"/>
  <c r="G857" i="13"/>
  <c r="G858" i="13"/>
  <c r="G859" i="13"/>
  <c r="G860" i="13"/>
  <c r="G861" i="13"/>
  <c r="G862" i="13"/>
  <c r="G863" i="13"/>
  <c r="G864" i="13"/>
  <c r="G865" i="13"/>
  <c r="G866" i="13"/>
  <c r="G867" i="13"/>
  <c r="G868" i="13"/>
  <c r="G869" i="13"/>
  <c r="G870" i="13"/>
  <c r="G871" i="13"/>
  <c r="G872" i="13"/>
  <c r="G873" i="13"/>
  <c r="G874" i="13"/>
  <c r="G875" i="13"/>
  <c r="G876" i="13"/>
  <c r="G877" i="13"/>
  <c r="G878" i="13"/>
  <c r="G879" i="13"/>
  <c r="G880" i="13"/>
  <c r="G881" i="13"/>
  <c r="G882" i="13"/>
  <c r="G883" i="13"/>
  <c r="G884" i="13"/>
  <c r="G885" i="13"/>
  <c r="G886" i="13"/>
  <c r="G887" i="13"/>
  <c r="G888" i="13"/>
  <c r="G889" i="13"/>
  <c r="G890" i="13"/>
  <c r="G891" i="13"/>
  <c r="G892" i="13"/>
  <c r="G893" i="13"/>
  <c r="G894" i="13"/>
  <c r="G895" i="13"/>
  <c r="G896" i="13"/>
  <c r="G897" i="13"/>
  <c r="G898" i="13"/>
  <c r="G899" i="13"/>
  <c r="G900" i="13"/>
  <c r="G901" i="13"/>
  <c r="G902" i="13"/>
  <c r="G903" i="13"/>
  <c r="G904" i="13"/>
  <c r="G905" i="13"/>
  <c r="G906" i="13"/>
  <c r="G907" i="13"/>
  <c r="G908" i="13"/>
  <c r="G909" i="13"/>
  <c r="G910" i="13"/>
  <c r="G911" i="13"/>
  <c r="G912" i="13"/>
  <c r="G913" i="13"/>
  <c r="G914" i="13"/>
  <c r="G915" i="13"/>
  <c r="G916" i="13"/>
  <c r="G917" i="13"/>
  <c r="G918" i="13"/>
  <c r="G919" i="13"/>
  <c r="G920" i="13"/>
  <c r="G921" i="13"/>
  <c r="G922" i="13"/>
  <c r="G923" i="13"/>
  <c r="G924" i="13"/>
  <c r="G925" i="13"/>
  <c r="G926" i="13"/>
  <c r="G927" i="13"/>
  <c r="G928" i="13"/>
  <c r="G929" i="13"/>
  <c r="G930" i="13"/>
  <c r="G931" i="13"/>
  <c r="G932" i="13"/>
  <c r="G933" i="13"/>
  <c r="G934" i="13"/>
  <c r="G935" i="13"/>
  <c r="G936" i="13"/>
  <c r="G937" i="13"/>
  <c r="G938" i="13"/>
  <c r="G939" i="13"/>
  <c r="G940" i="13"/>
  <c r="G941" i="13"/>
  <c r="G942" i="13"/>
  <c r="G943" i="13"/>
  <c r="G944" i="13"/>
  <c r="G945" i="13"/>
  <c r="G946" i="13"/>
  <c r="G947" i="13"/>
  <c r="G948" i="13"/>
  <c r="G949" i="13"/>
  <c r="G950" i="13"/>
  <c r="G951" i="13"/>
  <c r="G952" i="13"/>
  <c r="G953" i="13"/>
  <c r="G954" i="13"/>
  <c r="G955" i="13"/>
  <c r="G956" i="13"/>
  <c r="G957" i="13"/>
  <c r="G958" i="13"/>
  <c r="G959" i="13"/>
  <c r="G960" i="13"/>
  <c r="G961" i="13"/>
  <c r="G962" i="13"/>
  <c r="G963" i="13"/>
  <c r="G964" i="13"/>
  <c r="G965" i="13"/>
  <c r="G966" i="13"/>
  <c r="G967" i="13"/>
  <c r="G968" i="13"/>
  <c r="G969" i="13"/>
  <c r="G970" i="13"/>
  <c r="G971" i="13"/>
  <c r="G972" i="13"/>
  <c r="G973" i="13"/>
  <c r="G974" i="13"/>
  <c r="G975" i="13"/>
  <c r="G976" i="13"/>
  <c r="G977" i="13"/>
  <c r="G978" i="13"/>
  <c r="G979" i="13"/>
  <c r="G980" i="13"/>
  <c r="G981" i="13"/>
  <c r="G982" i="13"/>
  <c r="G983" i="13"/>
  <c r="G984" i="13"/>
  <c r="G985" i="13"/>
  <c r="G986" i="13"/>
  <c r="G987" i="13"/>
  <c r="G988" i="13"/>
  <c r="G989" i="13"/>
  <c r="G990" i="13"/>
  <c r="G991" i="13"/>
  <c r="G992" i="13"/>
  <c r="G993" i="13"/>
  <c r="G994" i="13"/>
  <c r="G995" i="13"/>
  <c r="G996" i="13"/>
  <c r="G997" i="13"/>
  <c r="G998" i="13"/>
  <c r="G999" i="13"/>
  <c r="G1000" i="13"/>
  <c r="G1001" i="13"/>
  <c r="G1002" i="13"/>
  <c r="G1003" i="13"/>
  <c r="G1004" i="13"/>
  <c r="G1005" i="13"/>
  <c r="G1006" i="13"/>
  <c r="G1007" i="13"/>
  <c r="G1008" i="13"/>
  <c r="G1009" i="13"/>
  <c r="G1010" i="13"/>
  <c r="G1011" i="13"/>
  <c r="G1012" i="13"/>
  <c r="G1013" i="13"/>
  <c r="G1014" i="13"/>
  <c r="G1015" i="13"/>
  <c r="G1016" i="13"/>
  <c r="G1017" i="13"/>
  <c r="G1018" i="13"/>
  <c r="G1019" i="13"/>
  <c r="G1020" i="13"/>
  <c r="G1021" i="13"/>
  <c r="G1022" i="13"/>
  <c r="G1023" i="13"/>
  <c r="G1024" i="13"/>
  <c r="G1025" i="13"/>
  <c r="G1026" i="13"/>
  <c r="G1027" i="13"/>
  <c r="G1028" i="13"/>
  <c r="G1029" i="13"/>
  <c r="G1030" i="13"/>
  <c r="G1031" i="13"/>
  <c r="G1032" i="13"/>
  <c r="G1033" i="13"/>
  <c r="G1034" i="13"/>
  <c r="G1035" i="13"/>
  <c r="G1036" i="13"/>
  <c r="G1037" i="13"/>
  <c r="G1038" i="13"/>
  <c r="G1039" i="13"/>
  <c r="G1040" i="13"/>
  <c r="G1041" i="13"/>
  <c r="G1042" i="13"/>
  <c r="G1043" i="13"/>
  <c r="G1044" i="13"/>
  <c r="G1045" i="13"/>
  <c r="G1046" i="13"/>
  <c r="G1047" i="13"/>
  <c r="G1048" i="13"/>
  <c r="G1049" i="13"/>
  <c r="G1050" i="13"/>
  <c r="G1051" i="13"/>
  <c r="G1052" i="13"/>
  <c r="G1053" i="13"/>
  <c r="G1054" i="13"/>
  <c r="G1055" i="13"/>
  <c r="G1056" i="13"/>
  <c r="G1057" i="13"/>
  <c r="G1058" i="13"/>
  <c r="G1059" i="13"/>
  <c r="G1060" i="13"/>
  <c r="G1061" i="13"/>
  <c r="G1062" i="13"/>
  <c r="G1063" i="13"/>
  <c r="G1064" i="13"/>
  <c r="G1065" i="13"/>
  <c r="G1066" i="13"/>
  <c r="G1067" i="13"/>
  <c r="G1068" i="13"/>
  <c r="G1069" i="13"/>
  <c r="G1070" i="13"/>
  <c r="G1071" i="13"/>
  <c r="G1072" i="13"/>
  <c r="G1073" i="13"/>
  <c r="G1074" i="13"/>
  <c r="G1075" i="13"/>
  <c r="G1076" i="13"/>
  <c r="G1077" i="13"/>
  <c r="G1078" i="13"/>
  <c r="G1079" i="13"/>
  <c r="G1080" i="13"/>
  <c r="G1081" i="13"/>
  <c r="G1082" i="13"/>
  <c r="G1083" i="13"/>
  <c r="G1084" i="13"/>
  <c r="G1085" i="13"/>
  <c r="G1086" i="13"/>
  <c r="G1087" i="13"/>
  <c r="G1088" i="13"/>
  <c r="G1089" i="13"/>
  <c r="G1090" i="13"/>
  <c r="G1091" i="13"/>
  <c r="G1092" i="13"/>
  <c r="G1093" i="13"/>
  <c r="G1094" i="13"/>
  <c r="G1095" i="13"/>
  <c r="G1096" i="13"/>
  <c r="G1097" i="13"/>
  <c r="G1098" i="13"/>
  <c r="G1099" i="13"/>
  <c r="G1100" i="13"/>
  <c r="G1101" i="13"/>
  <c r="G1102" i="13"/>
  <c r="G1103" i="13"/>
  <c r="G1104" i="13"/>
  <c r="G1105" i="13"/>
  <c r="G1106" i="13"/>
  <c r="G1107" i="13"/>
  <c r="G1108" i="13"/>
  <c r="G1109" i="13"/>
  <c r="G1110" i="13"/>
  <c r="G1111" i="13"/>
  <c r="G1112" i="13"/>
  <c r="G1113" i="13"/>
  <c r="G1114" i="13"/>
  <c r="G1115" i="13"/>
  <c r="G1116" i="13"/>
  <c r="G1117" i="13"/>
  <c r="G1118" i="13"/>
  <c r="G1119" i="13"/>
  <c r="G1120" i="13"/>
  <c r="G1121" i="13"/>
  <c r="G1122" i="13"/>
  <c r="G1123" i="13"/>
  <c r="G1124" i="13"/>
  <c r="G1125" i="13"/>
  <c r="G1126" i="13"/>
  <c r="G1127" i="13"/>
  <c r="G1128" i="13"/>
  <c r="G1129" i="13"/>
  <c r="G1130" i="13"/>
  <c r="G1131" i="13"/>
  <c r="G1132" i="13"/>
  <c r="G1133" i="13"/>
  <c r="G1134" i="13"/>
  <c r="G1135" i="13"/>
  <c r="G1136" i="13"/>
  <c r="G1137" i="13"/>
  <c r="G1138" i="13"/>
  <c r="G1139" i="13"/>
  <c r="G1140" i="13"/>
  <c r="G1141" i="13"/>
  <c r="G1142" i="13"/>
  <c r="G1143" i="13"/>
  <c r="G1144" i="13"/>
  <c r="G1145" i="13"/>
  <c r="G1146" i="13"/>
  <c r="G1147" i="13"/>
  <c r="G1148" i="13"/>
  <c r="G1149" i="13"/>
  <c r="G1150" i="13"/>
  <c r="G1151" i="13"/>
  <c r="G1152" i="13"/>
  <c r="G1153" i="13"/>
  <c r="G1154" i="13"/>
  <c r="G1155" i="13"/>
  <c r="G1156" i="13"/>
  <c r="G1157" i="13"/>
  <c r="G1158" i="13"/>
  <c r="G1159" i="13"/>
  <c r="G1160" i="13"/>
  <c r="G1161" i="13"/>
  <c r="G1162" i="13"/>
  <c r="G1163" i="13"/>
  <c r="G1164" i="13"/>
  <c r="G1165" i="13"/>
  <c r="G1166" i="13"/>
  <c r="G1167" i="13"/>
  <c r="G1168" i="13"/>
  <c r="G1169" i="13"/>
  <c r="G1170" i="13"/>
  <c r="G1171" i="13"/>
  <c r="G1172" i="13"/>
  <c r="G1173" i="13"/>
  <c r="G1174" i="13"/>
  <c r="G1175" i="13"/>
  <c r="G1176" i="13"/>
  <c r="G1177" i="13"/>
  <c r="G1178" i="13"/>
  <c r="G1179" i="13"/>
  <c r="G1180" i="13"/>
  <c r="G1181" i="13"/>
  <c r="G1182" i="13"/>
  <c r="G1183" i="13"/>
  <c r="G1184" i="13"/>
  <c r="G1185" i="13"/>
  <c r="G1186" i="13"/>
  <c r="G1187" i="13"/>
  <c r="G1188" i="13"/>
  <c r="G1189" i="13"/>
  <c r="G1190" i="13"/>
  <c r="G1191" i="13"/>
  <c r="G1192" i="13"/>
  <c r="G1193" i="13"/>
  <c r="G1194" i="13"/>
  <c r="G1195" i="13"/>
  <c r="G1196" i="13"/>
  <c r="G1197" i="13"/>
  <c r="G1198" i="13"/>
  <c r="G1199" i="13"/>
  <c r="G1200" i="13"/>
  <c r="G1201" i="13"/>
  <c r="G1202" i="13"/>
  <c r="G1203" i="13"/>
  <c r="G1204" i="13"/>
  <c r="G1205" i="13"/>
  <c r="G1206" i="13"/>
  <c r="G1207" i="13"/>
  <c r="G1208" i="13"/>
  <c r="G1209" i="13"/>
  <c r="G1210" i="13"/>
  <c r="G1211" i="13"/>
  <c r="G1212" i="13"/>
  <c r="G1213" i="13"/>
  <c r="G1214" i="13"/>
  <c r="G1215" i="13"/>
  <c r="G1216" i="13"/>
  <c r="G1217" i="13"/>
  <c r="G1218" i="13"/>
  <c r="G1219" i="13"/>
  <c r="G1220" i="13"/>
  <c r="G1221" i="13"/>
  <c r="G1222" i="13"/>
  <c r="G1223" i="13"/>
  <c r="G1224" i="13"/>
  <c r="G1225" i="13"/>
  <c r="G1226" i="13"/>
  <c r="G1227" i="13"/>
  <c r="G1228" i="13"/>
  <c r="G1229" i="13"/>
  <c r="G1230" i="13"/>
  <c r="G1231" i="13"/>
  <c r="G1232" i="13"/>
  <c r="G1233" i="13"/>
  <c r="G1234" i="13"/>
  <c r="G1235" i="13"/>
  <c r="G1236" i="13"/>
  <c r="G1237" i="13"/>
  <c r="G1238" i="13"/>
  <c r="G1239" i="13"/>
  <c r="G1240" i="13"/>
  <c r="G1241" i="13"/>
  <c r="G1242" i="13"/>
  <c r="G1243" i="13"/>
  <c r="G1244" i="13"/>
  <c r="G1245" i="13"/>
  <c r="G1246" i="13"/>
  <c r="G1247" i="13"/>
  <c r="G1248" i="13"/>
  <c r="G1249" i="13"/>
  <c r="G1250" i="13"/>
  <c r="G1251" i="13"/>
  <c r="G1252" i="13"/>
  <c r="G1253" i="13"/>
  <c r="G1254" i="13"/>
  <c r="G1255" i="13"/>
  <c r="G1256" i="13"/>
  <c r="G1257" i="13"/>
  <c r="G1258" i="13"/>
  <c r="G1259" i="13"/>
  <c r="G3" i="13"/>
  <c r="F5" i="13"/>
  <c r="F4"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1002" i="13"/>
  <c r="F1003" i="13"/>
  <c r="F1004" i="13"/>
  <c r="F1005" i="13"/>
  <c r="F1006" i="13"/>
  <c r="F1007" i="13"/>
  <c r="F1008" i="13"/>
  <c r="F1009" i="13"/>
  <c r="F1010" i="13"/>
  <c r="F1011" i="13"/>
  <c r="F1012" i="13"/>
  <c r="F1013" i="13"/>
  <c r="F1014" i="13"/>
  <c r="F1015" i="13"/>
  <c r="F1016" i="13"/>
  <c r="F1017" i="13"/>
  <c r="F1018" i="13"/>
  <c r="F1019" i="13"/>
  <c r="F1020" i="13"/>
  <c r="F1021" i="13"/>
  <c r="F1022" i="13"/>
  <c r="F1023" i="13"/>
  <c r="F1024" i="13"/>
  <c r="F1025" i="13"/>
  <c r="F1026" i="13"/>
  <c r="F1027" i="13"/>
  <c r="F1028" i="13"/>
  <c r="F1029" i="13"/>
  <c r="F1030" i="13"/>
  <c r="F1031" i="13"/>
  <c r="F1032" i="13"/>
  <c r="F1033" i="13"/>
  <c r="F1034" i="13"/>
  <c r="F1035" i="13"/>
  <c r="F1036" i="13"/>
  <c r="F1037" i="13"/>
  <c r="F1038" i="13"/>
  <c r="F1039" i="13"/>
  <c r="F1040" i="13"/>
  <c r="F1041" i="13"/>
  <c r="F1042" i="13"/>
  <c r="F1043" i="13"/>
  <c r="F1044" i="13"/>
  <c r="F1045" i="13"/>
  <c r="F1046" i="13"/>
  <c r="F1047" i="13"/>
  <c r="F1048" i="13"/>
  <c r="F1049" i="13"/>
  <c r="F1050" i="13"/>
  <c r="F1051" i="13"/>
  <c r="F1052" i="13"/>
  <c r="F1053" i="13"/>
  <c r="F1054" i="13"/>
  <c r="F1055" i="13"/>
  <c r="F1056" i="13"/>
  <c r="F1057" i="13"/>
  <c r="F1058" i="13"/>
  <c r="F1059" i="13"/>
  <c r="F1060" i="13"/>
  <c r="F1061" i="13"/>
  <c r="F1062" i="13"/>
  <c r="F1063" i="13"/>
  <c r="F1064" i="13"/>
  <c r="F1065" i="13"/>
  <c r="F1066" i="13"/>
  <c r="F1067" i="13"/>
  <c r="F1068" i="13"/>
  <c r="F1069" i="13"/>
  <c r="F1070" i="13"/>
  <c r="F1071" i="13"/>
  <c r="F1072" i="13"/>
  <c r="F1073" i="13"/>
  <c r="F1074" i="13"/>
  <c r="F1075" i="13"/>
  <c r="F1076" i="13"/>
  <c r="F1077" i="13"/>
  <c r="F1078" i="13"/>
  <c r="F1079" i="13"/>
  <c r="F1080" i="13"/>
  <c r="F1081" i="13"/>
  <c r="F1082" i="13"/>
  <c r="F1083" i="13"/>
  <c r="F1084" i="13"/>
  <c r="F1085" i="13"/>
  <c r="F1086" i="13"/>
  <c r="F1087" i="13"/>
  <c r="F1088" i="13"/>
  <c r="F1089" i="13"/>
  <c r="F1090" i="13"/>
  <c r="F1091" i="13"/>
  <c r="F1092" i="13"/>
  <c r="F1093" i="13"/>
  <c r="F1094" i="13"/>
  <c r="F1095" i="13"/>
  <c r="F1096" i="13"/>
  <c r="F1097" i="13"/>
  <c r="F1098" i="13"/>
  <c r="F1099" i="13"/>
  <c r="F1100" i="13"/>
  <c r="F1101" i="13"/>
  <c r="F1102" i="13"/>
  <c r="F1103" i="13"/>
  <c r="F1104" i="13"/>
  <c r="F1105" i="13"/>
  <c r="F1106" i="13"/>
  <c r="F1107" i="13"/>
  <c r="F1108" i="13"/>
  <c r="F1109" i="13"/>
  <c r="F1110" i="13"/>
  <c r="F1111" i="13"/>
  <c r="F1112" i="13"/>
  <c r="F1113" i="13"/>
  <c r="F1114" i="13"/>
  <c r="F1115" i="13"/>
  <c r="F1116" i="13"/>
  <c r="F1117" i="13"/>
  <c r="F1118" i="13"/>
  <c r="F1119" i="13"/>
  <c r="F1120" i="13"/>
  <c r="F1121" i="13"/>
  <c r="F1122" i="13"/>
  <c r="F1123" i="13"/>
  <c r="F1124" i="13"/>
  <c r="F1125" i="13"/>
  <c r="F1126" i="13"/>
  <c r="F1127" i="13"/>
  <c r="F1128" i="13"/>
  <c r="F1129" i="13"/>
  <c r="F1130" i="13"/>
  <c r="F1131" i="13"/>
  <c r="F1132" i="13"/>
  <c r="F1133" i="13"/>
  <c r="F1134" i="13"/>
  <c r="F1135" i="13"/>
  <c r="F1136" i="13"/>
  <c r="F1137" i="13"/>
  <c r="F1138" i="13"/>
  <c r="F1139" i="13"/>
  <c r="F1140" i="13"/>
  <c r="F1141" i="13"/>
  <c r="F1142" i="13"/>
  <c r="F1143" i="13"/>
  <c r="F1144" i="13"/>
  <c r="F1145" i="13"/>
  <c r="F1146" i="13"/>
  <c r="F1147" i="13"/>
  <c r="F1148" i="13"/>
  <c r="F1149" i="13"/>
  <c r="F1150" i="13"/>
  <c r="F1151" i="13"/>
  <c r="F1152" i="13"/>
  <c r="F1153" i="13"/>
  <c r="F1154" i="13"/>
  <c r="F1155" i="13"/>
  <c r="F1156" i="13"/>
  <c r="F1157" i="13"/>
  <c r="F1158" i="13"/>
  <c r="F1159" i="13"/>
  <c r="F1160" i="13"/>
  <c r="F1161" i="13"/>
  <c r="F1162" i="13"/>
  <c r="F1163" i="13"/>
  <c r="F1164" i="13"/>
  <c r="F1165" i="13"/>
  <c r="F1166" i="13"/>
  <c r="F1167" i="13"/>
  <c r="F1168" i="13"/>
  <c r="F1169" i="13"/>
  <c r="F1170" i="13"/>
  <c r="F1171" i="13"/>
  <c r="F1172" i="13"/>
  <c r="F1173" i="13"/>
  <c r="F1174" i="13"/>
  <c r="F1175" i="13"/>
  <c r="F1176" i="13"/>
  <c r="F1177" i="13"/>
  <c r="F1178" i="13"/>
  <c r="F1179" i="13"/>
  <c r="F1180" i="13"/>
  <c r="F1181" i="13"/>
  <c r="F1182" i="13"/>
  <c r="F1183" i="13"/>
  <c r="F1184" i="13"/>
  <c r="F1185" i="13"/>
  <c r="F1186" i="13"/>
  <c r="F1187" i="13"/>
  <c r="F1188" i="13"/>
  <c r="F1189" i="13"/>
  <c r="F1190" i="13"/>
  <c r="F1191" i="13"/>
  <c r="F1192" i="13"/>
  <c r="F1193" i="13"/>
  <c r="F1194" i="13"/>
  <c r="F1195" i="13"/>
  <c r="F1196" i="13"/>
  <c r="F1197" i="13"/>
  <c r="F1198" i="13"/>
  <c r="F1199" i="13"/>
  <c r="F1200" i="13"/>
  <c r="F1201" i="13"/>
  <c r="F1202" i="13"/>
  <c r="F1203" i="13"/>
  <c r="F1204" i="13"/>
  <c r="F1205" i="13"/>
  <c r="F1206" i="13"/>
  <c r="F1207" i="13"/>
  <c r="F1208" i="13"/>
  <c r="F1209" i="13"/>
  <c r="F1210" i="13"/>
  <c r="F1211" i="13"/>
  <c r="F1212" i="13"/>
  <c r="F1213" i="13"/>
  <c r="F1214" i="13"/>
  <c r="F1215" i="13"/>
  <c r="F1216" i="13"/>
  <c r="F1217" i="13"/>
  <c r="F1218" i="13"/>
  <c r="F1219" i="13"/>
  <c r="F1220" i="13"/>
  <c r="F1221" i="13"/>
  <c r="F1222" i="13"/>
  <c r="F1223" i="13"/>
  <c r="F1224" i="13"/>
  <c r="F1225" i="13"/>
  <c r="F1226" i="13"/>
  <c r="F1227" i="13"/>
  <c r="F1228" i="13"/>
  <c r="F1229" i="13"/>
  <c r="F1230" i="13"/>
  <c r="F1231" i="13"/>
  <c r="F1232" i="13"/>
  <c r="F1233" i="13"/>
  <c r="F1234" i="13"/>
  <c r="F1235" i="13"/>
  <c r="F1236" i="13"/>
  <c r="F1237" i="13"/>
  <c r="F1238" i="13"/>
  <c r="F1239" i="13"/>
  <c r="F1240" i="13"/>
  <c r="F1241" i="13"/>
  <c r="F1242" i="13"/>
  <c r="F1243" i="13"/>
  <c r="F1244" i="13"/>
  <c r="F1245" i="13"/>
  <c r="F1246" i="13"/>
  <c r="F1247" i="13"/>
  <c r="F1248" i="13"/>
  <c r="F1249" i="13"/>
  <c r="F1250" i="13"/>
  <c r="F1251" i="13"/>
  <c r="F1252" i="13"/>
  <c r="F1253" i="13"/>
  <c r="F1254" i="13"/>
  <c r="F1255" i="13"/>
  <c r="F1256" i="13"/>
  <c r="F1257" i="13"/>
  <c r="F1258" i="13"/>
  <c r="F1259" i="13"/>
  <c r="F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3" i="13"/>
  <c r="T5" i="13" l="1"/>
  <c r="T6" i="13"/>
  <c r="G2" i="19"/>
  <c r="D2" i="19"/>
  <c r="C24" i="18"/>
  <c r="L5" i="18"/>
  <c r="K5" i="18"/>
  <c r="J5" i="18"/>
  <c r="I5" i="18"/>
  <c r="D24" i="18"/>
  <c r="D22" i="18"/>
  <c r="C22" i="18"/>
  <c r="C12" i="18"/>
  <c r="F12" i="18"/>
  <c r="E12" i="18"/>
  <c r="D12" i="18"/>
  <c r="D4" i="18"/>
  <c r="E4" i="18"/>
  <c r="F4" i="18"/>
  <c r="C4" i="18"/>
  <c r="B19" i="16"/>
  <c r="D19" i="16" s="1"/>
  <c r="B18" i="16"/>
  <c r="D18" i="16" s="1"/>
  <c r="B17" i="16"/>
  <c r="D17" i="16" s="1"/>
  <c r="B16" i="16"/>
  <c r="D16" i="16" s="1"/>
  <c r="D23" i="16" s="1"/>
  <c r="B6" i="16"/>
  <c r="D6" i="16" s="1"/>
  <c r="B5" i="16"/>
  <c r="D5" i="16" s="1"/>
  <c r="B4" i="16"/>
  <c r="D4" i="16" s="1"/>
  <c r="B3" i="16"/>
  <c r="C20" i="18" l="1"/>
  <c r="C23" i="18" s="1"/>
  <c r="C25" i="18" s="1"/>
  <c r="D10" i="16"/>
  <c r="D9" i="16"/>
  <c r="F5" i="18"/>
  <c r="F13" i="18"/>
  <c r="I13" i="18" l="1"/>
  <c r="J13" i="18" l="1"/>
  <c r="K13" i="18" l="1"/>
  <c r="L13" i="18" l="1"/>
  <c r="D20" i="18" s="1"/>
  <c r="D23" i="18" s="1"/>
  <c r="D25" i="18" l="1"/>
</calcChain>
</file>

<file path=xl/sharedStrings.xml><?xml version="1.0" encoding="utf-8"?>
<sst xmlns="http://schemas.openxmlformats.org/spreadsheetml/2006/main" count="168" uniqueCount="108">
  <si>
    <t>P/E Ratio</t>
  </si>
  <si>
    <t>META</t>
  </si>
  <si>
    <t>Date</t>
  </si>
  <si>
    <t>Adj Close GOOGL</t>
  </si>
  <si>
    <t>Adj Close NFLX</t>
  </si>
  <si>
    <t>Exp ret GOOGL</t>
  </si>
  <si>
    <t>Free Cash Flow</t>
  </si>
  <si>
    <t>Growth</t>
  </si>
  <si>
    <t>Cash/Cash equivalance</t>
  </si>
  <si>
    <t>Total Debt</t>
  </si>
  <si>
    <t>Equity Value</t>
  </si>
  <si>
    <t>Shares Outstanding</t>
  </si>
  <si>
    <t>Price Per Share</t>
  </si>
  <si>
    <t>Average EPS (5 years)</t>
  </si>
  <si>
    <t>Current stock price</t>
  </si>
  <si>
    <t>GOOGL</t>
  </si>
  <si>
    <t>EPS, Adj</t>
  </si>
  <si>
    <t>MSFT</t>
  </si>
  <si>
    <t>AAPL</t>
  </si>
  <si>
    <t>Average P/E of the industry</t>
  </si>
  <si>
    <t>P/E for Alphabet</t>
  </si>
  <si>
    <t>P/E for Netflix</t>
  </si>
  <si>
    <t>PARA</t>
  </si>
  <si>
    <t>FOXA</t>
  </si>
  <si>
    <t>DIS</t>
  </si>
  <si>
    <t>NFLX</t>
  </si>
  <si>
    <t>NETFLIX</t>
  </si>
  <si>
    <t>ALPHABET</t>
  </si>
  <si>
    <t>Average Growth Rate</t>
  </si>
  <si>
    <t>Future free CF</t>
  </si>
  <si>
    <t>Current Outstanding Shares</t>
  </si>
  <si>
    <t>Long Term Dept</t>
  </si>
  <si>
    <t>Short Term Debt</t>
  </si>
  <si>
    <t>Current Stock Price</t>
  </si>
  <si>
    <t>Tax rate</t>
  </si>
  <si>
    <t>Cost of Equity</t>
  </si>
  <si>
    <t>Cost of Debt</t>
  </si>
  <si>
    <t>Estimated Discount Rate WACC</t>
  </si>
  <si>
    <t>E Market val.</t>
  </si>
  <si>
    <t>D Market val.</t>
  </si>
  <si>
    <t>E+D</t>
  </si>
  <si>
    <t>PV of  FFCF</t>
  </si>
  <si>
    <t>Terminal val.</t>
  </si>
  <si>
    <t>Perpertual Growth Rate</t>
  </si>
  <si>
    <t>GOOGLE</t>
  </si>
  <si>
    <t>Sum of FCF</t>
  </si>
  <si>
    <t>YTM</t>
  </si>
  <si>
    <t>Credit Rating</t>
  </si>
  <si>
    <t>Estimated Price</t>
  </si>
  <si>
    <t>Face Value</t>
  </si>
  <si>
    <t>Coupon</t>
  </si>
  <si>
    <t>Issue Price</t>
  </si>
  <si>
    <t>Settle Date</t>
  </si>
  <si>
    <t>Maturity</t>
  </si>
  <si>
    <t>Coupon Rate</t>
  </si>
  <si>
    <t>Issue Price %</t>
  </si>
  <si>
    <t>Aa2</t>
  </si>
  <si>
    <t>Baa2</t>
  </si>
  <si>
    <t>Coupon Freq</t>
  </si>
  <si>
    <t>S/A</t>
  </si>
  <si>
    <t>Alphabet inc. (GOOGL)</t>
  </si>
  <si>
    <t>Netflix (NFLX)</t>
  </si>
  <si>
    <t>Minimum Variance Portfolio</t>
  </si>
  <si>
    <t>Return</t>
  </si>
  <si>
    <t>Risk  (std.dev)</t>
  </si>
  <si>
    <t>Beta</t>
  </si>
  <si>
    <t>Adj Close SPY</t>
  </si>
  <si>
    <t>Exp ret SPY</t>
  </si>
  <si>
    <t>Exp retNFLX</t>
  </si>
  <si>
    <t>ST Debt</t>
  </si>
  <si>
    <t>LT Debt</t>
  </si>
  <si>
    <t>Common stock</t>
  </si>
  <si>
    <t>Retained Earnings</t>
  </si>
  <si>
    <t>Debt-to-Equity</t>
  </si>
  <si>
    <t>Debt-to-Asset</t>
  </si>
  <si>
    <t>Equity Ratio</t>
  </si>
  <si>
    <t>Total Assets</t>
  </si>
  <si>
    <t>Total Equity</t>
  </si>
  <si>
    <t>Interest Expense</t>
  </si>
  <si>
    <t>Interest Exp</t>
  </si>
  <si>
    <t>P/E Ratio (using last year EPS)</t>
  </si>
  <si>
    <t>Using EPS of the last year</t>
  </si>
  <si>
    <t>Using average EPS over five years</t>
  </si>
  <si>
    <t>Spread</t>
  </si>
  <si>
    <t xml:space="preserve">Price of Netflix's bond </t>
  </si>
  <si>
    <t xml:space="preserve">Price of Alphabet's bond </t>
  </si>
  <si>
    <t>Treasury yield</t>
  </si>
  <si>
    <t>WACC</t>
  </si>
  <si>
    <t>Maximum Sharpe Portfolio</t>
  </si>
  <si>
    <t>5y Returns</t>
  </si>
  <si>
    <t>1y Returns</t>
  </si>
  <si>
    <t>Monthly Beta</t>
  </si>
  <si>
    <t>Daily Beta</t>
  </si>
  <si>
    <t>Description:</t>
  </si>
  <si>
    <t>First, we get the EPS of all the firms for the last five years. Then, we use these values in order to get the average EPS over five years for each firm. This average will be used in order to compute the P/E ratio of each firm by dividing the current stock price by the average EPS. The ratios are then used to calculate the average P/E of the industry which is then used to perform the comparison with the P/E of the companies subject of our study. The average is also use to estimate the intrinsic value of the stock price by multiplying this average by the average EPS. We do the same process as well by taking the last year's EPS instead of the average over five years.</t>
  </si>
  <si>
    <t>In order to estimate the bond prices we got the credit rating and the maturity of both the bonds selected from our companies and we use the matrix specifying the spread of each bond according to its rating and corresponding maturity. After finding the spread, the value is added to the Treasury Bond's yield in order to get the yield to maturity. Using the yield to maturity and computing the price by discounting the future cash flows to the present.</t>
  </si>
  <si>
    <t>In order to assess stock prices with DCF we took the estimated future free cash flows of the two companies for the next six years, we computed their present values for five years and we used the sixth in order to get the terminal value. In order to compute the terminal value we used the perpetual growth rate which we assumed to be around 3%. Then we discounted also the terminal value and we summed all the future free cash flows with the terminal value all discounted to the present. Then, we subtracted from the sum the difference between the total debt ad the cash/cash equivalents to get the equity value. The equity value is therefore used to compute the estimated intrinsic value of the stock price by dividing it by the number of shares outstanding.</t>
  </si>
  <si>
    <t>(In Millions USD)</t>
  </si>
  <si>
    <t>In order to discount the future free cash flows we use the WACC as the discount factor. In order to compute the WACC for each company, we compute the equity market value (E) which is done by multiplying the current shares outstanding by the stock price. We compute the debt market value (D) by which is the total debt (short + long). We calculate the cost of equity (Ke) by using the formula Ke = Rf + beta*R where Rf is the risk-free rate of return and R is the risk premium, while beta is the respective beta of each company. Finally, we compute the cost of debt by dividing the interest expense over the total debt</t>
  </si>
  <si>
    <t>The WACC is then computed using the following formula:</t>
  </si>
  <si>
    <t>Where V = E + D</t>
  </si>
  <si>
    <t>The beta values are computed using the formula using stock prices from the period of interest:</t>
  </si>
  <si>
    <t>The WACC is taken from the DCF sheet</t>
  </si>
  <si>
    <t>Debt-to-Equity = Total debt / Total equity</t>
  </si>
  <si>
    <t>Debt-to-Asset = Total debt / Total assets</t>
  </si>
  <si>
    <t>Equity Ratio = Total equity / Total assets</t>
  </si>
  <si>
    <t>Cost of debt = Interest expense / Total debt</t>
  </si>
  <si>
    <t>Cost of Equity = Risk-free rate of return + Beta*Risk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</si>
</sst>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rgb="FFFA7D00"/>
      <name val="Calibri"/>
      <family val="2"/>
      <scheme val="minor"/>
    </font>
    <font>
      <b/>
      <sz val="13"/>
      <color theme="3"/>
      <name val="Calibri"/>
      <family val="2"/>
      <scheme val="minor"/>
    </font>
    <font>
      <b/>
      <sz val="11"/>
      <color theme="1"/>
      <name val="Calibri"/>
      <family val="2"/>
      <scheme val="minor"/>
    </font>
    <font>
      <sz val="11"/>
      <color theme="1"/>
      <name val="Calibri"/>
      <family val="2"/>
      <scheme val="minor"/>
    </font>
    <font>
      <sz val="10"/>
      <color rgb="FF000000"/>
      <name val="Times New Roman"/>
      <family val="1"/>
    </font>
    <font>
      <b/>
      <u/>
      <sz val="12"/>
      <color theme="1"/>
      <name val="Calibri"/>
      <family val="2"/>
      <scheme val="minor"/>
    </font>
    <font>
      <b/>
      <u/>
      <sz val="11"/>
      <color theme="1"/>
      <name val="Calibri (Body)"/>
    </font>
    <font>
      <sz val="12"/>
      <color rgb="FF3F3F76"/>
      <name val="Calibri"/>
      <family val="2"/>
      <scheme val="minor"/>
    </font>
    <font>
      <b/>
      <sz val="12"/>
      <color theme="1"/>
      <name val="Calibri"/>
      <family val="2"/>
      <scheme val="minor"/>
    </font>
    <font>
      <b/>
      <u/>
      <sz val="11"/>
      <color rgb="FFFF0000"/>
      <name val="Calibri"/>
      <family val="2"/>
      <scheme val="minor"/>
    </font>
    <font>
      <b/>
      <u/>
      <sz val="12"/>
      <color rgb="FFFF0000"/>
      <name val="Calibri"/>
      <family val="2"/>
      <scheme val="minor"/>
    </font>
    <font>
      <b/>
      <sz val="11"/>
      <name val="Calibri"/>
      <family val="2"/>
    </font>
    <font>
      <i/>
      <sz val="18"/>
      <color rgb="FF111111"/>
      <name val="Arial"/>
      <family val="2"/>
    </font>
    <font>
      <b/>
      <u/>
      <sz val="11"/>
      <color theme="1"/>
      <name val="Calibri"/>
      <family val="2"/>
      <scheme val="minor"/>
    </font>
    <font>
      <sz val="12"/>
      <color theme="1"/>
      <name val="Calibri (Body)"/>
    </font>
    <font>
      <i/>
      <sz val="11"/>
      <color theme="1"/>
      <name val="Calibri"/>
      <family val="2"/>
      <scheme val="minor"/>
    </font>
  </fonts>
  <fills count="13">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CC99"/>
      </patternFill>
    </fill>
    <fill>
      <patternFill patternType="solid">
        <fgColor theme="8"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14999847407452621"/>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rgb="FF7F7F7F"/>
      </left>
      <right/>
      <top style="thin">
        <color rgb="FF7F7F7F"/>
      </top>
      <bottom style="thin">
        <color rgb="FF7F7F7F"/>
      </bottom>
      <diagonal/>
    </border>
    <border>
      <left/>
      <right/>
      <top/>
      <bottom style="thin">
        <color auto="1"/>
      </bottom>
      <diagonal/>
    </border>
    <border>
      <left/>
      <right/>
      <top style="thin">
        <color auto="1"/>
      </top>
      <bottom style="thin">
        <color auto="1"/>
      </bottom>
      <diagonal/>
    </border>
    <border>
      <left/>
      <right style="thin">
        <color auto="1"/>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7">
    <xf numFmtId="0" fontId="0" fillId="0" borderId="0"/>
    <xf numFmtId="0" fontId="5" fillId="0" borderId="2" applyNumberFormat="0" applyFill="0" applyAlignment="0" applyProtection="0"/>
    <xf numFmtId="9" fontId="7" fillId="0" borderId="0" applyFont="0" applyFill="0" applyBorder="0" applyAlignment="0" applyProtection="0"/>
    <xf numFmtId="0" fontId="8" fillId="0" borderId="0"/>
    <xf numFmtId="0" fontId="3" fillId="0" borderId="0"/>
    <xf numFmtId="0" fontId="11" fillId="6" borderId="1" applyNumberFormat="0" applyAlignment="0" applyProtection="0"/>
    <xf numFmtId="0" fontId="4" fillId="2" borderId="1" applyNumberFormat="0" applyAlignment="0" applyProtection="0"/>
  </cellStyleXfs>
  <cellXfs count="125">
    <xf numFmtId="0" fontId="0" fillId="0" borderId="0" xfId="0"/>
    <xf numFmtId="0" fontId="0" fillId="0" borderId="0" xfId="0" applyAlignment="1">
      <alignment horizontal="center"/>
    </xf>
    <xf numFmtId="0" fontId="0" fillId="0" borderId="3" xfId="0" applyBorder="1"/>
    <xf numFmtId="0" fontId="3" fillId="0" borderId="0" xfId="4"/>
    <xf numFmtId="0" fontId="3" fillId="3" borderId="3" xfId="4" applyFill="1" applyBorder="1"/>
    <xf numFmtId="2" fontId="3" fillId="0" borderId="3" xfId="4" applyNumberFormat="1" applyBorder="1"/>
    <xf numFmtId="2" fontId="3" fillId="0" borderId="0" xfId="4" applyNumberFormat="1"/>
    <xf numFmtId="0" fontId="3" fillId="0" borderId="3" xfId="4" applyBorder="1"/>
    <xf numFmtId="0" fontId="9" fillId="5" borderId="0" xfId="4" applyFont="1" applyFill="1"/>
    <xf numFmtId="0" fontId="3" fillId="5" borderId="0" xfId="4" applyFill="1"/>
    <xf numFmtId="9" fontId="0" fillId="0" borderId="3" xfId="2" applyFont="1" applyBorder="1"/>
    <xf numFmtId="0" fontId="0" fillId="0" borderId="3" xfId="0" applyBorder="1" applyAlignment="1">
      <alignment horizontal="center"/>
    </xf>
    <xf numFmtId="2" fontId="0" fillId="0" borderId="3" xfId="0" applyNumberFormat="1" applyBorder="1"/>
    <xf numFmtId="10" fontId="0" fillId="0" borderId="3" xfId="2" applyNumberFormat="1" applyFont="1" applyBorder="1"/>
    <xf numFmtId="164" fontId="0" fillId="0" borderId="3" xfId="2" applyNumberFormat="1" applyFont="1" applyBorder="1"/>
    <xf numFmtId="0" fontId="0" fillId="5" borderId="0" xfId="0" applyFill="1"/>
    <xf numFmtId="0" fontId="0" fillId="7" borderId="3" xfId="0" applyFill="1" applyBorder="1"/>
    <xf numFmtId="0" fontId="0" fillId="0" borderId="7" xfId="0" applyBorder="1"/>
    <xf numFmtId="0" fontId="0" fillId="3" borderId="3" xfId="0" applyFill="1" applyBorder="1"/>
    <xf numFmtId="0" fontId="0" fillId="8" borderId="3" xfId="0" applyFill="1" applyBorder="1"/>
    <xf numFmtId="0" fontId="3" fillId="7" borderId="3" xfId="4" applyFill="1" applyBorder="1"/>
    <xf numFmtId="0" fontId="3" fillId="0" borderId="7" xfId="4" applyBorder="1"/>
    <xf numFmtId="0" fontId="3" fillId="8" borderId="3" xfId="4" applyFill="1" applyBorder="1"/>
    <xf numFmtId="0" fontId="10" fillId="5" borderId="0" xfId="0" applyFont="1" applyFill="1"/>
    <xf numFmtId="0" fontId="0" fillId="9" borderId="0" xfId="0" applyFill="1"/>
    <xf numFmtId="0" fontId="3" fillId="7" borderId="5" xfId="4" applyFill="1" applyBorder="1"/>
    <xf numFmtId="165" fontId="0" fillId="0" borderId="3" xfId="2" applyNumberFormat="1" applyFont="1" applyBorder="1"/>
    <xf numFmtId="14" fontId="0" fillId="0" borderId="3" xfId="0" applyNumberFormat="1" applyBorder="1"/>
    <xf numFmtId="0" fontId="2" fillId="7" borderId="5" xfId="4" applyFont="1" applyFill="1" applyBorder="1"/>
    <xf numFmtId="0" fontId="0" fillId="4" borderId="6" xfId="0" applyFill="1" applyBorder="1"/>
    <xf numFmtId="0" fontId="0" fillId="4" borderId="3" xfId="0" applyFill="1" applyBorder="1"/>
    <xf numFmtId="9" fontId="6" fillId="0" borderId="3" xfId="0" applyNumberFormat="1" applyFont="1" applyBorder="1"/>
    <xf numFmtId="9" fontId="6" fillId="0" borderId="3" xfId="2" applyFont="1" applyBorder="1"/>
    <xf numFmtId="2" fontId="12" fillId="0" borderId="3" xfId="4" applyNumberFormat="1" applyFont="1" applyBorder="1"/>
    <xf numFmtId="2" fontId="13" fillId="0" borderId="3" xfId="0" applyNumberFormat="1" applyFont="1" applyBorder="1"/>
    <xf numFmtId="10" fontId="0" fillId="0" borderId="3" xfId="0" applyNumberFormat="1" applyBorder="1"/>
    <xf numFmtId="2" fontId="14" fillId="0" borderId="3" xfId="4" applyNumberFormat="1" applyFont="1" applyBorder="1"/>
    <xf numFmtId="0" fontId="11" fillId="6" borderId="1" xfId="5" applyAlignment="1">
      <alignment horizontal="center"/>
    </xf>
    <xf numFmtId="10" fontId="4" fillId="2" borderId="1" xfId="6" applyNumberFormat="1" applyAlignment="1">
      <alignment horizontal="center"/>
    </xf>
    <xf numFmtId="10" fontId="4" fillId="2" borderId="8" xfId="6" applyNumberFormat="1" applyBorder="1" applyAlignment="1">
      <alignment horizontal="center"/>
    </xf>
    <xf numFmtId="0" fontId="11" fillId="6" borderId="1" xfId="5" applyAlignment="1">
      <alignment horizontal="left"/>
    </xf>
    <xf numFmtId="0" fontId="11" fillId="6" borderId="8" xfId="5" applyBorder="1" applyAlignment="1">
      <alignment horizontal="left"/>
    </xf>
    <xf numFmtId="0" fontId="16" fillId="0" borderId="0" xfId="0" applyFont="1"/>
    <xf numFmtId="0" fontId="0" fillId="10" borderId="3" xfId="0" applyFill="1" applyBorder="1" applyAlignment="1">
      <alignment horizontal="center"/>
    </xf>
    <xf numFmtId="0" fontId="15" fillId="11" borderId="3" xfId="0" applyFont="1" applyFill="1" applyBorder="1" applyAlignment="1">
      <alignment horizontal="center" vertical="top"/>
    </xf>
    <xf numFmtId="0" fontId="0" fillId="11" borderId="3" xfId="0" applyFill="1" applyBorder="1" applyAlignment="1">
      <alignment horizontal="center"/>
    </xf>
    <xf numFmtId="0" fontId="5" fillId="12" borderId="3" xfId="1" applyFill="1" applyBorder="1" applyAlignment="1">
      <alignment horizontal="center"/>
    </xf>
    <xf numFmtId="14" fontId="0" fillId="0" borderId="3" xfId="0" applyNumberFormat="1" applyBorder="1" applyAlignment="1">
      <alignment horizontal="center"/>
    </xf>
    <xf numFmtId="166" fontId="0" fillId="0" borderId="3" xfId="2" applyNumberFormat="1" applyFont="1" applyBorder="1"/>
    <xf numFmtId="166" fontId="0" fillId="0" borderId="3" xfId="0" applyNumberFormat="1" applyBorder="1"/>
    <xf numFmtId="0" fontId="2" fillId="8" borderId="3" xfId="4" applyFont="1" applyFill="1" applyBorder="1"/>
    <xf numFmtId="0" fontId="0" fillId="8" borderId="3" xfId="0" applyFill="1" applyBorder="1" applyAlignment="1">
      <alignment horizontal="center"/>
    </xf>
    <xf numFmtId="0" fontId="0" fillId="4" borderId="5" xfId="0" applyFill="1" applyBorder="1" applyAlignment="1">
      <alignment horizontal="left"/>
    </xf>
    <xf numFmtId="0" fontId="0" fillId="4" borderId="4" xfId="0" applyFill="1" applyBorder="1" applyAlignment="1">
      <alignment horizontal="left"/>
    </xf>
    <xf numFmtId="167" fontId="4" fillId="2" borderId="3" xfId="2" applyNumberFormat="1" applyFont="1" applyFill="1" applyBorder="1" applyAlignment="1">
      <alignment horizontal="center"/>
    </xf>
    <xf numFmtId="0" fontId="2" fillId="4" borderId="3" xfId="4" applyFont="1" applyFill="1" applyBorder="1" applyAlignment="1">
      <alignment horizontal="left" vertical="center"/>
    </xf>
    <xf numFmtId="0" fontId="3" fillId="4" borderId="3" xfId="4" applyFill="1" applyBorder="1" applyAlignment="1">
      <alignment horizontal="left" vertical="center"/>
    </xf>
    <xf numFmtId="0" fontId="2" fillId="4" borderId="3" xfId="4" applyFont="1" applyFill="1" applyBorder="1" applyAlignment="1">
      <alignment horizontal="left"/>
    </xf>
    <xf numFmtId="0" fontId="3" fillId="4" borderId="3" xfId="4" applyFill="1" applyBorder="1" applyAlignment="1">
      <alignment horizontal="left"/>
    </xf>
    <xf numFmtId="0" fontId="9" fillId="0" borderId="0" xfId="4" applyFont="1" applyAlignment="1">
      <alignment horizontal="center" vertical="center"/>
    </xf>
    <xf numFmtId="0" fontId="3" fillId="4" borderId="3" xfId="4" applyFill="1" applyBorder="1" applyAlignment="1">
      <alignment horizontal="center" vertical="center"/>
    </xf>
    <xf numFmtId="0" fontId="2" fillId="4" borderId="3" xfId="4" applyFont="1" applyFill="1" applyBorder="1" applyAlignment="1">
      <alignment horizontal="center" vertical="center"/>
    </xf>
    <xf numFmtId="0" fontId="2" fillId="4" borderId="3" xfId="4" applyFont="1" applyFill="1" applyBorder="1" applyAlignment="1">
      <alignment horizontal="center"/>
    </xf>
    <xf numFmtId="0" fontId="9" fillId="0" borderId="9" xfId="4" applyFont="1" applyBorder="1" applyAlignment="1">
      <alignment horizontal="center" vertical="center"/>
    </xf>
    <xf numFmtId="0" fontId="0" fillId="4" borderId="5"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xf numFmtId="0" fontId="0" fillId="8" borderId="5" xfId="0" applyFill="1" applyBorder="1" applyAlignment="1">
      <alignment horizontal="center"/>
    </xf>
    <xf numFmtId="0" fontId="0" fillId="8"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0" fontId="6" fillId="0" borderId="5" xfId="2" applyNumberFormat="1" applyFont="1" applyBorder="1" applyAlignment="1">
      <alignment horizontal="center"/>
    </xf>
    <xf numFmtId="10" fontId="6" fillId="0" borderId="4" xfId="2" applyNumberFormat="1" applyFont="1" applyBorder="1" applyAlignment="1">
      <alignment horizontal="center"/>
    </xf>
    <xf numFmtId="0" fontId="0" fillId="8" borderId="3" xfId="0" applyFill="1" applyBorder="1" applyAlignment="1">
      <alignment horizontal="left"/>
    </xf>
    <xf numFmtId="0" fontId="0" fillId="4" borderId="3" xfId="0" applyFill="1" applyBorder="1" applyAlignment="1">
      <alignment horizontal="left"/>
    </xf>
    <xf numFmtId="0" fontId="17" fillId="0" borderId="0" xfId="0" applyFont="1" applyAlignment="1">
      <alignment horizontal="center" vertical="center"/>
    </xf>
    <xf numFmtId="0" fontId="2" fillId="4" borderId="5" xfId="4" applyFont="1" applyFill="1" applyBorder="1" applyAlignment="1">
      <alignment horizontal="center"/>
    </xf>
    <xf numFmtId="0" fontId="2" fillId="4" borderId="10" xfId="4" applyFont="1" applyFill="1" applyBorder="1" applyAlignment="1">
      <alignment horizontal="center"/>
    </xf>
    <xf numFmtId="0" fontId="2" fillId="4" borderId="4" xfId="4" applyFont="1" applyFill="1" applyBorder="1" applyAlignment="1">
      <alignment horizontal="center"/>
    </xf>
    <xf numFmtId="0" fontId="2" fillId="4" borderId="5" xfId="4" applyFont="1" applyFill="1" applyBorder="1" applyAlignment="1">
      <alignment horizontal="left"/>
    </xf>
    <xf numFmtId="0" fontId="2" fillId="4" borderId="4" xfId="4" applyFont="1" applyFill="1" applyBorder="1" applyAlignment="1">
      <alignment horizontal="left"/>
    </xf>
    <xf numFmtId="0" fontId="2" fillId="4" borderId="5" xfId="4" applyFont="1" applyFill="1" applyBorder="1" applyAlignment="1">
      <alignment horizontal="center" vertical="center"/>
    </xf>
    <xf numFmtId="0" fontId="2" fillId="4" borderId="10" xfId="4" applyFont="1" applyFill="1" applyBorder="1" applyAlignment="1">
      <alignment horizontal="center" vertical="center"/>
    </xf>
    <xf numFmtId="0" fontId="2" fillId="4" borderId="4" xfId="4" applyFont="1" applyFill="1" applyBorder="1" applyAlignment="1">
      <alignment horizontal="center" vertical="center"/>
    </xf>
    <xf numFmtId="0" fontId="3" fillId="4" borderId="5" xfId="4" applyFill="1" applyBorder="1" applyAlignment="1">
      <alignment horizontal="center" vertical="center"/>
    </xf>
    <xf numFmtId="0" fontId="3" fillId="4" borderId="10" xfId="4" applyFill="1" applyBorder="1" applyAlignment="1">
      <alignment horizontal="center" vertical="center"/>
    </xf>
    <xf numFmtId="0" fontId="3" fillId="4" borderId="4" xfId="4" applyFill="1" applyBorder="1" applyAlignment="1">
      <alignment horizontal="center" vertical="center"/>
    </xf>
    <xf numFmtId="0" fontId="3" fillId="4" borderId="5" xfId="4" applyFill="1" applyBorder="1" applyAlignment="1">
      <alignment horizontal="left" vertical="center"/>
    </xf>
    <xf numFmtId="0" fontId="3" fillId="4" borderId="4" xfId="4" applyFill="1" applyBorder="1" applyAlignment="1">
      <alignment horizontal="left" vertical="center"/>
    </xf>
    <xf numFmtId="0" fontId="11" fillId="6" borderId="8" xfId="5" applyBorder="1" applyAlignment="1">
      <alignment horizontal="left"/>
    </xf>
    <xf numFmtId="0" fontId="11" fillId="6" borderId="11" xfId="5" applyBorder="1" applyAlignment="1">
      <alignment horizontal="left"/>
    </xf>
    <xf numFmtId="0" fontId="1" fillId="0" borderId="0" xfId="4" applyFont="1" applyAlignment="1">
      <alignment vertical="top"/>
    </xf>
    <xf numFmtId="0" fontId="18" fillId="0" borderId="0" xfId="4" applyFont="1" applyAlignment="1">
      <alignment vertical="top" wrapText="1"/>
    </xf>
    <xf numFmtId="0" fontId="9" fillId="0" borderId="12" xfId="4" applyFont="1" applyBorder="1"/>
    <xf numFmtId="0" fontId="18" fillId="0" borderId="15" xfId="4" applyFont="1" applyBorder="1" applyAlignment="1">
      <alignment horizontal="left" vertical="top" wrapText="1"/>
    </xf>
    <xf numFmtId="0" fontId="18" fillId="0" borderId="0" xfId="4" applyFont="1" applyBorder="1" applyAlignment="1">
      <alignment horizontal="left" vertical="top" wrapText="1"/>
    </xf>
    <xf numFmtId="0" fontId="18" fillId="0" borderId="16" xfId="4" applyFont="1" applyBorder="1" applyAlignment="1">
      <alignment horizontal="left" vertical="top" wrapText="1"/>
    </xf>
    <xf numFmtId="0" fontId="18" fillId="0" borderId="17" xfId="4" applyFont="1" applyBorder="1" applyAlignment="1">
      <alignment horizontal="left" vertical="top" wrapText="1"/>
    </xf>
    <xf numFmtId="0" fontId="18" fillId="0" borderId="9" xfId="4" applyFont="1" applyBorder="1" applyAlignment="1">
      <alignment horizontal="left" vertical="top" wrapText="1"/>
    </xf>
    <xf numFmtId="0" fontId="18" fillId="0" borderId="7" xfId="4" applyFont="1" applyBorder="1" applyAlignment="1">
      <alignment horizontal="left" vertical="top" wrapText="1"/>
    </xf>
    <xf numFmtId="0" fontId="0" fillId="0" borderId="0" xfId="0" applyAlignment="1">
      <alignment vertical="top" wrapText="1"/>
    </xf>
    <xf numFmtId="0" fontId="17" fillId="0" borderId="12" xfId="0" applyFont="1" applyBorder="1"/>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0" fontId="19" fillId="5" borderId="0" xfId="0" applyFont="1" applyFill="1"/>
    <xf numFmtId="0" fontId="19" fillId="0" borderId="0" xfId="0" applyFont="1"/>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0" fillId="0" borderId="17" xfId="0" applyBorder="1" applyAlignment="1">
      <alignment horizontal="left"/>
    </xf>
    <xf numFmtId="0" fontId="0" fillId="0" borderId="9" xfId="0" applyBorder="1" applyAlignment="1">
      <alignment horizontal="left"/>
    </xf>
    <xf numFmtId="0" fontId="0" fillId="0" borderId="7" xfId="0" applyBorder="1" applyAlignment="1">
      <alignment horizontal="left"/>
    </xf>
    <xf numFmtId="0" fontId="0" fillId="0" borderId="13" xfId="0" applyBorder="1" applyAlignment="1">
      <alignment horizontal="center"/>
    </xf>
    <xf numFmtId="0" fontId="0" fillId="0" borderId="14" xfId="0" applyBorder="1" applyAlignment="1">
      <alignment horizontal="center"/>
    </xf>
    <xf numFmtId="0" fontId="0" fillId="0" borderId="14" xfId="0" applyBorder="1" applyAlignment="1">
      <alignment horizontal="center"/>
    </xf>
    <xf numFmtId="0" fontId="3" fillId="0" borderId="13" xfId="4" applyBorder="1" applyAlignment="1">
      <alignment horizontal="center"/>
    </xf>
    <xf numFmtId="0" fontId="3" fillId="0" borderId="14" xfId="4" applyBorder="1" applyAlignment="1">
      <alignment horizontal="center"/>
    </xf>
    <xf numFmtId="0" fontId="17" fillId="0" borderId="12" xfId="0" applyFont="1" applyBorder="1" applyAlignment="1">
      <alignment horizontal="left" vertical="top"/>
    </xf>
    <xf numFmtId="0" fontId="0" fillId="0" borderId="3" xfId="0" applyBorder="1" applyAlignment="1">
      <alignment horizontal="left" vertical="top"/>
    </xf>
    <xf numFmtId="0" fontId="0" fillId="0" borderId="10" xfId="0" applyBorder="1" applyAlignment="1">
      <alignment horizontal="center"/>
    </xf>
  </cellXfs>
  <cellStyles count="7">
    <cellStyle name="Calculation 2" xfId="6" xr:uid="{AA3A7571-2949-4043-AE36-18D9155742F2}"/>
    <cellStyle name="Heading 2" xfId="1" builtinId="17"/>
    <cellStyle name="Input" xfId="5" builtinId="20"/>
    <cellStyle name="Normal" xfId="0" builtinId="0"/>
    <cellStyle name="Normal 2" xfId="3" xr:uid="{76485A18-2735-7343-9838-53F886E738A9}"/>
    <cellStyle name="Normal 3" xfId="4" xr:uid="{9B6B59F9-1FE2-394B-90F7-5C941083B99A}"/>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gi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368300</xdr:colOff>
      <xdr:row>49</xdr:row>
      <xdr:rowOff>38100</xdr:rowOff>
    </xdr:from>
    <xdr:to>
      <xdr:col>4</xdr:col>
      <xdr:colOff>660400</xdr:colOff>
      <xdr:row>50</xdr:row>
      <xdr:rowOff>157440</xdr:rowOff>
    </xdr:to>
    <xdr:pic>
      <xdr:nvPicPr>
        <xdr:cNvPr id="5" name="Picture 4">
          <a:extLst>
            <a:ext uri="{FF2B5EF4-FFF2-40B4-BE49-F238E27FC236}">
              <a16:creationId xmlns:a16="http://schemas.microsoft.com/office/drawing/2014/main" id="{7AD6EC8E-5C06-DDEB-AFD6-77A17164AD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8300" y="9372600"/>
          <a:ext cx="4191000" cy="309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92364</xdr:colOff>
      <xdr:row>8</xdr:row>
      <xdr:rowOff>18521</xdr:rowOff>
    </xdr:from>
    <xdr:to>
      <xdr:col>13</xdr:col>
      <xdr:colOff>242454</xdr:colOff>
      <xdr:row>31</xdr:row>
      <xdr:rowOff>190617</xdr:rowOff>
    </xdr:to>
    <xdr:pic>
      <xdr:nvPicPr>
        <xdr:cNvPr id="15" name="Picture 14">
          <a:extLst>
            <a:ext uri="{FF2B5EF4-FFF2-40B4-BE49-F238E27FC236}">
              <a16:creationId xmlns:a16="http://schemas.microsoft.com/office/drawing/2014/main" id="{C9E054CA-7E88-0C6F-18E0-3AE5F388CE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12546" y="1681066"/>
          <a:ext cx="5541817" cy="4686369"/>
        </a:xfrm>
        <a:prstGeom prst="rect">
          <a:avLst/>
        </a:prstGeom>
      </xdr:spPr>
    </xdr:pic>
    <xdr:clientData/>
  </xdr:twoCellAnchor>
  <xdr:twoCellAnchor editAs="oneCell">
    <xdr:from>
      <xdr:col>8</xdr:col>
      <xdr:colOff>277089</xdr:colOff>
      <xdr:row>39</xdr:row>
      <xdr:rowOff>173103</xdr:rowOff>
    </xdr:from>
    <xdr:to>
      <xdr:col>13</xdr:col>
      <xdr:colOff>467362</xdr:colOff>
      <xdr:row>64</xdr:row>
      <xdr:rowOff>34637</xdr:rowOff>
    </xdr:to>
    <xdr:pic>
      <xdr:nvPicPr>
        <xdr:cNvPr id="17" name="Picture 16">
          <a:extLst>
            <a:ext uri="{FF2B5EF4-FFF2-40B4-BE49-F238E27FC236}">
              <a16:creationId xmlns:a16="http://schemas.microsoft.com/office/drawing/2014/main" id="{04047F20-6376-D2B2-491E-617241CD88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97271" y="7977830"/>
          <a:ext cx="5582000" cy="4768352"/>
        </a:xfrm>
        <a:prstGeom prst="rect">
          <a:avLst/>
        </a:prstGeom>
      </xdr:spPr>
    </xdr:pic>
    <xdr:clientData/>
  </xdr:twoCellAnchor>
  <xdr:twoCellAnchor editAs="oneCell">
    <xdr:from>
      <xdr:col>15</xdr:col>
      <xdr:colOff>1</xdr:colOff>
      <xdr:row>7</xdr:row>
      <xdr:rowOff>184727</xdr:rowOff>
    </xdr:from>
    <xdr:to>
      <xdr:col>21</xdr:col>
      <xdr:colOff>526332</xdr:colOff>
      <xdr:row>22</xdr:row>
      <xdr:rowOff>80817</xdr:rowOff>
    </xdr:to>
    <xdr:pic>
      <xdr:nvPicPr>
        <xdr:cNvPr id="19" name="Picture 18">
          <a:extLst>
            <a:ext uri="{FF2B5EF4-FFF2-40B4-BE49-F238E27FC236}">
              <a16:creationId xmlns:a16="http://schemas.microsoft.com/office/drawing/2014/main" id="{DAE3EA72-2058-182F-D853-233E64F755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51183" y="1651000"/>
          <a:ext cx="5398513" cy="2840181"/>
        </a:xfrm>
        <a:prstGeom prst="rect">
          <a:avLst/>
        </a:prstGeom>
      </xdr:spPr>
    </xdr:pic>
    <xdr:clientData/>
  </xdr:twoCellAnchor>
  <xdr:twoCellAnchor editAs="oneCell">
    <xdr:from>
      <xdr:col>15</xdr:col>
      <xdr:colOff>11546</xdr:colOff>
      <xdr:row>23</xdr:row>
      <xdr:rowOff>175949</xdr:rowOff>
    </xdr:from>
    <xdr:to>
      <xdr:col>21</xdr:col>
      <xdr:colOff>577273</xdr:colOff>
      <xdr:row>38</xdr:row>
      <xdr:rowOff>69749</xdr:rowOff>
    </xdr:to>
    <xdr:pic>
      <xdr:nvPicPr>
        <xdr:cNvPr id="21" name="Picture 20">
          <a:extLst>
            <a:ext uri="{FF2B5EF4-FFF2-40B4-BE49-F238E27FC236}">
              <a16:creationId xmlns:a16="http://schemas.microsoft.com/office/drawing/2014/main" id="{FB70438F-53C4-58EB-3CE3-31139A0F35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662728" y="4782585"/>
          <a:ext cx="5437909" cy="2884073"/>
        </a:xfrm>
        <a:prstGeom prst="rect">
          <a:avLst/>
        </a:prstGeom>
      </xdr:spPr>
    </xdr:pic>
    <xdr:clientData/>
  </xdr:twoCellAnchor>
  <xdr:twoCellAnchor editAs="oneCell">
    <xdr:from>
      <xdr:col>22</xdr:col>
      <xdr:colOff>369454</xdr:colOff>
      <xdr:row>23</xdr:row>
      <xdr:rowOff>177605</xdr:rowOff>
    </xdr:from>
    <xdr:to>
      <xdr:col>30</xdr:col>
      <xdr:colOff>334817</xdr:colOff>
      <xdr:row>38</xdr:row>
      <xdr:rowOff>110440</xdr:rowOff>
    </xdr:to>
    <xdr:pic>
      <xdr:nvPicPr>
        <xdr:cNvPr id="23" name="Picture 22">
          <a:extLst>
            <a:ext uri="{FF2B5EF4-FFF2-40B4-BE49-F238E27FC236}">
              <a16:creationId xmlns:a16="http://schemas.microsoft.com/office/drawing/2014/main" id="{F8134CE5-B20A-8F49-3201-3D89ADF7C4F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562454" y="4784241"/>
          <a:ext cx="5414818" cy="2923108"/>
        </a:xfrm>
        <a:prstGeom prst="rect">
          <a:avLst/>
        </a:prstGeom>
      </xdr:spPr>
    </xdr:pic>
    <xdr:clientData/>
  </xdr:twoCellAnchor>
  <xdr:twoCellAnchor editAs="oneCell">
    <xdr:from>
      <xdr:col>22</xdr:col>
      <xdr:colOff>381000</xdr:colOff>
      <xdr:row>7</xdr:row>
      <xdr:rowOff>169137</xdr:rowOff>
    </xdr:from>
    <xdr:to>
      <xdr:col>30</xdr:col>
      <xdr:colOff>357909</xdr:colOff>
      <xdr:row>22</xdr:row>
      <xdr:rowOff>126489</xdr:rowOff>
    </xdr:to>
    <xdr:pic>
      <xdr:nvPicPr>
        <xdr:cNvPr id="25" name="Picture 24">
          <a:extLst>
            <a:ext uri="{FF2B5EF4-FFF2-40B4-BE49-F238E27FC236}">
              <a16:creationId xmlns:a16="http://schemas.microsoft.com/office/drawing/2014/main" id="{B0F1A9F4-7A0C-9D6B-3A21-F09D427D994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574000" y="1635410"/>
          <a:ext cx="5426364" cy="2901443"/>
        </a:xfrm>
        <a:prstGeom prst="rect">
          <a:avLst/>
        </a:prstGeom>
      </xdr:spPr>
    </xdr:pic>
    <xdr:clientData/>
  </xdr:twoCellAnchor>
  <xdr:twoCellAnchor editAs="oneCell">
    <xdr:from>
      <xdr:col>25</xdr:col>
      <xdr:colOff>161636</xdr:colOff>
      <xdr:row>4</xdr:row>
      <xdr:rowOff>23091</xdr:rowOff>
    </xdr:from>
    <xdr:to>
      <xdr:col>27</xdr:col>
      <xdr:colOff>404092</xdr:colOff>
      <xdr:row>5</xdr:row>
      <xdr:rowOff>173920</xdr:rowOff>
    </xdr:to>
    <xdr:pic>
      <xdr:nvPicPr>
        <xdr:cNvPr id="27" name="Picture 26">
          <a:extLst>
            <a:ext uri="{FF2B5EF4-FFF2-40B4-BE49-F238E27FC236}">
              <a16:creationId xmlns:a16="http://schemas.microsoft.com/office/drawing/2014/main" id="{0F141C0C-599B-D6BC-CF04-F32CB9B4EB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2455909" y="854364"/>
          <a:ext cx="1581728" cy="37019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D756-C05C-3246-8871-67C417222430}">
  <dimension ref="A1:N40"/>
  <sheetViews>
    <sheetView tabSelected="1" workbookViewId="0">
      <selection activeCell="A24" sqref="A24"/>
    </sheetView>
  </sheetViews>
  <sheetFormatPr baseColWidth="10" defaultRowHeight="16" x14ac:dyDescent="0.2"/>
  <cols>
    <col min="1" max="2" width="18.33203125" style="3" bestFit="1" customWidth="1"/>
    <col min="3" max="3" width="16.83203125" style="3" bestFit="1" customWidth="1"/>
    <col min="4" max="4" width="11.1640625" style="3" customWidth="1"/>
    <col min="5" max="5" width="26.33203125" style="3" bestFit="1" customWidth="1"/>
    <col min="6" max="16384" width="10.83203125" style="3"/>
  </cols>
  <sheetData>
    <row r="1" spans="1:14" s="9" customFormat="1" x14ac:dyDescent="0.2">
      <c r="A1" s="8" t="s">
        <v>27</v>
      </c>
    </row>
    <row r="2" spans="1:14" x14ac:dyDescent="0.2">
      <c r="A2" s="21"/>
      <c r="B2" s="22" t="s">
        <v>13</v>
      </c>
      <c r="C2" s="22" t="s">
        <v>14</v>
      </c>
      <c r="D2" s="22" t="s">
        <v>0</v>
      </c>
      <c r="E2" s="22" t="s">
        <v>80</v>
      </c>
      <c r="J2" s="4">
        <v>2019</v>
      </c>
      <c r="K2" s="4">
        <v>2020</v>
      </c>
      <c r="L2" s="4">
        <v>2021</v>
      </c>
      <c r="M2" s="4">
        <v>2022</v>
      </c>
      <c r="N2" s="4">
        <v>2023</v>
      </c>
    </row>
    <row r="3" spans="1:14" x14ac:dyDescent="0.2">
      <c r="A3" s="20" t="s">
        <v>15</v>
      </c>
      <c r="B3" s="5">
        <f>(AVERAGE(J3:N3))</f>
        <v>4.202</v>
      </c>
      <c r="C3" s="5">
        <v>155.52000000000001</v>
      </c>
      <c r="D3" s="5">
        <f>C3/B3</f>
        <v>37.010947168015235</v>
      </c>
      <c r="E3" s="5">
        <f>C3/N3</f>
        <v>25.411764705882355</v>
      </c>
      <c r="H3" s="60" t="s">
        <v>16</v>
      </c>
      <c r="I3" s="20" t="s">
        <v>15</v>
      </c>
      <c r="J3" s="5">
        <v>2.4</v>
      </c>
      <c r="K3" s="5">
        <v>2.6</v>
      </c>
      <c r="L3" s="5">
        <v>5.03</v>
      </c>
      <c r="M3" s="5">
        <v>4.8600000000000003</v>
      </c>
      <c r="N3" s="5">
        <v>6.12</v>
      </c>
    </row>
    <row r="4" spans="1:14" x14ac:dyDescent="0.2">
      <c r="A4" s="20" t="s">
        <v>1</v>
      </c>
      <c r="B4" s="5">
        <f t="shared" ref="B4:B6" si="0">(AVERAGE(J4:N4))</f>
        <v>11.488</v>
      </c>
      <c r="C4" s="7">
        <v>499.76</v>
      </c>
      <c r="D4" s="5">
        <f>C4/B4</f>
        <v>43.502785515320333</v>
      </c>
      <c r="E4" s="5">
        <f>C4/N4</f>
        <v>29.174547577349681</v>
      </c>
      <c r="H4" s="60"/>
      <c r="I4" s="20" t="s">
        <v>1</v>
      </c>
      <c r="J4" s="5">
        <v>6.43</v>
      </c>
      <c r="K4" s="5">
        <v>10.1</v>
      </c>
      <c r="L4" s="5">
        <v>13.71</v>
      </c>
      <c r="M4" s="5">
        <v>10.07</v>
      </c>
      <c r="N4" s="5">
        <v>17.13</v>
      </c>
    </row>
    <row r="5" spans="1:14" x14ac:dyDescent="0.2">
      <c r="A5" s="20" t="s">
        <v>17</v>
      </c>
      <c r="B5" s="5">
        <f t="shared" si="0"/>
        <v>7.4779999999999998</v>
      </c>
      <c r="C5" s="7">
        <v>414.58</v>
      </c>
      <c r="D5" s="5">
        <f>C5/B5</f>
        <v>55.439957207809577</v>
      </c>
      <c r="E5" s="5">
        <f>C5/N5</f>
        <v>42.217922606924638</v>
      </c>
      <c r="H5" s="60"/>
      <c r="I5" s="20" t="s">
        <v>17</v>
      </c>
      <c r="J5" s="5">
        <v>4.68</v>
      </c>
      <c r="K5" s="5">
        <v>5.8</v>
      </c>
      <c r="L5" s="5">
        <v>7.92</v>
      </c>
      <c r="M5" s="5">
        <v>9.17</v>
      </c>
      <c r="N5" s="5">
        <v>9.82</v>
      </c>
    </row>
    <row r="6" spans="1:14" x14ac:dyDescent="0.2">
      <c r="A6" s="20" t="s">
        <v>18</v>
      </c>
      <c r="B6" s="5">
        <f t="shared" si="0"/>
        <v>4.8179999999999996</v>
      </c>
      <c r="C6" s="7">
        <v>169.38</v>
      </c>
      <c r="D6" s="5">
        <f>C6/B6</f>
        <v>35.155666251556667</v>
      </c>
      <c r="E6" s="5">
        <f t="shared" ref="E6" si="1">C6/N6</f>
        <v>27.631321370309951</v>
      </c>
      <c r="H6" s="60"/>
      <c r="I6" s="20" t="s">
        <v>18</v>
      </c>
      <c r="J6" s="5">
        <v>2.97</v>
      </c>
      <c r="K6" s="5">
        <v>3.28</v>
      </c>
      <c r="L6" s="5">
        <v>5.6</v>
      </c>
      <c r="M6" s="5">
        <v>6.11</v>
      </c>
      <c r="N6" s="5">
        <v>6.13</v>
      </c>
    </row>
    <row r="8" spans="1:14" ht="23" customHeight="1" x14ac:dyDescent="0.2">
      <c r="B8" s="63" t="s">
        <v>82</v>
      </c>
      <c r="C8" s="63"/>
      <c r="H8" s="63" t="s">
        <v>81</v>
      </c>
      <c r="I8" s="63"/>
      <c r="J8" s="63"/>
    </row>
    <row r="9" spans="1:14" x14ac:dyDescent="0.2">
      <c r="B9" s="87" t="s">
        <v>19</v>
      </c>
      <c r="C9" s="88"/>
      <c r="D9" s="33">
        <f>AVERAGE(D4:D6)</f>
        <v>44.699469658228857</v>
      </c>
      <c r="H9" s="84" t="s">
        <v>19</v>
      </c>
      <c r="I9" s="85"/>
      <c r="J9" s="86"/>
      <c r="K9" s="33">
        <f>AVERAGE(E4:E6)</f>
        <v>33.007930518194755</v>
      </c>
    </row>
    <row r="10" spans="1:14" x14ac:dyDescent="0.2">
      <c r="B10" s="87" t="s">
        <v>20</v>
      </c>
      <c r="C10" s="88"/>
      <c r="D10" s="33">
        <f>D3</f>
        <v>37.010947168015235</v>
      </c>
      <c r="H10" s="81" t="s">
        <v>20</v>
      </c>
      <c r="I10" s="82"/>
      <c r="J10" s="83"/>
      <c r="K10" s="33">
        <f>E3</f>
        <v>25.411764705882355</v>
      </c>
    </row>
    <row r="11" spans="1:14" x14ac:dyDescent="0.2">
      <c r="B11" s="79" t="s">
        <v>48</v>
      </c>
      <c r="C11" s="80"/>
      <c r="D11" s="36">
        <f>D9*B3</f>
        <v>187.82717150387765</v>
      </c>
      <c r="H11" s="76" t="s">
        <v>48</v>
      </c>
      <c r="I11" s="77"/>
      <c r="J11" s="78"/>
      <c r="K11" s="36">
        <f>K9*N3</f>
        <v>202.00853477135189</v>
      </c>
    </row>
    <row r="12" spans="1:14" x14ac:dyDescent="0.2">
      <c r="I12" s="6"/>
    </row>
    <row r="14" spans="1:14" s="9" customFormat="1" x14ac:dyDescent="0.2">
      <c r="A14" s="8" t="s">
        <v>26</v>
      </c>
    </row>
    <row r="15" spans="1:14" x14ac:dyDescent="0.2">
      <c r="A15" s="21"/>
      <c r="B15" s="22" t="s">
        <v>13</v>
      </c>
      <c r="C15" s="22" t="s">
        <v>14</v>
      </c>
      <c r="D15" s="22" t="s">
        <v>0</v>
      </c>
      <c r="E15" s="50" t="s">
        <v>80</v>
      </c>
      <c r="J15" s="4">
        <v>2019</v>
      </c>
      <c r="K15" s="4">
        <v>2020</v>
      </c>
      <c r="L15" s="4">
        <v>2021</v>
      </c>
      <c r="M15" s="4">
        <v>2022</v>
      </c>
      <c r="N15" s="4">
        <v>2023</v>
      </c>
    </row>
    <row r="16" spans="1:14" x14ac:dyDescent="0.2">
      <c r="A16" s="20" t="s">
        <v>25</v>
      </c>
      <c r="B16" s="5">
        <f>(AVERAGE(J16:N16))</f>
        <v>8.9499999999999993</v>
      </c>
      <c r="C16" s="5">
        <v>617.52</v>
      </c>
      <c r="D16" s="5">
        <f>C16/B16</f>
        <v>68.996648044692748</v>
      </c>
      <c r="E16" s="5">
        <f>C16/N16</f>
        <v>50.042139384116695</v>
      </c>
      <c r="H16" s="60" t="s">
        <v>16</v>
      </c>
      <c r="I16" s="20" t="s">
        <v>25</v>
      </c>
      <c r="J16" s="5">
        <v>4.13</v>
      </c>
      <c r="K16" s="5">
        <v>7.94</v>
      </c>
      <c r="L16" s="5">
        <v>10.75</v>
      </c>
      <c r="M16" s="5">
        <v>9.59</v>
      </c>
      <c r="N16" s="5">
        <v>12.34</v>
      </c>
    </row>
    <row r="17" spans="1:14" x14ac:dyDescent="0.2">
      <c r="A17" s="20" t="s">
        <v>24</v>
      </c>
      <c r="B17" s="5">
        <f>(AVERAGE(J17:N17))</f>
        <v>3.1160000000000005</v>
      </c>
      <c r="C17" s="7">
        <v>133.88</v>
      </c>
      <c r="D17" s="5">
        <f>C17/B17</f>
        <v>42.965340179717579</v>
      </c>
      <c r="E17" s="5">
        <f>C17/N17</f>
        <v>44.926174496644293</v>
      </c>
      <c r="H17" s="60"/>
      <c r="I17" s="20" t="s">
        <v>24</v>
      </c>
      <c r="J17" s="5">
        <v>5.05</v>
      </c>
      <c r="K17" s="5">
        <v>3.69</v>
      </c>
      <c r="L17" s="5">
        <v>1.3</v>
      </c>
      <c r="M17" s="5">
        <v>2.56</v>
      </c>
      <c r="N17" s="5">
        <v>2.98</v>
      </c>
    </row>
    <row r="18" spans="1:14" x14ac:dyDescent="0.2">
      <c r="A18" s="20" t="s">
        <v>23</v>
      </c>
      <c r="B18" s="5">
        <f>(AVERAGE(J18:N18))</f>
        <v>2.798</v>
      </c>
      <c r="C18" s="7">
        <v>30.4</v>
      </c>
      <c r="D18" s="5">
        <f>C18/B18</f>
        <v>10.864903502501786</v>
      </c>
      <c r="E18" s="5">
        <f>C18/N18</f>
        <v>8.6609686609686616</v>
      </c>
      <c r="H18" s="60"/>
      <c r="I18" s="20" t="s">
        <v>23</v>
      </c>
      <c r="J18" s="5">
        <v>2.63</v>
      </c>
      <c r="K18" s="5">
        <v>2.1800000000000002</v>
      </c>
      <c r="L18" s="5">
        <v>2.88</v>
      </c>
      <c r="M18" s="5">
        <v>2.79</v>
      </c>
      <c r="N18" s="5">
        <v>3.51</v>
      </c>
    </row>
    <row r="19" spans="1:14" x14ac:dyDescent="0.2">
      <c r="A19" s="20" t="s">
        <v>22</v>
      </c>
      <c r="B19" s="5">
        <f>(AVERAGE(J19:N19))</f>
        <v>2.94</v>
      </c>
      <c r="C19" s="7">
        <v>10.43</v>
      </c>
      <c r="D19" s="5">
        <f>C19/B19</f>
        <v>3.5476190476190474</v>
      </c>
      <c r="E19" s="5">
        <f t="shared" ref="E19" si="2">C19/N19</f>
        <v>17.098360655737704</v>
      </c>
      <c r="H19" s="60"/>
      <c r="I19" s="20" t="s">
        <v>22</v>
      </c>
      <c r="J19" s="5">
        <v>4.83</v>
      </c>
      <c r="K19" s="5">
        <v>4.18</v>
      </c>
      <c r="L19" s="5">
        <v>3.45</v>
      </c>
      <c r="M19" s="5">
        <v>1.63</v>
      </c>
      <c r="N19" s="5">
        <v>0.61</v>
      </c>
    </row>
    <row r="21" spans="1:14" ht="23" customHeight="1" x14ac:dyDescent="0.2">
      <c r="B21" s="63" t="s">
        <v>82</v>
      </c>
      <c r="C21" s="63"/>
      <c r="H21" s="59" t="s">
        <v>81</v>
      </c>
      <c r="I21" s="59"/>
      <c r="J21" s="59"/>
    </row>
    <row r="22" spans="1:14" x14ac:dyDescent="0.2">
      <c r="B22" s="56" t="s">
        <v>19</v>
      </c>
      <c r="C22" s="56"/>
      <c r="D22" s="33">
        <f>AVERAGE(D17:D19)</f>
        <v>19.12595424327947</v>
      </c>
      <c r="H22" s="60" t="s">
        <v>19</v>
      </c>
      <c r="I22" s="60"/>
      <c r="J22" s="60"/>
      <c r="K22" s="33">
        <f>AVERAGE(E17:E19)</f>
        <v>23.561834604450222</v>
      </c>
    </row>
    <row r="23" spans="1:14" x14ac:dyDescent="0.2">
      <c r="B23" s="55" t="s">
        <v>21</v>
      </c>
      <c r="C23" s="56"/>
      <c r="D23" s="33">
        <f>D16</f>
        <v>68.996648044692748</v>
      </c>
      <c r="H23" s="61" t="s">
        <v>21</v>
      </c>
      <c r="I23" s="61"/>
      <c r="J23" s="61"/>
      <c r="K23" s="33">
        <f>E16</f>
        <v>50.042139384116695</v>
      </c>
    </row>
    <row r="24" spans="1:14" x14ac:dyDescent="0.2">
      <c r="B24" s="57" t="s">
        <v>48</v>
      </c>
      <c r="C24" s="58"/>
      <c r="D24" s="36">
        <f>D22*B16</f>
        <v>171.17729047735125</v>
      </c>
      <c r="H24" s="62" t="s">
        <v>48</v>
      </c>
      <c r="I24" s="62"/>
      <c r="J24" s="62"/>
      <c r="K24" s="36">
        <f>K22*N16</f>
        <v>290.75303901891573</v>
      </c>
    </row>
    <row r="27" spans="1:14" x14ac:dyDescent="0.2">
      <c r="A27" s="93" t="s">
        <v>93</v>
      </c>
      <c r="B27" s="120"/>
      <c r="C27" s="120"/>
      <c r="D27" s="120"/>
      <c r="E27" s="121"/>
    </row>
    <row r="28" spans="1:14" ht="16" customHeight="1" x14ac:dyDescent="0.2">
      <c r="A28" s="94" t="s">
        <v>94</v>
      </c>
      <c r="B28" s="95"/>
      <c r="C28" s="95"/>
      <c r="D28" s="95"/>
      <c r="E28" s="96"/>
      <c r="F28" s="91"/>
      <c r="G28" s="91"/>
      <c r="H28" s="91"/>
      <c r="I28" s="91"/>
      <c r="J28" s="91"/>
      <c r="K28" s="91"/>
      <c r="L28" s="91"/>
      <c r="M28" s="91"/>
      <c r="N28" s="91"/>
    </row>
    <row r="29" spans="1:14" x14ac:dyDescent="0.2">
      <c r="A29" s="94"/>
      <c r="B29" s="95"/>
      <c r="C29" s="95"/>
      <c r="D29" s="95"/>
      <c r="E29" s="96"/>
      <c r="F29" s="91"/>
      <c r="G29" s="91"/>
      <c r="H29" s="91"/>
      <c r="I29" s="91"/>
      <c r="J29" s="91"/>
      <c r="K29" s="91"/>
      <c r="L29" s="91"/>
      <c r="M29" s="91"/>
      <c r="N29" s="91"/>
    </row>
    <row r="30" spans="1:14" x14ac:dyDescent="0.2">
      <c r="A30" s="94"/>
      <c r="B30" s="95"/>
      <c r="C30" s="95"/>
      <c r="D30" s="95"/>
      <c r="E30" s="96"/>
      <c r="F30" s="91"/>
      <c r="G30" s="91"/>
      <c r="H30" s="91"/>
      <c r="I30" s="91"/>
      <c r="J30" s="91"/>
      <c r="K30" s="91"/>
      <c r="L30" s="91"/>
      <c r="M30" s="91"/>
      <c r="N30" s="91"/>
    </row>
    <row r="31" spans="1:14" x14ac:dyDescent="0.2">
      <c r="A31" s="94"/>
      <c r="B31" s="95"/>
      <c r="C31" s="95"/>
      <c r="D31" s="95"/>
      <c r="E31" s="96"/>
      <c r="F31" s="91"/>
      <c r="G31" s="91"/>
      <c r="H31" s="91"/>
      <c r="I31" s="91"/>
      <c r="J31" s="91"/>
      <c r="K31" s="91"/>
      <c r="L31" s="91"/>
      <c r="M31" s="91"/>
      <c r="N31" s="91"/>
    </row>
    <row r="32" spans="1:14" x14ac:dyDescent="0.2">
      <c r="A32" s="94"/>
      <c r="B32" s="95"/>
      <c r="C32" s="95"/>
      <c r="D32" s="95"/>
      <c r="E32" s="96"/>
      <c r="F32" s="91"/>
      <c r="G32" s="91"/>
      <c r="H32" s="91"/>
      <c r="I32" s="91"/>
      <c r="J32" s="91"/>
      <c r="K32" s="91"/>
      <c r="L32" s="91"/>
      <c r="M32" s="91"/>
      <c r="N32" s="91"/>
    </row>
    <row r="33" spans="1:14" x14ac:dyDescent="0.2">
      <c r="A33" s="94"/>
      <c r="B33" s="95"/>
      <c r="C33" s="95"/>
      <c r="D33" s="95"/>
      <c r="E33" s="96"/>
      <c r="F33" s="91"/>
      <c r="G33" s="91"/>
      <c r="H33" s="91"/>
      <c r="I33" s="91"/>
      <c r="J33" s="91"/>
      <c r="K33" s="91"/>
      <c r="L33" s="91"/>
      <c r="M33" s="91"/>
      <c r="N33" s="91"/>
    </row>
    <row r="34" spans="1:14" x14ac:dyDescent="0.2">
      <c r="A34" s="94"/>
      <c r="B34" s="95"/>
      <c r="C34" s="95"/>
      <c r="D34" s="95"/>
      <c r="E34" s="96"/>
      <c r="F34" s="91"/>
      <c r="G34" s="91"/>
      <c r="H34" s="91"/>
      <c r="I34" s="91"/>
      <c r="J34" s="91"/>
      <c r="K34" s="91"/>
      <c r="L34" s="91"/>
      <c r="M34" s="91"/>
      <c r="N34" s="91"/>
    </row>
    <row r="35" spans="1:14" x14ac:dyDescent="0.2">
      <c r="A35" s="94"/>
      <c r="B35" s="95"/>
      <c r="C35" s="95"/>
      <c r="D35" s="95"/>
      <c r="E35" s="96"/>
      <c r="F35" s="91"/>
      <c r="G35" s="91"/>
      <c r="H35" s="91"/>
      <c r="I35" s="91"/>
      <c r="J35" s="91"/>
      <c r="K35" s="91"/>
      <c r="L35" s="91"/>
      <c r="M35" s="91"/>
      <c r="N35" s="91"/>
    </row>
    <row r="36" spans="1:14" x14ac:dyDescent="0.2">
      <c r="A36" s="97"/>
      <c r="B36" s="98"/>
      <c r="C36" s="98"/>
      <c r="D36" s="98"/>
      <c r="E36" s="99"/>
      <c r="F36" s="91"/>
      <c r="G36" s="91"/>
      <c r="H36" s="91"/>
      <c r="I36" s="91"/>
      <c r="J36" s="91"/>
      <c r="K36" s="91"/>
      <c r="L36" s="91"/>
      <c r="M36" s="91"/>
      <c r="N36" s="91"/>
    </row>
    <row r="37" spans="1:14" x14ac:dyDescent="0.2">
      <c r="A37" s="92"/>
      <c r="B37" s="92"/>
      <c r="C37" s="92"/>
      <c r="D37" s="92"/>
      <c r="E37" s="92"/>
      <c r="F37" s="91"/>
      <c r="G37" s="91"/>
      <c r="H37" s="91"/>
      <c r="I37" s="91"/>
      <c r="J37" s="91"/>
      <c r="K37" s="91"/>
      <c r="L37" s="91"/>
      <c r="M37" s="91"/>
      <c r="N37" s="91"/>
    </row>
    <row r="38" spans="1:14" x14ac:dyDescent="0.2">
      <c r="A38" s="92"/>
      <c r="B38" s="92"/>
      <c r="C38" s="92"/>
      <c r="D38" s="92"/>
      <c r="E38" s="92"/>
      <c r="F38" s="91"/>
      <c r="G38" s="91"/>
      <c r="H38" s="91"/>
      <c r="I38" s="91"/>
      <c r="J38" s="91"/>
      <c r="K38" s="91"/>
      <c r="L38" s="91"/>
      <c r="M38" s="91"/>
      <c r="N38" s="91"/>
    </row>
    <row r="39" spans="1:14" x14ac:dyDescent="0.2">
      <c r="A39" s="92"/>
      <c r="B39" s="92"/>
      <c r="C39" s="92"/>
      <c r="D39" s="92"/>
      <c r="E39" s="92"/>
      <c r="F39" s="91"/>
      <c r="G39" s="91"/>
      <c r="H39" s="91"/>
      <c r="I39" s="91"/>
      <c r="J39" s="91"/>
      <c r="K39" s="91"/>
      <c r="L39" s="91"/>
      <c r="M39" s="91"/>
      <c r="N39" s="91"/>
    </row>
    <row r="40" spans="1:14" x14ac:dyDescent="0.2">
      <c r="A40" s="91"/>
      <c r="B40" s="91"/>
      <c r="C40" s="91"/>
      <c r="D40" s="91"/>
      <c r="E40" s="91"/>
      <c r="F40" s="91"/>
      <c r="G40" s="91"/>
      <c r="H40" s="91"/>
      <c r="I40" s="91"/>
      <c r="J40" s="91"/>
      <c r="K40" s="91"/>
      <c r="L40" s="91"/>
      <c r="M40" s="91"/>
      <c r="N40" s="91"/>
    </row>
  </sheetData>
  <mergeCells count="20">
    <mergeCell ref="A28:E36"/>
    <mergeCell ref="B27:E27"/>
    <mergeCell ref="H3:H6"/>
    <mergeCell ref="B9:C9"/>
    <mergeCell ref="B10:C10"/>
    <mergeCell ref="H16:H19"/>
    <mergeCell ref="B22:C22"/>
    <mergeCell ref="H8:J8"/>
    <mergeCell ref="H9:J9"/>
    <mergeCell ref="H10:J10"/>
    <mergeCell ref="B8:C8"/>
    <mergeCell ref="B23:C23"/>
    <mergeCell ref="B11:C11"/>
    <mergeCell ref="B24:C24"/>
    <mergeCell ref="H21:J21"/>
    <mergeCell ref="H22:J22"/>
    <mergeCell ref="H23:J23"/>
    <mergeCell ref="H24:J24"/>
    <mergeCell ref="H11:J11"/>
    <mergeCell ref="B21: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80D4-AF29-514C-B506-5A1953EB4DD6}">
  <dimension ref="A1:L20"/>
  <sheetViews>
    <sheetView workbookViewId="0">
      <selection activeCell="D33" sqref="D33"/>
    </sheetView>
  </sheetViews>
  <sheetFormatPr baseColWidth="10" defaultRowHeight="15" x14ac:dyDescent="0.2"/>
  <cols>
    <col min="7" max="7" width="10.83203125" customWidth="1"/>
    <col min="11" max="11" width="10.6640625" customWidth="1"/>
    <col min="15" max="15" width="14.1640625" customWidth="1"/>
  </cols>
  <sheetData>
    <row r="1" spans="1:12" x14ac:dyDescent="0.2">
      <c r="B1" s="19" t="s">
        <v>49</v>
      </c>
      <c r="C1" s="19" t="s">
        <v>54</v>
      </c>
      <c r="D1" s="19" t="s">
        <v>50</v>
      </c>
      <c r="E1" s="19" t="s">
        <v>58</v>
      </c>
      <c r="F1" s="19" t="s">
        <v>55</v>
      </c>
      <c r="G1" s="19" t="s">
        <v>51</v>
      </c>
      <c r="H1" s="19" t="s">
        <v>47</v>
      </c>
      <c r="I1" s="19" t="s">
        <v>53</v>
      </c>
      <c r="J1" s="19" t="s">
        <v>52</v>
      </c>
      <c r="K1" s="30" t="s">
        <v>83</v>
      </c>
      <c r="L1" s="29" t="s">
        <v>46</v>
      </c>
    </row>
    <row r="2" spans="1:12" ht="16" x14ac:dyDescent="0.2">
      <c r="A2" s="25" t="s">
        <v>15</v>
      </c>
      <c r="B2" s="2">
        <v>1000</v>
      </c>
      <c r="C2" s="13">
        <v>4.4999999999999997E-3</v>
      </c>
      <c r="D2" s="2">
        <f>B2*C2</f>
        <v>4.5</v>
      </c>
      <c r="E2" s="11" t="s">
        <v>59</v>
      </c>
      <c r="F2" s="26">
        <v>0.99900999999999995</v>
      </c>
      <c r="G2" s="2">
        <f>B2*F2</f>
        <v>999.01</v>
      </c>
      <c r="H2" s="11" t="s">
        <v>56</v>
      </c>
      <c r="I2" s="27">
        <v>45884</v>
      </c>
      <c r="J2" s="27">
        <v>44048</v>
      </c>
      <c r="K2" s="14">
        <v>7.0000000000000001E-3</v>
      </c>
      <c r="L2" s="35">
        <f>K2+D6</f>
        <v>5.3100000000000001E-2</v>
      </c>
    </row>
    <row r="3" spans="1:12" ht="16" x14ac:dyDescent="0.2">
      <c r="A3" s="28" t="s">
        <v>25</v>
      </c>
      <c r="B3" s="2">
        <v>1000</v>
      </c>
      <c r="C3" s="26">
        <v>5.8749999999999997E-2</v>
      </c>
      <c r="D3" s="2">
        <f>B3*C3</f>
        <v>58.75</v>
      </c>
      <c r="E3" s="11" t="s">
        <v>59</v>
      </c>
      <c r="F3" s="10">
        <v>1</v>
      </c>
      <c r="G3" s="2">
        <f>B3*F3</f>
        <v>1000</v>
      </c>
      <c r="H3" s="11" t="s">
        <v>57</v>
      </c>
      <c r="I3" s="27">
        <v>47072</v>
      </c>
      <c r="J3" s="27">
        <v>43216</v>
      </c>
      <c r="K3" s="13">
        <v>1.66E-2</v>
      </c>
      <c r="L3" s="35">
        <f>K3+D6</f>
        <v>6.2700000000000006E-2</v>
      </c>
    </row>
    <row r="6" spans="1:12" x14ac:dyDescent="0.2">
      <c r="B6" s="64" t="s">
        <v>86</v>
      </c>
      <c r="C6" s="65"/>
      <c r="D6" s="13">
        <v>4.6100000000000002E-2</v>
      </c>
      <c r="H6" s="52" t="s">
        <v>85</v>
      </c>
      <c r="I6" s="53"/>
      <c r="J6" s="34">
        <f>(D2/L2)*(1-(1/(1+(L2/2))^10)) + B2/(1+(L2/2))^10</f>
        <v>789.01817224554031</v>
      </c>
    </row>
    <row r="7" spans="1:12" x14ac:dyDescent="0.2">
      <c r="H7" s="52" t="s">
        <v>84</v>
      </c>
      <c r="I7" s="53"/>
      <c r="J7" s="34">
        <f>D3*((1/L3)-(1/(L3*(1+L3)^20))) + B3/(1+L3)^20</f>
        <v>955.67037512747993</v>
      </c>
    </row>
    <row r="9" spans="1:12" x14ac:dyDescent="0.2">
      <c r="A9" s="101" t="s">
        <v>93</v>
      </c>
      <c r="B9" s="113"/>
      <c r="C9" s="113"/>
      <c r="D9" s="113"/>
      <c r="E9" s="113"/>
      <c r="F9" s="113"/>
      <c r="G9" s="119"/>
    </row>
    <row r="10" spans="1:12" ht="15" customHeight="1" x14ac:dyDescent="0.2">
      <c r="A10" s="102" t="s">
        <v>95</v>
      </c>
      <c r="B10" s="103"/>
      <c r="C10" s="103"/>
      <c r="D10" s="103"/>
      <c r="E10" s="103"/>
      <c r="F10" s="103"/>
      <c r="G10" s="104"/>
    </row>
    <row r="11" spans="1:12" x14ac:dyDescent="0.2">
      <c r="A11" s="102"/>
      <c r="B11" s="103"/>
      <c r="C11" s="103"/>
      <c r="D11" s="103"/>
      <c r="E11" s="103"/>
      <c r="F11" s="103"/>
      <c r="G11" s="104"/>
    </row>
    <row r="12" spans="1:12" x14ac:dyDescent="0.2">
      <c r="A12" s="102"/>
      <c r="B12" s="103"/>
      <c r="C12" s="103"/>
      <c r="D12" s="103"/>
      <c r="E12" s="103"/>
      <c r="F12" s="103"/>
      <c r="G12" s="104"/>
    </row>
    <row r="13" spans="1:12" x14ac:dyDescent="0.2">
      <c r="A13" s="102"/>
      <c r="B13" s="103"/>
      <c r="C13" s="103"/>
      <c r="D13" s="103"/>
      <c r="E13" s="103"/>
      <c r="F13" s="103"/>
      <c r="G13" s="104"/>
    </row>
    <row r="14" spans="1:12" x14ac:dyDescent="0.2">
      <c r="A14" s="105"/>
      <c r="B14" s="106"/>
      <c r="C14" s="106"/>
      <c r="D14" s="106"/>
      <c r="E14" s="106"/>
      <c r="F14" s="106"/>
      <c r="G14" s="107"/>
    </row>
    <row r="15" spans="1:12" x14ac:dyDescent="0.2">
      <c r="A15" s="100"/>
      <c r="B15" s="100"/>
      <c r="C15" s="100"/>
      <c r="D15" s="100"/>
      <c r="E15" s="100"/>
      <c r="F15" s="100"/>
      <c r="G15" s="100"/>
    </row>
    <row r="16" spans="1:12" x14ac:dyDescent="0.2">
      <c r="A16" s="100"/>
      <c r="B16" s="100"/>
      <c r="C16" s="100"/>
      <c r="D16" s="100"/>
      <c r="E16" s="100"/>
      <c r="F16" s="100"/>
      <c r="G16" s="100"/>
    </row>
    <row r="17" spans="1:7" x14ac:dyDescent="0.2">
      <c r="A17" s="100"/>
      <c r="B17" s="100"/>
      <c r="C17" s="100"/>
      <c r="D17" s="100"/>
      <c r="E17" s="100"/>
      <c r="F17" s="100"/>
      <c r="G17" s="100"/>
    </row>
    <row r="18" spans="1:7" x14ac:dyDescent="0.2">
      <c r="A18" s="100"/>
      <c r="B18" s="100"/>
      <c r="C18" s="100"/>
      <c r="D18" s="100"/>
      <c r="E18" s="100"/>
      <c r="F18" s="100"/>
      <c r="G18" s="100"/>
    </row>
    <row r="19" spans="1:7" x14ac:dyDescent="0.2">
      <c r="A19" s="100"/>
      <c r="B19" s="100"/>
      <c r="C19" s="100"/>
      <c r="D19" s="100"/>
      <c r="E19" s="100"/>
      <c r="F19" s="100"/>
      <c r="G19" s="100"/>
    </row>
    <row r="20" spans="1:7" x14ac:dyDescent="0.2">
      <c r="A20" s="100"/>
      <c r="B20" s="100"/>
      <c r="C20" s="100"/>
      <c r="D20" s="100"/>
      <c r="E20" s="100"/>
      <c r="F20" s="100"/>
      <c r="G20" s="100"/>
    </row>
  </sheetData>
  <mergeCells count="3">
    <mergeCell ref="B6:C6"/>
    <mergeCell ref="A10:G14"/>
    <mergeCell ref="B9: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A2E0-3F5E-244F-9359-E255A0DFED72}">
  <dimension ref="A1:R52"/>
  <sheetViews>
    <sheetView workbookViewId="0">
      <selection activeCell="H52" sqref="H52"/>
    </sheetView>
  </sheetViews>
  <sheetFormatPr baseColWidth="10" defaultRowHeight="15" x14ac:dyDescent="0.2"/>
  <cols>
    <col min="1" max="1" width="12.1640625" bestFit="1" customWidth="1"/>
    <col min="2" max="3" width="12.6640625" bestFit="1" customWidth="1"/>
    <col min="4" max="11" width="13.6640625" bestFit="1" customWidth="1"/>
    <col min="14" max="14" width="11.5" bestFit="1" customWidth="1"/>
    <col min="15" max="15" width="11.33203125" customWidth="1"/>
  </cols>
  <sheetData>
    <row r="1" spans="1:14" s="15" customFormat="1" x14ac:dyDescent="0.2">
      <c r="A1" s="23" t="s">
        <v>44</v>
      </c>
      <c r="B1" s="108" t="s">
        <v>97</v>
      </c>
    </row>
    <row r="2" spans="1:14" x14ac:dyDescent="0.2">
      <c r="A2" s="17"/>
      <c r="B2" s="18">
        <v>2019</v>
      </c>
      <c r="C2" s="18">
        <v>2020</v>
      </c>
      <c r="D2" s="18">
        <v>2021</v>
      </c>
      <c r="E2" s="18">
        <v>2022</v>
      </c>
      <c r="F2" s="18">
        <v>2023</v>
      </c>
      <c r="I2" s="2">
        <v>1</v>
      </c>
      <c r="J2" s="2">
        <v>2</v>
      </c>
      <c r="K2" s="2">
        <v>3</v>
      </c>
      <c r="L2" s="2">
        <v>4</v>
      </c>
      <c r="M2" s="2">
        <v>5</v>
      </c>
      <c r="N2" s="2">
        <v>6</v>
      </c>
    </row>
    <row r="3" spans="1:14" x14ac:dyDescent="0.2">
      <c r="A3" s="19" t="s">
        <v>6</v>
      </c>
      <c r="B3" s="2">
        <v>30972</v>
      </c>
      <c r="C3" s="2">
        <v>42843</v>
      </c>
      <c r="D3" s="2">
        <v>67012</v>
      </c>
      <c r="E3" s="2">
        <v>60010</v>
      </c>
      <c r="F3" s="2">
        <v>69495</v>
      </c>
      <c r="H3" s="17"/>
      <c r="I3" s="18">
        <v>2024</v>
      </c>
      <c r="J3" s="18">
        <v>2025</v>
      </c>
      <c r="K3" s="18">
        <v>2026</v>
      </c>
      <c r="L3" s="18">
        <v>2027</v>
      </c>
      <c r="M3" s="18">
        <v>2028</v>
      </c>
      <c r="N3" s="18" t="s">
        <v>42</v>
      </c>
    </row>
    <row r="4" spans="1:14" x14ac:dyDescent="0.2">
      <c r="A4" s="19" t="s">
        <v>7</v>
      </c>
      <c r="B4" s="2"/>
      <c r="C4" s="10">
        <f>(C3-B3)/B3</f>
        <v>0.38328167376985667</v>
      </c>
      <c r="D4" s="10">
        <f>(D3-C3)/C3</f>
        <v>0.56412949606703544</v>
      </c>
      <c r="E4" s="10">
        <f t="shared" ref="E4:F4" si="0">(E3-D3)/D3</f>
        <v>-0.10448874828388945</v>
      </c>
      <c r="F4" s="10">
        <f t="shared" si="0"/>
        <v>0.15805699050158306</v>
      </c>
      <c r="H4" s="19" t="s">
        <v>29</v>
      </c>
      <c r="I4" s="12">
        <v>82925.42</v>
      </c>
      <c r="J4" s="12">
        <v>90243.78</v>
      </c>
      <c r="K4" s="12">
        <v>109550.22</v>
      </c>
      <c r="L4" s="12">
        <v>109661.85</v>
      </c>
      <c r="M4" s="12">
        <v>124840.7</v>
      </c>
      <c r="N4" s="2">
        <f>M4*(1+I29)/(C29-I35)</f>
        <v>1331991.1998041067</v>
      </c>
    </row>
    <row r="5" spans="1:14" x14ac:dyDescent="0.2">
      <c r="D5" s="66" t="s">
        <v>28</v>
      </c>
      <c r="E5" s="66"/>
      <c r="F5" s="31">
        <f>AVERAGE(C4:F4)</f>
        <v>0.25024485301364641</v>
      </c>
      <c r="H5" s="19" t="s">
        <v>41</v>
      </c>
      <c r="I5" s="12">
        <f>I4/(1+$C$29)^I2</f>
        <v>75624.852742626157</v>
      </c>
      <c r="J5" s="12">
        <f>J4/(1+$C$29)^J2</f>
        <v>75053.509127596102</v>
      </c>
      <c r="K5" s="12">
        <f>K4/((1+$C$29)^K2)</f>
        <v>83089.05901912188</v>
      </c>
      <c r="L5" s="12">
        <f>L4/(1+$C$29)^L2</f>
        <v>75851.297985933008</v>
      </c>
      <c r="M5" s="12">
        <f>M4/(1+$C$29)^M2</f>
        <v>78748.176516797204</v>
      </c>
      <c r="N5" s="12">
        <f>N4/(1+$C$29)^N2</f>
        <v>766235.95791701437</v>
      </c>
    </row>
    <row r="9" spans="1:14" s="15" customFormat="1" x14ac:dyDescent="0.2">
      <c r="A9" s="23" t="s">
        <v>26</v>
      </c>
      <c r="B9" s="108" t="s">
        <v>97</v>
      </c>
    </row>
    <row r="10" spans="1:14" x14ac:dyDescent="0.2">
      <c r="A10" s="2"/>
      <c r="B10" s="18">
        <v>2019</v>
      </c>
      <c r="C10" s="18">
        <v>2020</v>
      </c>
      <c r="D10" s="18">
        <v>2021</v>
      </c>
      <c r="E10" s="18">
        <v>2022</v>
      </c>
      <c r="F10" s="18">
        <v>2023</v>
      </c>
      <c r="I10" s="2">
        <v>1</v>
      </c>
      <c r="J10" s="2">
        <v>2</v>
      </c>
      <c r="K10" s="2">
        <v>3</v>
      </c>
      <c r="L10" s="2">
        <v>4</v>
      </c>
      <c r="M10" s="2">
        <v>5</v>
      </c>
      <c r="N10" s="2">
        <v>6</v>
      </c>
    </row>
    <row r="11" spans="1:14" x14ac:dyDescent="0.2">
      <c r="A11" s="19" t="s">
        <v>6</v>
      </c>
      <c r="B11" s="2">
        <v>-3140.36</v>
      </c>
      <c r="C11" s="2">
        <v>1929.15</v>
      </c>
      <c r="D11" s="2">
        <v>392.61</v>
      </c>
      <c r="E11" s="2">
        <v>2026.26</v>
      </c>
      <c r="F11" s="2">
        <v>7274.3</v>
      </c>
      <c r="H11" s="17"/>
      <c r="I11" s="18">
        <v>2024</v>
      </c>
      <c r="J11" s="18">
        <v>2025</v>
      </c>
      <c r="K11" s="18">
        <v>2026</v>
      </c>
      <c r="L11" s="18">
        <v>2027</v>
      </c>
      <c r="M11" s="18">
        <v>2028</v>
      </c>
      <c r="N11" s="18" t="s">
        <v>42</v>
      </c>
    </row>
    <row r="12" spans="1:14" x14ac:dyDescent="0.2">
      <c r="A12" s="19" t="s">
        <v>7</v>
      </c>
      <c r="B12" s="2"/>
      <c r="C12" s="10">
        <f>(C11-B11)/B11</f>
        <v>-1.6143085506120318</v>
      </c>
      <c r="D12" s="10">
        <f>(D11-C11)/C11</f>
        <v>-0.7964854987948059</v>
      </c>
      <c r="E12" s="10">
        <f>(E11-D11)/D11</f>
        <v>4.1609994651180564</v>
      </c>
      <c r="F12" s="10">
        <f>(F11-E11)/E11</f>
        <v>2.5900131276341636</v>
      </c>
      <c r="H12" s="19" t="s">
        <v>29</v>
      </c>
      <c r="I12" s="12">
        <v>6412.29</v>
      </c>
      <c r="J12" s="12">
        <v>8656.77</v>
      </c>
      <c r="K12" s="12">
        <v>10724.33</v>
      </c>
      <c r="L12" s="12">
        <v>11996.34</v>
      </c>
      <c r="M12" s="12">
        <v>13341.54</v>
      </c>
      <c r="N12" s="2">
        <f>M12*(1+I29)/(C30-I29)</f>
        <v>192592.45833505364</v>
      </c>
    </row>
    <row r="13" spans="1:14" x14ac:dyDescent="0.2">
      <c r="D13" s="66" t="s">
        <v>28</v>
      </c>
      <c r="E13" s="66"/>
      <c r="F13" s="31">
        <f>AVERAGE(C12:F12)</f>
        <v>1.0850546358363455</v>
      </c>
      <c r="H13" s="19" t="s">
        <v>41</v>
      </c>
      <c r="I13" s="12">
        <f t="shared" ref="I13:N13" si="1">I12/(1+$C$30)^I10</f>
        <v>5822.2004799244387</v>
      </c>
      <c r="J13" s="12">
        <f t="shared" si="1"/>
        <v>7136.8058062329219</v>
      </c>
      <c r="K13" s="12">
        <f t="shared" si="1"/>
        <v>8027.7191506093604</v>
      </c>
      <c r="L13" s="12">
        <f t="shared" si="1"/>
        <v>8153.5129896369463</v>
      </c>
      <c r="M13" s="12">
        <f t="shared" si="1"/>
        <v>8233.3383731460926</v>
      </c>
      <c r="N13" s="12">
        <f t="shared" si="1"/>
        <v>107915.36372055142</v>
      </c>
    </row>
    <row r="16" spans="1:14" s="24" customFormat="1" x14ac:dyDescent="0.2"/>
    <row r="18" spans="1:18" x14ac:dyDescent="0.2">
      <c r="H18" s="109"/>
    </row>
    <row r="19" spans="1:18" x14ac:dyDescent="0.2">
      <c r="C19" s="16" t="s">
        <v>15</v>
      </c>
      <c r="D19" s="16" t="s">
        <v>25</v>
      </c>
      <c r="G19" s="17"/>
      <c r="H19" s="67" t="s">
        <v>30</v>
      </c>
      <c r="I19" s="68"/>
      <c r="J19" s="67" t="s">
        <v>31</v>
      </c>
      <c r="K19" s="68"/>
      <c r="L19" s="67" t="s">
        <v>32</v>
      </c>
      <c r="M19" s="68"/>
      <c r="N19" s="67" t="s">
        <v>33</v>
      </c>
      <c r="O19" s="68"/>
      <c r="P19" s="51" t="s">
        <v>34</v>
      </c>
      <c r="Q19" s="51" t="s">
        <v>65</v>
      </c>
      <c r="R19" s="51" t="s">
        <v>79</v>
      </c>
    </row>
    <row r="20" spans="1:18" x14ac:dyDescent="0.2">
      <c r="A20" s="73" t="s">
        <v>45</v>
      </c>
      <c r="B20" s="73"/>
      <c r="C20" s="12">
        <f>SUM(I5:N5)</f>
        <v>1154602.8533090889</v>
      </c>
      <c r="D20" s="12">
        <f>SUM(I13:N13)</f>
        <v>145288.94052010117</v>
      </c>
      <c r="G20" s="16" t="s">
        <v>15</v>
      </c>
      <c r="H20" s="69">
        <v>5918</v>
      </c>
      <c r="I20" s="70"/>
      <c r="J20" s="69">
        <v>25713</v>
      </c>
      <c r="K20" s="70"/>
      <c r="L20" s="69">
        <v>3154</v>
      </c>
      <c r="M20" s="70"/>
      <c r="N20" s="69">
        <v>155.52000000000001</v>
      </c>
      <c r="O20" s="70"/>
      <c r="P20" s="10">
        <v>0.15</v>
      </c>
      <c r="Q20" s="2">
        <v>1.343</v>
      </c>
      <c r="R20" s="2">
        <v>308</v>
      </c>
    </row>
    <row r="21" spans="1:18" x14ac:dyDescent="0.2">
      <c r="A21" s="73" t="s">
        <v>8</v>
      </c>
      <c r="B21" s="73"/>
      <c r="C21" s="2">
        <v>110916</v>
      </c>
      <c r="D21" s="2">
        <v>7137.81</v>
      </c>
      <c r="G21" s="16" t="s">
        <v>25</v>
      </c>
      <c r="H21" s="69">
        <v>437.68</v>
      </c>
      <c r="I21" s="70"/>
      <c r="J21" s="69">
        <v>16190</v>
      </c>
      <c r="K21" s="70"/>
      <c r="L21" s="69">
        <v>399.84</v>
      </c>
      <c r="M21" s="70"/>
      <c r="N21" s="69">
        <v>617.52</v>
      </c>
      <c r="O21" s="70"/>
      <c r="P21" s="10">
        <v>0.13</v>
      </c>
      <c r="Q21" s="2">
        <v>1.494</v>
      </c>
      <c r="R21" s="2">
        <v>699.83</v>
      </c>
    </row>
    <row r="22" spans="1:18" x14ac:dyDescent="0.2">
      <c r="A22" s="73" t="s">
        <v>9</v>
      </c>
      <c r="B22" s="73"/>
      <c r="C22" s="2">
        <f>J20+L20</f>
        <v>28867</v>
      </c>
      <c r="D22" s="2">
        <f>J21+L21</f>
        <v>16589.84</v>
      </c>
    </row>
    <row r="23" spans="1:18" x14ac:dyDescent="0.2">
      <c r="A23" s="73" t="s">
        <v>10</v>
      </c>
      <c r="B23" s="73"/>
      <c r="C23" s="12">
        <f>C20+C21-C22</f>
        <v>1236651.8533090889</v>
      </c>
      <c r="D23" s="12">
        <f>D20+D21-D22</f>
        <v>135836.91052010117</v>
      </c>
    </row>
    <row r="24" spans="1:18" x14ac:dyDescent="0.2">
      <c r="A24" s="73" t="s">
        <v>11</v>
      </c>
      <c r="B24" s="73"/>
      <c r="C24" s="2">
        <f>H20</f>
        <v>5918</v>
      </c>
      <c r="D24" s="2">
        <f>H21</f>
        <v>437.68</v>
      </c>
      <c r="H24" s="19" t="s">
        <v>35</v>
      </c>
      <c r="I24" s="19" t="s">
        <v>36</v>
      </c>
      <c r="J24" s="19" t="s">
        <v>38</v>
      </c>
      <c r="K24" s="19" t="s">
        <v>39</v>
      </c>
      <c r="L24" s="19" t="s">
        <v>40</v>
      </c>
    </row>
    <row r="25" spans="1:18" x14ac:dyDescent="0.2">
      <c r="A25" s="74" t="s">
        <v>12</v>
      </c>
      <c r="B25" s="74"/>
      <c r="C25" s="34">
        <f>C23/C24</f>
        <v>208.96449025162028</v>
      </c>
      <c r="D25" s="34">
        <f>D23/D24</f>
        <v>310.35667729871403</v>
      </c>
      <c r="G25" s="16" t="s">
        <v>15</v>
      </c>
      <c r="H25" s="13">
        <f>0.04556 + Q20*0.04</f>
        <v>9.9280000000000007E-2</v>
      </c>
      <c r="I25" s="14">
        <f>R20/(J20+L20)</f>
        <v>1.0669622752624104E-2</v>
      </c>
      <c r="J25" s="2">
        <f>H20*N20</f>
        <v>920367.3600000001</v>
      </c>
      <c r="K25" s="2">
        <f>J20+L20</f>
        <v>28867</v>
      </c>
      <c r="L25" s="2">
        <f>J25+K25</f>
        <v>949234.3600000001</v>
      </c>
    </row>
    <row r="26" spans="1:18" x14ac:dyDescent="0.2">
      <c r="G26" s="16" t="s">
        <v>25</v>
      </c>
      <c r="H26" s="13">
        <f>0.04556 + Q21*0.04</f>
        <v>0.10532</v>
      </c>
      <c r="I26" s="14">
        <f>R21/(J21+L21)</f>
        <v>4.2184252530464428E-2</v>
      </c>
      <c r="J26" s="2">
        <f>H21*N21</f>
        <v>270276.15360000002</v>
      </c>
      <c r="K26" s="2">
        <f>J21+L21</f>
        <v>16589.84</v>
      </c>
      <c r="L26" s="2">
        <f>J26+K26</f>
        <v>286865.99360000005</v>
      </c>
    </row>
    <row r="28" spans="1:18" x14ac:dyDescent="0.2">
      <c r="B28" s="17"/>
      <c r="C28" s="64" t="s">
        <v>37</v>
      </c>
      <c r="D28" s="65"/>
    </row>
    <row r="29" spans="1:18" x14ac:dyDescent="0.2">
      <c r="B29" s="16" t="s">
        <v>15</v>
      </c>
      <c r="C29" s="71">
        <f>(J25/L25)*H25 + (K25/L25)*I25*(1-P20)</f>
        <v>9.6536614520359346E-2</v>
      </c>
      <c r="D29" s="72"/>
      <c r="G29" s="64" t="s">
        <v>43</v>
      </c>
      <c r="H29" s="65"/>
      <c r="I29" s="32">
        <v>0.03</v>
      </c>
    </row>
    <row r="30" spans="1:18" x14ac:dyDescent="0.2">
      <c r="B30" s="16" t="s">
        <v>25</v>
      </c>
      <c r="C30" s="71">
        <f>(J26/L26)*H26 + (K26/L26)*I26*(1-P21)</f>
        <v>0.10135163193199069</v>
      </c>
      <c r="D30" s="72"/>
    </row>
    <row r="33" spans="1:6" x14ac:dyDescent="0.2">
      <c r="A33" s="101" t="s">
        <v>93</v>
      </c>
      <c r="B33" s="113"/>
      <c r="C33" s="113"/>
      <c r="D33" s="113"/>
      <c r="E33" s="113"/>
      <c r="F33" s="119"/>
    </row>
    <row r="34" spans="1:6" ht="15" customHeight="1" x14ac:dyDescent="0.2">
      <c r="A34" s="102" t="s">
        <v>96</v>
      </c>
      <c r="B34" s="103"/>
      <c r="C34" s="103"/>
      <c r="D34" s="103"/>
      <c r="E34" s="103"/>
      <c r="F34" s="104"/>
    </row>
    <row r="35" spans="1:6" x14ac:dyDescent="0.2">
      <c r="A35" s="102"/>
      <c r="B35" s="103"/>
      <c r="C35" s="103"/>
      <c r="D35" s="103"/>
      <c r="E35" s="103"/>
      <c r="F35" s="104"/>
    </row>
    <row r="36" spans="1:6" x14ac:dyDescent="0.2">
      <c r="A36" s="102"/>
      <c r="B36" s="103"/>
      <c r="C36" s="103"/>
      <c r="D36" s="103"/>
      <c r="E36" s="103"/>
      <c r="F36" s="104"/>
    </row>
    <row r="37" spans="1:6" x14ac:dyDescent="0.2">
      <c r="A37" s="102"/>
      <c r="B37" s="103"/>
      <c r="C37" s="103"/>
      <c r="D37" s="103"/>
      <c r="E37" s="103"/>
      <c r="F37" s="104"/>
    </row>
    <row r="38" spans="1:6" x14ac:dyDescent="0.2">
      <c r="A38" s="102"/>
      <c r="B38" s="103"/>
      <c r="C38" s="103"/>
      <c r="D38" s="103"/>
      <c r="E38" s="103"/>
      <c r="F38" s="104"/>
    </row>
    <row r="39" spans="1:6" x14ac:dyDescent="0.2">
      <c r="A39" s="102"/>
      <c r="B39" s="103"/>
      <c r="C39" s="103"/>
      <c r="D39" s="103"/>
      <c r="E39" s="103"/>
      <c r="F39" s="104"/>
    </row>
    <row r="40" spans="1:6" x14ac:dyDescent="0.2">
      <c r="A40" s="102"/>
      <c r="B40" s="103"/>
      <c r="C40" s="103"/>
      <c r="D40" s="103"/>
      <c r="E40" s="103"/>
      <c r="F40" s="104"/>
    </row>
    <row r="41" spans="1:6" x14ac:dyDescent="0.2">
      <c r="A41" s="102"/>
      <c r="B41" s="103"/>
      <c r="C41" s="103"/>
      <c r="D41" s="103"/>
      <c r="E41" s="103"/>
      <c r="F41" s="104"/>
    </row>
    <row r="42" spans="1:6" ht="15" customHeight="1" x14ac:dyDescent="0.2">
      <c r="A42" s="102" t="s">
        <v>98</v>
      </c>
      <c r="B42" s="103"/>
      <c r="C42" s="103"/>
      <c r="D42" s="103"/>
      <c r="E42" s="103"/>
      <c r="F42" s="104"/>
    </row>
    <row r="43" spans="1:6" x14ac:dyDescent="0.2">
      <c r="A43" s="102"/>
      <c r="B43" s="103"/>
      <c r="C43" s="103"/>
      <c r="D43" s="103"/>
      <c r="E43" s="103"/>
      <c r="F43" s="104"/>
    </row>
    <row r="44" spans="1:6" x14ac:dyDescent="0.2">
      <c r="A44" s="102"/>
      <c r="B44" s="103"/>
      <c r="C44" s="103"/>
      <c r="D44" s="103"/>
      <c r="E44" s="103"/>
      <c r="F44" s="104"/>
    </row>
    <row r="45" spans="1:6" x14ac:dyDescent="0.2">
      <c r="A45" s="102"/>
      <c r="B45" s="103"/>
      <c r="C45" s="103"/>
      <c r="D45" s="103"/>
      <c r="E45" s="103"/>
      <c r="F45" s="104"/>
    </row>
    <row r="46" spans="1:6" x14ac:dyDescent="0.2">
      <c r="A46" s="102"/>
      <c r="B46" s="103"/>
      <c r="C46" s="103"/>
      <c r="D46" s="103"/>
      <c r="E46" s="103"/>
      <c r="F46" s="104"/>
    </row>
    <row r="47" spans="1:6" x14ac:dyDescent="0.2">
      <c r="A47" s="102"/>
      <c r="B47" s="103"/>
      <c r="C47" s="103"/>
      <c r="D47" s="103"/>
      <c r="E47" s="103"/>
      <c r="F47" s="104"/>
    </row>
    <row r="48" spans="1:6" x14ac:dyDescent="0.2">
      <c r="A48" s="102"/>
      <c r="B48" s="103"/>
      <c r="C48" s="103"/>
      <c r="D48" s="103"/>
      <c r="E48" s="103"/>
      <c r="F48" s="104"/>
    </row>
    <row r="49" spans="1:6" ht="15" customHeight="1" x14ac:dyDescent="0.2">
      <c r="A49" s="102" t="s">
        <v>99</v>
      </c>
      <c r="B49" s="103"/>
      <c r="C49" s="103"/>
      <c r="D49" s="103"/>
      <c r="E49" s="103"/>
      <c r="F49" s="104"/>
    </row>
    <row r="50" spans="1:6" x14ac:dyDescent="0.2">
      <c r="A50" s="110"/>
      <c r="B50" s="111"/>
      <c r="C50" s="111"/>
      <c r="D50" s="111"/>
      <c r="E50" s="111"/>
      <c r="F50" s="112"/>
    </row>
    <row r="51" spans="1:6" x14ac:dyDescent="0.2">
      <c r="A51" s="110"/>
      <c r="B51" s="111"/>
      <c r="C51" s="111"/>
      <c r="D51" s="111"/>
      <c r="E51" s="111"/>
      <c r="F51" s="112"/>
    </row>
    <row r="52" spans="1:6" x14ac:dyDescent="0.2">
      <c r="A52" s="114" t="s">
        <v>100</v>
      </c>
      <c r="B52" s="115"/>
      <c r="C52" s="115"/>
      <c r="D52" s="115"/>
      <c r="E52" s="115"/>
      <c r="F52" s="116"/>
    </row>
  </sheetData>
  <mergeCells count="30">
    <mergeCell ref="A52:F52"/>
    <mergeCell ref="B33:F33"/>
    <mergeCell ref="A34:F41"/>
    <mergeCell ref="A42:F48"/>
    <mergeCell ref="A49:F49"/>
    <mergeCell ref="A50:F51"/>
    <mergeCell ref="C30:D30"/>
    <mergeCell ref="A20:B20"/>
    <mergeCell ref="A21:B21"/>
    <mergeCell ref="A22:B22"/>
    <mergeCell ref="A23:B23"/>
    <mergeCell ref="A24:B24"/>
    <mergeCell ref="A25:B25"/>
    <mergeCell ref="C29:D29"/>
    <mergeCell ref="N19:O19"/>
    <mergeCell ref="N20:O20"/>
    <mergeCell ref="N21:O21"/>
    <mergeCell ref="C28:D28"/>
    <mergeCell ref="D13:E13"/>
    <mergeCell ref="J19:K19"/>
    <mergeCell ref="J20:K20"/>
    <mergeCell ref="J21:K21"/>
    <mergeCell ref="L20:M20"/>
    <mergeCell ref="L21:M21"/>
    <mergeCell ref="L19:M19"/>
    <mergeCell ref="G29:H29"/>
    <mergeCell ref="D5:E5"/>
    <mergeCell ref="H19:I19"/>
    <mergeCell ref="H20:I20"/>
    <mergeCell ref="H21:I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5AF37-1EB9-4E39-976B-7BC8D6C9017F}">
  <dimension ref="A1:AD1259"/>
  <sheetViews>
    <sheetView zoomScale="110" zoomScaleNormal="158" workbookViewId="0">
      <selection activeCell="V6" sqref="V6"/>
    </sheetView>
  </sheetViews>
  <sheetFormatPr baseColWidth="10" defaultColWidth="8.83203125" defaultRowHeight="15" x14ac:dyDescent="0.2"/>
  <cols>
    <col min="1" max="1" width="14" style="11" customWidth="1"/>
    <col min="2" max="2" width="15.1640625" style="43" customWidth="1"/>
    <col min="3" max="3" width="15.5" style="43" customWidth="1"/>
    <col min="4" max="4" width="14" style="43" customWidth="1"/>
    <col min="5" max="5" width="13.83203125" style="45" customWidth="1"/>
    <col min="6" max="6" width="12.6640625" style="45" customWidth="1"/>
    <col min="7" max="7" width="11.6640625" style="45" customWidth="1"/>
    <col min="8" max="8" width="7.33203125" style="1" customWidth="1"/>
    <col min="9" max="9" width="8.83203125" style="1"/>
    <col min="10" max="10" width="27.1640625" style="1" customWidth="1"/>
    <col min="11" max="11" width="12.6640625" style="1" customWidth="1"/>
    <col min="12" max="12" width="13.1640625" style="1" customWidth="1"/>
    <col min="13" max="13" width="9" style="1" bestFit="1" customWidth="1"/>
    <col min="14" max="18" width="8.83203125" style="1"/>
    <col min="19" max="19" width="12.33203125" style="1" customWidth="1"/>
    <col min="20" max="20" width="13.1640625" style="1" bestFit="1" customWidth="1"/>
    <col min="21" max="21" width="12.1640625" style="1" bestFit="1" customWidth="1"/>
    <col min="22" max="23" width="8.83203125" style="1"/>
    <col min="24" max="24" width="10" style="1" bestFit="1" customWidth="1"/>
    <col min="25" max="16384" width="8.83203125" style="1"/>
  </cols>
  <sheetData>
    <row r="1" spans="1:30" ht="17" x14ac:dyDescent="0.2">
      <c r="A1" s="46" t="s">
        <v>2</v>
      </c>
      <c r="B1" s="46" t="s">
        <v>3</v>
      </c>
      <c r="C1" s="46" t="s">
        <v>4</v>
      </c>
      <c r="D1" s="46" t="s">
        <v>66</v>
      </c>
      <c r="E1" s="46" t="s">
        <v>5</v>
      </c>
      <c r="F1" s="46" t="s">
        <v>68</v>
      </c>
      <c r="G1" s="46" t="s">
        <v>67</v>
      </c>
    </row>
    <row r="2" spans="1:30" x14ac:dyDescent="0.2">
      <c r="A2" s="47">
        <v>43566</v>
      </c>
      <c r="B2" s="43">
        <v>60.479499816894531</v>
      </c>
      <c r="C2" s="43">
        <v>367.64999389648438</v>
      </c>
      <c r="D2" s="43">
        <v>265.94821166992188</v>
      </c>
      <c r="E2" s="44"/>
      <c r="F2" s="44"/>
      <c r="G2" s="44"/>
    </row>
    <row r="3" spans="1:30" ht="16" x14ac:dyDescent="0.2">
      <c r="A3" s="47">
        <v>43567</v>
      </c>
      <c r="B3" s="43">
        <v>61.136501312255859</v>
      </c>
      <c r="C3" s="43">
        <v>351.1400146484375</v>
      </c>
      <c r="D3" s="43">
        <v>267.74761962890619</v>
      </c>
      <c r="E3" s="45">
        <f>(B3-B2)/B2</f>
        <v>1.0863209804155808E-2</v>
      </c>
      <c r="F3" s="45">
        <f>(C3-C2)/C2</f>
        <v>-4.4906785045929931E-2</v>
      </c>
      <c r="G3" s="45">
        <f>(D3-D2)/D2</f>
        <v>6.7660088694923423E-3</v>
      </c>
      <c r="J3" s="75" t="s">
        <v>89</v>
      </c>
      <c r="K3" s="37" t="s">
        <v>63</v>
      </c>
      <c r="L3" s="37" t="s">
        <v>64</v>
      </c>
      <c r="X3" s="122" t="s">
        <v>93</v>
      </c>
      <c r="Y3" s="117"/>
      <c r="Z3" s="117"/>
      <c r="AA3" s="117"/>
      <c r="AB3" s="117"/>
      <c r="AC3" s="117"/>
      <c r="AD3" s="118"/>
    </row>
    <row r="4" spans="1:30" ht="16" customHeight="1" x14ac:dyDescent="0.2">
      <c r="A4" s="47">
        <v>43570</v>
      </c>
      <c r="B4" s="43">
        <v>61.326499938964837</v>
      </c>
      <c r="C4" s="43">
        <v>348.8699951171875</v>
      </c>
      <c r="D4" s="43">
        <v>267.57229614257812</v>
      </c>
      <c r="E4" s="45">
        <f t="shared" ref="E4:E67" si="0">(B4-B3)/B3</f>
        <v>3.1077772301453042E-3</v>
      </c>
      <c r="F4" s="45">
        <f t="shared" ref="F4:F67" si="1">(C4-C3)/C3</f>
        <v>-6.464713323893749E-3</v>
      </c>
      <c r="G4" s="45">
        <f t="shared" ref="G4:G67" si="2">(D4-D3)/D3</f>
        <v>-6.5480875822934909E-4</v>
      </c>
      <c r="J4" s="40" t="s">
        <v>60</v>
      </c>
      <c r="K4" s="38">
        <v>0.19014243511748749</v>
      </c>
      <c r="L4" s="38">
        <v>0.32086263601218401</v>
      </c>
      <c r="T4" s="37" t="s">
        <v>92</v>
      </c>
      <c r="U4" s="37" t="s">
        <v>91</v>
      </c>
      <c r="X4" s="102" t="s">
        <v>101</v>
      </c>
      <c r="Y4" s="103"/>
      <c r="Z4" s="103"/>
      <c r="AA4" s="103"/>
      <c r="AB4" s="103"/>
      <c r="AC4" s="103"/>
      <c r="AD4" s="104"/>
    </row>
    <row r="5" spans="1:30" ht="17" customHeight="1" x14ac:dyDescent="0.25">
      <c r="A5" s="47">
        <v>43571</v>
      </c>
      <c r="B5" s="43">
        <v>61.595500946044922</v>
      </c>
      <c r="C5" s="43">
        <v>359.45999145507812</v>
      </c>
      <c r="D5" s="43">
        <v>267.74761962890619</v>
      </c>
      <c r="E5" s="45">
        <f t="shared" si="0"/>
        <v>4.3863746887203466E-3</v>
      </c>
      <c r="F5" s="45">
        <f>(C5-C4)/C4</f>
        <v>3.0355136544010848E-2</v>
      </c>
      <c r="G5" s="45">
        <f t="shared" si="2"/>
        <v>6.5523781368847535E-4</v>
      </c>
      <c r="J5" s="40" t="s">
        <v>61</v>
      </c>
      <c r="K5" s="38">
        <v>0.1043073857674718</v>
      </c>
      <c r="L5" s="38">
        <v>0.47318855812127542</v>
      </c>
      <c r="O5" s="42"/>
      <c r="R5" s="89" t="s">
        <v>60</v>
      </c>
      <c r="S5" s="90"/>
      <c r="T5" s="54">
        <f>COVAR(E$3:E$1259,G$3:G$1259)/VAR(G$3:G$1259)</f>
        <v>1.1515696531876802</v>
      </c>
      <c r="U5" s="54">
        <v>1.052</v>
      </c>
      <c r="X5" s="102"/>
      <c r="Y5" s="103"/>
      <c r="Z5" s="103"/>
      <c r="AA5" s="103"/>
      <c r="AB5" s="103"/>
      <c r="AC5" s="103"/>
      <c r="AD5" s="104"/>
    </row>
    <row r="6" spans="1:30" ht="16" x14ac:dyDescent="0.2">
      <c r="A6" s="47">
        <v>43572</v>
      </c>
      <c r="B6" s="43">
        <v>62.006999969482422</v>
      </c>
      <c r="C6" s="43">
        <v>354.739990234375</v>
      </c>
      <c r="D6" s="43">
        <v>267.09246826171881</v>
      </c>
      <c r="E6" s="45">
        <f t="shared" si="0"/>
        <v>6.680666885036878E-3</v>
      </c>
      <c r="F6" s="45">
        <f t="shared" si="1"/>
        <v>-1.313081103016992E-2</v>
      </c>
      <c r="G6" s="45">
        <f t="shared" si="2"/>
        <v>-2.4468989419790749E-3</v>
      </c>
      <c r="J6" s="41" t="s">
        <v>62</v>
      </c>
      <c r="K6" s="39">
        <v>0.17424093372909491</v>
      </c>
      <c r="L6" s="38">
        <v>0.31041988645125879</v>
      </c>
      <c r="R6" s="89" t="s">
        <v>61</v>
      </c>
      <c r="S6" s="90"/>
      <c r="T6" s="54">
        <f>COVAR(G$3:G$1259,F$3:F$1259)/VAR(G$3:G$1259)</f>
        <v>1.0492371182305305</v>
      </c>
      <c r="U6" s="54">
        <v>1.214</v>
      </c>
      <c r="X6" s="105"/>
      <c r="Y6" s="106"/>
      <c r="Z6" s="106"/>
      <c r="AA6" s="106"/>
      <c r="AB6" s="106"/>
      <c r="AC6" s="106"/>
      <c r="AD6" s="107"/>
    </row>
    <row r="7" spans="1:30" ht="16" x14ac:dyDescent="0.2">
      <c r="A7" s="47">
        <v>43573</v>
      </c>
      <c r="B7" s="43">
        <v>62.073501586914062</v>
      </c>
      <c r="C7" s="43">
        <v>360.35000610351562</v>
      </c>
      <c r="D7" s="43">
        <v>267.61846923828119</v>
      </c>
      <c r="E7" s="45">
        <f t="shared" si="0"/>
        <v>1.0724856462072071E-3</v>
      </c>
      <c r="F7" s="45">
        <f t="shared" si="1"/>
        <v>1.5814444448267913E-2</v>
      </c>
      <c r="G7" s="45">
        <f t="shared" si="2"/>
        <v>1.9693590762243736E-3</v>
      </c>
      <c r="J7" s="41" t="s">
        <v>88</v>
      </c>
      <c r="K7" s="39">
        <v>0.19009999999999999</v>
      </c>
      <c r="L7" s="38">
        <v>0.32079999999999997</v>
      </c>
      <c r="X7" s="100"/>
      <c r="Y7" s="100"/>
      <c r="Z7" s="100"/>
      <c r="AA7" s="100"/>
      <c r="AB7" s="100"/>
      <c r="AC7" s="100"/>
      <c r="AD7" s="100"/>
    </row>
    <row r="8" spans="1:30" x14ac:dyDescent="0.2">
      <c r="A8" s="47">
        <v>43577</v>
      </c>
      <c r="B8" s="43">
        <v>62.687999725341797</v>
      </c>
      <c r="C8" s="43">
        <v>377.33999633789062</v>
      </c>
      <c r="D8" s="43">
        <v>267.84906005859381</v>
      </c>
      <c r="E8" s="45">
        <f t="shared" si="0"/>
        <v>9.8995243174307881E-3</v>
      </c>
      <c r="F8" s="45">
        <f t="shared" si="1"/>
        <v>4.7148577623429777E-2</v>
      </c>
      <c r="G8" s="45">
        <f t="shared" si="2"/>
        <v>8.6164015872649299E-4</v>
      </c>
    </row>
    <row r="9" spans="1:30" x14ac:dyDescent="0.2">
      <c r="A9" s="47">
        <v>43578</v>
      </c>
      <c r="B9" s="43">
        <v>63.529499053955078</v>
      </c>
      <c r="C9" s="43">
        <v>381.8900146484375</v>
      </c>
      <c r="D9" s="43">
        <v>270.25750732421881</v>
      </c>
      <c r="E9" s="45">
        <f t="shared" si="0"/>
        <v>1.342361109463033E-2</v>
      </c>
      <c r="F9" s="45">
        <f t="shared" si="1"/>
        <v>1.2058139488803469E-2</v>
      </c>
      <c r="G9" s="45">
        <f t="shared" si="2"/>
        <v>8.9918077931583403E-3</v>
      </c>
    </row>
    <row r="10" spans="1:30" x14ac:dyDescent="0.2">
      <c r="A10" s="47">
        <v>43579</v>
      </c>
      <c r="B10" s="43">
        <v>63.002498626708977</v>
      </c>
      <c r="C10" s="43">
        <v>374.23001098632812</v>
      </c>
      <c r="D10" s="43">
        <v>269.65768432617188</v>
      </c>
      <c r="E10" s="45">
        <f t="shared" si="0"/>
        <v>-8.2953656977292345E-3</v>
      </c>
      <c r="F10" s="45">
        <f t="shared" si="1"/>
        <v>-2.0058140742855151E-2</v>
      </c>
      <c r="G10" s="45">
        <f t="shared" si="2"/>
        <v>-2.2194499016352743E-3</v>
      </c>
    </row>
    <row r="11" spans="1:30" x14ac:dyDescent="0.2">
      <c r="A11" s="47">
        <v>43580</v>
      </c>
      <c r="B11" s="43">
        <v>63.367000579833977</v>
      </c>
      <c r="C11" s="43">
        <v>368.32998657226562</v>
      </c>
      <c r="D11" s="43">
        <v>269.49163818359381</v>
      </c>
      <c r="E11" s="45">
        <f t="shared" si="0"/>
        <v>5.7855158298511476E-3</v>
      </c>
      <c r="F11" s="45">
        <f t="shared" si="1"/>
        <v>-1.5765770357412751E-2</v>
      </c>
      <c r="G11" s="45">
        <f t="shared" si="2"/>
        <v>-6.1576640396133672E-4</v>
      </c>
    </row>
    <row r="12" spans="1:30" x14ac:dyDescent="0.2">
      <c r="A12" s="47">
        <v>43581</v>
      </c>
      <c r="B12" s="43">
        <v>63.870998382568359</v>
      </c>
      <c r="C12" s="43">
        <v>374.85000610351562</v>
      </c>
      <c r="D12" s="43">
        <v>270.74664306640619</v>
      </c>
      <c r="E12" s="45">
        <f t="shared" si="0"/>
        <v>7.9536319870373538E-3</v>
      </c>
      <c r="F12" s="45">
        <f t="shared" si="1"/>
        <v>1.7701571332614768E-2</v>
      </c>
      <c r="G12" s="45">
        <f t="shared" si="2"/>
        <v>4.6569344090646777E-3</v>
      </c>
    </row>
    <row r="13" spans="1:30" x14ac:dyDescent="0.2">
      <c r="A13" s="47">
        <v>43584</v>
      </c>
      <c r="B13" s="43">
        <v>64.80999755859375</v>
      </c>
      <c r="C13" s="43">
        <v>371.82998657226562</v>
      </c>
      <c r="D13" s="43">
        <v>271.17105102539062</v>
      </c>
      <c r="E13" s="45">
        <f t="shared" si="0"/>
        <v>1.4701495198197212E-2</v>
      </c>
      <c r="F13" s="45">
        <f t="shared" si="1"/>
        <v>-8.0566079287084629E-3</v>
      </c>
      <c r="G13" s="45">
        <f t="shared" si="2"/>
        <v>1.5675465231173229E-3</v>
      </c>
    </row>
    <row r="14" spans="1:30" x14ac:dyDescent="0.2">
      <c r="A14" s="47">
        <v>43585</v>
      </c>
      <c r="B14" s="43">
        <v>59.948001861572273</v>
      </c>
      <c r="C14" s="43">
        <v>370.54000854492188</v>
      </c>
      <c r="D14" s="43">
        <v>271.30941772460938</v>
      </c>
      <c r="E14" s="45">
        <f t="shared" si="0"/>
        <v>-7.5019223579291444E-2</v>
      </c>
      <c r="F14" s="45">
        <f t="shared" si="1"/>
        <v>-3.4692684127912345E-3</v>
      </c>
      <c r="G14" s="45">
        <f t="shared" si="2"/>
        <v>5.1025616007143132E-4</v>
      </c>
    </row>
    <row r="15" spans="1:30" x14ac:dyDescent="0.2">
      <c r="A15" s="47">
        <v>43586</v>
      </c>
      <c r="B15" s="43">
        <v>58.666000366210938</v>
      </c>
      <c r="C15" s="43">
        <v>378.80999755859381</v>
      </c>
      <c r="D15" s="43">
        <v>269.2701416015625</v>
      </c>
      <c r="E15" s="45">
        <f t="shared" si="0"/>
        <v>-2.1385224787335587E-2</v>
      </c>
      <c r="F15" s="45">
        <f t="shared" si="1"/>
        <v>2.2318747835483283E-2</v>
      </c>
      <c r="G15" s="45">
        <f t="shared" si="2"/>
        <v>-7.5164221726974007E-3</v>
      </c>
    </row>
    <row r="16" spans="1:30" x14ac:dyDescent="0.2">
      <c r="A16" s="47">
        <v>43587</v>
      </c>
      <c r="B16" s="43">
        <v>58.32550048828125</v>
      </c>
      <c r="C16" s="43">
        <v>379.05999755859381</v>
      </c>
      <c r="D16" s="43">
        <v>268.68878173828119</v>
      </c>
      <c r="E16" s="45">
        <f t="shared" si="0"/>
        <v>-5.8040411107657614E-3</v>
      </c>
      <c r="F16" s="45">
        <f t="shared" si="1"/>
        <v>6.599614625042475E-4</v>
      </c>
      <c r="G16" s="45">
        <f t="shared" si="2"/>
        <v>-2.1590208993225164E-3</v>
      </c>
    </row>
    <row r="17" spans="1:7" x14ac:dyDescent="0.2">
      <c r="A17" s="47">
        <v>43588</v>
      </c>
      <c r="B17" s="43">
        <v>59.477500915527337</v>
      </c>
      <c r="C17" s="43">
        <v>385.02999877929688</v>
      </c>
      <c r="D17" s="43">
        <v>271.3187255859375</v>
      </c>
      <c r="E17" s="45">
        <f t="shared" si="0"/>
        <v>1.9751230895610511E-2</v>
      </c>
      <c r="F17" s="45">
        <f t="shared" si="1"/>
        <v>1.5749488891346933E-2</v>
      </c>
      <c r="G17" s="45">
        <f t="shared" si="2"/>
        <v>9.7880671855441592E-3</v>
      </c>
    </row>
    <row r="18" spans="1:7" x14ac:dyDescent="0.2">
      <c r="A18" s="47">
        <v>43591</v>
      </c>
      <c r="B18" s="43">
        <v>59.673000335693359</v>
      </c>
      <c r="C18" s="43">
        <v>378.67001342773438</v>
      </c>
      <c r="D18" s="43">
        <v>270.20211791992188</v>
      </c>
      <c r="E18" s="45">
        <f t="shared" si="0"/>
        <v>3.2869474533518133E-3</v>
      </c>
      <c r="F18" s="45">
        <f t="shared" si="1"/>
        <v>-1.6518155394972506E-2</v>
      </c>
      <c r="G18" s="45">
        <f t="shared" si="2"/>
        <v>-4.1154832332497846E-3</v>
      </c>
    </row>
    <row r="19" spans="1:7" x14ac:dyDescent="0.2">
      <c r="A19" s="47">
        <v>43592</v>
      </c>
      <c r="B19" s="43">
        <v>58.943000793457031</v>
      </c>
      <c r="C19" s="43">
        <v>370.45999145507812</v>
      </c>
      <c r="D19" s="43">
        <v>265.68991088867188</v>
      </c>
      <c r="E19" s="45">
        <f t="shared" si="0"/>
        <v>-1.2233330620710879E-2</v>
      </c>
      <c r="F19" s="45">
        <f t="shared" si="1"/>
        <v>-2.1681204430049374E-2</v>
      </c>
      <c r="G19" s="45">
        <f t="shared" si="2"/>
        <v>-1.6699376992253091E-2</v>
      </c>
    </row>
    <row r="20" spans="1:7" x14ac:dyDescent="0.2">
      <c r="A20" s="47">
        <v>43593</v>
      </c>
      <c r="B20" s="43">
        <v>58.53900146484375</v>
      </c>
      <c r="C20" s="43">
        <v>364.3699951171875</v>
      </c>
      <c r="D20" s="43">
        <v>265.32083129882812</v>
      </c>
      <c r="E20" s="45">
        <f t="shared" si="0"/>
        <v>-6.8540678821042856E-3</v>
      </c>
      <c r="F20" s="45">
        <f t="shared" si="1"/>
        <v>-1.6439012250609245E-2</v>
      </c>
      <c r="G20" s="45">
        <f t="shared" si="2"/>
        <v>-1.3891366390589065E-3</v>
      </c>
    </row>
    <row r="21" spans="1:7" x14ac:dyDescent="0.2">
      <c r="A21" s="47">
        <v>43594</v>
      </c>
      <c r="B21" s="43">
        <v>58.39849853515625</v>
      </c>
      <c r="C21" s="43">
        <v>362.75</v>
      </c>
      <c r="D21" s="43">
        <v>264.51797485351562</v>
      </c>
      <c r="E21" s="45">
        <f t="shared" si="0"/>
        <v>-2.4001593155271125E-3</v>
      </c>
      <c r="F21" s="45">
        <f t="shared" si="1"/>
        <v>-4.4460167930855075E-3</v>
      </c>
      <c r="G21" s="45">
        <f t="shared" si="2"/>
        <v>-3.0259834532489122E-3</v>
      </c>
    </row>
    <row r="22" spans="1:7" x14ac:dyDescent="0.2">
      <c r="A22" s="47">
        <v>43595</v>
      </c>
      <c r="B22" s="43">
        <v>58.381999969482422</v>
      </c>
      <c r="C22" s="43">
        <v>361.04000854492188</v>
      </c>
      <c r="D22" s="43">
        <v>265.84674072265619</v>
      </c>
      <c r="E22" s="45">
        <f t="shared" si="0"/>
        <v>-2.8251694971054585E-4</v>
      </c>
      <c r="F22" s="45">
        <f t="shared" si="1"/>
        <v>-4.7139667955289457E-3</v>
      </c>
      <c r="G22" s="45">
        <f t="shared" si="2"/>
        <v>5.0233481103747679E-3</v>
      </c>
    </row>
    <row r="23" spans="1:7" x14ac:dyDescent="0.2">
      <c r="A23" s="47">
        <v>43598</v>
      </c>
      <c r="B23" s="43">
        <v>56.829498291015618</v>
      </c>
      <c r="C23" s="43">
        <v>345.260009765625</v>
      </c>
      <c r="D23" s="43">
        <v>259.166015625</v>
      </c>
      <c r="E23" s="45">
        <f t="shared" si="0"/>
        <v>-2.6592129068519942E-2</v>
      </c>
      <c r="F23" s="45">
        <f t="shared" si="1"/>
        <v>-4.3707064053355379E-2</v>
      </c>
      <c r="G23" s="45">
        <f t="shared" si="2"/>
        <v>-2.5129986846917335E-2</v>
      </c>
    </row>
    <row r="24" spans="1:7" x14ac:dyDescent="0.2">
      <c r="A24" s="47">
        <v>43599</v>
      </c>
      <c r="B24" s="43">
        <v>56.243000030517578</v>
      </c>
      <c r="C24" s="43">
        <v>345.6099853515625</v>
      </c>
      <c r="D24" s="43">
        <v>261.50973510742188</v>
      </c>
      <c r="E24" s="45">
        <f t="shared" si="0"/>
        <v>-1.0320313888654573E-2</v>
      </c>
      <c r="F24" s="45">
        <f t="shared" si="1"/>
        <v>1.0136580433253075E-3</v>
      </c>
      <c r="G24" s="45">
        <f t="shared" si="2"/>
        <v>9.0433133247420742E-3</v>
      </c>
    </row>
    <row r="25" spans="1:7" x14ac:dyDescent="0.2">
      <c r="A25" s="47">
        <v>43600</v>
      </c>
      <c r="B25" s="43">
        <v>58.540000915527337</v>
      </c>
      <c r="C25" s="43">
        <v>354.989990234375</v>
      </c>
      <c r="D25" s="43">
        <v>263.04153442382812</v>
      </c>
      <c r="E25" s="45">
        <f t="shared" si="0"/>
        <v>4.0840653659360286E-2</v>
      </c>
      <c r="F25" s="45">
        <f t="shared" si="1"/>
        <v>2.7140433669099406E-2</v>
      </c>
      <c r="G25" s="45">
        <f t="shared" si="2"/>
        <v>5.8575231081818956E-3</v>
      </c>
    </row>
    <row r="26" spans="1:7" x14ac:dyDescent="0.2">
      <c r="A26" s="47">
        <v>43601</v>
      </c>
      <c r="B26" s="43">
        <v>59.224998474121087</v>
      </c>
      <c r="C26" s="43">
        <v>359.30999755859381</v>
      </c>
      <c r="D26" s="43">
        <v>265.47772216796881</v>
      </c>
      <c r="E26" s="45">
        <f t="shared" si="0"/>
        <v>1.1701358863697234E-2</v>
      </c>
      <c r="F26" s="45">
        <f t="shared" si="1"/>
        <v>1.2169377850250395E-2</v>
      </c>
      <c r="G26" s="45">
        <f t="shared" si="2"/>
        <v>9.2616086257136555E-3</v>
      </c>
    </row>
    <row r="27" spans="1:7" x14ac:dyDescent="0.2">
      <c r="A27" s="47">
        <v>43602</v>
      </c>
      <c r="B27" s="43">
        <v>58.438999176025391</v>
      </c>
      <c r="C27" s="43">
        <v>354.45001220703119</v>
      </c>
      <c r="D27" s="43">
        <v>263.76129150390619</v>
      </c>
      <c r="E27" s="45">
        <f t="shared" si="0"/>
        <v>-1.3271411031595817E-2</v>
      </c>
      <c r="F27" s="45">
        <f t="shared" si="1"/>
        <v>-1.3525884012648662E-2</v>
      </c>
      <c r="G27" s="45">
        <f t="shared" si="2"/>
        <v>-6.4654414315662287E-3</v>
      </c>
    </row>
    <row r="28" spans="1:7" x14ac:dyDescent="0.2">
      <c r="A28" s="47">
        <v>43605</v>
      </c>
      <c r="B28" s="43">
        <v>57.233001708984382</v>
      </c>
      <c r="C28" s="43">
        <v>348.1099853515625</v>
      </c>
      <c r="D28" s="43">
        <v>262.01727294921881</v>
      </c>
      <c r="E28" s="45">
        <f t="shared" si="0"/>
        <v>-2.0636860385106821E-2</v>
      </c>
      <c r="F28" s="45">
        <f t="shared" si="1"/>
        <v>-1.7886942127584238E-2</v>
      </c>
      <c r="G28" s="45">
        <f t="shared" si="2"/>
        <v>-6.6121095508116217E-3</v>
      </c>
    </row>
    <row r="29" spans="1:7" x14ac:dyDescent="0.2">
      <c r="A29" s="47">
        <v>43606</v>
      </c>
      <c r="B29" s="43">
        <v>57.722000122070312</v>
      </c>
      <c r="C29" s="43">
        <v>354.26998901367188</v>
      </c>
      <c r="D29" s="43">
        <v>264.37957763671881</v>
      </c>
      <c r="E29" s="45">
        <f t="shared" si="0"/>
        <v>8.5439938232204915E-3</v>
      </c>
      <c r="F29" s="45">
        <f t="shared" si="1"/>
        <v>1.7695567267018431E-2</v>
      </c>
      <c r="G29" s="45">
        <f t="shared" si="2"/>
        <v>9.0158357153722266E-3</v>
      </c>
    </row>
    <row r="30" spans="1:7" x14ac:dyDescent="0.2">
      <c r="A30" s="47">
        <v>43607</v>
      </c>
      <c r="B30" s="43">
        <v>57.792499542236328</v>
      </c>
      <c r="C30" s="43">
        <v>359.73001098632812</v>
      </c>
      <c r="D30" s="43">
        <v>263.56756591796881</v>
      </c>
      <c r="E30" s="45">
        <f t="shared" si="0"/>
        <v>1.2213613529836746E-3</v>
      </c>
      <c r="F30" s="45">
        <f t="shared" si="1"/>
        <v>1.5412036418488552E-2</v>
      </c>
      <c r="G30" s="45">
        <f t="shared" si="2"/>
        <v>-3.0713859444384799E-3</v>
      </c>
    </row>
    <row r="31" spans="1:7" x14ac:dyDescent="0.2">
      <c r="A31" s="47">
        <v>43608</v>
      </c>
      <c r="B31" s="43">
        <v>57.266998291015618</v>
      </c>
      <c r="C31" s="43">
        <v>352.20999145507812</v>
      </c>
      <c r="D31" s="43">
        <v>260.34707641601562</v>
      </c>
      <c r="E31" s="45">
        <f t="shared" si="0"/>
        <v>-9.0928970953516146E-3</v>
      </c>
      <c r="F31" s="45">
        <f t="shared" si="1"/>
        <v>-2.0904620970130305E-2</v>
      </c>
      <c r="G31" s="45">
        <f t="shared" si="2"/>
        <v>-1.2218838424738148E-2</v>
      </c>
    </row>
    <row r="32" spans="1:7" x14ac:dyDescent="0.2">
      <c r="A32" s="47">
        <v>43609</v>
      </c>
      <c r="B32" s="43">
        <v>56.930500030517578</v>
      </c>
      <c r="C32" s="43">
        <v>354.3900146484375</v>
      </c>
      <c r="D32" s="43">
        <v>260.93765258789062</v>
      </c>
      <c r="E32" s="45">
        <f t="shared" si="0"/>
        <v>-5.8759542238977728E-3</v>
      </c>
      <c r="F32" s="45">
        <f t="shared" si="1"/>
        <v>6.1895552262815961E-3</v>
      </c>
      <c r="G32" s="45">
        <f t="shared" si="2"/>
        <v>2.2684186817266286E-3</v>
      </c>
    </row>
    <row r="33" spans="1:14" x14ac:dyDescent="0.2">
      <c r="A33" s="47">
        <v>43613</v>
      </c>
      <c r="B33" s="43">
        <v>56.978000640869141</v>
      </c>
      <c r="C33" s="43">
        <v>355.05999755859381</v>
      </c>
      <c r="D33" s="43">
        <v>258.51080322265619</v>
      </c>
      <c r="E33" s="45">
        <f t="shared" si="0"/>
        <v>8.3436137617094199E-4</v>
      </c>
      <c r="F33" s="45">
        <f t="shared" si="1"/>
        <v>1.8905242316743724E-3</v>
      </c>
      <c r="G33" s="45">
        <f t="shared" si="2"/>
        <v>-9.3004951227458662E-3</v>
      </c>
    </row>
    <row r="34" spans="1:14" x14ac:dyDescent="0.2">
      <c r="A34" s="47">
        <v>43614</v>
      </c>
      <c r="B34" s="43">
        <v>55.997001647949219</v>
      </c>
      <c r="C34" s="43">
        <v>349.19000244140619</v>
      </c>
      <c r="D34" s="43">
        <v>256.77603149414062</v>
      </c>
      <c r="E34" s="45">
        <f t="shared" si="0"/>
        <v>-1.7217153671346474E-2</v>
      </c>
      <c r="F34" s="45">
        <f t="shared" si="1"/>
        <v>-1.6532403417872828E-2</v>
      </c>
      <c r="G34" s="45">
        <f t="shared" si="2"/>
        <v>-6.7106353269940659E-3</v>
      </c>
    </row>
    <row r="35" spans="1:14" ht="16" x14ac:dyDescent="0.2">
      <c r="A35" s="47">
        <v>43615</v>
      </c>
      <c r="B35" s="43">
        <v>56.070499420166023</v>
      </c>
      <c r="C35" s="43">
        <v>351.85000610351562</v>
      </c>
      <c r="D35" s="43">
        <v>257.47726440429688</v>
      </c>
      <c r="E35" s="45">
        <f t="shared" si="0"/>
        <v>1.312530493666096E-3</v>
      </c>
      <c r="F35" s="45">
        <f t="shared" si="1"/>
        <v>7.6176398050106786E-3</v>
      </c>
      <c r="G35" s="45">
        <f t="shared" si="2"/>
        <v>2.7309126403889119E-3</v>
      </c>
      <c r="J35" s="75" t="s">
        <v>90</v>
      </c>
      <c r="K35" s="37" t="s">
        <v>63</v>
      </c>
      <c r="L35" s="37" t="s">
        <v>64</v>
      </c>
    </row>
    <row r="36" spans="1:14" ht="16" x14ac:dyDescent="0.2">
      <c r="A36" s="47">
        <v>43616</v>
      </c>
      <c r="B36" s="43">
        <v>55.325000762939453</v>
      </c>
      <c r="C36" s="43">
        <v>343.27999877929688</v>
      </c>
      <c r="D36" s="43">
        <v>254.0077209472656</v>
      </c>
      <c r="E36" s="45">
        <f t="shared" si="0"/>
        <v>-1.3295737775405787E-2</v>
      </c>
      <c r="F36" s="45">
        <f t="shared" si="1"/>
        <v>-2.4356990693635006E-2</v>
      </c>
      <c r="G36" s="45">
        <f t="shared" si="2"/>
        <v>-1.3475144941664905E-2</v>
      </c>
      <c r="J36" s="40" t="s">
        <v>60</v>
      </c>
      <c r="K36" s="38">
        <v>0.39503250030376652</v>
      </c>
      <c r="L36" s="38">
        <v>0.27351283418372357</v>
      </c>
    </row>
    <row r="37" spans="1:14" ht="16" x14ac:dyDescent="0.2">
      <c r="A37" s="47">
        <v>43619</v>
      </c>
      <c r="B37" s="43">
        <v>51.937000274658203</v>
      </c>
      <c r="C37" s="43">
        <v>336.6300048828125</v>
      </c>
      <c r="D37" s="43">
        <v>253.36177062988281</v>
      </c>
      <c r="E37" s="45">
        <f t="shared" si="0"/>
        <v>-6.1238146255042966E-2</v>
      </c>
      <c r="F37" s="45">
        <f t="shared" si="1"/>
        <v>-1.9371923561325281E-2</v>
      </c>
      <c r="G37" s="45">
        <f t="shared" si="2"/>
        <v>-2.5430341840549384E-3</v>
      </c>
      <c r="J37" s="40" t="s">
        <v>61</v>
      </c>
      <c r="K37" s="38">
        <v>0.60616499386301437</v>
      </c>
      <c r="L37" s="38">
        <v>0.34896452878905582</v>
      </c>
    </row>
    <row r="38" spans="1:14" ht="16" x14ac:dyDescent="0.2">
      <c r="A38" s="47">
        <v>43620</v>
      </c>
      <c r="B38" s="43">
        <v>52.724498748779297</v>
      </c>
      <c r="C38" s="43">
        <v>353.39999389648438</v>
      </c>
      <c r="D38" s="43">
        <v>258.86135864257812</v>
      </c>
      <c r="E38" s="45">
        <f t="shared" si="0"/>
        <v>1.5162571383725844E-2</v>
      </c>
      <c r="F38" s="45">
        <f t="shared" si="1"/>
        <v>4.981727347658696E-2</v>
      </c>
      <c r="G38" s="45">
        <f t="shared" si="2"/>
        <v>2.1706463445620799E-2</v>
      </c>
      <c r="J38" s="41" t="s">
        <v>62</v>
      </c>
      <c r="K38" s="38">
        <v>0.46492639884762987</v>
      </c>
      <c r="L38" s="38">
        <v>0.24407664490665129</v>
      </c>
    </row>
    <row r="39" spans="1:14" ht="16" x14ac:dyDescent="0.2">
      <c r="A39" s="47">
        <v>43621</v>
      </c>
      <c r="B39" s="43">
        <v>52.231998443603523</v>
      </c>
      <c r="C39" s="43">
        <v>355.73001098632812</v>
      </c>
      <c r="D39" s="43">
        <v>261.10379028320312</v>
      </c>
      <c r="E39" s="45">
        <f t="shared" si="0"/>
        <v>-9.3410144593774214E-3</v>
      </c>
      <c r="F39" s="45">
        <f t="shared" si="1"/>
        <v>6.5931441145588802E-3</v>
      </c>
      <c r="G39" s="45">
        <f t="shared" si="2"/>
        <v>8.6626743071422617E-3</v>
      </c>
      <c r="J39" s="41" t="s">
        <v>88</v>
      </c>
      <c r="K39" s="39">
        <v>0.50600000000000001</v>
      </c>
      <c r="L39" s="38">
        <v>0.25459999999999999</v>
      </c>
    </row>
    <row r="40" spans="1:14" x14ac:dyDescent="0.2">
      <c r="A40" s="47">
        <v>43622</v>
      </c>
      <c r="B40" s="43">
        <v>52.38800048828125</v>
      </c>
      <c r="C40" s="43">
        <v>357.1300048828125</v>
      </c>
      <c r="D40" s="43">
        <v>262.8016357421875</v>
      </c>
      <c r="E40" s="45">
        <f t="shared" si="0"/>
        <v>2.9867140704211695E-3</v>
      </c>
      <c r="F40" s="45">
        <f t="shared" si="1"/>
        <v>3.9355518321398568E-3</v>
      </c>
      <c r="G40" s="45">
        <f t="shared" si="2"/>
        <v>6.5025691781142939E-3</v>
      </c>
    </row>
    <row r="41" spans="1:14" x14ac:dyDescent="0.2">
      <c r="A41" s="47">
        <v>43623</v>
      </c>
      <c r="B41" s="43">
        <v>53.418498992919922</v>
      </c>
      <c r="C41" s="43">
        <v>360.8699951171875</v>
      </c>
      <c r="D41" s="43">
        <v>265.4315185546875</v>
      </c>
      <c r="E41" s="45">
        <f t="shared" si="0"/>
        <v>1.9670506509771941E-2</v>
      </c>
      <c r="F41" s="45">
        <f t="shared" si="1"/>
        <v>1.0472349517655983E-2</v>
      </c>
      <c r="G41" s="45">
        <f t="shared" si="2"/>
        <v>1.0007102144067154E-2</v>
      </c>
    </row>
    <row r="42" spans="1:14" x14ac:dyDescent="0.2">
      <c r="A42" s="47">
        <v>43626</v>
      </c>
      <c r="B42" s="43">
        <v>54.13800048828125</v>
      </c>
      <c r="C42" s="43">
        <v>352.010009765625</v>
      </c>
      <c r="D42" s="43">
        <v>266.64956665039062</v>
      </c>
      <c r="E42" s="45">
        <f t="shared" si="0"/>
        <v>1.346914475183383E-2</v>
      </c>
      <c r="F42" s="45">
        <f t="shared" si="1"/>
        <v>-2.4551737388655279E-2</v>
      </c>
      <c r="G42" s="45">
        <f t="shared" si="2"/>
        <v>4.5889354148127195E-3</v>
      </c>
    </row>
    <row r="43" spans="1:14" x14ac:dyDescent="0.2">
      <c r="A43" s="47">
        <v>43627</v>
      </c>
      <c r="B43" s="43">
        <v>54.051998138427727</v>
      </c>
      <c r="C43" s="43">
        <v>351.26998901367188</v>
      </c>
      <c r="D43" s="43">
        <v>266.5849609375</v>
      </c>
      <c r="E43" s="45">
        <f t="shared" si="0"/>
        <v>-1.5885763987929119E-3</v>
      </c>
      <c r="F43" s="45">
        <f t="shared" si="1"/>
        <v>-2.1022718997276385E-3</v>
      </c>
      <c r="G43" s="45">
        <f t="shared" si="2"/>
        <v>-2.4228696000594215E-4</v>
      </c>
      <c r="N43"/>
    </row>
    <row r="44" spans="1:14" x14ac:dyDescent="0.2">
      <c r="A44" s="47">
        <v>43628</v>
      </c>
      <c r="B44" s="43">
        <v>53.955001831054688</v>
      </c>
      <c r="C44" s="43">
        <v>345.55999755859381</v>
      </c>
      <c r="D44" s="43">
        <v>266.11428833007812</v>
      </c>
      <c r="E44" s="45">
        <f t="shared" si="0"/>
        <v>-1.794499939199865E-3</v>
      </c>
      <c r="F44" s="45">
        <f t="shared" si="1"/>
        <v>-1.6255278371804852E-2</v>
      </c>
      <c r="G44" s="45">
        <f t="shared" si="2"/>
        <v>-1.7655632402017707E-3</v>
      </c>
      <c r="N44"/>
    </row>
    <row r="45" spans="1:14" x14ac:dyDescent="0.2">
      <c r="A45" s="47">
        <v>43629</v>
      </c>
      <c r="B45" s="43">
        <v>54.550498962402337</v>
      </c>
      <c r="C45" s="43">
        <v>343.42999267578119</v>
      </c>
      <c r="D45" s="43">
        <v>267.21237182617188</v>
      </c>
      <c r="E45" s="45">
        <f t="shared" si="0"/>
        <v>1.1036921715104104E-2</v>
      </c>
      <c r="F45" s="45">
        <f t="shared" si="1"/>
        <v>-6.1639220333986897E-3</v>
      </c>
      <c r="G45" s="45">
        <f t="shared" si="2"/>
        <v>4.1263605309750546E-3</v>
      </c>
      <c r="N45"/>
    </row>
    <row r="46" spans="1:14" x14ac:dyDescent="0.2">
      <c r="A46" s="47">
        <v>43630</v>
      </c>
      <c r="B46" s="43">
        <v>54.314998626708977</v>
      </c>
      <c r="C46" s="43">
        <v>339.73001098632812</v>
      </c>
      <c r="D46" s="43">
        <v>266.91714477539062</v>
      </c>
      <c r="E46" s="45">
        <f t="shared" si="0"/>
        <v>-4.3171069041123252E-3</v>
      </c>
      <c r="F46" s="45">
        <f t="shared" si="1"/>
        <v>-1.0773612580034836E-2</v>
      </c>
      <c r="G46" s="45">
        <f t="shared" si="2"/>
        <v>-1.1048405010726911E-3</v>
      </c>
    </row>
    <row r="47" spans="1:14" x14ac:dyDescent="0.2">
      <c r="A47" s="47">
        <v>43633</v>
      </c>
      <c r="B47" s="43">
        <v>54.694499969482422</v>
      </c>
      <c r="C47" s="43">
        <v>350.6199951171875</v>
      </c>
      <c r="D47" s="43">
        <v>267.01864624023438</v>
      </c>
      <c r="E47" s="45">
        <f t="shared" si="0"/>
        <v>6.987045058799427E-3</v>
      </c>
      <c r="F47" s="45">
        <f t="shared" si="1"/>
        <v>3.2054819352705419E-2</v>
      </c>
      <c r="G47" s="45">
        <f t="shared" si="2"/>
        <v>3.8027330514554602E-4</v>
      </c>
    </row>
    <row r="48" spans="1:14" x14ac:dyDescent="0.2">
      <c r="A48" s="47">
        <v>43634</v>
      </c>
      <c r="B48" s="43">
        <v>55.262001037597663</v>
      </c>
      <c r="C48" s="43">
        <v>357.1199951171875</v>
      </c>
      <c r="D48" s="43">
        <v>269.81460571289062</v>
      </c>
      <c r="E48" s="45">
        <f t="shared" si="0"/>
        <v>1.0375834287394286E-2</v>
      </c>
      <c r="F48" s="45">
        <f t="shared" si="1"/>
        <v>1.8538589043752364E-2</v>
      </c>
      <c r="G48" s="45">
        <f t="shared" si="2"/>
        <v>1.047102706880159E-2</v>
      </c>
    </row>
    <row r="49" spans="1:7" x14ac:dyDescent="0.2">
      <c r="A49" s="47">
        <v>43635</v>
      </c>
      <c r="B49" s="43">
        <v>55.225498199462891</v>
      </c>
      <c r="C49" s="43">
        <v>363.51998901367188</v>
      </c>
      <c r="D49" s="43">
        <v>270.42367553710938</v>
      </c>
      <c r="E49" s="45">
        <f t="shared" si="0"/>
        <v>-6.6054137471312192E-4</v>
      </c>
      <c r="F49" s="45">
        <f t="shared" si="1"/>
        <v>1.792113010749858E-2</v>
      </c>
      <c r="G49" s="45">
        <f t="shared" si="2"/>
        <v>2.2573641727418581E-3</v>
      </c>
    </row>
    <row r="50" spans="1:7" x14ac:dyDescent="0.2">
      <c r="A50" s="47">
        <v>43636</v>
      </c>
      <c r="B50" s="43">
        <v>55.659999847412109</v>
      </c>
      <c r="C50" s="43">
        <v>365.20999145507812</v>
      </c>
      <c r="D50" s="43">
        <v>273.00729370117188</v>
      </c>
      <c r="E50" s="45">
        <f t="shared" si="0"/>
        <v>7.8677723536307483E-3</v>
      </c>
      <c r="F50" s="45">
        <f t="shared" si="1"/>
        <v>4.6489945325749044E-3</v>
      </c>
      <c r="G50" s="45">
        <f t="shared" si="2"/>
        <v>9.5539643817464433E-3</v>
      </c>
    </row>
    <row r="51" spans="1:7" x14ac:dyDescent="0.2">
      <c r="A51" s="47">
        <v>43637</v>
      </c>
      <c r="B51" s="43">
        <v>56.268501281738281</v>
      </c>
      <c r="C51" s="43">
        <v>369.20999145507812</v>
      </c>
      <c r="D51" s="43">
        <v>272.61041259765619</v>
      </c>
      <c r="E51" s="45">
        <f t="shared" si="0"/>
        <v>1.093247279903584E-2</v>
      </c>
      <c r="F51" s="45">
        <f t="shared" si="1"/>
        <v>1.0952602868456876E-2</v>
      </c>
      <c r="G51" s="45">
        <f t="shared" si="2"/>
        <v>-1.4537380966462372E-3</v>
      </c>
    </row>
    <row r="52" spans="1:7" x14ac:dyDescent="0.2">
      <c r="A52" s="47">
        <v>43640</v>
      </c>
      <c r="B52" s="43">
        <v>55.834999084472663</v>
      </c>
      <c r="C52" s="43">
        <v>371.04000854492188</v>
      </c>
      <c r="D52" s="43">
        <v>272.27667236328119</v>
      </c>
      <c r="E52" s="45">
        <f t="shared" si="0"/>
        <v>-7.7041717371333172E-3</v>
      </c>
      <c r="F52" s="45">
        <f t="shared" si="1"/>
        <v>4.9565752070564123E-3</v>
      </c>
      <c r="G52" s="45">
        <f t="shared" si="2"/>
        <v>-1.2242387632770465E-3</v>
      </c>
    </row>
    <row r="53" spans="1:7" x14ac:dyDescent="0.2">
      <c r="A53" s="47">
        <v>43641</v>
      </c>
      <c r="B53" s="43">
        <v>54.379001617431641</v>
      </c>
      <c r="C53" s="43">
        <v>360.29998779296881</v>
      </c>
      <c r="D53" s="43">
        <v>269.60623168945312</v>
      </c>
      <c r="E53" s="45">
        <f t="shared" si="0"/>
        <v>-2.6076788589863627E-2</v>
      </c>
      <c r="F53" s="45">
        <f t="shared" si="1"/>
        <v>-2.894572149798981E-2</v>
      </c>
      <c r="G53" s="45">
        <f t="shared" si="2"/>
        <v>-9.8078202978221785E-3</v>
      </c>
    </row>
    <row r="54" spans="1:7" x14ac:dyDescent="0.2">
      <c r="A54" s="47">
        <v>43642</v>
      </c>
      <c r="B54" s="43">
        <v>54.015998840332031</v>
      </c>
      <c r="C54" s="43">
        <v>362.20001220703119</v>
      </c>
      <c r="D54" s="43">
        <v>269.33737182617188</v>
      </c>
      <c r="E54" s="45">
        <f t="shared" si="0"/>
        <v>-6.6754218779780947E-3</v>
      </c>
      <c r="F54" s="45">
        <f t="shared" si="1"/>
        <v>5.2734512307398554E-3</v>
      </c>
      <c r="G54" s="45">
        <f t="shared" si="2"/>
        <v>-9.9723163517576692E-4</v>
      </c>
    </row>
    <row r="55" spans="1:7" x14ac:dyDescent="0.2">
      <c r="A55" s="47">
        <v>43643</v>
      </c>
      <c r="B55" s="43">
        <v>53.831501007080078</v>
      </c>
      <c r="C55" s="43">
        <v>370.01998901367188</v>
      </c>
      <c r="D55" s="43">
        <v>270.29232788085938</v>
      </c>
      <c r="E55" s="45">
        <f t="shared" si="0"/>
        <v>-3.4156145811043387E-3</v>
      </c>
      <c r="F55" s="45">
        <f t="shared" si="1"/>
        <v>2.1590216850050335E-2</v>
      </c>
      <c r="G55" s="45">
        <f t="shared" si="2"/>
        <v>3.5455757521233289E-3</v>
      </c>
    </row>
    <row r="56" spans="1:7" x14ac:dyDescent="0.2">
      <c r="A56" s="47">
        <v>43644</v>
      </c>
      <c r="B56" s="43">
        <v>54.139999389648438</v>
      </c>
      <c r="C56" s="43">
        <v>367.32000732421881</v>
      </c>
      <c r="D56" s="43">
        <v>271.6832275390625</v>
      </c>
      <c r="E56" s="45">
        <f t="shared" si="0"/>
        <v>5.730815169500564E-3</v>
      </c>
      <c r="F56" s="45">
        <f t="shared" si="1"/>
        <v>-7.296853601477477E-3</v>
      </c>
      <c r="G56" s="45">
        <f t="shared" si="2"/>
        <v>5.1459087614806878E-3</v>
      </c>
    </row>
    <row r="57" spans="1:7" x14ac:dyDescent="0.2">
      <c r="A57" s="47">
        <v>43647</v>
      </c>
      <c r="B57" s="43">
        <v>55</v>
      </c>
      <c r="C57" s="43">
        <v>374.60000610351562</v>
      </c>
      <c r="D57" s="43">
        <v>274.14968872070312</v>
      </c>
      <c r="E57" s="45">
        <f t="shared" si="0"/>
        <v>1.5884754710876383E-2</v>
      </c>
      <c r="F57" s="45">
        <f t="shared" si="1"/>
        <v>1.9819227469608132E-2</v>
      </c>
      <c r="G57" s="45">
        <f t="shared" si="2"/>
        <v>9.0784447902143624E-3</v>
      </c>
    </row>
    <row r="58" spans="1:7" x14ac:dyDescent="0.2">
      <c r="A58" s="47">
        <v>43648</v>
      </c>
      <c r="B58" s="43">
        <v>55.630001068115227</v>
      </c>
      <c r="C58" s="43">
        <v>375.42999267578119</v>
      </c>
      <c r="D58" s="43">
        <v>274.86358642578119</v>
      </c>
      <c r="E58" s="45">
        <f t="shared" si="0"/>
        <v>1.1454564874822314E-2</v>
      </c>
      <c r="F58" s="45">
        <f t="shared" si="1"/>
        <v>2.2156608615649959E-3</v>
      </c>
      <c r="G58" s="45">
        <f t="shared" si="2"/>
        <v>2.6040434640265792E-3</v>
      </c>
    </row>
    <row r="59" spans="1:7" x14ac:dyDescent="0.2">
      <c r="A59" s="47">
        <v>43649</v>
      </c>
      <c r="B59" s="43">
        <v>56.149501800537109</v>
      </c>
      <c r="C59" s="43">
        <v>381.72000122070312</v>
      </c>
      <c r="D59" s="43">
        <v>277.06124877929688</v>
      </c>
      <c r="E59" s="45">
        <f t="shared" si="0"/>
        <v>9.3384994148353172E-3</v>
      </c>
      <c r="F59" s="45">
        <f t="shared" si="1"/>
        <v>1.6754145027389807E-2</v>
      </c>
      <c r="G59" s="45">
        <f t="shared" si="2"/>
        <v>7.995465612936313E-3</v>
      </c>
    </row>
    <row r="60" spans="1:7" x14ac:dyDescent="0.2">
      <c r="A60" s="47">
        <v>43651</v>
      </c>
      <c r="B60" s="43">
        <v>56.633499145507812</v>
      </c>
      <c r="C60" s="43">
        <v>380.54998779296881</v>
      </c>
      <c r="D60" s="43">
        <v>276.7459716796875</v>
      </c>
      <c r="E60" s="45">
        <f t="shared" si="0"/>
        <v>8.6197976731838665E-3</v>
      </c>
      <c r="F60" s="45">
        <f t="shared" si="1"/>
        <v>-3.0651090432587498E-3</v>
      </c>
      <c r="G60" s="45">
        <f t="shared" si="2"/>
        <v>-1.1379328614104396E-3</v>
      </c>
    </row>
    <row r="61" spans="1:7" x14ac:dyDescent="0.2">
      <c r="A61" s="47">
        <v>43654</v>
      </c>
      <c r="B61" s="43">
        <v>55.839500427246087</v>
      </c>
      <c r="C61" s="43">
        <v>376.16000366210938</v>
      </c>
      <c r="D61" s="43">
        <v>275.22531127929688</v>
      </c>
      <c r="E61" s="45">
        <f t="shared" si="0"/>
        <v>-1.401994809152996E-2</v>
      </c>
      <c r="F61" s="45">
        <f t="shared" si="1"/>
        <v>-1.1535893500665993E-2</v>
      </c>
      <c r="G61" s="45">
        <f t="shared" si="2"/>
        <v>-5.4947878415757909E-3</v>
      </c>
    </row>
    <row r="62" spans="1:7" x14ac:dyDescent="0.2">
      <c r="A62" s="47">
        <v>43655</v>
      </c>
      <c r="B62" s="43">
        <v>56.214500427246087</v>
      </c>
      <c r="C62" s="43">
        <v>379.92999267578119</v>
      </c>
      <c r="D62" s="43">
        <v>275.56838989257812</v>
      </c>
      <c r="E62" s="45">
        <f t="shared" si="0"/>
        <v>6.7156761276650698E-3</v>
      </c>
      <c r="F62" s="45">
        <f t="shared" si="1"/>
        <v>1.0022301618909648E-2</v>
      </c>
      <c r="G62" s="45">
        <f t="shared" si="2"/>
        <v>1.2465372886184005E-3</v>
      </c>
    </row>
    <row r="63" spans="1:7" x14ac:dyDescent="0.2">
      <c r="A63" s="47">
        <v>43656</v>
      </c>
      <c r="B63" s="43">
        <v>57.045501708984382</v>
      </c>
      <c r="C63" s="43">
        <v>381</v>
      </c>
      <c r="D63" s="43">
        <v>276.88507080078119</v>
      </c>
      <c r="E63" s="45">
        <f t="shared" si="0"/>
        <v>1.4782685524596873E-2</v>
      </c>
      <c r="F63" s="45">
        <f t="shared" si="1"/>
        <v>2.816327599416225E-3</v>
      </c>
      <c r="G63" s="45">
        <f t="shared" si="2"/>
        <v>4.778054945693647E-3</v>
      </c>
    </row>
    <row r="64" spans="1:7" x14ac:dyDescent="0.2">
      <c r="A64" s="47">
        <v>43657</v>
      </c>
      <c r="B64" s="43">
        <v>57.203998565673828</v>
      </c>
      <c r="C64" s="43">
        <v>379.5</v>
      </c>
      <c r="D64" s="43">
        <v>277.53414916992188</v>
      </c>
      <c r="E64" s="45">
        <f t="shared" si="0"/>
        <v>2.7784286567942226E-3</v>
      </c>
      <c r="F64" s="45">
        <f t="shared" si="1"/>
        <v>-3.937007874015748E-3</v>
      </c>
      <c r="G64" s="45">
        <f t="shared" si="2"/>
        <v>2.3442158411194863E-3</v>
      </c>
    </row>
    <row r="65" spans="1:7" x14ac:dyDescent="0.2">
      <c r="A65" s="47">
        <v>43658</v>
      </c>
      <c r="B65" s="43">
        <v>57.266998291015618</v>
      </c>
      <c r="C65" s="43">
        <v>373.25</v>
      </c>
      <c r="D65" s="43">
        <v>278.77664184570312</v>
      </c>
      <c r="E65" s="45">
        <f t="shared" si="0"/>
        <v>1.1013168121361671E-3</v>
      </c>
      <c r="F65" s="45">
        <f t="shared" si="1"/>
        <v>-1.6469038208168644E-2</v>
      </c>
      <c r="G65" s="45">
        <f t="shared" si="2"/>
        <v>4.4769001562417702E-3</v>
      </c>
    </row>
    <row r="66" spans="1:7" x14ac:dyDescent="0.2">
      <c r="A66" s="47">
        <v>43661</v>
      </c>
      <c r="B66" s="43">
        <v>57.525501251220703</v>
      </c>
      <c r="C66" s="43">
        <v>366.60000610351562</v>
      </c>
      <c r="D66" s="43">
        <v>278.869384765625</v>
      </c>
      <c r="E66" s="45">
        <f t="shared" si="0"/>
        <v>4.5139952838359381E-3</v>
      </c>
      <c r="F66" s="45">
        <f t="shared" si="1"/>
        <v>-1.7816460539810782E-2</v>
      </c>
      <c r="G66" s="45">
        <f t="shared" si="2"/>
        <v>3.3267823052838912E-4</v>
      </c>
    </row>
    <row r="67" spans="1:7" x14ac:dyDescent="0.2">
      <c r="A67" s="47">
        <v>43662</v>
      </c>
      <c r="B67" s="43">
        <v>57.673000335693359</v>
      </c>
      <c r="C67" s="43">
        <v>365.989990234375</v>
      </c>
      <c r="D67" s="43">
        <v>277.96990966796881</v>
      </c>
      <c r="E67" s="45">
        <f t="shared" si="0"/>
        <v>2.5640643065153001E-3</v>
      </c>
      <c r="F67" s="45">
        <f t="shared" si="1"/>
        <v>-1.6639821576227057E-3</v>
      </c>
      <c r="G67" s="45">
        <f t="shared" si="2"/>
        <v>-3.2254350846442127E-3</v>
      </c>
    </row>
    <row r="68" spans="1:7" x14ac:dyDescent="0.2">
      <c r="A68" s="47">
        <v>43663</v>
      </c>
      <c r="B68" s="43">
        <v>57.337001800537109</v>
      </c>
      <c r="C68" s="43">
        <v>362.44000244140619</v>
      </c>
      <c r="D68" s="43">
        <v>276.07833862304688</v>
      </c>
      <c r="E68" s="45">
        <f t="shared" ref="E68:E131" si="3">(B68-B67)/B67</f>
        <v>-5.8259243181475887E-3</v>
      </c>
      <c r="F68" s="45">
        <f t="shared" ref="F68:F131" si="4">(C68-C67)/C67</f>
        <v>-9.6996854769045536E-3</v>
      </c>
      <c r="G68" s="45">
        <f t="shared" ref="G68:G131" si="5">(D68-D67)/D67</f>
        <v>-6.8049489499830652E-3</v>
      </c>
    </row>
    <row r="69" spans="1:7" ht="15" customHeight="1" x14ac:dyDescent="0.2">
      <c r="A69" s="47">
        <v>43664</v>
      </c>
      <c r="B69" s="43">
        <v>57.36199951171875</v>
      </c>
      <c r="C69" s="43">
        <v>325.20999145507812</v>
      </c>
      <c r="D69" s="43">
        <v>277.08908081054688</v>
      </c>
      <c r="E69" s="45">
        <f t="shared" si="3"/>
        <v>4.3597869432730708E-4</v>
      </c>
      <c r="F69" s="45">
        <f t="shared" si="4"/>
        <v>-0.1027204799016269</v>
      </c>
      <c r="G69" s="45">
        <f t="shared" si="5"/>
        <v>3.6610702329676502E-3</v>
      </c>
    </row>
    <row r="70" spans="1:7" ht="15" customHeight="1" x14ac:dyDescent="0.2">
      <c r="A70" s="47">
        <v>43665</v>
      </c>
      <c r="B70" s="43">
        <v>56.577499389648438</v>
      </c>
      <c r="C70" s="43">
        <v>315.10000610351562</v>
      </c>
      <c r="D70" s="43">
        <v>275.54989624023438</v>
      </c>
      <c r="E70" s="45">
        <f t="shared" si="3"/>
        <v>-1.3676303628677437E-2</v>
      </c>
      <c r="F70" s="45">
        <f t="shared" si="4"/>
        <v>-3.1087560706015427E-2</v>
      </c>
      <c r="G70" s="45">
        <f t="shared" si="5"/>
        <v>-5.5548366099813264E-3</v>
      </c>
    </row>
    <row r="71" spans="1:7" x14ac:dyDescent="0.2">
      <c r="A71" s="47">
        <v>43668</v>
      </c>
      <c r="B71" s="43">
        <v>56.960498809814453</v>
      </c>
      <c r="C71" s="43">
        <v>310.6199951171875</v>
      </c>
      <c r="D71" s="43">
        <v>276.22677612304688</v>
      </c>
      <c r="E71" s="45">
        <f t="shared" si="3"/>
        <v>6.769465322747901E-3</v>
      </c>
      <c r="F71" s="45">
        <f t="shared" si="4"/>
        <v>-1.4217743254680759E-2</v>
      </c>
      <c r="G71" s="45">
        <f t="shared" si="5"/>
        <v>2.4564693801313268E-3</v>
      </c>
    </row>
    <row r="72" spans="1:7" x14ac:dyDescent="0.2">
      <c r="A72" s="47">
        <v>43669</v>
      </c>
      <c r="B72" s="43">
        <v>57.402500152587891</v>
      </c>
      <c r="C72" s="43">
        <v>307.29998779296881</v>
      </c>
      <c r="D72" s="43">
        <v>278.2017822265625</v>
      </c>
      <c r="E72" s="45">
        <f t="shared" si="3"/>
        <v>7.7597870806791359E-3</v>
      </c>
      <c r="F72" s="45">
        <f t="shared" si="4"/>
        <v>-1.0688324565088461E-2</v>
      </c>
      <c r="G72" s="45">
        <f t="shared" si="5"/>
        <v>7.1499444450520856E-3</v>
      </c>
    </row>
    <row r="73" spans="1:7" x14ac:dyDescent="0.2">
      <c r="A73" s="47">
        <v>43670</v>
      </c>
      <c r="B73" s="43">
        <v>56.986499786376953</v>
      </c>
      <c r="C73" s="43">
        <v>317.94000244140619</v>
      </c>
      <c r="D73" s="43">
        <v>279.50918579101562</v>
      </c>
      <c r="E73" s="45">
        <f t="shared" si="3"/>
        <v>-7.2470774810351676E-3</v>
      </c>
      <c r="F73" s="45">
        <f t="shared" si="4"/>
        <v>3.4624194829469615E-2</v>
      </c>
      <c r="G73" s="45">
        <f t="shared" si="5"/>
        <v>4.6994794713011547E-3</v>
      </c>
    </row>
    <row r="74" spans="1:7" x14ac:dyDescent="0.2">
      <c r="A74" s="47">
        <v>43671</v>
      </c>
      <c r="B74" s="43">
        <v>56.797000885009773</v>
      </c>
      <c r="C74" s="43">
        <v>326.45999145507812</v>
      </c>
      <c r="D74" s="43">
        <v>278.17391967773438</v>
      </c>
      <c r="E74" s="45">
        <f t="shared" si="3"/>
        <v>-3.325329719802891E-3</v>
      </c>
      <c r="F74" s="45">
        <f t="shared" si="4"/>
        <v>2.6797474203461069E-2</v>
      </c>
      <c r="G74" s="45">
        <f t="shared" si="5"/>
        <v>-4.7771815065842105E-3</v>
      </c>
    </row>
    <row r="75" spans="1:7" x14ac:dyDescent="0.2">
      <c r="A75" s="47">
        <v>43672</v>
      </c>
      <c r="B75" s="43">
        <v>62.261001586914062</v>
      </c>
      <c r="C75" s="43">
        <v>335.77999877929688</v>
      </c>
      <c r="D75" s="43">
        <v>280.0377197265625</v>
      </c>
      <c r="E75" s="45">
        <f t="shared" si="3"/>
        <v>9.6202275063195883E-2</v>
      </c>
      <c r="F75" s="45">
        <f t="shared" si="4"/>
        <v>2.8548696833195903E-2</v>
      </c>
      <c r="G75" s="45">
        <f t="shared" si="5"/>
        <v>6.7001250548122731E-3</v>
      </c>
    </row>
    <row r="76" spans="1:7" x14ac:dyDescent="0.2">
      <c r="A76" s="47">
        <v>43675</v>
      </c>
      <c r="B76" s="43">
        <v>62.091999053955078</v>
      </c>
      <c r="C76" s="43">
        <v>332.70001220703119</v>
      </c>
      <c r="D76" s="43">
        <v>279.52774047851562</v>
      </c>
      <c r="E76" s="45">
        <f t="shared" si="3"/>
        <v>-2.7144204020403215E-3</v>
      </c>
      <c r="F76" s="45">
        <f t="shared" si="4"/>
        <v>-9.1726326269067349E-3</v>
      </c>
      <c r="G76" s="45">
        <f t="shared" si="5"/>
        <v>-1.821109129673083E-3</v>
      </c>
    </row>
    <row r="77" spans="1:7" x14ac:dyDescent="0.2">
      <c r="A77" s="47">
        <v>43676</v>
      </c>
      <c r="B77" s="43">
        <v>61.400001525878913</v>
      </c>
      <c r="C77" s="43">
        <v>325.92999267578119</v>
      </c>
      <c r="D77" s="43">
        <v>278.84161376953119</v>
      </c>
      <c r="E77" s="45">
        <f t="shared" si="3"/>
        <v>-1.1144713306377056E-2</v>
      </c>
      <c r="F77" s="45">
        <f t="shared" si="4"/>
        <v>-2.0348720417350571E-2</v>
      </c>
      <c r="G77" s="45">
        <f t="shared" si="5"/>
        <v>-2.4545925488821643E-3</v>
      </c>
    </row>
    <row r="78" spans="1:7" x14ac:dyDescent="0.2">
      <c r="A78" s="47">
        <v>43677</v>
      </c>
      <c r="B78" s="43">
        <v>60.909999847412109</v>
      </c>
      <c r="C78" s="43">
        <v>322.989990234375</v>
      </c>
      <c r="D78" s="43">
        <v>275.791015625</v>
      </c>
      <c r="E78" s="45">
        <f t="shared" si="3"/>
        <v>-7.9804831643249668E-3</v>
      </c>
      <c r="F78" s="45">
        <f t="shared" si="4"/>
        <v>-9.0203494844696905E-3</v>
      </c>
      <c r="G78" s="45">
        <f t="shared" si="5"/>
        <v>-1.0940254229960741E-2</v>
      </c>
    </row>
    <row r="79" spans="1:7" x14ac:dyDescent="0.2">
      <c r="A79" s="47">
        <v>43678</v>
      </c>
      <c r="B79" s="43">
        <v>60.589000701904297</v>
      </c>
      <c r="C79" s="43">
        <v>319.5</v>
      </c>
      <c r="D79" s="43">
        <v>273.3892822265625</v>
      </c>
      <c r="E79" s="45">
        <f t="shared" si="3"/>
        <v>-5.27005658039664E-3</v>
      </c>
      <c r="F79" s="45">
        <f t="shared" si="4"/>
        <v>-1.0805258181043064E-2</v>
      </c>
      <c r="G79" s="45">
        <f t="shared" si="5"/>
        <v>-8.7085266102475117E-3</v>
      </c>
    </row>
    <row r="80" spans="1:7" x14ac:dyDescent="0.2">
      <c r="A80" s="47">
        <v>43679</v>
      </c>
      <c r="B80" s="43">
        <v>59.816001892089837</v>
      </c>
      <c r="C80" s="43">
        <v>318.82998657226562</v>
      </c>
      <c r="D80" s="43">
        <v>271.33084106445312</v>
      </c>
      <c r="E80" s="45">
        <f t="shared" si="3"/>
        <v>-1.2758071611340589E-2</v>
      </c>
      <c r="F80" s="45">
        <f t="shared" si="4"/>
        <v>-2.0970686314064945E-3</v>
      </c>
      <c r="G80" s="45">
        <f t="shared" si="5"/>
        <v>-7.5293411114906424E-3</v>
      </c>
    </row>
    <row r="81" spans="1:7" x14ac:dyDescent="0.2">
      <c r="A81" s="47">
        <v>43682</v>
      </c>
      <c r="B81" s="43">
        <v>57.737499237060547</v>
      </c>
      <c r="C81" s="43">
        <v>307.6300048828125</v>
      </c>
      <c r="D81" s="43">
        <v>263.17108154296881</v>
      </c>
      <c r="E81" s="45">
        <f t="shared" si="3"/>
        <v>-3.4748271186345443E-2</v>
      </c>
      <c r="F81" s="45">
        <f t="shared" si="4"/>
        <v>-3.5128382401742979E-2</v>
      </c>
      <c r="G81" s="45">
        <f t="shared" si="5"/>
        <v>-3.0073100018681669E-2</v>
      </c>
    </row>
    <row r="82" spans="1:7" x14ac:dyDescent="0.2">
      <c r="A82" s="47">
        <v>43683</v>
      </c>
      <c r="B82" s="43">
        <v>58.554000854492188</v>
      </c>
      <c r="C82" s="43">
        <v>310.10000610351562</v>
      </c>
      <c r="D82" s="43">
        <v>266.86151123046881</v>
      </c>
      <c r="E82" s="45">
        <f t="shared" si="3"/>
        <v>1.4141617288951519E-2</v>
      </c>
      <c r="F82" s="45">
        <f t="shared" si="4"/>
        <v>8.0291297386418416E-3</v>
      </c>
      <c r="G82" s="45">
        <f t="shared" si="5"/>
        <v>1.402293012538861E-2</v>
      </c>
    </row>
    <row r="83" spans="1:7" x14ac:dyDescent="0.2">
      <c r="A83" s="47">
        <v>43684</v>
      </c>
      <c r="B83" s="43">
        <v>58.795501708984382</v>
      </c>
      <c r="C83" s="43">
        <v>304.29000854492188</v>
      </c>
      <c r="D83" s="43">
        <v>267.01922607421881</v>
      </c>
      <c r="E83" s="45">
        <f t="shared" si="3"/>
        <v>4.1244125246424892E-3</v>
      </c>
      <c r="F83" s="45">
        <f t="shared" si="4"/>
        <v>-1.8735883406123807E-2</v>
      </c>
      <c r="G83" s="45">
        <f t="shared" si="5"/>
        <v>5.9099884064507603E-4</v>
      </c>
    </row>
    <row r="84" spans="1:7" x14ac:dyDescent="0.2">
      <c r="A84" s="47">
        <v>43685</v>
      </c>
      <c r="B84" s="43">
        <v>60.309501647949219</v>
      </c>
      <c r="C84" s="43">
        <v>315.89999389648438</v>
      </c>
      <c r="D84" s="43">
        <v>272.2581787109375</v>
      </c>
      <c r="E84" s="45">
        <f t="shared" si="3"/>
        <v>2.5750268217091962E-2</v>
      </c>
      <c r="F84" s="45">
        <f t="shared" si="4"/>
        <v>3.8154342980500904E-2</v>
      </c>
      <c r="G84" s="45">
        <f t="shared" si="5"/>
        <v>1.962013265390302E-2</v>
      </c>
    </row>
    <row r="85" spans="1:7" x14ac:dyDescent="0.2">
      <c r="A85" s="47">
        <v>43686</v>
      </c>
      <c r="B85" s="43">
        <v>59.444999694824219</v>
      </c>
      <c r="C85" s="43">
        <v>308.92999267578119</v>
      </c>
      <c r="D85" s="43">
        <v>270.4036865234375</v>
      </c>
      <c r="E85" s="45">
        <f t="shared" si="3"/>
        <v>-1.4334423755836104E-2</v>
      </c>
      <c r="F85" s="45">
        <f t="shared" si="4"/>
        <v>-2.206394857667248E-2</v>
      </c>
      <c r="G85" s="45">
        <f t="shared" si="5"/>
        <v>-6.8115205805036813E-3</v>
      </c>
    </row>
    <row r="86" spans="1:7" x14ac:dyDescent="0.2">
      <c r="A86" s="47">
        <v>43689</v>
      </c>
      <c r="B86" s="43">
        <v>58.724998474121087</v>
      </c>
      <c r="C86" s="43">
        <v>310.82998657226562</v>
      </c>
      <c r="D86" s="43">
        <v>267.11184692382812</v>
      </c>
      <c r="E86" s="45">
        <f t="shared" si="3"/>
        <v>-1.2112056933290243E-2</v>
      </c>
      <c r="F86" s="45">
        <f t="shared" si="4"/>
        <v>6.150240965688481E-3</v>
      </c>
      <c r="G86" s="45">
        <f t="shared" si="5"/>
        <v>-1.2173797043717641E-2</v>
      </c>
    </row>
    <row r="87" spans="1:7" x14ac:dyDescent="0.2">
      <c r="A87" s="47">
        <v>43690</v>
      </c>
      <c r="B87" s="43">
        <v>59.836498260498047</v>
      </c>
      <c r="C87" s="43">
        <v>312.27999877929688</v>
      </c>
      <c r="D87" s="43">
        <v>271.2659912109375</v>
      </c>
      <c r="E87" s="45">
        <f t="shared" si="3"/>
        <v>1.8927199919243517E-2</v>
      </c>
      <c r="F87" s="45">
        <f t="shared" si="4"/>
        <v>4.6649688565171083E-3</v>
      </c>
      <c r="G87" s="45">
        <f t="shared" si="5"/>
        <v>1.5552078033790863E-2</v>
      </c>
    </row>
    <row r="88" spans="1:7" x14ac:dyDescent="0.2">
      <c r="A88" s="47">
        <v>43691</v>
      </c>
      <c r="B88" s="43">
        <v>58.212501525878913</v>
      </c>
      <c r="C88" s="43">
        <v>299.1099853515625</v>
      </c>
      <c r="D88" s="43">
        <v>263.24526977539062</v>
      </c>
      <c r="E88" s="45">
        <f t="shared" si="3"/>
        <v>-2.7140571086714797E-2</v>
      </c>
      <c r="F88" s="45">
        <f t="shared" si="4"/>
        <v>-4.2173733441834199E-2</v>
      </c>
      <c r="G88" s="45">
        <f t="shared" si="5"/>
        <v>-2.9567736817070926E-2</v>
      </c>
    </row>
    <row r="89" spans="1:7" x14ac:dyDescent="0.2">
      <c r="A89" s="47">
        <v>43692</v>
      </c>
      <c r="B89" s="43">
        <v>58.465999603271477</v>
      </c>
      <c r="C89" s="43">
        <v>295.760009765625</v>
      </c>
      <c r="D89" s="43">
        <v>263.940673828125</v>
      </c>
      <c r="E89" s="45">
        <f t="shared" si="3"/>
        <v>4.3547016662712724E-3</v>
      </c>
      <c r="F89" s="45">
        <f t="shared" si="4"/>
        <v>-1.1199811942085672E-2</v>
      </c>
      <c r="G89" s="45">
        <f t="shared" si="5"/>
        <v>2.6416583034054751E-3</v>
      </c>
    </row>
    <row r="90" spans="1:7" x14ac:dyDescent="0.2">
      <c r="A90" s="47">
        <v>43693</v>
      </c>
      <c r="B90" s="43">
        <v>58.960498809814453</v>
      </c>
      <c r="C90" s="43">
        <v>302.79998779296881</v>
      </c>
      <c r="D90" s="43">
        <v>267.83517456054688</v>
      </c>
      <c r="E90" s="45">
        <f t="shared" si="3"/>
        <v>8.457893645853377E-3</v>
      </c>
      <c r="F90" s="45">
        <f t="shared" si="4"/>
        <v>2.3803008503153068E-2</v>
      </c>
      <c r="G90" s="45">
        <f t="shared" si="5"/>
        <v>1.47552125102095E-2</v>
      </c>
    </row>
    <row r="91" spans="1:7" x14ac:dyDescent="0.2">
      <c r="A91" s="47">
        <v>43696</v>
      </c>
      <c r="B91" s="43">
        <v>60.021999359130859</v>
      </c>
      <c r="C91" s="43">
        <v>309.3800048828125</v>
      </c>
      <c r="D91" s="43">
        <v>271.06198120117188</v>
      </c>
      <c r="E91" s="45">
        <f t="shared" si="3"/>
        <v>1.8003588347181874E-2</v>
      </c>
      <c r="F91" s="45">
        <f t="shared" si="4"/>
        <v>2.1730572506966545E-2</v>
      </c>
      <c r="G91" s="45">
        <f t="shared" si="5"/>
        <v>1.2047732886165582E-2</v>
      </c>
    </row>
    <row r="92" spans="1:7" x14ac:dyDescent="0.2">
      <c r="A92" s="47">
        <v>43697</v>
      </c>
      <c r="B92" s="43">
        <v>59.176498413085938</v>
      </c>
      <c r="C92" s="43">
        <v>298.989990234375</v>
      </c>
      <c r="D92" s="43">
        <v>268.98492431640619</v>
      </c>
      <c r="E92" s="45">
        <f t="shared" si="3"/>
        <v>-1.4086517528115296E-2</v>
      </c>
      <c r="F92" s="45">
        <f t="shared" si="4"/>
        <v>-3.3583342441193147E-2</v>
      </c>
      <c r="G92" s="45">
        <f t="shared" si="5"/>
        <v>-7.662663998696923E-3</v>
      </c>
    </row>
    <row r="93" spans="1:7" x14ac:dyDescent="0.2">
      <c r="A93" s="47">
        <v>43698</v>
      </c>
      <c r="B93" s="43">
        <v>59.578998565673828</v>
      </c>
      <c r="C93" s="43">
        <v>297.80999755859381</v>
      </c>
      <c r="D93" s="43">
        <v>271.17330932617188</v>
      </c>
      <c r="E93" s="45">
        <f t="shared" si="3"/>
        <v>6.8016892411951859E-3</v>
      </c>
      <c r="F93" s="45">
        <f t="shared" si="4"/>
        <v>-3.9465959206734973E-3</v>
      </c>
      <c r="G93" s="45">
        <f t="shared" si="5"/>
        <v>8.1357162128219904E-3</v>
      </c>
    </row>
    <row r="94" spans="1:7" x14ac:dyDescent="0.2">
      <c r="A94" s="47">
        <v>43699</v>
      </c>
      <c r="B94" s="43">
        <v>59.576000213623047</v>
      </c>
      <c r="C94" s="43">
        <v>296.92999267578119</v>
      </c>
      <c r="D94" s="43">
        <v>271.08975219726562</v>
      </c>
      <c r="E94" s="45">
        <f t="shared" si="3"/>
        <v>-5.0325653719677271E-5</v>
      </c>
      <c r="F94" s="45">
        <f t="shared" si="4"/>
        <v>-2.9549205534628621E-3</v>
      </c>
      <c r="G94" s="45">
        <f t="shared" si="5"/>
        <v>-3.0813183315820384E-4</v>
      </c>
    </row>
    <row r="95" spans="1:7" x14ac:dyDescent="0.2">
      <c r="A95" s="47">
        <v>43700</v>
      </c>
      <c r="B95" s="43">
        <v>57.679000854492188</v>
      </c>
      <c r="C95" s="43">
        <v>291.44000244140619</v>
      </c>
      <c r="D95" s="43">
        <v>264.126220703125</v>
      </c>
      <c r="E95" s="45">
        <f t="shared" si="3"/>
        <v>-3.1841670342566547E-2</v>
      </c>
      <c r="F95" s="45">
        <f t="shared" si="4"/>
        <v>-1.8489173777637001E-2</v>
      </c>
      <c r="G95" s="45">
        <f t="shared" si="5"/>
        <v>-2.5687180860578702E-2</v>
      </c>
    </row>
    <row r="96" spans="1:7" x14ac:dyDescent="0.2">
      <c r="A96" s="47">
        <v>43703</v>
      </c>
      <c r="B96" s="43">
        <v>58.558998107910163</v>
      </c>
      <c r="C96" s="43">
        <v>294.98001098632812</v>
      </c>
      <c r="D96" s="43">
        <v>267.04702758789062</v>
      </c>
      <c r="E96" s="45">
        <f t="shared" si="3"/>
        <v>1.5256804736232518E-2</v>
      </c>
      <c r="F96" s="45">
        <f t="shared" si="4"/>
        <v>1.2146611704869335E-2</v>
      </c>
      <c r="G96" s="45">
        <f t="shared" si="5"/>
        <v>1.1058375336572814E-2</v>
      </c>
    </row>
    <row r="97" spans="1:7" x14ac:dyDescent="0.2">
      <c r="A97" s="47">
        <v>43704</v>
      </c>
      <c r="B97" s="43">
        <v>58.541000366210938</v>
      </c>
      <c r="C97" s="43">
        <v>291.02999877929688</v>
      </c>
      <c r="D97" s="43">
        <v>265.99920654296881</v>
      </c>
      <c r="E97" s="45">
        <f t="shared" si="3"/>
        <v>-3.0734374358762665E-4</v>
      </c>
      <c r="F97" s="45">
        <f t="shared" si="4"/>
        <v>-1.3390779238984865E-2</v>
      </c>
      <c r="G97" s="45">
        <f t="shared" si="5"/>
        <v>-3.9237322893510163E-3</v>
      </c>
    </row>
    <row r="98" spans="1:7" x14ac:dyDescent="0.2">
      <c r="A98" s="47">
        <v>43705</v>
      </c>
      <c r="B98" s="43">
        <v>58.6875</v>
      </c>
      <c r="C98" s="43">
        <v>291.76998901367188</v>
      </c>
      <c r="D98" s="43">
        <v>267.87234497070312</v>
      </c>
      <c r="E98" s="45">
        <f t="shared" si="3"/>
        <v>2.5025133303601707E-3</v>
      </c>
      <c r="F98" s="45">
        <f t="shared" si="4"/>
        <v>2.5426596484171135E-3</v>
      </c>
      <c r="G98" s="45">
        <f t="shared" si="5"/>
        <v>7.0418947938919374E-3</v>
      </c>
    </row>
    <row r="99" spans="1:7" x14ac:dyDescent="0.2">
      <c r="A99" s="47">
        <v>43706</v>
      </c>
      <c r="B99" s="43">
        <v>59.712001800537109</v>
      </c>
      <c r="C99" s="43">
        <v>296.77999877929688</v>
      </c>
      <c r="D99" s="43">
        <v>271.29379272460938</v>
      </c>
      <c r="E99" s="45">
        <f t="shared" si="3"/>
        <v>1.7456899689663206E-2</v>
      </c>
      <c r="F99" s="45">
        <f t="shared" si="4"/>
        <v>1.7171093512946045E-2</v>
      </c>
      <c r="G99" s="45">
        <f t="shared" si="5"/>
        <v>1.2772680040115562E-2</v>
      </c>
    </row>
    <row r="100" spans="1:7" x14ac:dyDescent="0.2">
      <c r="A100" s="47">
        <v>43707</v>
      </c>
      <c r="B100" s="43">
        <v>59.526500701904297</v>
      </c>
      <c r="C100" s="43">
        <v>293.75</v>
      </c>
      <c r="D100" s="43">
        <v>271.17330932617188</v>
      </c>
      <c r="E100" s="45">
        <f t="shared" si="3"/>
        <v>-3.1065965474154295E-3</v>
      </c>
      <c r="F100" s="45">
        <f t="shared" si="4"/>
        <v>-1.0209578784822898E-2</v>
      </c>
      <c r="G100" s="45">
        <f t="shared" si="5"/>
        <v>-4.4410672735075378E-4</v>
      </c>
    </row>
    <row r="101" spans="1:7" x14ac:dyDescent="0.2">
      <c r="A101" s="47">
        <v>43711</v>
      </c>
      <c r="B101" s="43">
        <v>58.477500915527337</v>
      </c>
      <c r="C101" s="43">
        <v>289.29000854492188</v>
      </c>
      <c r="D101" s="43">
        <v>269.58767700195312</v>
      </c>
      <c r="E101" s="45">
        <f t="shared" si="3"/>
        <v>-1.7622399670864611E-2</v>
      </c>
      <c r="F101" s="45">
        <f t="shared" si="4"/>
        <v>-1.5182949634308511E-2</v>
      </c>
      <c r="G101" s="45">
        <f t="shared" si="5"/>
        <v>-5.8473023328100646E-3</v>
      </c>
    </row>
    <row r="102" spans="1:7" x14ac:dyDescent="0.2">
      <c r="A102" s="47">
        <v>43712</v>
      </c>
      <c r="B102" s="43">
        <v>59.113498687744141</v>
      </c>
      <c r="C102" s="43">
        <v>291.51998901367188</v>
      </c>
      <c r="D102" s="43">
        <v>272.6475830078125</v>
      </c>
      <c r="E102" s="45">
        <f t="shared" si="3"/>
        <v>1.0875939673542541E-2</v>
      </c>
      <c r="F102" s="45">
        <f t="shared" si="4"/>
        <v>7.7084600327761458E-3</v>
      </c>
      <c r="G102" s="45">
        <f t="shared" si="5"/>
        <v>1.1350318530461636E-2</v>
      </c>
    </row>
    <row r="103" spans="1:7" x14ac:dyDescent="0.2">
      <c r="A103" s="47">
        <v>43713</v>
      </c>
      <c r="B103" s="43">
        <v>60.609500885009773</v>
      </c>
      <c r="C103" s="43">
        <v>293.25</v>
      </c>
      <c r="D103" s="43">
        <v>276.152587890625</v>
      </c>
      <c r="E103" s="45">
        <f t="shared" si="3"/>
        <v>2.5307285653450837E-2</v>
      </c>
      <c r="F103" s="45">
        <f t="shared" si="4"/>
        <v>5.9344506432695765E-3</v>
      </c>
      <c r="G103" s="45">
        <f t="shared" si="5"/>
        <v>1.2855440874060734E-2</v>
      </c>
    </row>
    <row r="104" spans="1:7" x14ac:dyDescent="0.2">
      <c r="A104" s="47">
        <v>43714</v>
      </c>
      <c r="B104" s="43">
        <v>60.316001892089837</v>
      </c>
      <c r="C104" s="43">
        <v>290.17001342773438</v>
      </c>
      <c r="D104" s="43">
        <v>276.36581420898438</v>
      </c>
      <c r="E104" s="45">
        <f t="shared" si="3"/>
        <v>-4.8424585029461223E-3</v>
      </c>
      <c r="F104" s="45">
        <f t="shared" si="4"/>
        <v>-1.0502938012841006E-2</v>
      </c>
      <c r="G104" s="45">
        <f t="shared" si="5"/>
        <v>7.7213224756679435E-4</v>
      </c>
    </row>
    <row r="105" spans="1:7" x14ac:dyDescent="0.2">
      <c r="A105" s="47">
        <v>43717</v>
      </c>
      <c r="B105" s="43">
        <v>60.263500213623047</v>
      </c>
      <c r="C105" s="43">
        <v>294.33999633789062</v>
      </c>
      <c r="D105" s="43">
        <v>276.5048828125</v>
      </c>
      <c r="E105" s="45">
        <f t="shared" si="3"/>
        <v>-8.7044361064779268E-4</v>
      </c>
      <c r="F105" s="45">
        <f t="shared" si="4"/>
        <v>1.4370826471339592E-2</v>
      </c>
      <c r="G105" s="45">
        <f t="shared" si="5"/>
        <v>5.0320479728532222E-4</v>
      </c>
    </row>
    <row r="106" spans="1:7" x14ac:dyDescent="0.2">
      <c r="A106" s="47">
        <v>43718</v>
      </c>
      <c r="B106" s="43">
        <v>60.284999847412109</v>
      </c>
      <c r="C106" s="43">
        <v>287.989990234375</v>
      </c>
      <c r="D106" s="43">
        <v>276.44000244140619</v>
      </c>
      <c r="E106" s="45">
        <f t="shared" si="3"/>
        <v>3.5676045554689396E-4</v>
      </c>
      <c r="F106" s="45">
        <f t="shared" si="4"/>
        <v>-2.157371129483222E-2</v>
      </c>
      <c r="G106" s="45">
        <f t="shared" si="5"/>
        <v>-2.3464457637734629E-4</v>
      </c>
    </row>
    <row r="107" spans="1:7" x14ac:dyDescent="0.2">
      <c r="A107" s="47">
        <v>43719</v>
      </c>
      <c r="B107" s="43">
        <v>61</v>
      </c>
      <c r="C107" s="43">
        <v>288.26998901367188</v>
      </c>
      <c r="D107" s="43">
        <v>278.40570068359381</v>
      </c>
      <c r="E107" s="45">
        <f t="shared" si="3"/>
        <v>1.1860332659826387E-2</v>
      </c>
      <c r="F107" s="45">
        <f t="shared" si="4"/>
        <v>9.7225177537942726E-4</v>
      </c>
      <c r="G107" s="45">
        <f t="shared" si="5"/>
        <v>7.1107590248421452E-3</v>
      </c>
    </row>
    <row r="108" spans="1:7" x14ac:dyDescent="0.2">
      <c r="A108" s="47">
        <v>43720</v>
      </c>
      <c r="B108" s="43">
        <v>61.748500823974609</v>
      </c>
      <c r="C108" s="43">
        <v>288.8599853515625</v>
      </c>
      <c r="D108" s="43">
        <v>279.37008666992188</v>
      </c>
      <c r="E108" s="45">
        <f t="shared" si="3"/>
        <v>1.2270505311059171E-2</v>
      </c>
      <c r="F108" s="45">
        <f t="shared" si="4"/>
        <v>2.0466797112988514E-3</v>
      </c>
      <c r="G108" s="45">
        <f t="shared" si="5"/>
        <v>3.4639591932209978E-3</v>
      </c>
    </row>
    <row r="109" spans="1:7" x14ac:dyDescent="0.2">
      <c r="A109" s="47">
        <v>43721</v>
      </c>
      <c r="B109" s="43">
        <v>62.001499176025391</v>
      </c>
      <c r="C109" s="43">
        <v>294.14999389648438</v>
      </c>
      <c r="D109" s="43">
        <v>279.18466186523438</v>
      </c>
      <c r="E109" s="45">
        <f t="shared" si="3"/>
        <v>4.0972387778611709E-3</v>
      </c>
      <c r="F109" s="45">
        <f t="shared" si="4"/>
        <v>1.8313400308746709E-2</v>
      </c>
      <c r="G109" s="45">
        <f t="shared" si="5"/>
        <v>-6.637246202617998E-4</v>
      </c>
    </row>
    <row r="110" spans="1:7" x14ac:dyDescent="0.2">
      <c r="A110" s="47">
        <v>43724</v>
      </c>
      <c r="B110" s="43">
        <v>61.581501007080078</v>
      </c>
      <c r="C110" s="43">
        <v>294.29000854492188</v>
      </c>
      <c r="D110" s="43">
        <v>278.32229614257812</v>
      </c>
      <c r="E110" s="45">
        <f t="shared" si="3"/>
        <v>-6.774000218170797E-3</v>
      </c>
      <c r="F110" s="45">
        <f t="shared" si="4"/>
        <v>4.7599745484534387E-4</v>
      </c>
      <c r="G110" s="45">
        <f t="shared" si="5"/>
        <v>-3.0888721353629512E-3</v>
      </c>
    </row>
    <row r="111" spans="1:7" x14ac:dyDescent="0.2">
      <c r="A111" s="47">
        <v>43725</v>
      </c>
      <c r="B111" s="43">
        <v>61.493999481201172</v>
      </c>
      <c r="C111" s="43">
        <v>298.60000610351562</v>
      </c>
      <c r="D111" s="43">
        <v>279.02703857421881</v>
      </c>
      <c r="E111" s="45">
        <f t="shared" si="3"/>
        <v>-1.420906026127004E-3</v>
      </c>
      <c r="F111" s="45">
        <f t="shared" si="4"/>
        <v>1.4645409064018056E-2</v>
      </c>
      <c r="G111" s="45">
        <f t="shared" si="5"/>
        <v>2.5321091461521232E-3</v>
      </c>
    </row>
    <row r="112" spans="1:7" x14ac:dyDescent="0.2">
      <c r="A112" s="47">
        <v>43726</v>
      </c>
      <c r="B112" s="43">
        <v>61.632499694824219</v>
      </c>
      <c r="C112" s="43">
        <v>291.55999755859381</v>
      </c>
      <c r="D112" s="43">
        <v>279.19390869140619</v>
      </c>
      <c r="E112" s="45">
        <f t="shared" si="3"/>
        <v>2.2522557451379729E-3</v>
      </c>
      <c r="F112" s="45">
        <f t="shared" si="4"/>
        <v>-2.3576719360418431E-2</v>
      </c>
      <c r="G112" s="45">
        <f t="shared" si="5"/>
        <v>5.9804282065302526E-4</v>
      </c>
    </row>
    <row r="113" spans="1:7" x14ac:dyDescent="0.2">
      <c r="A113" s="47">
        <v>43727</v>
      </c>
      <c r="B113" s="43">
        <v>61.9375</v>
      </c>
      <c r="C113" s="43">
        <v>286.60000610351562</v>
      </c>
      <c r="D113" s="43">
        <v>279.1754150390625</v>
      </c>
      <c r="E113" s="45">
        <f t="shared" si="3"/>
        <v>4.948692762519814E-3</v>
      </c>
      <c r="F113" s="45">
        <f t="shared" si="4"/>
        <v>-1.7011906628519535E-2</v>
      </c>
      <c r="G113" s="45">
        <f t="shared" si="5"/>
        <v>-6.6239454973690857E-5</v>
      </c>
    </row>
    <row r="114" spans="1:7" x14ac:dyDescent="0.2">
      <c r="A114" s="47">
        <v>43728</v>
      </c>
      <c r="B114" s="43">
        <v>61.492000579833977</v>
      </c>
      <c r="C114" s="43">
        <v>270.75</v>
      </c>
      <c r="D114" s="43">
        <v>277.85638427734381</v>
      </c>
      <c r="E114" s="45">
        <f t="shared" si="3"/>
        <v>-7.1927252499055135E-3</v>
      </c>
      <c r="F114" s="45">
        <f t="shared" si="4"/>
        <v>-5.5303579085727028E-2</v>
      </c>
      <c r="G114" s="45">
        <f t="shared" si="5"/>
        <v>-4.7247382493696057E-3</v>
      </c>
    </row>
    <row r="115" spans="1:7" x14ac:dyDescent="0.2">
      <c r="A115" s="47">
        <v>43731</v>
      </c>
      <c r="B115" s="43">
        <v>61.734500885009773</v>
      </c>
      <c r="C115" s="43">
        <v>265.92001342773438</v>
      </c>
      <c r="D115" s="43">
        <v>277.7911376953125</v>
      </c>
      <c r="E115" s="45">
        <f t="shared" si="3"/>
        <v>3.943607345494665E-3</v>
      </c>
      <c r="F115" s="45">
        <f t="shared" si="4"/>
        <v>-1.7839285585468604E-2</v>
      </c>
      <c r="G115" s="45">
        <f t="shared" si="5"/>
        <v>-2.3482124479882609E-4</v>
      </c>
    </row>
    <row r="116" spans="1:7" x14ac:dyDescent="0.2">
      <c r="A116" s="47">
        <v>43732</v>
      </c>
      <c r="B116" s="43">
        <v>60.916500091552727</v>
      </c>
      <c r="C116" s="43">
        <v>254.5899963378906</v>
      </c>
      <c r="D116" s="43">
        <v>275.61135864257812</v>
      </c>
      <c r="E116" s="45">
        <f t="shared" si="3"/>
        <v>-1.3250302209143971E-2</v>
      </c>
      <c r="F116" s="45">
        <f t="shared" si="4"/>
        <v>-4.2606861152715718E-2</v>
      </c>
      <c r="G116" s="45">
        <f t="shared" si="5"/>
        <v>-7.8468271911726895E-3</v>
      </c>
    </row>
    <row r="117" spans="1:7" x14ac:dyDescent="0.2">
      <c r="A117" s="47">
        <v>43733</v>
      </c>
      <c r="B117" s="43">
        <v>62.297000885009773</v>
      </c>
      <c r="C117" s="43">
        <v>264.75</v>
      </c>
      <c r="D117" s="43">
        <v>277.241455078125</v>
      </c>
      <c r="E117" s="45">
        <f t="shared" si="3"/>
        <v>2.266218169760674E-2</v>
      </c>
      <c r="F117" s="45">
        <f t="shared" si="4"/>
        <v>3.9907316894828404E-2</v>
      </c>
      <c r="G117" s="45">
        <f t="shared" si="5"/>
        <v>5.9144748009491059E-3</v>
      </c>
    </row>
    <row r="118" spans="1:7" x14ac:dyDescent="0.2">
      <c r="A118" s="47">
        <v>43734</v>
      </c>
      <c r="B118" s="43">
        <v>62.114498138427727</v>
      </c>
      <c r="C118" s="43">
        <v>263.30999755859381</v>
      </c>
      <c r="D118" s="43">
        <v>276.66400146484381</v>
      </c>
      <c r="E118" s="45">
        <f t="shared" si="3"/>
        <v>-2.9295591118249195E-3</v>
      </c>
      <c r="F118" s="45">
        <f t="shared" si="4"/>
        <v>-5.4391027059724007E-3</v>
      </c>
      <c r="G118" s="45">
        <f t="shared" si="5"/>
        <v>-2.0828545035534826E-3</v>
      </c>
    </row>
    <row r="119" spans="1:7" x14ac:dyDescent="0.2">
      <c r="A119" s="47">
        <v>43735</v>
      </c>
      <c r="B119" s="43">
        <v>61.297500610351562</v>
      </c>
      <c r="C119" s="43">
        <v>263.07998657226562</v>
      </c>
      <c r="D119" s="43">
        <v>275.17352294921881</v>
      </c>
      <c r="E119" s="45">
        <f t="shared" si="3"/>
        <v>-1.3153089094520454E-2</v>
      </c>
      <c r="F119" s="45">
        <f t="shared" si="4"/>
        <v>-8.7353685185082269E-4</v>
      </c>
      <c r="G119" s="45">
        <f t="shared" si="5"/>
        <v>-5.3873236407100756E-3</v>
      </c>
    </row>
    <row r="120" spans="1:7" x14ac:dyDescent="0.2">
      <c r="A120" s="47">
        <v>43738</v>
      </c>
      <c r="B120" s="43">
        <v>61.056999206542969</v>
      </c>
      <c r="C120" s="43">
        <v>267.6199951171875</v>
      </c>
      <c r="D120" s="43">
        <v>276.44964599609381</v>
      </c>
      <c r="E120" s="45">
        <f t="shared" si="3"/>
        <v>-3.9235107698335631E-3</v>
      </c>
      <c r="F120" s="45">
        <f t="shared" si="4"/>
        <v>1.7257141465129189E-2</v>
      </c>
      <c r="G120" s="45">
        <f t="shared" si="5"/>
        <v>4.6375212018872139E-3</v>
      </c>
    </row>
    <row r="121" spans="1:7" x14ac:dyDescent="0.2">
      <c r="A121" s="47">
        <v>43739</v>
      </c>
      <c r="B121" s="43">
        <v>60.299999237060547</v>
      </c>
      <c r="C121" s="43">
        <v>269.57998657226562</v>
      </c>
      <c r="D121" s="43">
        <v>273.16143798828119</v>
      </c>
      <c r="E121" s="45">
        <f t="shared" si="3"/>
        <v>-1.2398250476110862E-2</v>
      </c>
      <c r="F121" s="45">
        <f t="shared" si="4"/>
        <v>7.3237855572782177E-3</v>
      </c>
      <c r="G121" s="45">
        <f t="shared" si="5"/>
        <v>-1.1894419310846487E-2</v>
      </c>
    </row>
    <row r="122" spans="1:7" x14ac:dyDescent="0.2">
      <c r="A122" s="47">
        <v>43740</v>
      </c>
      <c r="B122" s="43">
        <v>58.895999908447273</v>
      </c>
      <c r="C122" s="43">
        <v>268.02999877929688</v>
      </c>
      <c r="D122" s="43">
        <v>268.33615112304688</v>
      </c>
      <c r="E122" s="45">
        <f t="shared" si="3"/>
        <v>-2.328357125003697E-2</v>
      </c>
      <c r="F122" s="45">
        <f t="shared" si="4"/>
        <v>-5.7496396994338771E-3</v>
      </c>
      <c r="G122" s="45">
        <f t="shared" si="5"/>
        <v>-1.7664597538988379E-2</v>
      </c>
    </row>
    <row r="123" spans="1:7" x14ac:dyDescent="0.2">
      <c r="A123" s="47">
        <v>43741</v>
      </c>
      <c r="B123" s="43">
        <v>59.471500396728523</v>
      </c>
      <c r="C123" s="43">
        <v>268.14999389648438</v>
      </c>
      <c r="D123" s="43">
        <v>270.5345458984375</v>
      </c>
      <c r="E123" s="45">
        <f t="shared" si="3"/>
        <v>9.7714698651157079E-3</v>
      </c>
      <c r="F123" s="45">
        <f t="shared" si="4"/>
        <v>4.4769286174681965E-4</v>
      </c>
      <c r="G123" s="45">
        <f t="shared" si="5"/>
        <v>8.1926895283764428E-3</v>
      </c>
    </row>
    <row r="124" spans="1:7" x14ac:dyDescent="0.2">
      <c r="A124" s="47">
        <v>43742</v>
      </c>
      <c r="B124" s="43">
        <v>60.548000335693359</v>
      </c>
      <c r="C124" s="43">
        <v>272.79000854492188</v>
      </c>
      <c r="D124" s="43">
        <v>274.1954345703125</v>
      </c>
      <c r="E124" s="45">
        <f t="shared" si="3"/>
        <v>1.8101106106010637E-2</v>
      </c>
      <c r="F124" s="45">
        <f t="shared" si="4"/>
        <v>1.7303802923928888E-2</v>
      </c>
      <c r="G124" s="45">
        <f t="shared" si="5"/>
        <v>1.3532056173148952E-2</v>
      </c>
    </row>
    <row r="125" spans="1:7" x14ac:dyDescent="0.2">
      <c r="A125" s="47">
        <v>43745</v>
      </c>
      <c r="B125" s="43">
        <v>60.412498474121087</v>
      </c>
      <c r="C125" s="43">
        <v>274.45999145507812</v>
      </c>
      <c r="D125" s="43">
        <v>273.01235961914062</v>
      </c>
      <c r="E125" s="45">
        <f t="shared" si="3"/>
        <v>-2.2379246353474319E-3</v>
      </c>
      <c r="F125" s="45">
        <f t="shared" si="4"/>
        <v>6.1218624504029238E-3</v>
      </c>
      <c r="G125" s="45">
        <f t="shared" si="5"/>
        <v>-4.3147142585574184E-3</v>
      </c>
    </row>
    <row r="126" spans="1:7" x14ac:dyDescent="0.2">
      <c r="A126" s="47">
        <v>43746</v>
      </c>
      <c r="B126" s="43">
        <v>59.506500244140618</v>
      </c>
      <c r="C126" s="43">
        <v>270.72000122070312</v>
      </c>
      <c r="D126" s="43">
        <v>268.77389526367188</v>
      </c>
      <c r="E126" s="45">
        <f t="shared" si="3"/>
        <v>-1.4996867417568756E-2</v>
      </c>
      <c r="F126" s="45">
        <f t="shared" si="4"/>
        <v>-1.3626722840538811E-2</v>
      </c>
      <c r="G126" s="45">
        <f t="shared" si="5"/>
        <v>-1.5524807599851958E-2</v>
      </c>
    </row>
    <row r="127" spans="1:7" x14ac:dyDescent="0.2">
      <c r="A127" s="47">
        <v>43747</v>
      </c>
      <c r="B127" s="43">
        <v>60.119998931884773</v>
      </c>
      <c r="C127" s="43">
        <v>267.52999877929688</v>
      </c>
      <c r="D127" s="43">
        <v>271.32632446289062</v>
      </c>
      <c r="E127" s="45">
        <f t="shared" si="3"/>
        <v>1.0309775994674863E-2</v>
      </c>
      <c r="F127" s="45">
        <f t="shared" si="4"/>
        <v>-1.1783401400052509E-2</v>
      </c>
      <c r="G127" s="45">
        <f t="shared" si="5"/>
        <v>9.4965666093233224E-3</v>
      </c>
    </row>
    <row r="128" spans="1:7" x14ac:dyDescent="0.2">
      <c r="A128" s="47">
        <v>43748</v>
      </c>
      <c r="B128" s="43">
        <v>60.473499298095703</v>
      </c>
      <c r="C128" s="43">
        <v>280.48001098632812</v>
      </c>
      <c r="D128" s="43">
        <v>273.16143798828119</v>
      </c>
      <c r="E128" s="45">
        <f t="shared" si="3"/>
        <v>5.8799130487584006E-3</v>
      </c>
      <c r="F128" s="45">
        <f t="shared" si="4"/>
        <v>4.8405832116474416E-2</v>
      </c>
      <c r="G128" s="45">
        <f t="shared" si="5"/>
        <v>6.7634923703894321E-3</v>
      </c>
    </row>
    <row r="129" spans="1:7" x14ac:dyDescent="0.2">
      <c r="A129" s="47">
        <v>43749</v>
      </c>
      <c r="B129" s="43">
        <v>60.785499572753913</v>
      </c>
      <c r="C129" s="43">
        <v>282.92999267578119</v>
      </c>
      <c r="D129" s="43">
        <v>275.9932861328125</v>
      </c>
      <c r="E129" s="45">
        <f t="shared" si="3"/>
        <v>5.1592892470179088E-3</v>
      </c>
      <c r="F129" s="45">
        <f t="shared" si="4"/>
        <v>8.7349600452364916E-3</v>
      </c>
      <c r="G129" s="45">
        <f t="shared" si="5"/>
        <v>1.0366939658052302E-2</v>
      </c>
    </row>
    <row r="130" spans="1:7" x14ac:dyDescent="0.2">
      <c r="A130" s="47">
        <v>43752</v>
      </c>
      <c r="B130" s="43">
        <v>60.888500213623047</v>
      </c>
      <c r="C130" s="43">
        <v>285.52999877929688</v>
      </c>
      <c r="D130" s="43">
        <v>275.68588256835938</v>
      </c>
      <c r="E130" s="45">
        <f t="shared" si="3"/>
        <v>1.6944936143175476E-3</v>
      </c>
      <c r="F130" s="45">
        <f t="shared" si="4"/>
        <v>9.1895739964730945E-3</v>
      </c>
      <c r="G130" s="45">
        <f t="shared" si="5"/>
        <v>-1.1138081246845888E-3</v>
      </c>
    </row>
    <row r="131" spans="1:7" x14ac:dyDescent="0.2">
      <c r="A131" s="47">
        <v>43753</v>
      </c>
      <c r="B131" s="43">
        <v>62.11199951171875</v>
      </c>
      <c r="C131" s="43">
        <v>284.25</v>
      </c>
      <c r="D131" s="43">
        <v>278.41525268554688</v>
      </c>
      <c r="E131" s="45">
        <f t="shared" si="3"/>
        <v>2.0094094842263176E-2</v>
      </c>
      <c r="F131" s="45">
        <f t="shared" si="4"/>
        <v>-4.4828872089417906E-3</v>
      </c>
      <c r="G131" s="45">
        <f t="shared" si="5"/>
        <v>9.9002897491884539E-3</v>
      </c>
    </row>
    <row r="132" spans="1:7" x14ac:dyDescent="0.2">
      <c r="A132" s="47">
        <v>43754</v>
      </c>
      <c r="B132" s="43">
        <v>62.150001525878913</v>
      </c>
      <c r="C132" s="43">
        <v>286.27999877929688</v>
      </c>
      <c r="D132" s="43">
        <v>277.96817016601562</v>
      </c>
      <c r="E132" s="45">
        <f t="shared" ref="E132:E195" si="6">(B132-B131)/B131</f>
        <v>6.1183047493091041E-4</v>
      </c>
      <c r="F132" s="45">
        <f t="shared" ref="F132:F195" si="7">(C132-C131)/C131</f>
        <v>7.1415964091358841E-3</v>
      </c>
      <c r="G132" s="45">
        <f t="shared" ref="G132:G195" si="8">(D132-D131)/D131</f>
        <v>-1.6058118771107794E-3</v>
      </c>
    </row>
    <row r="133" spans="1:7" x14ac:dyDescent="0.2">
      <c r="A133" s="47">
        <v>43755</v>
      </c>
      <c r="B133" s="43">
        <v>62.639999389648438</v>
      </c>
      <c r="C133" s="43">
        <v>293.35000610351562</v>
      </c>
      <c r="D133" s="43">
        <v>278.787841796875</v>
      </c>
      <c r="E133" s="45">
        <f t="shared" si="6"/>
        <v>7.8841166812440352E-3</v>
      </c>
      <c r="F133" s="45">
        <f t="shared" si="7"/>
        <v>2.4696127408011002E-2</v>
      </c>
      <c r="G133" s="45">
        <f t="shared" si="8"/>
        <v>2.9487967286679936E-3</v>
      </c>
    </row>
    <row r="134" spans="1:7" x14ac:dyDescent="0.2">
      <c r="A134" s="47">
        <v>43756</v>
      </c>
      <c r="B134" s="43">
        <v>62.220500946044922</v>
      </c>
      <c r="C134" s="43">
        <v>275.29998779296881</v>
      </c>
      <c r="D134" s="43">
        <v>277.56756591796881</v>
      </c>
      <c r="E134" s="45">
        <f t="shared" si="6"/>
        <v>-6.696973941427588E-3</v>
      </c>
      <c r="F134" s="45">
        <f t="shared" si="7"/>
        <v>-6.1530655991114701E-2</v>
      </c>
      <c r="G134" s="45">
        <f t="shared" si="8"/>
        <v>-4.3770771029365291E-3</v>
      </c>
    </row>
    <row r="135" spans="1:7" x14ac:dyDescent="0.2">
      <c r="A135" s="47">
        <v>43759</v>
      </c>
      <c r="B135" s="43">
        <v>62.214000701904297</v>
      </c>
      <c r="C135" s="43">
        <v>278.04998779296881</v>
      </c>
      <c r="D135" s="43">
        <v>279.44924926757812</v>
      </c>
      <c r="E135" s="45">
        <f t="shared" si="6"/>
        <v>-1.0447109942528021E-4</v>
      </c>
      <c r="F135" s="45">
        <f t="shared" si="7"/>
        <v>9.9891032398739376E-3</v>
      </c>
      <c r="G135" s="45">
        <f t="shared" si="8"/>
        <v>6.7791902969146734E-3</v>
      </c>
    </row>
    <row r="136" spans="1:7" x14ac:dyDescent="0.2">
      <c r="A136" s="47">
        <v>43760</v>
      </c>
      <c r="B136" s="43">
        <v>62.060001373291023</v>
      </c>
      <c r="C136" s="43">
        <v>266.69000244140619</v>
      </c>
      <c r="D136" s="43">
        <v>278.536376953125</v>
      </c>
      <c r="E136" s="45">
        <f t="shared" si="6"/>
        <v>-2.4753162772983414E-3</v>
      </c>
      <c r="F136" s="45">
        <f t="shared" si="7"/>
        <v>-4.0855910268987536E-2</v>
      </c>
      <c r="G136" s="45">
        <f t="shared" si="8"/>
        <v>-3.2666837246681309E-3</v>
      </c>
    </row>
    <row r="137" spans="1:7" x14ac:dyDescent="0.2">
      <c r="A137" s="47">
        <v>43761</v>
      </c>
      <c r="B137" s="43">
        <v>62.881500244140618</v>
      </c>
      <c r="C137" s="43">
        <v>271.26998901367188</v>
      </c>
      <c r="D137" s="43">
        <v>279.34677124023438</v>
      </c>
      <c r="E137" s="45">
        <f t="shared" si="6"/>
        <v>1.3237171328893113E-2</v>
      </c>
      <c r="F137" s="45">
        <f t="shared" si="7"/>
        <v>1.7173446812172644E-2</v>
      </c>
      <c r="G137" s="45">
        <f t="shared" si="8"/>
        <v>2.909473785701451E-3</v>
      </c>
    </row>
    <row r="138" spans="1:7" x14ac:dyDescent="0.2">
      <c r="A138" s="47">
        <v>43762</v>
      </c>
      <c r="B138" s="43">
        <v>62.955501556396477</v>
      </c>
      <c r="C138" s="43">
        <v>271.5</v>
      </c>
      <c r="D138" s="43">
        <v>279.80325317382812</v>
      </c>
      <c r="E138" s="45">
        <f t="shared" si="6"/>
        <v>1.1768375749392989E-3</v>
      </c>
      <c r="F138" s="45">
        <f t="shared" si="7"/>
        <v>8.4790428592723005E-4</v>
      </c>
      <c r="G138" s="45">
        <f t="shared" si="8"/>
        <v>1.6341049211597361E-3</v>
      </c>
    </row>
    <row r="139" spans="1:7" x14ac:dyDescent="0.2">
      <c r="A139" s="47">
        <v>43763</v>
      </c>
      <c r="B139" s="43">
        <v>63.215000152587891</v>
      </c>
      <c r="C139" s="43">
        <v>276.82000732421881</v>
      </c>
      <c r="D139" s="43">
        <v>280.94906616210938</v>
      </c>
      <c r="E139" s="45">
        <f t="shared" si="6"/>
        <v>4.1219367613003705E-3</v>
      </c>
      <c r="F139" s="45">
        <f t="shared" si="7"/>
        <v>1.9594870439111626E-2</v>
      </c>
      <c r="G139" s="45">
        <f t="shared" si="8"/>
        <v>4.09506671307146E-3</v>
      </c>
    </row>
    <row r="140" spans="1:7" x14ac:dyDescent="0.2">
      <c r="A140" s="47">
        <v>43766</v>
      </c>
      <c r="B140" s="43">
        <v>64.448997497558594</v>
      </c>
      <c r="C140" s="43">
        <v>281.8599853515625</v>
      </c>
      <c r="D140" s="43">
        <v>282.53253173828119</v>
      </c>
      <c r="E140" s="45">
        <f t="shared" si="6"/>
        <v>1.9520641335001022E-2</v>
      </c>
      <c r="F140" s="45">
        <f t="shared" si="7"/>
        <v>1.8206697110013222E-2</v>
      </c>
      <c r="G140" s="45">
        <f t="shared" si="8"/>
        <v>5.6361304125429933E-3</v>
      </c>
    </row>
    <row r="141" spans="1:7" x14ac:dyDescent="0.2">
      <c r="A141" s="47">
        <v>43767</v>
      </c>
      <c r="B141" s="43">
        <v>63.033000946044922</v>
      </c>
      <c r="C141" s="43">
        <v>281.20999145507812</v>
      </c>
      <c r="D141" s="43">
        <v>282.44879150390619</v>
      </c>
      <c r="E141" s="45">
        <f t="shared" si="6"/>
        <v>-2.1970808026413623E-2</v>
      </c>
      <c r="F141" s="45">
        <f t="shared" si="7"/>
        <v>-2.3060878814480921E-3</v>
      </c>
      <c r="G141" s="45">
        <f t="shared" si="8"/>
        <v>-2.9639147697360115E-4</v>
      </c>
    </row>
    <row r="142" spans="1:7" x14ac:dyDescent="0.2">
      <c r="A142" s="47">
        <v>43768</v>
      </c>
      <c r="B142" s="43">
        <v>63.034999847412109</v>
      </c>
      <c r="C142" s="43">
        <v>291.45001220703119</v>
      </c>
      <c r="D142" s="43">
        <v>283.31515502929688</v>
      </c>
      <c r="E142" s="45">
        <f t="shared" si="6"/>
        <v>3.1711981615765406E-5</v>
      </c>
      <c r="F142" s="45">
        <f t="shared" si="7"/>
        <v>3.641414268023567E-2</v>
      </c>
      <c r="G142" s="45">
        <f t="shared" si="8"/>
        <v>3.0673295530057182E-3</v>
      </c>
    </row>
    <row r="143" spans="1:7" x14ac:dyDescent="0.2">
      <c r="A143" s="47">
        <v>43769</v>
      </c>
      <c r="B143" s="43">
        <v>62.939998626708977</v>
      </c>
      <c r="C143" s="43">
        <v>287.41000366210938</v>
      </c>
      <c r="D143" s="43">
        <v>282.56057739257812</v>
      </c>
      <c r="E143" s="45">
        <f t="shared" si="6"/>
        <v>-1.5071185997160331E-3</v>
      </c>
      <c r="F143" s="45">
        <f t="shared" si="7"/>
        <v>-1.3861754591562695E-2</v>
      </c>
      <c r="G143" s="45">
        <f t="shared" si="8"/>
        <v>-2.6633860678604401E-3</v>
      </c>
    </row>
    <row r="144" spans="1:7" x14ac:dyDescent="0.2">
      <c r="A144" s="47">
        <v>43770</v>
      </c>
      <c r="B144" s="43">
        <v>63.612499237060547</v>
      </c>
      <c r="C144" s="43">
        <v>286.80999755859381</v>
      </c>
      <c r="D144" s="43">
        <v>285.17816162109381</v>
      </c>
      <c r="E144" s="45">
        <f t="shared" si="6"/>
        <v>1.0684789085238235E-2</v>
      </c>
      <c r="F144" s="45">
        <f t="shared" si="7"/>
        <v>-2.0876312441127109E-3</v>
      </c>
      <c r="G144" s="45">
        <f t="shared" si="8"/>
        <v>9.2637984133183485E-3</v>
      </c>
    </row>
    <row r="145" spans="1:7" x14ac:dyDescent="0.2">
      <c r="A145" s="47">
        <v>43773</v>
      </c>
      <c r="B145" s="43">
        <v>64.480499267578125</v>
      </c>
      <c r="C145" s="43">
        <v>292.8599853515625</v>
      </c>
      <c r="D145" s="43">
        <v>286.32391357421881</v>
      </c>
      <c r="E145" s="45">
        <f t="shared" si="6"/>
        <v>1.3645117562239758E-2</v>
      </c>
      <c r="F145" s="45">
        <f t="shared" si="7"/>
        <v>2.1094061728907171E-2</v>
      </c>
      <c r="G145" s="45">
        <f t="shared" si="8"/>
        <v>4.0176707312087959E-3</v>
      </c>
    </row>
    <row r="146" spans="1:7" x14ac:dyDescent="0.2">
      <c r="A146" s="47">
        <v>43774</v>
      </c>
      <c r="B146" s="43">
        <v>64.571998596191406</v>
      </c>
      <c r="C146" s="43">
        <v>288.02999877929688</v>
      </c>
      <c r="D146" s="43">
        <v>286.0072021484375</v>
      </c>
      <c r="E146" s="45">
        <f t="shared" si="6"/>
        <v>1.4190232652135906E-3</v>
      </c>
      <c r="F146" s="45">
        <f t="shared" si="7"/>
        <v>-1.6492476998752455E-2</v>
      </c>
      <c r="G146" s="45">
        <f t="shared" si="8"/>
        <v>-1.106129843741505E-3</v>
      </c>
    </row>
    <row r="147" spans="1:7" x14ac:dyDescent="0.2">
      <c r="A147" s="47">
        <v>43775</v>
      </c>
      <c r="B147" s="43">
        <v>64.550498962402344</v>
      </c>
      <c r="C147" s="43">
        <v>288.58999633789062</v>
      </c>
      <c r="D147" s="43">
        <v>286.07241821289062</v>
      </c>
      <c r="E147" s="45">
        <f t="shared" si="6"/>
        <v>-3.3295599108698788E-4</v>
      </c>
      <c r="F147" s="45">
        <f t="shared" si="7"/>
        <v>1.9442334512623056E-3</v>
      </c>
      <c r="G147" s="45">
        <f t="shared" si="8"/>
        <v>2.2802245525019302E-4</v>
      </c>
    </row>
    <row r="148" spans="1:7" x14ac:dyDescent="0.2">
      <c r="A148" s="47">
        <v>43776</v>
      </c>
      <c r="B148" s="43">
        <v>65.347000122070312</v>
      </c>
      <c r="C148" s="43">
        <v>289.57000732421881</v>
      </c>
      <c r="D148" s="43">
        <v>287.07846069335938</v>
      </c>
      <c r="E148" s="45">
        <f t="shared" si="6"/>
        <v>1.233919446744933E-2</v>
      </c>
      <c r="F148" s="45">
        <f t="shared" si="7"/>
        <v>3.3958591730974376E-3</v>
      </c>
      <c r="G148" s="45">
        <f t="shared" si="8"/>
        <v>3.516740574829094E-3</v>
      </c>
    </row>
    <row r="149" spans="1:7" x14ac:dyDescent="0.2">
      <c r="A149" s="47">
        <v>43777</v>
      </c>
      <c r="B149" s="43">
        <v>65.449996948242188</v>
      </c>
      <c r="C149" s="43">
        <v>291.57000732421881</v>
      </c>
      <c r="D149" s="43">
        <v>287.78640747070312</v>
      </c>
      <c r="E149" s="45">
        <f t="shared" si="6"/>
        <v>1.5761523249647818E-3</v>
      </c>
      <c r="F149" s="45">
        <f t="shared" si="7"/>
        <v>6.9067926560525588E-3</v>
      </c>
      <c r="G149" s="45">
        <f t="shared" si="8"/>
        <v>2.4660393386320189E-3</v>
      </c>
    </row>
    <row r="150" spans="1:7" x14ac:dyDescent="0.2">
      <c r="A150" s="47">
        <v>43780</v>
      </c>
      <c r="B150" s="43">
        <v>64.91400146484375</v>
      </c>
      <c r="C150" s="43">
        <v>294.17999267578119</v>
      </c>
      <c r="D150" s="43">
        <v>287.23678588867188</v>
      </c>
      <c r="E150" s="45">
        <f t="shared" si="6"/>
        <v>-8.1893889746442981E-3</v>
      </c>
      <c r="F150" s="45">
        <f t="shared" si="7"/>
        <v>8.9514877593707565E-3</v>
      </c>
      <c r="G150" s="45">
        <f t="shared" si="8"/>
        <v>-1.9098246747015037E-3</v>
      </c>
    </row>
    <row r="151" spans="1:7" x14ac:dyDescent="0.2">
      <c r="A151" s="47">
        <v>43781</v>
      </c>
      <c r="B151" s="43">
        <v>64.860496520996094</v>
      </c>
      <c r="C151" s="43">
        <v>292.010009765625</v>
      </c>
      <c r="D151" s="43">
        <v>287.84228515625</v>
      </c>
      <c r="E151" s="45">
        <f t="shared" si="6"/>
        <v>-8.2424350125193807E-4</v>
      </c>
      <c r="F151" s="45">
        <f t="shared" si="7"/>
        <v>-7.3763782860235289E-3</v>
      </c>
      <c r="G151" s="45">
        <f t="shared" si="8"/>
        <v>2.1080143537492661E-3</v>
      </c>
    </row>
    <row r="152" spans="1:7" x14ac:dyDescent="0.2">
      <c r="A152" s="47">
        <v>43782</v>
      </c>
      <c r="B152" s="43">
        <v>64.808998107910156</v>
      </c>
      <c r="C152" s="43">
        <v>283.1099853515625</v>
      </c>
      <c r="D152" s="43">
        <v>287.9354248046875</v>
      </c>
      <c r="E152" s="45">
        <f t="shared" si="6"/>
        <v>-7.9398733972483335E-4</v>
      </c>
      <c r="F152" s="45">
        <f t="shared" si="7"/>
        <v>-3.0478490861343747E-2</v>
      </c>
      <c r="G152" s="45">
        <f t="shared" si="8"/>
        <v>3.2357875559159356E-4</v>
      </c>
    </row>
    <row r="153" spans="1:7" x14ac:dyDescent="0.2">
      <c r="A153" s="47">
        <v>43783</v>
      </c>
      <c r="B153" s="43">
        <v>65.457496643066406</v>
      </c>
      <c r="C153" s="43">
        <v>289.6199951171875</v>
      </c>
      <c r="D153" s="43">
        <v>288.35470581054688</v>
      </c>
      <c r="E153" s="45">
        <f t="shared" si="6"/>
        <v>1.0006303971502047E-2</v>
      </c>
      <c r="F153" s="45">
        <f t="shared" si="7"/>
        <v>2.2994631424041612E-2</v>
      </c>
      <c r="G153" s="45">
        <f t="shared" si="8"/>
        <v>1.4561633260088852E-3</v>
      </c>
    </row>
    <row r="154" spans="1:7" x14ac:dyDescent="0.2">
      <c r="A154" s="47">
        <v>43784</v>
      </c>
      <c r="B154" s="43">
        <v>66.677001953125</v>
      </c>
      <c r="C154" s="43">
        <v>295.02999877929688</v>
      </c>
      <c r="D154" s="43">
        <v>290.44122314453119</v>
      </c>
      <c r="E154" s="45">
        <f t="shared" si="6"/>
        <v>1.8630491121718905E-2</v>
      </c>
      <c r="F154" s="45">
        <f t="shared" si="7"/>
        <v>1.8679662154957057E-2</v>
      </c>
      <c r="G154" s="45">
        <f t="shared" si="8"/>
        <v>7.2359399445875161E-3</v>
      </c>
    </row>
    <row r="155" spans="1:7" x14ac:dyDescent="0.2">
      <c r="A155" s="47">
        <v>43787</v>
      </c>
      <c r="B155" s="43">
        <v>65.991996765136719</v>
      </c>
      <c r="C155" s="43">
        <v>302.57000732421881</v>
      </c>
      <c r="D155" s="43">
        <v>290.65554809570312</v>
      </c>
      <c r="E155" s="45">
        <f t="shared" si="6"/>
        <v>-1.0273485128648268E-2</v>
      </c>
      <c r="F155" s="45">
        <f t="shared" si="7"/>
        <v>2.5556752113748225E-2</v>
      </c>
      <c r="G155" s="45">
        <f t="shared" si="8"/>
        <v>7.3792882722187856E-4</v>
      </c>
    </row>
    <row r="156" spans="1:7" x14ac:dyDescent="0.2">
      <c r="A156" s="47">
        <v>43788</v>
      </c>
      <c r="B156" s="43">
        <v>65.629501342773438</v>
      </c>
      <c r="C156" s="43">
        <v>302.60000610351562</v>
      </c>
      <c r="D156" s="43">
        <v>290.57168579101562</v>
      </c>
      <c r="E156" s="45">
        <f t="shared" si="6"/>
        <v>-5.4930209742461676E-3</v>
      </c>
      <c r="F156" s="45">
        <f t="shared" si="7"/>
        <v>9.9146572927411719E-5</v>
      </c>
      <c r="G156" s="45">
        <f t="shared" si="8"/>
        <v>-2.8852814005080323E-4</v>
      </c>
    </row>
    <row r="157" spans="1:7" x14ac:dyDescent="0.2">
      <c r="A157" s="47">
        <v>43789</v>
      </c>
      <c r="B157" s="43">
        <v>65.093002319335938</v>
      </c>
      <c r="C157" s="43">
        <v>305.16000366210938</v>
      </c>
      <c r="D157" s="43">
        <v>289.49111938476562</v>
      </c>
      <c r="E157" s="45">
        <f t="shared" si="6"/>
        <v>-8.1746624987357863E-3</v>
      </c>
      <c r="F157" s="45">
        <f t="shared" si="7"/>
        <v>8.4600049800329716E-3</v>
      </c>
      <c r="G157" s="45">
        <f t="shared" si="8"/>
        <v>-3.7187601514180662E-3</v>
      </c>
    </row>
    <row r="158" spans="1:7" x14ac:dyDescent="0.2">
      <c r="A158" s="47">
        <v>43790</v>
      </c>
      <c r="B158" s="43">
        <v>65.007003784179688</v>
      </c>
      <c r="C158" s="43">
        <v>311.69000244140619</v>
      </c>
      <c r="D158" s="43">
        <v>289.02536010742188</v>
      </c>
      <c r="E158" s="45">
        <f t="shared" si="6"/>
        <v>-1.3211640589929289E-3</v>
      </c>
      <c r="F158" s="45">
        <f t="shared" si="7"/>
        <v>2.1398606307945933E-2</v>
      </c>
      <c r="G158" s="45">
        <f t="shared" si="8"/>
        <v>-1.6088896900657756E-3</v>
      </c>
    </row>
    <row r="159" spans="1:7" x14ac:dyDescent="0.2">
      <c r="A159" s="47">
        <v>43791</v>
      </c>
      <c r="B159" s="43">
        <v>64.683502197265625</v>
      </c>
      <c r="C159" s="43">
        <v>310.48001098632812</v>
      </c>
      <c r="D159" s="43">
        <v>289.66806030273438</v>
      </c>
      <c r="E159" s="45">
        <f t="shared" si="6"/>
        <v>-4.9764112800533486E-3</v>
      </c>
      <c r="F159" s="45">
        <f t="shared" si="7"/>
        <v>-3.8820348602792653E-3</v>
      </c>
      <c r="G159" s="45">
        <f t="shared" si="8"/>
        <v>2.2236809775918209E-3</v>
      </c>
    </row>
    <row r="160" spans="1:7" x14ac:dyDescent="0.2">
      <c r="A160" s="47">
        <v>43794</v>
      </c>
      <c r="B160" s="43">
        <v>65.281997680664062</v>
      </c>
      <c r="C160" s="43">
        <v>315.54998779296881</v>
      </c>
      <c r="D160" s="43">
        <v>291.91311645507812</v>
      </c>
      <c r="E160" s="45">
        <f t="shared" si="6"/>
        <v>9.2526759230383438E-3</v>
      </c>
      <c r="F160" s="45">
        <f t="shared" si="7"/>
        <v>1.6329478959158941E-2</v>
      </c>
      <c r="G160" s="45">
        <f t="shared" si="8"/>
        <v>7.7504442498680182E-3</v>
      </c>
    </row>
    <row r="161" spans="1:7" x14ac:dyDescent="0.2">
      <c r="A161" s="47">
        <v>43795</v>
      </c>
      <c r="B161" s="43">
        <v>65.650001525878906</v>
      </c>
      <c r="C161" s="43">
        <v>312.489990234375</v>
      </c>
      <c r="D161" s="43">
        <v>292.57440185546881</v>
      </c>
      <c r="E161" s="45">
        <f t="shared" si="6"/>
        <v>5.6371412991217821E-3</v>
      </c>
      <c r="F161" s="45">
        <f t="shared" si="7"/>
        <v>-9.6973464648062672E-3</v>
      </c>
      <c r="G161" s="45">
        <f t="shared" si="8"/>
        <v>2.2653500754648195E-3</v>
      </c>
    </row>
    <row r="162" spans="1:7" x14ac:dyDescent="0.2">
      <c r="A162" s="47">
        <v>43796</v>
      </c>
      <c r="B162" s="43">
        <v>65.606498718261719</v>
      </c>
      <c r="C162" s="43">
        <v>315.92999267578119</v>
      </c>
      <c r="D162" s="43">
        <v>293.87869262695312</v>
      </c>
      <c r="E162" s="45">
        <f t="shared" si="6"/>
        <v>-6.6264747305510587E-4</v>
      </c>
      <c r="F162" s="45">
        <f t="shared" si="7"/>
        <v>1.100836042404465E-2</v>
      </c>
      <c r="G162" s="45">
        <f t="shared" si="8"/>
        <v>4.4579797932172999E-3</v>
      </c>
    </row>
    <row r="163" spans="1:7" x14ac:dyDescent="0.2">
      <c r="A163" s="47">
        <v>43798</v>
      </c>
      <c r="B163" s="43">
        <v>65.204498291015625</v>
      </c>
      <c r="C163" s="43">
        <v>314.66000366210938</v>
      </c>
      <c r="D163" s="43">
        <v>292.78872680664062</v>
      </c>
      <c r="E163" s="45">
        <f t="shared" si="6"/>
        <v>-6.1274482726540631E-3</v>
      </c>
      <c r="F163" s="45">
        <f t="shared" si="7"/>
        <v>-4.0198431396639414E-3</v>
      </c>
      <c r="G163" s="45">
        <f t="shared" si="8"/>
        <v>-3.708897064191355E-3</v>
      </c>
    </row>
    <row r="164" spans="1:7" x14ac:dyDescent="0.2">
      <c r="A164" s="47">
        <v>43801</v>
      </c>
      <c r="B164" s="43">
        <v>64.443000793457031</v>
      </c>
      <c r="C164" s="43">
        <v>309.989990234375</v>
      </c>
      <c r="D164" s="43">
        <v>290.30154418945312</v>
      </c>
      <c r="E164" s="45">
        <f t="shared" si="6"/>
        <v>-1.1678603739268687E-2</v>
      </c>
      <c r="F164" s="45">
        <f t="shared" si="7"/>
        <v>-1.484145863275704E-2</v>
      </c>
      <c r="G164" s="45">
        <f t="shared" si="8"/>
        <v>-8.4948032129326129E-3</v>
      </c>
    </row>
    <row r="165" spans="1:7" x14ac:dyDescent="0.2">
      <c r="A165" s="47">
        <v>43802</v>
      </c>
      <c r="B165" s="43">
        <v>64.73699951171875</v>
      </c>
      <c r="C165" s="43">
        <v>306.16000366210938</v>
      </c>
      <c r="D165" s="43">
        <v>288.35470581054688</v>
      </c>
      <c r="E165" s="45">
        <f t="shared" si="6"/>
        <v>4.5621512754193275E-3</v>
      </c>
      <c r="F165" s="45">
        <f t="shared" si="7"/>
        <v>-1.2355194338274847E-2</v>
      </c>
      <c r="G165" s="45">
        <f t="shared" si="8"/>
        <v>-6.7062625668836522E-3</v>
      </c>
    </row>
    <row r="166" spans="1:7" x14ac:dyDescent="0.2">
      <c r="A166" s="47">
        <v>43803</v>
      </c>
      <c r="B166" s="43">
        <v>65.946998596191406</v>
      </c>
      <c r="C166" s="43">
        <v>304.32000732421881</v>
      </c>
      <c r="D166" s="43">
        <v>290.1337890625</v>
      </c>
      <c r="E166" s="45">
        <f t="shared" si="6"/>
        <v>1.8690997321456352E-2</v>
      </c>
      <c r="F166" s="45">
        <f t="shared" si="7"/>
        <v>-6.0099174153435894E-3</v>
      </c>
      <c r="G166" s="45">
        <f t="shared" si="8"/>
        <v>6.1697736021065937E-3</v>
      </c>
    </row>
    <row r="167" spans="1:7" x14ac:dyDescent="0.2">
      <c r="A167" s="47">
        <v>43804</v>
      </c>
      <c r="B167" s="43">
        <v>66.347999572753906</v>
      </c>
      <c r="C167" s="43">
        <v>302.8599853515625</v>
      </c>
      <c r="D167" s="43">
        <v>290.65554809570312</v>
      </c>
      <c r="E167" s="45">
        <f t="shared" si="6"/>
        <v>6.0806554520838911E-3</v>
      </c>
      <c r="F167" s="45">
        <f t="shared" si="7"/>
        <v>-4.7976535801696968E-3</v>
      </c>
      <c r="G167" s="45">
        <f t="shared" si="8"/>
        <v>1.7983394312295312E-3</v>
      </c>
    </row>
    <row r="168" spans="1:7" x14ac:dyDescent="0.2">
      <c r="A168" s="47">
        <v>43805</v>
      </c>
      <c r="B168" s="43">
        <v>66.969497680664062</v>
      </c>
      <c r="C168" s="43">
        <v>307.35000610351562</v>
      </c>
      <c r="D168" s="43">
        <v>293.3104248046875</v>
      </c>
      <c r="E168" s="45">
        <f t="shared" si="6"/>
        <v>9.3672471199173456E-3</v>
      </c>
      <c r="F168" s="45">
        <f t="shared" si="7"/>
        <v>1.4825401073506194E-2</v>
      </c>
      <c r="G168" s="45">
        <f t="shared" si="8"/>
        <v>9.1340995428382914E-3</v>
      </c>
    </row>
    <row r="169" spans="1:7" x14ac:dyDescent="0.2">
      <c r="A169" s="47">
        <v>43808</v>
      </c>
      <c r="B169" s="43">
        <v>67.149497985839844</v>
      </c>
      <c r="C169" s="43">
        <v>302.5</v>
      </c>
      <c r="D169" s="43">
        <v>292.38821411132812</v>
      </c>
      <c r="E169" s="45">
        <f t="shared" si="6"/>
        <v>2.6877953607191574E-3</v>
      </c>
      <c r="F169" s="45">
        <f t="shared" si="7"/>
        <v>-1.5780074856683559E-2</v>
      </c>
      <c r="G169" s="45">
        <f t="shared" si="8"/>
        <v>-3.1441456401471784E-3</v>
      </c>
    </row>
    <row r="170" spans="1:7" x14ac:dyDescent="0.2">
      <c r="A170" s="47">
        <v>43809</v>
      </c>
      <c r="B170" s="43">
        <v>67.144500732421875</v>
      </c>
      <c r="C170" s="43">
        <v>293.1199951171875</v>
      </c>
      <c r="D170" s="43">
        <v>292.06216430664062</v>
      </c>
      <c r="E170" s="45">
        <f t="shared" si="6"/>
        <v>-7.4419817986167916E-5</v>
      </c>
      <c r="F170" s="45">
        <f t="shared" si="7"/>
        <v>-3.1008280604338842E-2</v>
      </c>
      <c r="G170" s="45">
        <f t="shared" si="8"/>
        <v>-1.115126359242904E-3</v>
      </c>
    </row>
    <row r="171" spans="1:7" x14ac:dyDescent="0.2">
      <c r="A171" s="47">
        <v>43810</v>
      </c>
      <c r="B171" s="43">
        <v>67.212501525878906</v>
      </c>
      <c r="C171" s="43">
        <v>298.92999267578119</v>
      </c>
      <c r="D171" s="43">
        <v>292.89120483398438</v>
      </c>
      <c r="E171" s="45">
        <f t="shared" si="6"/>
        <v>1.0127529837182317E-3</v>
      </c>
      <c r="F171" s="45">
        <f t="shared" si="7"/>
        <v>1.9821225625603921E-2</v>
      </c>
      <c r="G171" s="45">
        <f t="shared" si="8"/>
        <v>2.8385755796609363E-3</v>
      </c>
    </row>
    <row r="172" spans="1:7" x14ac:dyDescent="0.2">
      <c r="A172" s="47">
        <v>43811</v>
      </c>
      <c r="B172" s="43">
        <v>67.42449951171875</v>
      </c>
      <c r="C172" s="43">
        <v>298.44000244140619</v>
      </c>
      <c r="D172" s="43">
        <v>295.41567993164062</v>
      </c>
      <c r="E172" s="45">
        <f t="shared" si="6"/>
        <v>3.1541451519732223E-3</v>
      </c>
      <c r="F172" s="45">
        <f t="shared" si="7"/>
        <v>-1.6391471126366445E-3</v>
      </c>
      <c r="G172" s="45">
        <f t="shared" si="8"/>
        <v>8.6191563829551131E-3</v>
      </c>
    </row>
    <row r="173" spans="1:7" x14ac:dyDescent="0.2">
      <c r="A173" s="47">
        <v>43812</v>
      </c>
      <c r="B173" s="43">
        <v>67.343498229980469</v>
      </c>
      <c r="C173" s="43">
        <v>298.5</v>
      </c>
      <c r="D173" s="43">
        <v>295.59268188476562</v>
      </c>
      <c r="E173" s="45">
        <f t="shared" si="6"/>
        <v>-1.2013627438821816E-3</v>
      </c>
      <c r="F173" s="45">
        <f t="shared" si="7"/>
        <v>2.0103725406444593E-4</v>
      </c>
      <c r="G173" s="45">
        <f t="shared" si="8"/>
        <v>5.9916235037340724E-4</v>
      </c>
    </row>
    <row r="174" spans="1:7" x14ac:dyDescent="0.2">
      <c r="A174" s="47">
        <v>43815</v>
      </c>
      <c r="B174" s="43">
        <v>68.035003662109375</v>
      </c>
      <c r="C174" s="43">
        <v>304.20999145507812</v>
      </c>
      <c r="D174" s="43">
        <v>297.62335205078119</v>
      </c>
      <c r="E174" s="45">
        <f t="shared" si="6"/>
        <v>1.0268332508765587E-2</v>
      </c>
      <c r="F174" s="45">
        <f t="shared" si="7"/>
        <v>1.9128949598251677E-2</v>
      </c>
      <c r="G174" s="45">
        <f t="shared" si="8"/>
        <v>6.8698255757468595E-3</v>
      </c>
    </row>
    <row r="175" spans="1:7" x14ac:dyDescent="0.2">
      <c r="A175" s="47">
        <v>43816</v>
      </c>
      <c r="B175" s="43">
        <v>67.744499206542969</v>
      </c>
      <c r="C175" s="43">
        <v>315.48001098632812</v>
      </c>
      <c r="D175" s="43">
        <v>297.68862915039062</v>
      </c>
      <c r="E175" s="45">
        <f t="shared" si="6"/>
        <v>-4.2699263603949277E-3</v>
      </c>
      <c r="F175" s="45">
        <f t="shared" si="7"/>
        <v>3.704684214132465E-2</v>
      </c>
      <c r="G175" s="45">
        <f t="shared" si="8"/>
        <v>2.1932788257251438E-4</v>
      </c>
    </row>
    <row r="176" spans="1:7" x14ac:dyDescent="0.2">
      <c r="A176" s="47">
        <v>43817</v>
      </c>
      <c r="B176" s="43">
        <v>67.595497131347656</v>
      </c>
      <c r="C176" s="43">
        <v>320.79998779296881</v>
      </c>
      <c r="D176" s="43">
        <v>297.70718383789062</v>
      </c>
      <c r="E176" s="45">
        <f t="shared" si="6"/>
        <v>-2.1994712034260847E-3</v>
      </c>
      <c r="F176" s="45">
        <f t="shared" si="7"/>
        <v>1.6863118490480947E-2</v>
      </c>
      <c r="G176" s="45">
        <f t="shared" si="8"/>
        <v>6.23291778156104E-5</v>
      </c>
    </row>
    <row r="177" spans="1:7" x14ac:dyDescent="0.2">
      <c r="A177" s="47">
        <v>43818</v>
      </c>
      <c r="B177" s="43">
        <v>67.821998596191406</v>
      </c>
      <c r="C177" s="43">
        <v>332.22000122070312</v>
      </c>
      <c r="D177" s="43">
        <v>298.927490234375</v>
      </c>
      <c r="E177" s="45">
        <f t="shared" si="6"/>
        <v>3.3508365861061049E-3</v>
      </c>
      <c r="F177" s="45">
        <f t="shared" si="7"/>
        <v>3.5598546952265872E-2</v>
      </c>
      <c r="G177" s="45">
        <f t="shared" si="8"/>
        <v>4.0990156191489952E-3</v>
      </c>
    </row>
    <row r="178" spans="1:7" x14ac:dyDescent="0.2">
      <c r="A178" s="47">
        <v>43819</v>
      </c>
      <c r="B178" s="43">
        <v>67.560997009277344</v>
      </c>
      <c r="C178" s="43">
        <v>336.89999389648438</v>
      </c>
      <c r="D178" s="43">
        <v>300.23806762695312</v>
      </c>
      <c r="E178" s="45">
        <f t="shared" si="6"/>
        <v>-3.848332286225479E-3</v>
      </c>
      <c r="F178" s="45">
        <f t="shared" si="7"/>
        <v>1.4087028651451358E-2</v>
      </c>
      <c r="G178" s="45">
        <f t="shared" si="8"/>
        <v>4.3842651993985663E-3</v>
      </c>
    </row>
    <row r="179" spans="1:7" x14ac:dyDescent="0.2">
      <c r="A179" s="47">
        <v>43822</v>
      </c>
      <c r="B179" s="43">
        <v>67.531501770019531</v>
      </c>
      <c r="C179" s="43">
        <v>333.10000610351562</v>
      </c>
      <c r="D179" s="43">
        <v>300.69680786132812</v>
      </c>
      <c r="E179" s="45">
        <f t="shared" si="6"/>
        <v>-4.3657199513740555E-4</v>
      </c>
      <c r="F179" s="45">
        <f t="shared" si="7"/>
        <v>-1.1279275339305382E-2</v>
      </c>
      <c r="G179" s="45">
        <f t="shared" si="8"/>
        <v>1.5279216190033117E-3</v>
      </c>
    </row>
    <row r="180" spans="1:7" x14ac:dyDescent="0.2">
      <c r="A180" s="47">
        <v>43823</v>
      </c>
      <c r="B180" s="43">
        <v>67.22149658203125</v>
      </c>
      <c r="C180" s="43">
        <v>333.20001220703119</v>
      </c>
      <c r="D180" s="43">
        <v>300.70614624023438</v>
      </c>
      <c r="E180" s="45">
        <f t="shared" si="6"/>
        <v>-4.5905270853299372E-3</v>
      </c>
      <c r="F180" s="45">
        <f t="shared" si="7"/>
        <v>3.0022846497483949E-4</v>
      </c>
      <c r="G180" s="45">
        <f t="shared" si="8"/>
        <v>3.1055796610107563E-5</v>
      </c>
    </row>
    <row r="181" spans="1:7" x14ac:dyDescent="0.2">
      <c r="A181" s="47">
        <v>43825</v>
      </c>
      <c r="B181" s="43">
        <v>68.123497009277344</v>
      </c>
      <c r="C181" s="43">
        <v>332.6300048828125</v>
      </c>
      <c r="D181" s="43">
        <v>302.30685424804688</v>
      </c>
      <c r="E181" s="45">
        <f t="shared" si="6"/>
        <v>1.3418333020083406E-2</v>
      </c>
      <c r="F181" s="45">
        <f t="shared" si="7"/>
        <v>-1.710706192485142E-3</v>
      </c>
      <c r="G181" s="45">
        <f t="shared" si="8"/>
        <v>5.3231635861998418E-3</v>
      </c>
    </row>
    <row r="182" spans="1:7" x14ac:dyDescent="0.2">
      <c r="A182" s="47">
        <v>43826</v>
      </c>
      <c r="B182" s="43">
        <v>67.732002258300781</v>
      </c>
      <c r="C182" s="43">
        <v>329.08999633789062</v>
      </c>
      <c r="D182" s="43">
        <v>302.23196411132812</v>
      </c>
      <c r="E182" s="45">
        <f t="shared" si="6"/>
        <v>-5.746838729128176E-3</v>
      </c>
      <c r="F182" s="45">
        <f t="shared" si="7"/>
        <v>-1.0642481114020488E-2</v>
      </c>
      <c r="G182" s="45">
        <f t="shared" si="8"/>
        <v>-2.4772887437511301E-4</v>
      </c>
    </row>
    <row r="183" spans="1:7" x14ac:dyDescent="0.2">
      <c r="A183" s="47">
        <v>43829</v>
      </c>
      <c r="B183" s="43">
        <v>66.985496520996094</v>
      </c>
      <c r="C183" s="43">
        <v>323.30999755859381</v>
      </c>
      <c r="D183" s="43">
        <v>300.565673828125</v>
      </c>
      <c r="E183" s="45">
        <f t="shared" si="6"/>
        <v>-1.1021462712084535E-2</v>
      </c>
      <c r="F183" s="45">
        <f t="shared" si="7"/>
        <v>-1.7563580915909243E-2</v>
      </c>
      <c r="G183" s="45">
        <f t="shared" si="8"/>
        <v>-5.5132827796776042E-3</v>
      </c>
    </row>
    <row r="184" spans="1:7" x14ac:dyDescent="0.2">
      <c r="A184" s="47">
        <v>43830</v>
      </c>
      <c r="B184" s="43">
        <v>66.969497680664062</v>
      </c>
      <c r="C184" s="43">
        <v>323.57000732421881</v>
      </c>
      <c r="D184" s="43">
        <v>301.29580688476562</v>
      </c>
      <c r="E184" s="45">
        <f t="shared" si="6"/>
        <v>-2.3884036340637613E-4</v>
      </c>
      <c r="F184" s="45">
        <f t="shared" si="7"/>
        <v>8.042119562908913E-4</v>
      </c>
      <c r="G184" s="45">
        <f t="shared" si="8"/>
        <v>2.4291964126886396E-3</v>
      </c>
    </row>
    <row r="185" spans="1:7" x14ac:dyDescent="0.2">
      <c r="A185" s="47">
        <v>43832</v>
      </c>
      <c r="B185" s="43">
        <v>68.433998107910156</v>
      </c>
      <c r="C185" s="43">
        <v>329.80999755859381</v>
      </c>
      <c r="D185" s="43">
        <v>304.11349487304688</v>
      </c>
      <c r="E185" s="45">
        <f t="shared" si="6"/>
        <v>2.1868171002706136E-2</v>
      </c>
      <c r="F185" s="45">
        <f t="shared" si="7"/>
        <v>1.9284822737363594E-2</v>
      </c>
      <c r="G185" s="45">
        <f t="shared" si="8"/>
        <v>9.3518991100958477E-3</v>
      </c>
    </row>
    <row r="186" spans="1:7" x14ac:dyDescent="0.2">
      <c r="A186" s="47">
        <v>43833</v>
      </c>
      <c r="B186" s="43">
        <v>68.075996398925781</v>
      </c>
      <c r="C186" s="43">
        <v>325.89999389648438</v>
      </c>
      <c r="D186" s="43">
        <v>301.81072998046881</v>
      </c>
      <c r="E186" s="45">
        <f t="shared" si="6"/>
        <v>-5.2313428833992712E-3</v>
      </c>
      <c r="F186" s="45">
        <f t="shared" si="7"/>
        <v>-1.1855321824847906E-2</v>
      </c>
      <c r="G186" s="45">
        <f t="shared" si="8"/>
        <v>-7.5720575752133736E-3</v>
      </c>
    </row>
    <row r="187" spans="1:7" x14ac:dyDescent="0.2">
      <c r="A187" s="47">
        <v>43836</v>
      </c>
      <c r="B187" s="43">
        <v>69.8905029296875</v>
      </c>
      <c r="C187" s="43">
        <v>335.82998657226562</v>
      </c>
      <c r="D187" s="43">
        <v>302.96212768554688</v>
      </c>
      <c r="E187" s="45">
        <f t="shared" si="6"/>
        <v>2.6654131070351122E-2</v>
      </c>
      <c r="F187" s="45">
        <f t="shared" si="7"/>
        <v>3.0469447259134697E-2</v>
      </c>
      <c r="G187" s="45">
        <f t="shared" si="8"/>
        <v>3.8149661052560291E-3</v>
      </c>
    </row>
    <row r="188" spans="1:7" x14ac:dyDescent="0.2">
      <c r="A188" s="47">
        <v>43837</v>
      </c>
      <c r="B188" s="43">
        <v>69.755500793457031</v>
      </c>
      <c r="C188" s="43">
        <v>330.75</v>
      </c>
      <c r="D188" s="43">
        <v>302.11029052734381</v>
      </c>
      <c r="E188" s="45">
        <f t="shared" si="6"/>
        <v>-1.9316234763153161E-3</v>
      </c>
      <c r="F188" s="45">
        <f t="shared" si="7"/>
        <v>-1.5126661630534555E-2</v>
      </c>
      <c r="G188" s="45">
        <f t="shared" si="8"/>
        <v>-2.8116951934243559E-3</v>
      </c>
    </row>
    <row r="189" spans="1:7" x14ac:dyDescent="0.2">
      <c r="A189" s="47">
        <v>43838</v>
      </c>
      <c r="B189" s="43">
        <v>70.251998901367188</v>
      </c>
      <c r="C189" s="43">
        <v>339.260009765625</v>
      </c>
      <c r="D189" s="43">
        <v>303.72036743164062</v>
      </c>
      <c r="E189" s="45">
        <f t="shared" si="6"/>
        <v>7.117691110558654E-3</v>
      </c>
      <c r="F189" s="45">
        <f t="shared" si="7"/>
        <v>2.5729432397959183E-2</v>
      </c>
      <c r="G189" s="45">
        <f t="shared" si="8"/>
        <v>5.3294341661992845E-3</v>
      </c>
    </row>
    <row r="190" spans="1:7" x14ac:dyDescent="0.2">
      <c r="A190" s="47">
        <v>43839</v>
      </c>
      <c r="B190" s="43">
        <v>70.989501953125</v>
      </c>
      <c r="C190" s="43">
        <v>335.66000366210938</v>
      </c>
      <c r="D190" s="43">
        <v>305.77975463867188</v>
      </c>
      <c r="E190" s="45">
        <f t="shared" si="6"/>
        <v>1.0497965371679407E-2</v>
      </c>
      <c r="F190" s="45">
        <f t="shared" si="7"/>
        <v>-1.0611348228170657E-2</v>
      </c>
      <c r="G190" s="45">
        <f t="shared" si="8"/>
        <v>6.7805370592894576E-3</v>
      </c>
    </row>
    <row r="191" spans="1:7" x14ac:dyDescent="0.2">
      <c r="A191" s="47">
        <v>43840</v>
      </c>
      <c r="B191" s="43">
        <v>71.447998046875</v>
      </c>
      <c r="C191" s="43">
        <v>329.04998779296881</v>
      </c>
      <c r="D191" s="43">
        <v>304.89987182617188</v>
      </c>
      <c r="E191" s="45">
        <f t="shared" si="6"/>
        <v>6.4586464355356242E-3</v>
      </c>
      <c r="F191" s="45">
        <f t="shared" si="7"/>
        <v>-1.9692593091295174E-2</v>
      </c>
      <c r="G191" s="45">
        <f t="shared" si="8"/>
        <v>-2.8775051295980127E-3</v>
      </c>
    </row>
    <row r="192" spans="1:7" x14ac:dyDescent="0.2">
      <c r="A192" s="47">
        <v>43843</v>
      </c>
      <c r="B192" s="43">
        <v>72.001502990722656</v>
      </c>
      <c r="C192" s="43">
        <v>338.92001342773438</v>
      </c>
      <c r="D192" s="43">
        <v>306.99679565429688</v>
      </c>
      <c r="E192" s="45">
        <f t="shared" si="6"/>
        <v>7.7469622519656519E-3</v>
      </c>
      <c r="F192" s="45">
        <f t="shared" si="7"/>
        <v>2.9995520440424927E-2</v>
      </c>
      <c r="G192" s="45">
        <f t="shared" si="8"/>
        <v>6.877417873499431E-3</v>
      </c>
    </row>
    <row r="193" spans="1:7" x14ac:dyDescent="0.2">
      <c r="A193" s="47">
        <v>43844</v>
      </c>
      <c r="B193" s="43">
        <v>71.529502868652344</v>
      </c>
      <c r="C193" s="43">
        <v>338.69000244140619</v>
      </c>
      <c r="D193" s="43">
        <v>306.52874755859381</v>
      </c>
      <c r="E193" s="45">
        <f t="shared" si="6"/>
        <v>-6.5554204074202366E-3</v>
      </c>
      <c r="F193" s="45">
        <f t="shared" si="7"/>
        <v>-6.786586132873075E-4</v>
      </c>
      <c r="G193" s="45">
        <f t="shared" si="8"/>
        <v>-1.5246025441585651E-3</v>
      </c>
    </row>
    <row r="194" spans="1:7" x14ac:dyDescent="0.2">
      <c r="A194" s="47">
        <v>43845</v>
      </c>
      <c r="B194" s="43">
        <v>71.959999084472656</v>
      </c>
      <c r="C194" s="43">
        <v>339.07000732421881</v>
      </c>
      <c r="D194" s="43">
        <v>307.221435546875</v>
      </c>
      <c r="E194" s="45">
        <f t="shared" si="6"/>
        <v>6.018442720213236E-3</v>
      </c>
      <c r="F194" s="45">
        <f t="shared" si="7"/>
        <v>1.1219843516885476E-3</v>
      </c>
      <c r="G194" s="45">
        <f t="shared" si="8"/>
        <v>2.2597814847652551E-3</v>
      </c>
    </row>
    <row r="195" spans="1:7" x14ac:dyDescent="0.2">
      <c r="A195" s="47">
        <v>43846</v>
      </c>
      <c r="B195" s="43">
        <v>72.508003234863281</v>
      </c>
      <c r="C195" s="43">
        <v>338.6199951171875</v>
      </c>
      <c r="D195" s="43">
        <v>309.77703857421881</v>
      </c>
      <c r="E195" s="45">
        <f t="shared" si="6"/>
        <v>7.6153996298322897E-3</v>
      </c>
      <c r="F195" s="45">
        <f t="shared" si="7"/>
        <v>-1.3271955564061585E-3</v>
      </c>
      <c r="G195" s="45">
        <f t="shared" si="8"/>
        <v>8.3184398341042184E-3</v>
      </c>
    </row>
    <row r="196" spans="1:7" x14ac:dyDescent="0.2">
      <c r="A196" s="47">
        <v>43847</v>
      </c>
      <c r="B196" s="43">
        <v>73.975997924804688</v>
      </c>
      <c r="C196" s="43">
        <v>339.67001342773438</v>
      </c>
      <c r="D196" s="43">
        <v>310.74118041992188</v>
      </c>
      <c r="E196" s="45">
        <f t="shared" ref="E196:E259" si="9">(B196-B195)/B195</f>
        <v>2.024596767871778E-2</v>
      </c>
      <c r="F196" s="45">
        <f t="shared" ref="F196:F259" si="10">(C196-C195)/C195</f>
        <v>3.1008750980091745E-3</v>
      </c>
      <c r="G196" s="45">
        <f t="shared" ref="G196:G259" si="11">(D196-D195)/D195</f>
        <v>3.112373499794019E-3</v>
      </c>
    </row>
    <row r="197" spans="1:7" x14ac:dyDescent="0.2">
      <c r="A197" s="47">
        <v>43851</v>
      </c>
      <c r="B197" s="43">
        <v>74.112503051757812</v>
      </c>
      <c r="C197" s="43">
        <v>338.1099853515625</v>
      </c>
      <c r="D197" s="43">
        <v>310.13262939453119</v>
      </c>
      <c r="E197" s="45">
        <f t="shared" si="9"/>
        <v>1.8452623929707591E-3</v>
      </c>
      <c r="F197" s="45">
        <f t="shared" si="10"/>
        <v>-4.5927753834642659E-3</v>
      </c>
      <c r="G197" s="45">
        <f t="shared" si="11"/>
        <v>-1.9583855109525971E-3</v>
      </c>
    </row>
    <row r="198" spans="1:7" x14ac:dyDescent="0.2">
      <c r="A198" s="47">
        <v>43852</v>
      </c>
      <c r="B198" s="43">
        <v>74.193496704101562</v>
      </c>
      <c r="C198" s="43">
        <v>326</v>
      </c>
      <c r="D198" s="43">
        <v>310.17007446289062</v>
      </c>
      <c r="E198" s="45">
        <f t="shared" si="9"/>
        <v>1.0928473470554166E-3</v>
      </c>
      <c r="F198" s="45">
        <f t="shared" si="10"/>
        <v>-3.5816704256665742E-2</v>
      </c>
      <c r="G198" s="45">
        <f t="shared" si="11"/>
        <v>1.2073888656132531E-4</v>
      </c>
    </row>
    <row r="199" spans="1:7" x14ac:dyDescent="0.2">
      <c r="A199" s="47">
        <v>43853</v>
      </c>
      <c r="B199" s="43">
        <v>74.2344970703125</v>
      </c>
      <c r="C199" s="43">
        <v>349.60000610351562</v>
      </c>
      <c r="D199" s="43">
        <v>310.52587890625</v>
      </c>
      <c r="E199" s="45">
        <f t="shared" si="9"/>
        <v>5.5261401648792918E-4</v>
      </c>
      <c r="F199" s="45">
        <f t="shared" si="10"/>
        <v>7.2392656759250384E-2</v>
      </c>
      <c r="G199" s="45">
        <f t="shared" si="11"/>
        <v>1.1471269237546776E-3</v>
      </c>
    </row>
    <row r="200" spans="1:7" x14ac:dyDescent="0.2">
      <c r="A200" s="47">
        <v>43854</v>
      </c>
      <c r="B200" s="43">
        <v>73.308502197265625</v>
      </c>
      <c r="C200" s="43">
        <v>353.16000366210938</v>
      </c>
      <c r="D200" s="43">
        <v>307.76434326171881</v>
      </c>
      <c r="E200" s="45">
        <f t="shared" si="9"/>
        <v>-1.2473915896133879E-2</v>
      </c>
      <c r="F200" s="45">
        <f t="shared" si="10"/>
        <v>1.0183059200346936E-2</v>
      </c>
      <c r="G200" s="45">
        <f t="shared" si="11"/>
        <v>-8.8930934009687507E-3</v>
      </c>
    </row>
    <row r="201" spans="1:7" x14ac:dyDescent="0.2">
      <c r="A201" s="47">
        <v>43857</v>
      </c>
      <c r="B201" s="43">
        <v>71.586502075195312</v>
      </c>
      <c r="C201" s="43">
        <v>342.8800048828125</v>
      </c>
      <c r="D201" s="43">
        <v>302.8310546875</v>
      </c>
      <c r="E201" s="45">
        <f t="shared" si="9"/>
        <v>-2.3489773634122104E-2</v>
      </c>
      <c r="F201" s="45">
        <f t="shared" si="10"/>
        <v>-2.9108615564327617E-2</v>
      </c>
      <c r="G201" s="45">
        <f t="shared" si="11"/>
        <v>-1.6029435125379687E-2</v>
      </c>
    </row>
    <row r="202" spans="1:7" x14ac:dyDescent="0.2">
      <c r="A202" s="47">
        <v>43858</v>
      </c>
      <c r="B202" s="43">
        <v>72.525001525878906</v>
      </c>
      <c r="C202" s="43">
        <v>348.51998901367188</v>
      </c>
      <c r="D202" s="43">
        <v>306.0045166015625</v>
      </c>
      <c r="E202" s="45">
        <f t="shared" si="9"/>
        <v>1.3110005706072672E-2</v>
      </c>
      <c r="F202" s="45">
        <f t="shared" si="10"/>
        <v>1.6448856890290162E-2</v>
      </c>
      <c r="G202" s="45">
        <f t="shared" si="11"/>
        <v>1.0479314670476202E-2</v>
      </c>
    </row>
    <row r="203" spans="1:7" x14ac:dyDescent="0.2">
      <c r="A203" s="47">
        <v>43859</v>
      </c>
      <c r="B203" s="43">
        <v>72.834999084472656</v>
      </c>
      <c r="C203" s="43">
        <v>343.16000366210938</v>
      </c>
      <c r="D203" s="43">
        <v>305.75167846679688</v>
      </c>
      <c r="E203" s="45">
        <f t="shared" si="9"/>
        <v>4.2743543891293045E-3</v>
      </c>
      <c r="F203" s="45">
        <f t="shared" si="10"/>
        <v>-1.5379276714461954E-2</v>
      </c>
      <c r="G203" s="45">
        <f t="shared" si="11"/>
        <v>-8.2625621861273527E-4</v>
      </c>
    </row>
    <row r="204" spans="1:7" x14ac:dyDescent="0.2">
      <c r="A204" s="47">
        <v>43860</v>
      </c>
      <c r="B204" s="43">
        <v>72.712501525878906</v>
      </c>
      <c r="C204" s="43">
        <v>347.739990234375</v>
      </c>
      <c r="D204" s="43">
        <v>306.74407958984381</v>
      </c>
      <c r="E204" s="45">
        <f t="shared" si="9"/>
        <v>-1.6818502112106797E-3</v>
      </c>
      <c r="F204" s="45">
        <f t="shared" si="10"/>
        <v>1.3346504614142864E-2</v>
      </c>
      <c r="G204" s="45">
        <f t="shared" si="11"/>
        <v>3.2457748981898123E-3</v>
      </c>
    </row>
    <row r="205" spans="1:7" x14ac:dyDescent="0.2">
      <c r="A205" s="47">
        <v>43861</v>
      </c>
      <c r="B205" s="43">
        <v>71.638999938964844</v>
      </c>
      <c r="C205" s="43">
        <v>345.08999633789062</v>
      </c>
      <c r="D205" s="43">
        <v>301.1741943359375</v>
      </c>
      <c r="E205" s="45">
        <f t="shared" si="9"/>
        <v>-1.4763645375781708E-2</v>
      </c>
      <c r="F205" s="45">
        <f t="shared" si="10"/>
        <v>-7.6206187694958308E-3</v>
      </c>
      <c r="G205" s="45">
        <f t="shared" si="11"/>
        <v>-1.8158085598111488E-2</v>
      </c>
    </row>
    <row r="206" spans="1:7" x14ac:dyDescent="0.2">
      <c r="A206" s="47">
        <v>43864</v>
      </c>
      <c r="B206" s="43">
        <v>74.129997253417969</v>
      </c>
      <c r="C206" s="43">
        <v>358</v>
      </c>
      <c r="D206" s="43">
        <v>303.41140747070312</v>
      </c>
      <c r="E206" s="45">
        <f t="shared" si="9"/>
        <v>3.477152551788007E-2</v>
      </c>
      <c r="F206" s="45">
        <f t="shared" si="10"/>
        <v>3.7410541595267521E-2</v>
      </c>
      <c r="G206" s="45">
        <f t="shared" si="11"/>
        <v>7.4283028786662226E-3</v>
      </c>
    </row>
    <row r="207" spans="1:7" x14ac:dyDescent="0.2">
      <c r="A207" s="47">
        <v>43865</v>
      </c>
      <c r="B207" s="43">
        <v>72.270500183105469</v>
      </c>
      <c r="C207" s="43">
        <v>369.010009765625</v>
      </c>
      <c r="D207" s="43">
        <v>308.03585815429688</v>
      </c>
      <c r="E207" s="45">
        <f t="shared" si="9"/>
        <v>-2.5084272753386115E-2</v>
      </c>
      <c r="F207" s="45">
        <f t="shared" si="10"/>
        <v>3.07542172224162E-2</v>
      </c>
      <c r="G207" s="45">
        <f t="shared" si="11"/>
        <v>1.5241518841180284E-2</v>
      </c>
    </row>
    <row r="208" spans="1:7" x14ac:dyDescent="0.2">
      <c r="A208" s="47">
        <v>43866</v>
      </c>
      <c r="B208" s="43">
        <v>72.302497863769531</v>
      </c>
      <c r="C208" s="43">
        <v>369.67001342773438</v>
      </c>
      <c r="D208" s="43">
        <v>311.59304809570312</v>
      </c>
      <c r="E208" s="45">
        <f t="shared" si="9"/>
        <v>4.4274884749645796E-4</v>
      </c>
      <c r="F208" s="45">
        <f t="shared" si="10"/>
        <v>1.7885792922760369E-3</v>
      </c>
      <c r="G208" s="45">
        <f t="shared" si="11"/>
        <v>1.1547973546717518E-2</v>
      </c>
    </row>
    <row r="209" spans="1:7" x14ac:dyDescent="0.2">
      <c r="A209" s="47">
        <v>43867</v>
      </c>
      <c r="B209" s="43">
        <v>73.798500061035156</v>
      </c>
      <c r="C209" s="43">
        <v>366.95001220703119</v>
      </c>
      <c r="D209" s="43">
        <v>312.64141845703119</v>
      </c>
      <c r="E209" s="45">
        <f t="shared" si="9"/>
        <v>2.0690878482294665E-2</v>
      </c>
      <c r="F209" s="45">
        <f t="shared" si="10"/>
        <v>-7.3579168499013411E-3</v>
      </c>
      <c r="G209" s="45">
        <f t="shared" si="11"/>
        <v>3.3645499080777637E-3</v>
      </c>
    </row>
    <row r="210" spans="1:7" x14ac:dyDescent="0.2">
      <c r="A210" s="47">
        <v>43868</v>
      </c>
      <c r="B210" s="43">
        <v>73.955497741699219</v>
      </c>
      <c r="C210" s="43">
        <v>366.76998901367188</v>
      </c>
      <c r="D210" s="43">
        <v>310.97518920898438</v>
      </c>
      <c r="E210" s="45">
        <f t="shared" si="9"/>
        <v>2.1273830841306712E-3</v>
      </c>
      <c r="F210" s="45">
        <f t="shared" si="10"/>
        <v>-4.9059323442057843E-4</v>
      </c>
      <c r="G210" s="45">
        <f t="shared" si="11"/>
        <v>-5.3295217769612994E-3</v>
      </c>
    </row>
    <row r="211" spans="1:7" x14ac:dyDescent="0.2">
      <c r="A211" s="47">
        <v>43871</v>
      </c>
      <c r="B211" s="43">
        <v>75.432998657226562</v>
      </c>
      <c r="C211" s="43">
        <v>371.07000732421881</v>
      </c>
      <c r="D211" s="43">
        <v>313.29672241210938</v>
      </c>
      <c r="E211" s="45">
        <f t="shared" si="9"/>
        <v>1.9978243141405654E-2</v>
      </c>
      <c r="F211" s="45">
        <f t="shared" si="10"/>
        <v>1.1724018974700361E-2</v>
      </c>
      <c r="G211" s="45">
        <f t="shared" si="11"/>
        <v>7.4653325528322521E-3</v>
      </c>
    </row>
    <row r="212" spans="1:7" x14ac:dyDescent="0.2">
      <c r="A212" s="47">
        <v>43872</v>
      </c>
      <c r="B212" s="43">
        <v>75.502998352050781</v>
      </c>
      <c r="C212" s="43">
        <v>373.69000244140619</v>
      </c>
      <c r="D212" s="43">
        <v>313.8397216796875</v>
      </c>
      <c r="E212" s="45">
        <f t="shared" si="9"/>
        <v>9.2797179046670054E-4</v>
      </c>
      <c r="F212" s="45">
        <f t="shared" si="10"/>
        <v>7.0606491106089079E-3</v>
      </c>
      <c r="G212" s="45">
        <f t="shared" si="11"/>
        <v>1.733178896343083E-3</v>
      </c>
    </row>
    <row r="213" spans="1:7" x14ac:dyDescent="0.2">
      <c r="A213" s="47">
        <v>43873</v>
      </c>
      <c r="B213" s="43">
        <v>75.931503295898438</v>
      </c>
      <c r="C213" s="43">
        <v>380.010009765625</v>
      </c>
      <c r="D213" s="43">
        <v>315.86172485351562</v>
      </c>
      <c r="E213" s="45">
        <f t="shared" si="9"/>
        <v>5.6753367839731282E-3</v>
      </c>
      <c r="F213" s="45">
        <f t="shared" si="10"/>
        <v>1.6912433522247548E-2</v>
      </c>
      <c r="G213" s="45">
        <f t="shared" si="11"/>
        <v>6.442789214208617E-3</v>
      </c>
    </row>
    <row r="214" spans="1:7" x14ac:dyDescent="0.2">
      <c r="A214" s="47">
        <v>43874</v>
      </c>
      <c r="B214" s="43">
        <v>75.669502258300781</v>
      </c>
      <c r="C214" s="43">
        <v>381.39999389648438</v>
      </c>
      <c r="D214" s="43">
        <v>315.52474975585938</v>
      </c>
      <c r="E214" s="45">
        <f t="shared" si="9"/>
        <v>-3.4504919068526945E-3</v>
      </c>
      <c r="F214" s="45">
        <f t="shared" si="10"/>
        <v>3.6577566251916934E-3</v>
      </c>
      <c r="G214" s="45">
        <f t="shared" si="11"/>
        <v>-1.0668437203416334E-3</v>
      </c>
    </row>
    <row r="215" spans="1:7" x14ac:dyDescent="0.2">
      <c r="A215" s="47">
        <v>43875</v>
      </c>
      <c r="B215" s="43">
        <v>75.936500549316406</v>
      </c>
      <c r="C215" s="43">
        <v>380.39999389648438</v>
      </c>
      <c r="D215" s="43">
        <v>316.03021240234381</v>
      </c>
      <c r="E215" s="45">
        <f t="shared" si="9"/>
        <v>3.5284795465446036E-3</v>
      </c>
      <c r="F215" s="45">
        <f t="shared" si="10"/>
        <v>-2.6219192868456353E-3</v>
      </c>
      <c r="G215" s="45">
        <f t="shared" si="11"/>
        <v>1.6019746370943609E-3</v>
      </c>
    </row>
    <row r="216" spans="1:7" x14ac:dyDescent="0.2">
      <c r="A216" s="47">
        <v>43879</v>
      </c>
      <c r="B216" s="43">
        <v>75.972000122070312</v>
      </c>
      <c r="C216" s="43">
        <v>387.77999877929688</v>
      </c>
      <c r="D216" s="43">
        <v>315.21575927734381</v>
      </c>
      <c r="E216" s="45">
        <f t="shared" si="9"/>
        <v>4.6749023851647354E-4</v>
      </c>
      <c r="F216" s="45">
        <f t="shared" si="10"/>
        <v>1.9400644062104715E-2</v>
      </c>
      <c r="G216" s="45">
        <f t="shared" si="11"/>
        <v>-2.5771369098189414E-3</v>
      </c>
    </row>
    <row r="217" spans="1:7" x14ac:dyDescent="0.2">
      <c r="A217" s="47">
        <v>43880</v>
      </c>
      <c r="B217" s="43">
        <v>76.243499755859375</v>
      </c>
      <c r="C217" s="43">
        <v>386.19000244140619</v>
      </c>
      <c r="D217" s="43">
        <v>316.72293090820312</v>
      </c>
      <c r="E217" s="45">
        <f t="shared" si="9"/>
        <v>3.5736802157745255E-3</v>
      </c>
      <c r="F217" s="45">
        <f t="shared" si="10"/>
        <v>-4.1002536048684157E-3</v>
      </c>
      <c r="G217" s="45">
        <f t="shared" si="11"/>
        <v>4.7813968258269323E-3</v>
      </c>
    </row>
    <row r="218" spans="1:7" x14ac:dyDescent="0.2">
      <c r="A218" s="47">
        <v>43881</v>
      </c>
      <c r="B218" s="43">
        <v>75.849502563476562</v>
      </c>
      <c r="C218" s="43">
        <v>386</v>
      </c>
      <c r="D218" s="43">
        <v>315.4217529296875</v>
      </c>
      <c r="E218" s="45">
        <f t="shared" si="9"/>
        <v>-5.1676168282468364E-3</v>
      </c>
      <c r="F218" s="45">
        <f t="shared" si="10"/>
        <v>-4.9199212875797023E-4</v>
      </c>
      <c r="G218" s="45">
        <f t="shared" si="11"/>
        <v>-4.1082531497940384E-3</v>
      </c>
    </row>
    <row r="219" spans="1:7" x14ac:dyDescent="0.2">
      <c r="A219" s="47">
        <v>43882</v>
      </c>
      <c r="B219" s="43">
        <v>74.172996520996094</v>
      </c>
      <c r="C219" s="43">
        <v>380.07000732421881</v>
      </c>
      <c r="D219" s="43">
        <v>312.17340087890619</v>
      </c>
      <c r="E219" s="45">
        <f t="shared" si="9"/>
        <v>-2.210305916083553E-2</v>
      </c>
      <c r="F219" s="45">
        <f t="shared" si="10"/>
        <v>-1.5362675325858013E-2</v>
      </c>
      <c r="G219" s="45">
        <f t="shared" si="11"/>
        <v>-1.0298440169741293E-2</v>
      </c>
    </row>
    <row r="220" spans="1:7" x14ac:dyDescent="0.2">
      <c r="A220" s="47">
        <v>43885</v>
      </c>
      <c r="B220" s="43">
        <v>70.992996215820312</v>
      </c>
      <c r="C220" s="43">
        <v>368.70001220703119</v>
      </c>
      <c r="D220" s="43">
        <v>301.82012939453119</v>
      </c>
      <c r="E220" s="45">
        <f t="shared" si="9"/>
        <v>-4.287274957639902E-2</v>
      </c>
      <c r="F220" s="45">
        <f t="shared" si="10"/>
        <v>-2.9915528450232161E-2</v>
      </c>
      <c r="G220" s="45">
        <f t="shared" si="11"/>
        <v>-3.3165130197595191E-2</v>
      </c>
    </row>
    <row r="221" spans="1:7" x14ac:dyDescent="0.2">
      <c r="A221" s="47">
        <v>43886</v>
      </c>
      <c r="B221" s="43">
        <v>69.316001892089844</v>
      </c>
      <c r="C221" s="43">
        <v>360.08999633789062</v>
      </c>
      <c r="D221" s="43">
        <v>292.67428588867188</v>
      </c>
      <c r="E221" s="45">
        <f t="shared" si="9"/>
        <v>-2.3621968547888415E-2</v>
      </c>
      <c r="F221" s="45">
        <f t="shared" si="10"/>
        <v>-2.3352361226139318E-2</v>
      </c>
      <c r="G221" s="45">
        <f t="shared" si="11"/>
        <v>-3.0302298008441034E-2</v>
      </c>
    </row>
    <row r="222" spans="1:7" x14ac:dyDescent="0.2">
      <c r="A222" s="47">
        <v>43887</v>
      </c>
      <c r="B222" s="43">
        <v>69.52349853515625</v>
      </c>
      <c r="C222" s="43">
        <v>379.239990234375</v>
      </c>
      <c r="D222" s="43">
        <v>291.59774780273438</v>
      </c>
      <c r="E222" s="45">
        <f t="shared" si="9"/>
        <v>2.9934883346190975E-3</v>
      </c>
      <c r="F222" s="45">
        <f t="shared" si="10"/>
        <v>5.3181132748033821E-2</v>
      </c>
      <c r="G222" s="45">
        <f t="shared" si="11"/>
        <v>-3.6782803882777597E-3</v>
      </c>
    </row>
    <row r="223" spans="1:7" x14ac:dyDescent="0.2">
      <c r="A223" s="47">
        <v>43888</v>
      </c>
      <c r="B223" s="43">
        <v>65.74749755859375</v>
      </c>
      <c r="C223" s="43">
        <v>371.70999145507812</v>
      </c>
      <c r="D223" s="43">
        <v>278.50167846679688</v>
      </c>
      <c r="E223" s="45">
        <f t="shared" si="9"/>
        <v>-5.4312585760526326E-2</v>
      </c>
      <c r="F223" s="45">
        <f t="shared" si="10"/>
        <v>-1.9855497767108481E-2</v>
      </c>
      <c r="G223" s="45">
        <f t="shared" si="11"/>
        <v>-4.4911421417414304E-2</v>
      </c>
    </row>
    <row r="224" spans="1:7" x14ac:dyDescent="0.2">
      <c r="A224" s="47">
        <v>43889</v>
      </c>
      <c r="B224" s="43">
        <v>66.962501525878906</v>
      </c>
      <c r="C224" s="43">
        <v>369.02999877929688</v>
      </c>
      <c r="D224" s="43">
        <v>277.33148193359381</v>
      </c>
      <c r="E224" s="45">
        <f t="shared" si="9"/>
        <v>1.8479851133533294E-2</v>
      </c>
      <c r="F224" s="45">
        <f t="shared" si="10"/>
        <v>-7.2099021747849155E-3</v>
      </c>
      <c r="G224" s="45">
        <f t="shared" si="11"/>
        <v>-4.2017575608348789E-3</v>
      </c>
    </row>
    <row r="225" spans="1:7" x14ac:dyDescent="0.2">
      <c r="A225" s="47">
        <v>43892</v>
      </c>
      <c r="B225" s="43">
        <v>69.316001892089844</v>
      </c>
      <c r="C225" s="43">
        <v>381.04998779296881</v>
      </c>
      <c r="D225" s="43">
        <v>289.3416748046875</v>
      </c>
      <c r="E225" s="45">
        <f t="shared" si="9"/>
        <v>3.5146541909002363E-2</v>
      </c>
      <c r="F225" s="45">
        <f t="shared" si="10"/>
        <v>3.257184796204235E-2</v>
      </c>
      <c r="G225" s="45">
        <f t="shared" si="11"/>
        <v>4.3306273010755764E-2</v>
      </c>
    </row>
    <row r="226" spans="1:7" x14ac:dyDescent="0.2">
      <c r="A226" s="47">
        <v>43893</v>
      </c>
      <c r="B226" s="43">
        <v>66.886001586914062</v>
      </c>
      <c r="C226" s="43">
        <v>368.76998901367188</v>
      </c>
      <c r="D226" s="43">
        <v>281.05718994140619</v>
      </c>
      <c r="E226" s="45">
        <f t="shared" si="9"/>
        <v>-3.5056844579102686E-2</v>
      </c>
      <c r="F226" s="45">
        <f t="shared" si="10"/>
        <v>-3.222673972625574E-2</v>
      </c>
      <c r="G226" s="45">
        <f t="shared" si="11"/>
        <v>-2.8632186735193025E-2</v>
      </c>
    </row>
    <row r="227" spans="1:7" x14ac:dyDescent="0.2">
      <c r="A227" s="47">
        <v>43894</v>
      </c>
      <c r="B227" s="43">
        <v>69.080001831054688</v>
      </c>
      <c r="C227" s="43">
        <v>383.79000854492188</v>
      </c>
      <c r="D227" s="43">
        <v>292.87094116210938</v>
      </c>
      <c r="E227" s="45">
        <f t="shared" si="9"/>
        <v>3.2802084024856272E-2</v>
      </c>
      <c r="F227" s="45">
        <f t="shared" si="10"/>
        <v>4.0730048482044846E-2</v>
      </c>
      <c r="G227" s="45">
        <f t="shared" si="11"/>
        <v>4.2033264557886141E-2</v>
      </c>
    </row>
    <row r="228" spans="1:7" x14ac:dyDescent="0.2">
      <c r="A228" s="47">
        <v>43895</v>
      </c>
      <c r="B228" s="43">
        <v>65.737998962402344</v>
      </c>
      <c r="C228" s="43">
        <v>372.77999877929688</v>
      </c>
      <c r="D228" s="43">
        <v>283.13531494140619</v>
      </c>
      <c r="E228" s="45">
        <f t="shared" si="9"/>
        <v>-4.8378731616506084E-2</v>
      </c>
      <c r="F228" s="45">
        <f t="shared" si="10"/>
        <v>-2.8687588317808696E-2</v>
      </c>
      <c r="G228" s="45">
        <f t="shared" si="11"/>
        <v>-3.3242035492057696E-2</v>
      </c>
    </row>
    <row r="229" spans="1:7" x14ac:dyDescent="0.2">
      <c r="A229" s="47">
        <v>43896</v>
      </c>
      <c r="B229" s="43">
        <v>64.787002563476562</v>
      </c>
      <c r="C229" s="43">
        <v>368.97000122070312</v>
      </c>
      <c r="D229" s="43">
        <v>278.45474243164062</v>
      </c>
      <c r="E229" s="45">
        <f t="shared" si="9"/>
        <v>-1.4466464053304793E-2</v>
      </c>
      <c r="F229" s="45">
        <f t="shared" si="10"/>
        <v>-1.0220498876200293E-2</v>
      </c>
      <c r="G229" s="45">
        <f t="shared" si="11"/>
        <v>-1.6531221160928637E-2</v>
      </c>
    </row>
    <row r="230" spans="1:7" x14ac:dyDescent="0.2">
      <c r="A230" s="47">
        <v>43899</v>
      </c>
      <c r="B230" s="43">
        <v>60.789501190185547</v>
      </c>
      <c r="C230" s="43">
        <v>346.489990234375</v>
      </c>
      <c r="D230" s="43">
        <v>256.708984375</v>
      </c>
      <c r="E230" s="45">
        <f t="shared" si="9"/>
        <v>-6.17022120968534E-2</v>
      </c>
      <c r="F230" s="45">
        <f t="shared" si="10"/>
        <v>-6.0926392151001672E-2</v>
      </c>
      <c r="G230" s="45">
        <f t="shared" si="11"/>
        <v>-7.809440725176052E-2</v>
      </c>
    </row>
    <row r="231" spans="1:7" x14ac:dyDescent="0.2">
      <c r="A231" s="47">
        <v>43900</v>
      </c>
      <c r="B231" s="43">
        <v>63.758499145507812</v>
      </c>
      <c r="C231" s="43">
        <v>364.1300048828125</v>
      </c>
      <c r="D231" s="43">
        <v>269.992431640625</v>
      </c>
      <c r="E231" s="45">
        <f t="shared" si="9"/>
        <v>4.8840636905926937E-2</v>
      </c>
      <c r="F231" s="45">
        <f t="shared" si="10"/>
        <v>5.091060390086688E-2</v>
      </c>
      <c r="G231" s="45">
        <f t="shared" si="11"/>
        <v>5.1745159204169361E-2</v>
      </c>
    </row>
    <row r="232" spans="1:7" x14ac:dyDescent="0.2">
      <c r="A232" s="47">
        <v>43901</v>
      </c>
      <c r="B232" s="43">
        <v>60.544998168945312</v>
      </c>
      <c r="C232" s="43">
        <v>349.92001342773438</v>
      </c>
      <c r="D232" s="43">
        <v>256.83071899414062</v>
      </c>
      <c r="E232" s="45">
        <f t="shared" si="9"/>
        <v>-5.0401138979585147E-2</v>
      </c>
      <c r="F232" s="45">
        <f t="shared" si="10"/>
        <v>-3.9024500218407733E-2</v>
      </c>
      <c r="G232" s="45">
        <f t="shared" si="11"/>
        <v>-4.8748450341761243E-2</v>
      </c>
    </row>
    <row r="233" spans="1:7" x14ac:dyDescent="0.2">
      <c r="A233" s="47">
        <v>43902</v>
      </c>
      <c r="B233" s="43">
        <v>55.577499389648438</v>
      </c>
      <c r="C233" s="43">
        <v>315.25</v>
      </c>
      <c r="D233" s="43">
        <v>232.25787353515619</v>
      </c>
      <c r="E233" s="45">
        <f t="shared" si="9"/>
        <v>-8.2046394079251947E-2</v>
      </c>
      <c r="F233" s="45">
        <f t="shared" si="10"/>
        <v>-9.9079824237873843E-2</v>
      </c>
      <c r="G233" s="45">
        <f t="shared" si="11"/>
        <v>-9.5677205418503858E-2</v>
      </c>
    </row>
    <row r="234" spans="1:7" x14ac:dyDescent="0.2">
      <c r="A234" s="47">
        <v>43903</v>
      </c>
      <c r="B234" s="43">
        <v>60.7135009765625</v>
      </c>
      <c r="C234" s="43">
        <v>336.29998779296881</v>
      </c>
      <c r="D234" s="43">
        <v>252.11268615722659</v>
      </c>
      <c r="E234" s="45">
        <f t="shared" si="9"/>
        <v>9.2411527026540999E-2</v>
      </c>
      <c r="F234" s="45">
        <f t="shared" si="10"/>
        <v>6.6772364133128648E-2</v>
      </c>
      <c r="G234" s="45">
        <f t="shared" si="11"/>
        <v>8.5486069082885294E-2</v>
      </c>
    </row>
    <row r="235" spans="1:7" x14ac:dyDescent="0.2">
      <c r="A235" s="47">
        <v>43906</v>
      </c>
      <c r="B235" s="43">
        <v>53.650001525878913</v>
      </c>
      <c r="C235" s="43">
        <v>298.83999633789062</v>
      </c>
      <c r="D235" s="43">
        <v>224.5256042480469</v>
      </c>
      <c r="E235" s="45">
        <f t="shared" si="9"/>
        <v>-0.11634149467694739</v>
      </c>
      <c r="F235" s="45">
        <f t="shared" si="10"/>
        <v>-0.11138861972882111</v>
      </c>
      <c r="G235" s="45">
        <f t="shared" si="11"/>
        <v>-0.10942361659649046</v>
      </c>
    </row>
    <row r="236" spans="1:7" x14ac:dyDescent="0.2">
      <c r="A236" s="47">
        <v>43907</v>
      </c>
      <c r="B236" s="43">
        <v>55.902999877929688</v>
      </c>
      <c r="C236" s="43">
        <v>319.75</v>
      </c>
      <c r="D236" s="43">
        <v>236.648193359375</v>
      </c>
      <c r="E236" s="45">
        <f t="shared" si="9"/>
        <v>4.1994376290259851E-2</v>
      </c>
      <c r="F236" s="45">
        <f t="shared" si="10"/>
        <v>6.9970565916039493E-2</v>
      </c>
      <c r="G236" s="45">
        <f t="shared" si="11"/>
        <v>5.3992011966419409E-2</v>
      </c>
    </row>
    <row r="237" spans="1:7" x14ac:dyDescent="0.2">
      <c r="A237" s="47">
        <v>43908</v>
      </c>
      <c r="B237" s="43">
        <v>54.559501647949219</v>
      </c>
      <c r="C237" s="43">
        <v>315.47000122070312</v>
      </c>
      <c r="D237" s="43">
        <v>224.66600036621091</v>
      </c>
      <c r="E237" s="45">
        <f t="shared" si="9"/>
        <v>-2.4032667887486252E-2</v>
      </c>
      <c r="F237" s="45">
        <f t="shared" si="10"/>
        <v>-1.3385453570905004E-2</v>
      </c>
      <c r="G237" s="45">
        <f t="shared" si="11"/>
        <v>-5.0632936694208687E-2</v>
      </c>
    </row>
    <row r="238" spans="1:7" x14ac:dyDescent="0.2">
      <c r="A238" s="47">
        <v>43909</v>
      </c>
      <c r="B238" s="43">
        <v>55.583499908447273</v>
      </c>
      <c r="C238" s="43">
        <v>332.02999877929688</v>
      </c>
      <c r="D238" s="43">
        <v>225.1434326171875</v>
      </c>
      <c r="E238" s="45">
        <f t="shared" si="9"/>
        <v>1.8768467994915126E-2</v>
      </c>
      <c r="F238" s="45">
        <f t="shared" si="10"/>
        <v>5.2493097583019815E-2</v>
      </c>
      <c r="G238" s="45">
        <f t="shared" si="11"/>
        <v>2.1250756687632532E-3</v>
      </c>
    </row>
    <row r="239" spans="1:7" x14ac:dyDescent="0.2">
      <c r="A239" s="47">
        <v>43910</v>
      </c>
      <c r="B239" s="43">
        <v>53.410499572753913</v>
      </c>
      <c r="C239" s="43">
        <v>332.82998657226562</v>
      </c>
      <c r="D239" s="43">
        <v>215.44108581542969</v>
      </c>
      <c r="E239" s="45">
        <f t="shared" si="9"/>
        <v>-3.9094341653054469E-2</v>
      </c>
      <c r="F239" s="45">
        <f t="shared" si="10"/>
        <v>2.4093840794804466E-3</v>
      </c>
      <c r="G239" s="45">
        <f t="shared" si="11"/>
        <v>-4.3094069806845138E-2</v>
      </c>
    </row>
    <row r="240" spans="1:7" x14ac:dyDescent="0.2">
      <c r="A240" s="47">
        <v>43913</v>
      </c>
      <c r="B240" s="43">
        <v>52.706501007080078</v>
      </c>
      <c r="C240" s="43">
        <v>360.26998901367188</v>
      </c>
      <c r="D240" s="43">
        <v>209.93260192871091</v>
      </c>
      <c r="E240" s="45">
        <f t="shared" si="9"/>
        <v>-1.3180902094257197E-2</v>
      </c>
      <c r="F240" s="45">
        <f t="shared" si="10"/>
        <v>8.2444501843130485E-2</v>
      </c>
      <c r="G240" s="45">
        <f t="shared" si="11"/>
        <v>-2.5568400130687913E-2</v>
      </c>
    </row>
    <row r="241" spans="1:7" x14ac:dyDescent="0.2">
      <c r="A241" s="47">
        <v>43914</v>
      </c>
      <c r="B241" s="43">
        <v>56.500499725341797</v>
      </c>
      <c r="C241" s="43">
        <v>357.32000732421881</v>
      </c>
      <c r="D241" s="43">
        <v>228.95320129394531</v>
      </c>
      <c r="E241" s="45">
        <f t="shared" si="9"/>
        <v>7.1983505749168772E-2</v>
      </c>
      <c r="F241" s="45">
        <f t="shared" si="10"/>
        <v>-8.1882526422180548E-3</v>
      </c>
      <c r="G241" s="45">
        <f t="shared" si="11"/>
        <v>9.0603361223967657E-2</v>
      </c>
    </row>
    <row r="242" spans="1:7" x14ac:dyDescent="0.2">
      <c r="A242" s="47">
        <v>43915</v>
      </c>
      <c r="B242" s="43">
        <v>55.081001281738281</v>
      </c>
      <c r="C242" s="43">
        <v>342.3900146484375</v>
      </c>
      <c r="D242" s="43">
        <v>232.3806457519531</v>
      </c>
      <c r="E242" s="45">
        <f t="shared" si="9"/>
        <v>-2.5123644047467378E-2</v>
      </c>
      <c r="F242" s="45">
        <f t="shared" si="10"/>
        <v>-4.1783254141250448E-2</v>
      </c>
      <c r="G242" s="45">
        <f t="shared" si="11"/>
        <v>1.4970065666858283E-2</v>
      </c>
    </row>
    <row r="243" spans="1:7" x14ac:dyDescent="0.2">
      <c r="A243" s="47">
        <v>43916</v>
      </c>
      <c r="B243" s="43">
        <v>58.145999908447273</v>
      </c>
      <c r="C243" s="43">
        <v>362.989990234375</v>
      </c>
      <c r="D243" s="43">
        <v>245.9493103027344</v>
      </c>
      <c r="E243" s="45">
        <f t="shared" si="9"/>
        <v>5.5645296116379243E-2</v>
      </c>
      <c r="F243" s="45">
        <f t="shared" si="10"/>
        <v>6.0165234687376445E-2</v>
      </c>
      <c r="G243" s="45">
        <f t="shared" si="11"/>
        <v>5.8389822039072573E-2</v>
      </c>
    </row>
    <row r="244" spans="1:7" x14ac:dyDescent="0.2">
      <c r="A244" s="47">
        <v>43917</v>
      </c>
      <c r="B244" s="43">
        <v>55.51300048828125</v>
      </c>
      <c r="C244" s="43">
        <v>357.1199951171875</v>
      </c>
      <c r="D244" s="43">
        <v>238.62353515625</v>
      </c>
      <c r="E244" s="45">
        <f t="shared" si="9"/>
        <v>-4.5282554678082142E-2</v>
      </c>
      <c r="F244" s="45">
        <f t="shared" si="10"/>
        <v>-1.6171231370312355E-2</v>
      </c>
      <c r="G244" s="45">
        <f t="shared" si="11"/>
        <v>-2.9785711281187347E-2</v>
      </c>
    </row>
    <row r="245" spans="1:7" x14ac:dyDescent="0.2">
      <c r="A245" s="47">
        <v>43920</v>
      </c>
      <c r="B245" s="43">
        <v>57.315498352050781</v>
      </c>
      <c r="C245" s="43">
        <v>370.95999145507812</v>
      </c>
      <c r="D245" s="43">
        <v>246.37300109863281</v>
      </c>
      <c r="E245" s="45">
        <f t="shared" si="9"/>
        <v>3.2469833154668643E-2</v>
      </c>
      <c r="F245" s="45">
        <f t="shared" si="10"/>
        <v>3.8754470562055998E-2</v>
      </c>
      <c r="G245" s="45">
        <f t="shared" si="11"/>
        <v>3.2475698330881257E-2</v>
      </c>
    </row>
    <row r="246" spans="1:7" x14ac:dyDescent="0.2">
      <c r="A246" s="47">
        <v>43921</v>
      </c>
      <c r="B246" s="43">
        <v>58.097499847412109</v>
      </c>
      <c r="C246" s="43">
        <v>375.5</v>
      </c>
      <c r="D246" s="43">
        <v>242.70075988769531</v>
      </c>
      <c r="E246" s="45">
        <f t="shared" si="9"/>
        <v>1.3643805215790254E-2</v>
      </c>
      <c r="F246" s="45">
        <f t="shared" si="10"/>
        <v>1.2238539598606966E-2</v>
      </c>
      <c r="G246" s="45">
        <f t="shared" si="11"/>
        <v>-1.4905209558523652E-2</v>
      </c>
    </row>
    <row r="247" spans="1:7" x14ac:dyDescent="0.2">
      <c r="A247" s="47">
        <v>43922</v>
      </c>
      <c r="B247" s="43">
        <v>55.104999542236328</v>
      </c>
      <c r="C247" s="43">
        <v>364.07998657226562</v>
      </c>
      <c r="D247" s="43">
        <v>231.77801513671881</v>
      </c>
      <c r="E247" s="45">
        <f t="shared" si="9"/>
        <v>-5.1508245845954058E-2</v>
      </c>
      <c r="F247" s="45">
        <f t="shared" si="10"/>
        <v>-3.0412818715670774E-2</v>
      </c>
      <c r="G247" s="45">
        <f t="shared" si="11"/>
        <v>-4.5004987854305761E-2</v>
      </c>
    </row>
    <row r="248" spans="1:7" x14ac:dyDescent="0.2">
      <c r="A248" s="47">
        <v>43923</v>
      </c>
      <c r="B248" s="43">
        <v>55.85150146484375</v>
      </c>
      <c r="C248" s="43">
        <v>370.07998657226562</v>
      </c>
      <c r="D248" s="43">
        <v>237.12640380859381</v>
      </c>
      <c r="E248" s="45">
        <f t="shared" si="9"/>
        <v>1.3546900078190737E-2</v>
      </c>
      <c r="F248" s="45">
        <f t="shared" si="10"/>
        <v>1.6479895136474552E-2</v>
      </c>
      <c r="G248" s="45">
        <f t="shared" si="11"/>
        <v>2.3075478788271389E-2</v>
      </c>
    </row>
    <row r="249" spans="1:7" x14ac:dyDescent="0.2">
      <c r="A249" s="47">
        <v>43924</v>
      </c>
      <c r="B249" s="43">
        <v>54.634998321533203</v>
      </c>
      <c r="C249" s="43">
        <v>361.760009765625</v>
      </c>
      <c r="D249" s="43">
        <v>233.6989440917969</v>
      </c>
      <c r="E249" s="45">
        <f t="shared" si="9"/>
        <v>-2.1781028466643572E-2</v>
      </c>
      <c r="F249" s="45">
        <f t="shared" si="10"/>
        <v>-2.2481563738967498E-2</v>
      </c>
      <c r="G249" s="45">
        <f t="shared" si="11"/>
        <v>-1.4454146234864323E-2</v>
      </c>
    </row>
    <row r="250" spans="1:7" x14ac:dyDescent="0.2">
      <c r="A250" s="47">
        <v>43927</v>
      </c>
      <c r="B250" s="43">
        <v>59.159500122070312</v>
      </c>
      <c r="C250" s="43">
        <v>379.95999145507812</v>
      </c>
      <c r="D250" s="43">
        <v>249.3956298828125</v>
      </c>
      <c r="E250" s="45">
        <f t="shared" si="9"/>
        <v>8.2813250471975852E-2</v>
      </c>
      <c r="F250" s="45">
        <f t="shared" si="10"/>
        <v>5.0309545549947397E-2</v>
      </c>
      <c r="G250" s="45">
        <f t="shared" si="11"/>
        <v>6.7166267490065948E-2</v>
      </c>
    </row>
    <row r="251" spans="1:7" x14ac:dyDescent="0.2">
      <c r="A251" s="47">
        <v>43928</v>
      </c>
      <c r="B251" s="43">
        <v>59.127998352050781</v>
      </c>
      <c r="C251" s="43">
        <v>372.27999877929688</v>
      </c>
      <c r="D251" s="43">
        <v>249.64984130859381</v>
      </c>
      <c r="E251" s="45">
        <f t="shared" si="9"/>
        <v>-5.324887795625416E-4</v>
      </c>
      <c r="F251" s="45">
        <f t="shared" si="10"/>
        <v>-2.0212635141848189E-2</v>
      </c>
      <c r="G251" s="45">
        <f t="shared" si="11"/>
        <v>1.0193098648150218E-3</v>
      </c>
    </row>
    <row r="252" spans="1:7" x14ac:dyDescent="0.2">
      <c r="A252" s="47">
        <v>43929</v>
      </c>
      <c r="B252" s="43">
        <v>60.349998474121087</v>
      </c>
      <c r="C252" s="43">
        <v>371.1199951171875</v>
      </c>
      <c r="D252" s="43">
        <v>258.03024291992188</v>
      </c>
      <c r="E252" s="45">
        <f t="shared" si="9"/>
        <v>2.0667030106354376E-2</v>
      </c>
      <c r="F252" s="45">
        <f t="shared" si="10"/>
        <v>-3.1159440902358915E-3</v>
      </c>
      <c r="G252" s="45">
        <f t="shared" si="11"/>
        <v>3.3568623826878377E-2</v>
      </c>
    </row>
    <row r="253" spans="1:7" x14ac:dyDescent="0.2">
      <c r="A253" s="47">
        <v>43930</v>
      </c>
      <c r="B253" s="43">
        <v>60.328498840332031</v>
      </c>
      <c r="C253" s="43">
        <v>370.72000122070312</v>
      </c>
      <c r="D253" s="43">
        <v>261.95672607421881</v>
      </c>
      <c r="E253" s="45">
        <f t="shared" si="9"/>
        <v>-3.5624911901654369E-4</v>
      </c>
      <c r="F253" s="45">
        <f t="shared" si="10"/>
        <v>-1.0778020633409151E-3</v>
      </c>
      <c r="G253" s="45">
        <f t="shared" si="11"/>
        <v>1.5217143191681961E-2</v>
      </c>
    </row>
    <row r="254" spans="1:7" x14ac:dyDescent="0.2">
      <c r="A254" s="47">
        <v>43934</v>
      </c>
      <c r="B254" s="43">
        <v>60.520500183105469</v>
      </c>
      <c r="C254" s="43">
        <v>396.72000122070312</v>
      </c>
      <c r="D254" s="43">
        <v>259.56503295898438</v>
      </c>
      <c r="E254" s="45">
        <f t="shared" si="9"/>
        <v>3.1825977185607817E-3</v>
      </c>
      <c r="F254" s="45">
        <f t="shared" si="10"/>
        <v>7.0133793467812525E-2</v>
      </c>
      <c r="G254" s="45">
        <f t="shared" si="11"/>
        <v>-9.1301076749478322E-3</v>
      </c>
    </row>
    <row r="255" spans="1:7" x14ac:dyDescent="0.2">
      <c r="A255" s="47">
        <v>43935</v>
      </c>
      <c r="B255" s="43">
        <v>63.261501312255859</v>
      </c>
      <c r="C255" s="43">
        <v>413.54998779296881</v>
      </c>
      <c r="D255" s="43">
        <v>267.2203369140625</v>
      </c>
      <c r="E255" s="45">
        <f t="shared" si="9"/>
        <v>4.529045729723747E-2</v>
      </c>
      <c r="F255" s="45">
        <f t="shared" si="10"/>
        <v>4.2422833536196802E-2</v>
      </c>
      <c r="G255" s="45">
        <f t="shared" si="11"/>
        <v>2.9492816762756297E-2</v>
      </c>
    </row>
    <row r="256" spans="1:7" x14ac:dyDescent="0.2">
      <c r="A256" s="47">
        <v>43936</v>
      </c>
      <c r="B256" s="43">
        <v>62.865001678466797</v>
      </c>
      <c r="C256" s="43">
        <v>426.75</v>
      </c>
      <c r="D256" s="43">
        <v>261.54241943359381</v>
      </c>
      <c r="E256" s="45">
        <f t="shared" si="9"/>
        <v>-6.267629214677637E-3</v>
      </c>
      <c r="F256" s="45">
        <f t="shared" si="10"/>
        <v>3.1918782726791849E-2</v>
      </c>
      <c r="G256" s="45">
        <f t="shared" si="11"/>
        <v>-2.1248073952899398E-2</v>
      </c>
    </row>
    <row r="257" spans="1:7" x14ac:dyDescent="0.2">
      <c r="A257" s="47">
        <v>43937</v>
      </c>
      <c r="B257" s="43">
        <v>62.871498107910163</v>
      </c>
      <c r="C257" s="43">
        <v>439.17001342773438</v>
      </c>
      <c r="D257" s="43">
        <v>262.80419921875</v>
      </c>
      <c r="E257" s="45">
        <f t="shared" si="9"/>
        <v>1.0333936641875106E-4</v>
      </c>
      <c r="F257" s="45">
        <f t="shared" si="10"/>
        <v>2.9103722150519918E-2</v>
      </c>
      <c r="G257" s="45">
        <f t="shared" si="11"/>
        <v>4.8243791117660809E-3</v>
      </c>
    </row>
    <row r="258" spans="1:7" x14ac:dyDescent="0.2">
      <c r="A258" s="47">
        <v>43938</v>
      </c>
      <c r="B258" s="43">
        <v>63.950000762939453</v>
      </c>
      <c r="C258" s="43">
        <v>422.95999145507812</v>
      </c>
      <c r="D258" s="43">
        <v>269.90402221679688</v>
      </c>
      <c r="E258" s="45">
        <f t="shared" si="9"/>
        <v>1.7154079153294397E-2</v>
      </c>
      <c r="F258" s="45">
        <f t="shared" si="10"/>
        <v>-3.6910584687093205E-2</v>
      </c>
      <c r="G258" s="45">
        <f t="shared" si="11"/>
        <v>2.7015637570300788E-2</v>
      </c>
    </row>
    <row r="259" spans="1:7" x14ac:dyDescent="0.2">
      <c r="A259" s="47">
        <v>43941</v>
      </c>
      <c r="B259" s="43">
        <v>63.057498931884773</v>
      </c>
      <c r="C259" s="43">
        <v>437.489990234375</v>
      </c>
      <c r="D259" s="43">
        <v>265.1488037109375</v>
      </c>
      <c r="E259" s="45">
        <f t="shared" si="9"/>
        <v>-1.3956244259685864E-2</v>
      </c>
      <c r="F259" s="45">
        <f t="shared" si="10"/>
        <v>3.4353128127581026E-2</v>
      </c>
      <c r="G259" s="45">
        <f t="shared" si="11"/>
        <v>-1.761818318527987E-2</v>
      </c>
    </row>
    <row r="260" spans="1:7" x14ac:dyDescent="0.2">
      <c r="A260" s="47">
        <v>43942</v>
      </c>
      <c r="B260" s="43">
        <v>60.608001708984382</v>
      </c>
      <c r="C260" s="43">
        <v>433.82998657226562</v>
      </c>
      <c r="D260" s="43">
        <v>257.09805297851562</v>
      </c>
      <c r="E260" s="45">
        <f t="shared" ref="E260:E323" si="12">(B260-B259)/B259</f>
        <v>-3.8845454773687706E-2</v>
      </c>
      <c r="F260" s="45">
        <f t="shared" ref="F260:F323" si="13">(C260-C259)/C259</f>
        <v>-8.3659140638820424E-3</v>
      </c>
      <c r="G260" s="45">
        <f t="shared" ref="G260:G323" si="14">(D260-D259)/D259</f>
        <v>-3.0363141827329233E-2</v>
      </c>
    </row>
    <row r="261" spans="1:7" x14ac:dyDescent="0.2">
      <c r="A261" s="47">
        <v>43943</v>
      </c>
      <c r="B261" s="43">
        <v>62.920501708984382</v>
      </c>
      <c r="C261" s="43">
        <v>421.42001342773438</v>
      </c>
      <c r="D261" s="43">
        <v>262.80419921875</v>
      </c>
      <c r="E261" s="45">
        <f t="shared" si="12"/>
        <v>3.8155027963200451E-2</v>
      </c>
      <c r="F261" s="45">
        <f t="shared" si="13"/>
        <v>-2.8605614016181079E-2</v>
      </c>
      <c r="G261" s="45">
        <f t="shared" si="14"/>
        <v>2.2194435835386155E-2</v>
      </c>
    </row>
    <row r="262" spans="1:7" x14ac:dyDescent="0.2">
      <c r="A262" s="47">
        <v>43944</v>
      </c>
      <c r="B262" s="43">
        <v>63.558498382568359</v>
      </c>
      <c r="C262" s="43">
        <v>426.70001220703119</v>
      </c>
      <c r="D262" s="43">
        <v>262.785400390625</v>
      </c>
      <c r="E262" s="45">
        <f t="shared" si="12"/>
        <v>1.013972642072684E-2</v>
      </c>
      <c r="F262" s="45">
        <f t="shared" si="13"/>
        <v>1.252906509197442E-2</v>
      </c>
      <c r="G262" s="45">
        <f t="shared" si="14"/>
        <v>-7.153168853802235E-5</v>
      </c>
    </row>
    <row r="263" spans="1:7" x14ac:dyDescent="0.2">
      <c r="A263" s="47">
        <v>43945</v>
      </c>
      <c r="B263" s="43">
        <v>63.830001831054688</v>
      </c>
      <c r="C263" s="43">
        <v>424.989990234375</v>
      </c>
      <c r="D263" s="43">
        <v>266.44827270507812</v>
      </c>
      <c r="E263" s="45">
        <f t="shared" si="12"/>
        <v>4.2717096123339347E-3</v>
      </c>
      <c r="F263" s="45">
        <f t="shared" si="13"/>
        <v>-4.0075507938502359E-3</v>
      </c>
      <c r="G263" s="45">
        <f t="shared" si="14"/>
        <v>1.3938644646956573E-2</v>
      </c>
    </row>
    <row r="264" spans="1:7" x14ac:dyDescent="0.2">
      <c r="A264" s="47">
        <v>43948</v>
      </c>
      <c r="B264" s="43">
        <v>63.542999267578118</v>
      </c>
      <c r="C264" s="43">
        <v>421.3800048828125</v>
      </c>
      <c r="D264" s="43">
        <v>270.2900390625</v>
      </c>
      <c r="E264" s="45">
        <f t="shared" si="12"/>
        <v>-4.4963583776201086E-3</v>
      </c>
      <c r="F264" s="45">
        <f t="shared" si="13"/>
        <v>-8.4942832408162194E-3</v>
      </c>
      <c r="G264" s="45">
        <f t="shared" si="14"/>
        <v>1.4418432209820276E-2</v>
      </c>
    </row>
    <row r="265" spans="1:7" x14ac:dyDescent="0.2">
      <c r="A265" s="47">
        <v>43949</v>
      </c>
      <c r="B265" s="43">
        <v>61.629501342773438</v>
      </c>
      <c r="C265" s="43">
        <v>403.82998657226562</v>
      </c>
      <c r="D265" s="43">
        <v>269.047119140625</v>
      </c>
      <c r="E265" s="45">
        <f t="shared" si="12"/>
        <v>-3.0113434160496333E-2</v>
      </c>
      <c r="F265" s="45">
        <f t="shared" si="13"/>
        <v>-4.1648910976275696E-2</v>
      </c>
      <c r="G265" s="45">
        <f t="shared" si="14"/>
        <v>-4.5984673581981163E-3</v>
      </c>
    </row>
    <row r="266" spans="1:7" x14ac:dyDescent="0.2">
      <c r="A266" s="47">
        <v>43950</v>
      </c>
      <c r="B266" s="43">
        <v>67.109001159667969</v>
      </c>
      <c r="C266" s="43">
        <v>411.8900146484375</v>
      </c>
      <c r="D266" s="43">
        <v>276.09027099609381</v>
      </c>
      <c r="E266" s="45">
        <f t="shared" si="12"/>
        <v>8.8910338352705939E-2</v>
      </c>
      <c r="F266" s="45">
        <f t="shared" si="13"/>
        <v>1.9958963782224053E-2</v>
      </c>
      <c r="G266" s="45">
        <f t="shared" si="14"/>
        <v>2.6178135183032778E-2</v>
      </c>
    </row>
    <row r="267" spans="1:7" x14ac:dyDescent="0.2">
      <c r="A267" s="47">
        <v>43951</v>
      </c>
      <c r="B267" s="43">
        <v>67.334999084472656</v>
      </c>
      <c r="C267" s="43">
        <v>419.85000610351562</v>
      </c>
      <c r="D267" s="43">
        <v>273.519775390625</v>
      </c>
      <c r="E267" s="45">
        <f t="shared" si="12"/>
        <v>3.3676246241094504E-3</v>
      </c>
      <c r="F267" s="45">
        <f t="shared" si="13"/>
        <v>1.9325526650293419E-2</v>
      </c>
      <c r="G267" s="45">
        <f t="shared" si="14"/>
        <v>-9.3103447513555263E-3</v>
      </c>
    </row>
    <row r="268" spans="1:7" x14ac:dyDescent="0.2">
      <c r="A268" s="47">
        <v>43952</v>
      </c>
      <c r="B268" s="43">
        <v>65.865997314453125</v>
      </c>
      <c r="C268" s="43">
        <v>415.26998901367188</v>
      </c>
      <c r="D268" s="43">
        <v>266.27871704101562</v>
      </c>
      <c r="E268" s="45">
        <f t="shared" si="12"/>
        <v>-2.1816318259344578E-2</v>
      </c>
      <c r="F268" s="45">
        <f t="shared" si="13"/>
        <v>-1.0908698400053207E-2</v>
      </c>
      <c r="G268" s="45">
        <f t="shared" si="14"/>
        <v>-2.6473619098539101E-2</v>
      </c>
    </row>
    <row r="269" spans="1:7" x14ac:dyDescent="0.2">
      <c r="A269" s="47">
        <v>43955</v>
      </c>
      <c r="B269" s="43">
        <v>66.144996643066406</v>
      </c>
      <c r="C269" s="43">
        <v>428.14999389648438</v>
      </c>
      <c r="D269" s="43">
        <v>267.01321411132812</v>
      </c>
      <c r="E269" s="45">
        <f t="shared" si="12"/>
        <v>4.2358628122079588E-3</v>
      </c>
      <c r="F269" s="45">
        <f t="shared" si="13"/>
        <v>3.1015978095128981E-2</v>
      </c>
      <c r="G269" s="45">
        <f t="shared" si="14"/>
        <v>2.7583769310386285E-3</v>
      </c>
    </row>
    <row r="270" spans="1:7" x14ac:dyDescent="0.2">
      <c r="A270" s="47">
        <v>43956</v>
      </c>
      <c r="B270" s="43">
        <v>67.450996398925781</v>
      </c>
      <c r="C270" s="43">
        <v>424.67999267578119</v>
      </c>
      <c r="D270" s="43">
        <v>269.480224609375</v>
      </c>
      <c r="E270" s="45">
        <f t="shared" si="12"/>
        <v>1.9744498029183516E-2</v>
      </c>
      <c r="F270" s="45">
        <f t="shared" si="13"/>
        <v>-8.1046391922690031E-3</v>
      </c>
      <c r="G270" s="45">
        <f t="shared" si="14"/>
        <v>9.2392824312368411E-3</v>
      </c>
    </row>
    <row r="271" spans="1:7" x14ac:dyDescent="0.2">
      <c r="A271" s="47">
        <v>43957</v>
      </c>
      <c r="B271" s="43">
        <v>67.271499633789062</v>
      </c>
      <c r="C271" s="43">
        <v>434.260009765625</v>
      </c>
      <c r="D271" s="43">
        <v>267.65350341796881</v>
      </c>
      <c r="E271" s="45">
        <f t="shared" si="12"/>
        <v>-2.6611432702212446E-3</v>
      </c>
      <c r="F271" s="45">
        <f t="shared" si="13"/>
        <v>2.2558202069946819E-2</v>
      </c>
      <c r="G271" s="45">
        <f t="shared" si="14"/>
        <v>-6.7786836457261988E-3</v>
      </c>
    </row>
    <row r="272" spans="1:7" x14ac:dyDescent="0.2">
      <c r="A272" s="47">
        <v>43958</v>
      </c>
      <c r="B272" s="43">
        <v>68.463996887207031</v>
      </c>
      <c r="C272" s="43">
        <v>436.52999877929688</v>
      </c>
      <c r="D272" s="43">
        <v>270.8831787109375</v>
      </c>
      <c r="E272" s="45">
        <f t="shared" si="12"/>
        <v>1.7726634011574826E-2</v>
      </c>
      <c r="F272" s="45">
        <f t="shared" si="13"/>
        <v>5.2272577778852206E-3</v>
      </c>
      <c r="G272" s="45">
        <f t="shared" si="14"/>
        <v>1.2066628128252889E-2</v>
      </c>
    </row>
    <row r="273" spans="1:7" x14ac:dyDescent="0.2">
      <c r="A273" s="47">
        <v>43959</v>
      </c>
      <c r="B273" s="43">
        <v>69.217002868652344</v>
      </c>
      <c r="C273" s="43">
        <v>435.54998779296881</v>
      </c>
      <c r="D273" s="43">
        <v>275.36532592773438</v>
      </c>
      <c r="E273" s="45">
        <f t="shared" si="12"/>
        <v>1.0998568819840794E-2</v>
      </c>
      <c r="F273" s="45">
        <f t="shared" si="13"/>
        <v>-2.2450026093706042E-3</v>
      </c>
      <c r="G273" s="45">
        <f t="shared" si="14"/>
        <v>1.6546421369264222E-2</v>
      </c>
    </row>
    <row r="274" spans="1:7" x14ac:dyDescent="0.2">
      <c r="A274" s="47">
        <v>43962</v>
      </c>
      <c r="B274" s="43">
        <v>70.179496765136719</v>
      </c>
      <c r="C274" s="43">
        <v>440.51998901367188</v>
      </c>
      <c r="D274" s="43">
        <v>275.421875</v>
      </c>
      <c r="E274" s="45">
        <f t="shared" si="12"/>
        <v>1.390545468012858E-2</v>
      </c>
      <c r="F274" s="45">
        <f t="shared" si="13"/>
        <v>1.141086295487505E-2</v>
      </c>
      <c r="G274" s="45">
        <f t="shared" si="14"/>
        <v>2.0536017770249505E-4</v>
      </c>
    </row>
    <row r="275" spans="1:7" x14ac:dyDescent="0.2">
      <c r="A275" s="47">
        <v>43963</v>
      </c>
      <c r="B275" s="43">
        <v>68.759002685546875</v>
      </c>
      <c r="C275" s="43">
        <v>431.82000732421881</v>
      </c>
      <c r="D275" s="43">
        <v>269.93222045898438</v>
      </c>
      <c r="E275" s="45">
        <f t="shared" si="12"/>
        <v>-2.024087012683606E-2</v>
      </c>
      <c r="F275" s="45">
        <f t="shared" si="13"/>
        <v>-1.97493460147686E-2</v>
      </c>
      <c r="G275" s="45">
        <f t="shared" si="14"/>
        <v>-1.9931802951438135E-2</v>
      </c>
    </row>
    <row r="276" spans="1:7" x14ac:dyDescent="0.2">
      <c r="A276" s="47">
        <v>43964</v>
      </c>
      <c r="B276" s="43">
        <v>67.416496276855469</v>
      </c>
      <c r="C276" s="43">
        <v>438.26998901367188</v>
      </c>
      <c r="D276" s="43">
        <v>265.15817260742188</v>
      </c>
      <c r="E276" s="45">
        <f t="shared" si="12"/>
        <v>-1.9524809206890967E-2</v>
      </c>
      <c r="F276" s="45">
        <f t="shared" si="13"/>
        <v>1.4936736557021772E-2</v>
      </c>
      <c r="G276" s="45">
        <f t="shared" si="14"/>
        <v>-1.768609854520093E-2</v>
      </c>
    </row>
    <row r="277" spans="1:7" x14ac:dyDescent="0.2">
      <c r="A277" s="47">
        <v>43965</v>
      </c>
      <c r="B277" s="43">
        <v>67.843002319335938</v>
      </c>
      <c r="C277" s="43">
        <v>441.95001220703119</v>
      </c>
      <c r="D277" s="43">
        <v>268.3314208984375</v>
      </c>
      <c r="E277" s="45">
        <f t="shared" si="12"/>
        <v>6.3264344193884057E-3</v>
      </c>
      <c r="F277" s="45">
        <f t="shared" si="13"/>
        <v>8.3967035973446947E-3</v>
      </c>
      <c r="G277" s="45">
        <f t="shared" si="14"/>
        <v>1.1967378790597399E-2</v>
      </c>
    </row>
    <row r="278" spans="1:7" x14ac:dyDescent="0.2">
      <c r="A278" s="47">
        <v>43966</v>
      </c>
      <c r="B278" s="43">
        <v>68.652999877929688</v>
      </c>
      <c r="C278" s="43">
        <v>454.19000244140619</v>
      </c>
      <c r="D278" s="43">
        <v>269.56491088867188</v>
      </c>
      <c r="E278" s="45">
        <f t="shared" si="12"/>
        <v>1.1939294118811316E-2</v>
      </c>
      <c r="F278" s="45">
        <f t="shared" si="13"/>
        <v>2.7695417799063628E-2</v>
      </c>
      <c r="G278" s="45">
        <f t="shared" si="14"/>
        <v>4.59688986889555E-3</v>
      </c>
    </row>
    <row r="279" spans="1:7" x14ac:dyDescent="0.2">
      <c r="A279" s="47">
        <v>43969</v>
      </c>
      <c r="B279" s="43">
        <v>69.259002685546875</v>
      </c>
      <c r="C279" s="43">
        <v>452.57998657226562</v>
      </c>
      <c r="D279" s="43">
        <v>277.77578735351562</v>
      </c>
      <c r="E279" s="45">
        <f t="shared" si="12"/>
        <v>8.8270404599173676E-3</v>
      </c>
      <c r="F279" s="45">
        <f t="shared" si="13"/>
        <v>-3.5448069320906548E-3</v>
      </c>
      <c r="G279" s="45">
        <f t="shared" si="14"/>
        <v>3.0459737648253393E-2</v>
      </c>
    </row>
    <row r="280" spans="1:7" x14ac:dyDescent="0.2">
      <c r="A280" s="47">
        <v>43970</v>
      </c>
      <c r="B280" s="43">
        <v>68.720001220703125</v>
      </c>
      <c r="C280" s="43">
        <v>451.04000854492188</v>
      </c>
      <c r="D280" s="43">
        <v>274.9227294921875</v>
      </c>
      <c r="E280" s="45">
        <f t="shared" si="12"/>
        <v>-7.7824029215515988E-3</v>
      </c>
      <c r="F280" s="45">
        <f t="shared" si="13"/>
        <v>-3.4026648836312482E-3</v>
      </c>
      <c r="G280" s="45">
        <f t="shared" si="14"/>
        <v>-1.0271081898499443E-2</v>
      </c>
    </row>
    <row r="281" spans="1:7" x14ac:dyDescent="0.2">
      <c r="A281" s="47">
        <v>43971</v>
      </c>
      <c r="B281" s="43">
        <v>70.458000183105469</v>
      </c>
      <c r="C281" s="43">
        <v>447.67001342773438</v>
      </c>
      <c r="D281" s="43">
        <v>279.59310913085938</v>
      </c>
      <c r="E281" s="45">
        <f t="shared" si="12"/>
        <v>2.5291020540301454E-2</v>
      </c>
      <c r="F281" s="45">
        <f t="shared" si="13"/>
        <v>-7.471610175024776E-3</v>
      </c>
      <c r="G281" s="45">
        <f t="shared" si="14"/>
        <v>1.698797202871723E-2</v>
      </c>
    </row>
    <row r="282" spans="1:7" x14ac:dyDescent="0.2">
      <c r="A282" s="47">
        <v>43972</v>
      </c>
      <c r="B282" s="43">
        <v>70.337501525878906</v>
      </c>
      <c r="C282" s="43">
        <v>436.25</v>
      </c>
      <c r="D282" s="43">
        <v>277.66290283203119</v>
      </c>
      <c r="E282" s="45">
        <f t="shared" si="12"/>
        <v>-1.7102196615488934E-3</v>
      </c>
      <c r="F282" s="45">
        <f t="shared" si="13"/>
        <v>-2.5509891404816784E-2</v>
      </c>
      <c r="G282" s="45">
        <f t="shared" si="14"/>
        <v>-6.9036261473982806E-3</v>
      </c>
    </row>
    <row r="283" spans="1:7" x14ac:dyDescent="0.2">
      <c r="A283" s="47">
        <v>43973</v>
      </c>
      <c r="B283" s="43">
        <v>70.662002563476562</v>
      </c>
      <c r="C283" s="43">
        <v>429.32000732421881</v>
      </c>
      <c r="D283" s="43">
        <v>278.190185546875</v>
      </c>
      <c r="E283" s="45">
        <f t="shared" si="12"/>
        <v>4.6134854175658244E-3</v>
      </c>
      <c r="F283" s="45">
        <f t="shared" si="13"/>
        <v>-1.5885370030443997E-2</v>
      </c>
      <c r="G283" s="45">
        <f t="shared" si="14"/>
        <v>1.89900310580121E-3</v>
      </c>
    </row>
    <row r="284" spans="1:7" x14ac:dyDescent="0.2">
      <c r="A284" s="47">
        <v>43977</v>
      </c>
      <c r="B284" s="43">
        <v>71.068496704101562</v>
      </c>
      <c r="C284" s="43">
        <v>414.76998901367188</v>
      </c>
      <c r="D284" s="43">
        <v>281.61758422851562</v>
      </c>
      <c r="E284" s="45">
        <f t="shared" si="12"/>
        <v>5.7526552585293799E-3</v>
      </c>
      <c r="F284" s="45">
        <f t="shared" si="13"/>
        <v>-3.389084613417255E-2</v>
      </c>
      <c r="G284" s="45">
        <f t="shared" si="14"/>
        <v>1.232034363434834E-2</v>
      </c>
    </row>
    <row r="285" spans="1:7" x14ac:dyDescent="0.2">
      <c r="A285" s="47">
        <v>43978</v>
      </c>
      <c r="B285" s="43">
        <v>71.013999938964844</v>
      </c>
      <c r="C285" s="43">
        <v>419.8900146484375</v>
      </c>
      <c r="D285" s="43">
        <v>285.80776977539062</v>
      </c>
      <c r="E285" s="45">
        <f t="shared" si="12"/>
        <v>-7.6682028837080475E-4</v>
      </c>
      <c r="F285" s="45">
        <f t="shared" si="13"/>
        <v>1.2344252888067212E-2</v>
      </c>
      <c r="G285" s="45">
        <f t="shared" si="14"/>
        <v>1.4878991162266764E-2</v>
      </c>
    </row>
    <row r="286" spans="1:7" x14ac:dyDescent="0.2">
      <c r="A286" s="47">
        <v>43979</v>
      </c>
      <c r="B286" s="43">
        <v>70.912002563476562</v>
      </c>
      <c r="C286" s="43">
        <v>413.44000244140619</v>
      </c>
      <c r="D286" s="43">
        <v>285.28045654296881</v>
      </c>
      <c r="E286" s="45">
        <f t="shared" si="12"/>
        <v>-1.4362995405968685E-3</v>
      </c>
      <c r="F286" s="45">
        <f t="shared" si="13"/>
        <v>-1.5361194555749859E-2</v>
      </c>
      <c r="G286" s="45">
        <f t="shared" si="14"/>
        <v>-1.8449926425590907E-3</v>
      </c>
    </row>
    <row r="287" spans="1:7" x14ac:dyDescent="0.2">
      <c r="A287" s="47">
        <v>43980</v>
      </c>
      <c r="B287" s="43">
        <v>71.676002502441406</v>
      </c>
      <c r="C287" s="43">
        <v>419.73001098632812</v>
      </c>
      <c r="D287" s="43">
        <v>286.55160522460938</v>
      </c>
      <c r="E287" s="45">
        <f t="shared" si="12"/>
        <v>1.0773915717313901E-2</v>
      </c>
      <c r="F287" s="45">
        <f t="shared" si="13"/>
        <v>1.5213836367498979E-2</v>
      </c>
      <c r="G287" s="45">
        <f t="shared" si="14"/>
        <v>4.4557860606518913E-3</v>
      </c>
    </row>
    <row r="288" spans="1:7" x14ac:dyDescent="0.2">
      <c r="A288" s="47">
        <v>43983</v>
      </c>
      <c r="B288" s="43">
        <v>71.743499755859375</v>
      </c>
      <c r="C288" s="43">
        <v>425.92001342773438</v>
      </c>
      <c r="D288" s="43">
        <v>287.7098388671875</v>
      </c>
      <c r="E288" s="45">
        <f t="shared" si="12"/>
        <v>9.4169946790307788E-4</v>
      </c>
      <c r="F288" s="45">
        <f t="shared" si="13"/>
        <v>1.4747581253149605E-2</v>
      </c>
      <c r="G288" s="45">
        <f t="shared" si="14"/>
        <v>4.0419722711734947E-3</v>
      </c>
    </row>
    <row r="289" spans="1:7" x14ac:dyDescent="0.2">
      <c r="A289" s="47">
        <v>43984</v>
      </c>
      <c r="B289" s="43">
        <v>72.115501403808594</v>
      </c>
      <c r="C289" s="43">
        <v>427.30999755859381</v>
      </c>
      <c r="D289" s="43">
        <v>290.09213256835938</v>
      </c>
      <c r="E289" s="45">
        <f t="shared" si="12"/>
        <v>5.1851617110278614E-3</v>
      </c>
      <c r="F289" s="45">
        <f t="shared" si="13"/>
        <v>3.2634863050295939E-3</v>
      </c>
      <c r="G289" s="45">
        <f t="shared" si="14"/>
        <v>8.2801954585626399E-3</v>
      </c>
    </row>
    <row r="290" spans="1:7" x14ac:dyDescent="0.2">
      <c r="A290" s="47">
        <v>43985</v>
      </c>
      <c r="B290" s="43">
        <v>71.962501525878906</v>
      </c>
      <c r="C290" s="43">
        <v>421.97000122070312</v>
      </c>
      <c r="D290" s="43">
        <v>293.9527587890625</v>
      </c>
      <c r="E290" s="45">
        <f t="shared" si="12"/>
        <v>-2.1215948714405973E-3</v>
      </c>
      <c r="F290" s="45">
        <f t="shared" si="13"/>
        <v>-1.2496773696848616E-2</v>
      </c>
      <c r="G290" s="45">
        <f t="shared" si="14"/>
        <v>1.3308276189783877E-2</v>
      </c>
    </row>
    <row r="291" spans="1:7" x14ac:dyDescent="0.2">
      <c r="A291" s="47">
        <v>43986</v>
      </c>
      <c r="B291" s="43">
        <v>70.714996337890625</v>
      </c>
      <c r="C291" s="43">
        <v>414.32998657226562</v>
      </c>
      <c r="D291" s="43">
        <v>293.18060302734381</v>
      </c>
      <c r="E291" s="45">
        <f t="shared" si="12"/>
        <v>-1.733548947766439E-2</v>
      </c>
      <c r="F291" s="45">
        <f t="shared" si="13"/>
        <v>-1.8105587189458854E-2</v>
      </c>
      <c r="G291" s="45">
        <f t="shared" si="14"/>
        <v>-2.6268022280164557E-3</v>
      </c>
    </row>
    <row r="292" spans="1:7" x14ac:dyDescent="0.2">
      <c r="A292" s="47">
        <v>43987</v>
      </c>
      <c r="B292" s="43">
        <v>72.000999450683594</v>
      </c>
      <c r="C292" s="43">
        <v>419.60000610351562</v>
      </c>
      <c r="D292" s="43">
        <v>300.69467163085938</v>
      </c>
      <c r="E292" s="45">
        <f t="shared" si="12"/>
        <v>1.818571985280441E-2</v>
      </c>
      <c r="F292" s="45">
        <f t="shared" si="13"/>
        <v>1.2719377554225914E-2</v>
      </c>
      <c r="G292" s="45">
        <f t="shared" si="14"/>
        <v>2.5629487510177337E-2</v>
      </c>
    </row>
    <row r="293" spans="1:7" x14ac:dyDescent="0.2">
      <c r="A293" s="47">
        <v>43990</v>
      </c>
      <c r="B293" s="43">
        <v>72.402000427246094</v>
      </c>
      <c r="C293" s="43">
        <v>419.489990234375</v>
      </c>
      <c r="D293" s="43">
        <v>304.329345703125</v>
      </c>
      <c r="E293" s="45">
        <f t="shared" si="12"/>
        <v>5.5693806977938111E-3</v>
      </c>
      <c r="F293" s="45">
        <f t="shared" si="13"/>
        <v>-2.6219224866618331E-4</v>
      </c>
      <c r="G293" s="45">
        <f t="shared" si="14"/>
        <v>1.2087590553409093E-2</v>
      </c>
    </row>
    <row r="294" spans="1:7" x14ac:dyDescent="0.2">
      <c r="A294" s="47">
        <v>43991</v>
      </c>
      <c r="B294" s="43">
        <v>72.603996276855469</v>
      </c>
      <c r="C294" s="43">
        <v>434.04998779296881</v>
      </c>
      <c r="D294" s="43">
        <v>302.06002807617188</v>
      </c>
      <c r="E294" s="45">
        <f t="shared" si="12"/>
        <v>2.7899208366811996E-3</v>
      </c>
      <c r="F294" s="45">
        <f t="shared" si="13"/>
        <v>3.4708808070626262E-2</v>
      </c>
      <c r="G294" s="45">
        <f t="shared" si="14"/>
        <v>-7.4567821309183147E-3</v>
      </c>
    </row>
    <row r="295" spans="1:7" x14ac:dyDescent="0.2">
      <c r="A295" s="47">
        <v>43992</v>
      </c>
      <c r="B295" s="43">
        <v>73.235000610351562</v>
      </c>
      <c r="C295" s="43">
        <v>434.48001098632812</v>
      </c>
      <c r="D295" s="43">
        <v>300.37454223632812</v>
      </c>
      <c r="E295" s="45">
        <f t="shared" si="12"/>
        <v>8.6910413455745794E-3</v>
      </c>
      <c r="F295" s="45">
        <f t="shared" si="13"/>
        <v>9.9072274035963957E-4</v>
      </c>
      <c r="G295" s="45">
        <f t="shared" si="14"/>
        <v>-5.5799698178492958E-3</v>
      </c>
    </row>
    <row r="296" spans="1:7" x14ac:dyDescent="0.2">
      <c r="A296" s="47">
        <v>43993</v>
      </c>
      <c r="B296" s="43">
        <v>70.095001220703125</v>
      </c>
      <c r="C296" s="43">
        <v>425.55999755859381</v>
      </c>
      <c r="D296" s="43">
        <v>283.05828857421881</v>
      </c>
      <c r="E296" s="45">
        <f t="shared" si="12"/>
        <v>-4.2875665508011307E-2</v>
      </c>
      <c r="F296" s="45">
        <f t="shared" si="13"/>
        <v>-2.053031946736672E-2</v>
      </c>
      <c r="G296" s="45">
        <f t="shared" si="14"/>
        <v>-5.7648872415043975E-2</v>
      </c>
    </row>
    <row r="297" spans="1:7" x14ac:dyDescent="0.2">
      <c r="A297" s="47">
        <v>43994</v>
      </c>
      <c r="B297" s="43">
        <v>70.646003723144531</v>
      </c>
      <c r="C297" s="43">
        <v>418.07000732421881</v>
      </c>
      <c r="D297" s="43">
        <v>286.4481201171875</v>
      </c>
      <c r="E297" s="45">
        <f t="shared" si="12"/>
        <v>7.8607959604209722E-3</v>
      </c>
      <c r="F297" s="45">
        <f t="shared" si="13"/>
        <v>-1.7600315530934579E-2</v>
      </c>
      <c r="G297" s="45">
        <f t="shared" si="14"/>
        <v>1.1975736729150288E-2</v>
      </c>
    </row>
    <row r="298" spans="1:7" x14ac:dyDescent="0.2">
      <c r="A298" s="47">
        <v>43997</v>
      </c>
      <c r="B298" s="43">
        <v>71.037002563476562</v>
      </c>
      <c r="C298" s="43">
        <v>425.5</v>
      </c>
      <c r="D298" s="43">
        <v>289.12228393554688</v>
      </c>
      <c r="E298" s="45">
        <f t="shared" si="12"/>
        <v>5.5346207814432257E-3</v>
      </c>
      <c r="F298" s="45">
        <f t="shared" si="13"/>
        <v>1.7772125590485462E-2</v>
      </c>
      <c r="G298" s="45">
        <f t="shared" si="14"/>
        <v>9.3355956299010084E-3</v>
      </c>
    </row>
    <row r="299" spans="1:7" x14ac:dyDescent="0.2">
      <c r="A299" s="47">
        <v>43998</v>
      </c>
      <c r="B299" s="43">
        <v>72.323501586914062</v>
      </c>
      <c r="C299" s="43">
        <v>436.1300048828125</v>
      </c>
      <c r="D299" s="43">
        <v>294.68719482421881</v>
      </c>
      <c r="E299" s="45">
        <f t="shared" si="12"/>
        <v>1.8110266157245619E-2</v>
      </c>
      <c r="F299" s="45">
        <f t="shared" si="13"/>
        <v>2.4982385153495889E-2</v>
      </c>
      <c r="G299" s="45">
        <f t="shared" si="14"/>
        <v>1.9247602823698293E-2</v>
      </c>
    </row>
    <row r="300" spans="1:7" x14ac:dyDescent="0.2">
      <c r="A300" s="47">
        <v>43999</v>
      </c>
      <c r="B300" s="43">
        <v>72.626998901367188</v>
      </c>
      <c r="C300" s="43">
        <v>447.76998901367188</v>
      </c>
      <c r="D300" s="43">
        <v>293.46319580078119</v>
      </c>
      <c r="E300" s="45">
        <f t="shared" si="12"/>
        <v>4.1963857915314024E-3</v>
      </c>
      <c r="F300" s="45">
        <f t="shared" si="13"/>
        <v>2.6689253205559708E-2</v>
      </c>
      <c r="G300" s="45">
        <f t="shared" si="14"/>
        <v>-4.1535534795386353E-3</v>
      </c>
    </row>
    <row r="301" spans="1:7" x14ac:dyDescent="0.2">
      <c r="A301" s="47">
        <v>44000</v>
      </c>
      <c r="B301" s="43">
        <v>71.706001281738281</v>
      </c>
      <c r="C301" s="43">
        <v>449.8699951171875</v>
      </c>
      <c r="D301" s="43">
        <v>293.57614135742188</v>
      </c>
      <c r="E301" s="45">
        <f t="shared" si="12"/>
        <v>-1.2681201668262362E-2</v>
      </c>
      <c r="F301" s="45">
        <f t="shared" si="13"/>
        <v>4.689921511134381E-3</v>
      </c>
      <c r="G301" s="45">
        <f t="shared" si="14"/>
        <v>3.8487128286218025E-4</v>
      </c>
    </row>
    <row r="302" spans="1:7" x14ac:dyDescent="0.2">
      <c r="A302" s="47">
        <v>44001</v>
      </c>
      <c r="B302" s="43">
        <v>71.232002258300781</v>
      </c>
      <c r="C302" s="43">
        <v>453.72000122070312</v>
      </c>
      <c r="D302" s="43">
        <v>291.8983154296875</v>
      </c>
      <c r="E302" s="45">
        <f t="shared" si="12"/>
        <v>-6.6103117586367999E-3</v>
      </c>
      <c r="F302" s="45">
        <f t="shared" si="13"/>
        <v>8.5580415348943846E-3</v>
      </c>
      <c r="G302" s="45">
        <f t="shared" si="14"/>
        <v>-5.7151303916474E-3</v>
      </c>
    </row>
    <row r="303" spans="1:7" x14ac:dyDescent="0.2">
      <c r="A303" s="47">
        <v>44004</v>
      </c>
      <c r="B303" s="43">
        <v>72.532997131347656</v>
      </c>
      <c r="C303" s="43">
        <v>468.04000854492188</v>
      </c>
      <c r="D303" s="43">
        <v>293.77090454101562</v>
      </c>
      <c r="E303" s="45">
        <f t="shared" si="12"/>
        <v>1.8264190698012675E-2</v>
      </c>
      <c r="F303" s="45">
        <f t="shared" si="13"/>
        <v>3.156133140635576E-2</v>
      </c>
      <c r="G303" s="45">
        <f t="shared" si="14"/>
        <v>6.4152104083628888E-3</v>
      </c>
    </row>
    <row r="304" spans="1:7" x14ac:dyDescent="0.2">
      <c r="A304" s="47">
        <v>44005</v>
      </c>
      <c r="B304" s="43">
        <v>73.198997497558594</v>
      </c>
      <c r="C304" s="43">
        <v>466.260009765625</v>
      </c>
      <c r="D304" s="43">
        <v>295.123291015625</v>
      </c>
      <c r="E304" s="45">
        <f t="shared" si="12"/>
        <v>9.1820329029682728E-3</v>
      </c>
      <c r="F304" s="45">
        <f t="shared" si="13"/>
        <v>-3.8030910751212692E-3</v>
      </c>
      <c r="G304" s="45">
        <f t="shared" si="14"/>
        <v>4.6035412415069777E-3</v>
      </c>
    </row>
    <row r="305" spans="1:7" x14ac:dyDescent="0.2">
      <c r="A305" s="47">
        <v>44006</v>
      </c>
      <c r="B305" s="43">
        <v>71.635002136230469</v>
      </c>
      <c r="C305" s="43">
        <v>457.85000610351562</v>
      </c>
      <c r="D305" s="43">
        <v>287.59512329101562</v>
      </c>
      <c r="E305" s="45">
        <f t="shared" si="12"/>
        <v>-2.1366349469202621E-2</v>
      </c>
      <c r="F305" s="45">
        <f t="shared" si="13"/>
        <v>-1.8037154132812792E-2</v>
      </c>
      <c r="G305" s="45">
        <f t="shared" si="14"/>
        <v>-2.5508551692759496E-2</v>
      </c>
    </row>
    <row r="306" spans="1:7" x14ac:dyDescent="0.2">
      <c r="A306" s="47">
        <v>44007</v>
      </c>
      <c r="B306" s="43">
        <v>72.055000305175781</v>
      </c>
      <c r="C306" s="43">
        <v>465.91000366210938</v>
      </c>
      <c r="D306" s="43">
        <v>290.67828369140619</v>
      </c>
      <c r="E306" s="45">
        <f t="shared" si="12"/>
        <v>5.8630300330917724E-3</v>
      </c>
      <c r="F306" s="45">
        <f t="shared" si="13"/>
        <v>1.7604013216440714E-2</v>
      </c>
      <c r="G306" s="45">
        <f t="shared" si="14"/>
        <v>1.0720489155411506E-2</v>
      </c>
    </row>
    <row r="307" spans="1:7" x14ac:dyDescent="0.2">
      <c r="A307" s="47">
        <v>44008</v>
      </c>
      <c r="B307" s="43">
        <v>68.126998901367188</v>
      </c>
      <c r="C307" s="43">
        <v>443.39999389648438</v>
      </c>
      <c r="D307" s="43">
        <v>283.7742919921875</v>
      </c>
      <c r="E307" s="45">
        <f t="shared" si="12"/>
        <v>-5.4513932234713229E-2</v>
      </c>
      <c r="F307" s="45">
        <f t="shared" si="13"/>
        <v>-4.8314072650712761E-2</v>
      </c>
      <c r="G307" s="45">
        <f t="shared" si="14"/>
        <v>-2.3751315755490707E-2</v>
      </c>
    </row>
    <row r="308" spans="1:7" x14ac:dyDescent="0.2">
      <c r="A308" s="47">
        <v>44011</v>
      </c>
      <c r="B308" s="43">
        <v>69.858497619628906</v>
      </c>
      <c r="C308" s="43">
        <v>447.239990234375</v>
      </c>
      <c r="D308" s="43">
        <v>287.945068359375</v>
      </c>
      <c r="E308" s="45">
        <f t="shared" si="12"/>
        <v>2.5415749206398268E-2</v>
      </c>
      <c r="F308" s="45">
        <f t="shared" si="13"/>
        <v>8.6603436868497256E-3</v>
      </c>
      <c r="G308" s="45">
        <f t="shared" si="14"/>
        <v>1.469751307599888E-2</v>
      </c>
    </row>
    <row r="309" spans="1:7" x14ac:dyDescent="0.2">
      <c r="A309" s="47">
        <v>44012</v>
      </c>
      <c r="B309" s="43">
        <v>70.902496337890625</v>
      </c>
      <c r="C309" s="43">
        <v>455.04000854492188</v>
      </c>
      <c r="D309" s="43">
        <v>291.63348388671881</v>
      </c>
      <c r="E309" s="45">
        <f t="shared" si="12"/>
        <v>1.4944477104935263E-2</v>
      </c>
      <c r="F309" s="45">
        <f t="shared" si="13"/>
        <v>1.7440341831818962E-2</v>
      </c>
      <c r="G309" s="45">
        <f t="shared" si="14"/>
        <v>1.2809441565918447E-2</v>
      </c>
    </row>
    <row r="310" spans="1:7" x14ac:dyDescent="0.2">
      <c r="A310" s="47">
        <v>44013</v>
      </c>
      <c r="B310" s="43">
        <v>72.099998474121094</v>
      </c>
      <c r="C310" s="43">
        <v>485.6400146484375</v>
      </c>
      <c r="D310" s="43">
        <v>293.67633056640619</v>
      </c>
      <c r="E310" s="45">
        <f t="shared" si="12"/>
        <v>1.688942136146648E-2</v>
      </c>
      <c r="F310" s="45">
        <f t="shared" si="13"/>
        <v>6.7246847593390835E-2</v>
      </c>
      <c r="G310" s="45">
        <f t="shared" si="14"/>
        <v>7.004842696598252E-3</v>
      </c>
    </row>
    <row r="311" spans="1:7" x14ac:dyDescent="0.2">
      <c r="A311" s="47">
        <v>44014</v>
      </c>
      <c r="B311" s="43">
        <v>73.496498107910156</v>
      </c>
      <c r="C311" s="43">
        <v>476.8900146484375</v>
      </c>
      <c r="D311" s="43">
        <v>295.29360961914062</v>
      </c>
      <c r="E311" s="45">
        <f t="shared" si="12"/>
        <v>1.9368927369538144E-2</v>
      </c>
      <c r="F311" s="45">
        <f t="shared" si="13"/>
        <v>-1.8017460950647289E-2</v>
      </c>
      <c r="G311" s="45">
        <f t="shared" si="14"/>
        <v>5.5070119189218492E-3</v>
      </c>
    </row>
    <row r="312" spans="1:7" x14ac:dyDescent="0.2">
      <c r="A312" s="47">
        <v>44018</v>
      </c>
      <c r="B312" s="43">
        <v>74.982498168945312</v>
      </c>
      <c r="C312" s="43">
        <v>493.80999755859381</v>
      </c>
      <c r="D312" s="43">
        <v>299.85211181640619</v>
      </c>
      <c r="E312" s="45">
        <f t="shared" si="12"/>
        <v>2.0218651218638452E-2</v>
      </c>
      <c r="F312" s="45">
        <f t="shared" si="13"/>
        <v>3.5479843130348805E-2</v>
      </c>
      <c r="G312" s="45">
        <f t="shared" si="14"/>
        <v>1.543718539370007E-2</v>
      </c>
    </row>
    <row r="313" spans="1:7" x14ac:dyDescent="0.2">
      <c r="A313" s="47">
        <v>44019</v>
      </c>
      <c r="B313" s="43">
        <v>74.496002197265625</v>
      </c>
      <c r="C313" s="43">
        <v>493.16000366210938</v>
      </c>
      <c r="D313" s="43">
        <v>296.75946044921881</v>
      </c>
      <c r="E313" s="45">
        <f t="shared" si="12"/>
        <v>-6.4881270104331394E-3</v>
      </c>
      <c r="F313" s="45">
        <f t="shared" si="13"/>
        <v>-1.3162833877362026E-3</v>
      </c>
      <c r="G313" s="45">
        <f t="shared" si="14"/>
        <v>-1.0313922248047926E-2</v>
      </c>
    </row>
    <row r="314" spans="1:7" x14ac:dyDescent="0.2">
      <c r="A314" s="47">
        <v>44020</v>
      </c>
      <c r="B314" s="43">
        <v>75.180000305175781</v>
      </c>
      <c r="C314" s="43">
        <v>502.77999877929688</v>
      </c>
      <c r="D314" s="43">
        <v>299.02935791015619</v>
      </c>
      <c r="E314" s="45">
        <f t="shared" si="12"/>
        <v>9.181675361570777E-3</v>
      </c>
      <c r="F314" s="45">
        <f t="shared" si="13"/>
        <v>1.9506843713503336E-2</v>
      </c>
      <c r="G314" s="45">
        <f t="shared" si="14"/>
        <v>7.6489472568164645E-3</v>
      </c>
    </row>
    <row r="315" spans="1:7" x14ac:dyDescent="0.2">
      <c r="A315" s="47">
        <v>44021</v>
      </c>
      <c r="B315" s="43">
        <v>75.932998657226562</v>
      </c>
      <c r="C315" s="43">
        <v>507.760009765625</v>
      </c>
      <c r="D315" s="43">
        <v>297.32696533203119</v>
      </c>
      <c r="E315" s="45">
        <f t="shared" si="12"/>
        <v>1.0015939731233825E-2</v>
      </c>
      <c r="F315" s="45">
        <f t="shared" si="13"/>
        <v>9.9049504722127559E-3</v>
      </c>
      <c r="G315" s="45">
        <f t="shared" si="14"/>
        <v>-5.6930616780325842E-3</v>
      </c>
    </row>
    <row r="316" spans="1:7" x14ac:dyDescent="0.2">
      <c r="A316" s="47">
        <v>44022</v>
      </c>
      <c r="B316" s="43">
        <v>76.95050048828125</v>
      </c>
      <c r="C316" s="43">
        <v>548.72998046875</v>
      </c>
      <c r="D316" s="43">
        <v>300.36285400390619</v>
      </c>
      <c r="E316" s="45">
        <f t="shared" si="12"/>
        <v>1.3399995378133953E-2</v>
      </c>
      <c r="F316" s="45">
        <f t="shared" si="13"/>
        <v>8.0687667234834365E-2</v>
      </c>
      <c r="G316" s="45">
        <f t="shared" si="14"/>
        <v>1.0210606590911659E-2</v>
      </c>
    </row>
    <row r="317" spans="1:7" x14ac:dyDescent="0.2">
      <c r="A317" s="47">
        <v>44025</v>
      </c>
      <c r="B317" s="43">
        <v>75.611503601074219</v>
      </c>
      <c r="C317" s="43">
        <v>525.5</v>
      </c>
      <c r="D317" s="43">
        <v>297.76199340820312</v>
      </c>
      <c r="E317" s="45">
        <f t="shared" si="12"/>
        <v>-1.7400756053704242E-2</v>
      </c>
      <c r="F317" s="45">
        <f t="shared" si="13"/>
        <v>-4.2334082874250646E-2</v>
      </c>
      <c r="G317" s="45">
        <f t="shared" si="14"/>
        <v>-8.659062067872229E-3</v>
      </c>
    </row>
    <row r="318" spans="1:7" x14ac:dyDescent="0.2">
      <c r="A318" s="47">
        <v>44026</v>
      </c>
      <c r="B318" s="43">
        <v>76.042999267578125</v>
      </c>
      <c r="C318" s="43">
        <v>524.8800048828125</v>
      </c>
      <c r="D318" s="43">
        <v>301.6207275390625</v>
      </c>
      <c r="E318" s="45">
        <f t="shared" si="12"/>
        <v>5.7067462747530384E-3</v>
      </c>
      <c r="F318" s="45">
        <f t="shared" si="13"/>
        <v>-1.1798194427925786E-3</v>
      </c>
      <c r="G318" s="45">
        <f t="shared" si="14"/>
        <v>1.2959122441020942E-2</v>
      </c>
    </row>
    <row r="319" spans="1:7" x14ac:dyDescent="0.2">
      <c r="A319" s="47">
        <v>44027</v>
      </c>
      <c r="B319" s="43">
        <v>75.844001770019531</v>
      </c>
      <c r="C319" s="43">
        <v>523.260009765625</v>
      </c>
      <c r="D319" s="43">
        <v>304.3917236328125</v>
      </c>
      <c r="E319" s="45">
        <f t="shared" si="12"/>
        <v>-2.6169075322550936E-3</v>
      </c>
      <c r="F319" s="45">
        <f t="shared" si="13"/>
        <v>-3.0864104216528285E-3</v>
      </c>
      <c r="G319" s="45">
        <f t="shared" si="14"/>
        <v>9.1870214502785853E-3</v>
      </c>
    </row>
    <row r="320" spans="1:7" x14ac:dyDescent="0.2">
      <c r="A320" s="47">
        <v>44028</v>
      </c>
      <c r="B320" s="43">
        <v>75.746002197265625</v>
      </c>
      <c r="C320" s="43">
        <v>527.3900146484375</v>
      </c>
      <c r="D320" s="43">
        <v>303.3892822265625</v>
      </c>
      <c r="E320" s="45">
        <f t="shared" si="12"/>
        <v>-1.2921202793474515E-3</v>
      </c>
      <c r="F320" s="45">
        <f t="shared" si="13"/>
        <v>7.8928349305011549E-3</v>
      </c>
      <c r="G320" s="45">
        <f t="shared" si="14"/>
        <v>-3.293261046280103E-3</v>
      </c>
    </row>
    <row r="321" spans="1:7" x14ac:dyDescent="0.2">
      <c r="A321" s="47">
        <v>44029</v>
      </c>
      <c r="B321" s="43">
        <v>75.842498779296875</v>
      </c>
      <c r="C321" s="43">
        <v>492.989990234375</v>
      </c>
      <c r="D321" s="43">
        <v>304.268798828125</v>
      </c>
      <c r="E321" s="45">
        <f t="shared" si="12"/>
        <v>1.2739495053474051E-3</v>
      </c>
      <c r="F321" s="45">
        <f t="shared" si="13"/>
        <v>-6.5226916434877588E-2</v>
      </c>
      <c r="G321" s="45">
        <f t="shared" si="14"/>
        <v>2.8989705737386662E-3</v>
      </c>
    </row>
    <row r="322" spans="1:7" x14ac:dyDescent="0.2">
      <c r="A322" s="47">
        <v>44032</v>
      </c>
      <c r="B322" s="43">
        <v>78.192001342773438</v>
      </c>
      <c r="C322" s="43">
        <v>502.41000366210938</v>
      </c>
      <c r="D322" s="43">
        <v>306.72772216796881</v>
      </c>
      <c r="E322" s="45">
        <f t="shared" si="12"/>
        <v>3.0978707206281007E-2</v>
      </c>
      <c r="F322" s="45">
        <f t="shared" si="13"/>
        <v>1.9107920270867884E-2</v>
      </c>
      <c r="G322" s="45">
        <f t="shared" si="14"/>
        <v>8.0814179742195666E-3</v>
      </c>
    </row>
    <row r="323" spans="1:7" x14ac:dyDescent="0.2">
      <c r="A323" s="47">
        <v>44033</v>
      </c>
      <c r="B323" s="43">
        <v>77.795997619628906</v>
      </c>
      <c r="C323" s="43">
        <v>490.10000610351562</v>
      </c>
      <c r="D323" s="43">
        <v>307.38043212890619</v>
      </c>
      <c r="E323" s="45">
        <f t="shared" si="12"/>
        <v>-5.0645042503587251E-3</v>
      </c>
      <c r="F323" s="45">
        <f t="shared" si="13"/>
        <v>-2.4501895799974378E-2</v>
      </c>
      <c r="G323" s="45">
        <f t="shared" si="14"/>
        <v>2.1279783787523199E-3</v>
      </c>
    </row>
    <row r="324" spans="1:7" x14ac:dyDescent="0.2">
      <c r="A324" s="47">
        <v>44034</v>
      </c>
      <c r="B324" s="43">
        <v>78.242500305175781</v>
      </c>
      <c r="C324" s="43">
        <v>489.82000732421881</v>
      </c>
      <c r="D324" s="43">
        <v>309.13003540039062</v>
      </c>
      <c r="E324" s="45">
        <f t="shared" ref="E324:E387" si="15">(B324-B323)/B323</f>
        <v>5.7394043293843792E-3</v>
      </c>
      <c r="F324" s="45">
        <f t="shared" ref="F324:F387" si="16">(C324-C323)/C323</f>
        <v>-5.7130947930998123E-4</v>
      </c>
      <c r="G324" s="45">
        <f t="shared" ref="G324:G387" si="17">(D324-D323)/D323</f>
        <v>5.6919799980979279E-3</v>
      </c>
    </row>
    <row r="325" spans="1:7" x14ac:dyDescent="0.2">
      <c r="A325" s="47">
        <v>44035</v>
      </c>
      <c r="B325" s="43">
        <v>75.837501525878906</v>
      </c>
      <c r="C325" s="43">
        <v>477.57998657226562</v>
      </c>
      <c r="D325" s="43">
        <v>305.44155883789062</v>
      </c>
      <c r="E325" s="45">
        <f t="shared" si="15"/>
        <v>-3.0737754671904101E-2</v>
      </c>
      <c r="F325" s="45">
        <f t="shared" si="16"/>
        <v>-2.4988813378240261E-2</v>
      </c>
      <c r="G325" s="45">
        <f t="shared" si="17"/>
        <v>-1.1931796137902358E-2</v>
      </c>
    </row>
    <row r="326" spans="1:7" x14ac:dyDescent="0.2">
      <c r="A326" s="47">
        <v>44036</v>
      </c>
      <c r="B326" s="43">
        <v>75.410499572753906</v>
      </c>
      <c r="C326" s="43">
        <v>480.45001220703119</v>
      </c>
      <c r="D326" s="43">
        <v>303.47439575195312</v>
      </c>
      <c r="E326" s="45">
        <f t="shared" si="15"/>
        <v>-5.6304855056345596E-3</v>
      </c>
      <c r="F326" s="45">
        <f t="shared" si="16"/>
        <v>6.009518228275436E-3</v>
      </c>
      <c r="G326" s="45">
        <f t="shared" si="17"/>
        <v>-6.4403910634228652E-3</v>
      </c>
    </row>
    <row r="327" spans="1:7" x14ac:dyDescent="0.2">
      <c r="A327" s="47">
        <v>44039</v>
      </c>
      <c r="B327" s="43">
        <v>76.47149658203125</v>
      </c>
      <c r="C327" s="43">
        <v>495.64999389648438</v>
      </c>
      <c r="D327" s="43">
        <v>305.68743896484381</v>
      </c>
      <c r="E327" s="45">
        <f t="shared" si="15"/>
        <v>1.4069619155005385E-2</v>
      </c>
      <c r="F327" s="45">
        <f t="shared" si="16"/>
        <v>3.1636968057570457E-2</v>
      </c>
      <c r="G327" s="45">
        <f t="shared" si="17"/>
        <v>7.2923556117713726E-3</v>
      </c>
    </row>
    <row r="328" spans="1:7" x14ac:dyDescent="0.2">
      <c r="A328" s="47">
        <v>44040</v>
      </c>
      <c r="B328" s="43">
        <v>75.182502746582031</v>
      </c>
      <c r="C328" s="43">
        <v>488.510009765625</v>
      </c>
      <c r="D328" s="43">
        <v>303.74871826171881</v>
      </c>
      <c r="E328" s="45">
        <f t="shared" si="15"/>
        <v>-1.6855873012325717E-2</v>
      </c>
      <c r="F328" s="45">
        <f t="shared" si="16"/>
        <v>-1.4405294499712125E-2</v>
      </c>
      <c r="G328" s="45">
        <f t="shared" si="17"/>
        <v>-6.3421667232717617E-3</v>
      </c>
    </row>
    <row r="329" spans="1:7" x14ac:dyDescent="0.2">
      <c r="A329" s="47">
        <v>44041</v>
      </c>
      <c r="B329" s="43">
        <v>76.175498962402344</v>
      </c>
      <c r="C329" s="43">
        <v>484.48001098632812</v>
      </c>
      <c r="D329" s="43">
        <v>307.48440551757812</v>
      </c>
      <c r="E329" s="45">
        <f t="shared" si="15"/>
        <v>1.3207810056116499E-2</v>
      </c>
      <c r="F329" s="45">
        <f t="shared" si="16"/>
        <v>-8.2495725752484966E-3</v>
      </c>
      <c r="G329" s="45">
        <f t="shared" si="17"/>
        <v>1.2298610763652804E-2</v>
      </c>
    </row>
    <row r="330" spans="1:7" x14ac:dyDescent="0.2">
      <c r="A330" s="47">
        <v>44042</v>
      </c>
      <c r="B330" s="43">
        <v>76.918502807617188</v>
      </c>
      <c r="C330" s="43">
        <v>485.79998779296881</v>
      </c>
      <c r="D330" s="43">
        <v>306.38735961914062</v>
      </c>
      <c r="E330" s="45">
        <f t="shared" si="15"/>
        <v>9.7538428410106695E-3</v>
      </c>
      <c r="F330" s="45">
        <f t="shared" si="16"/>
        <v>2.7245227392424477E-3</v>
      </c>
      <c r="G330" s="45">
        <f t="shared" si="17"/>
        <v>-3.5678098750760372E-3</v>
      </c>
    </row>
    <row r="331" spans="1:7" x14ac:dyDescent="0.2">
      <c r="A331" s="47">
        <v>44043</v>
      </c>
      <c r="B331" s="43">
        <v>74.397499084472656</v>
      </c>
      <c r="C331" s="43">
        <v>488.8800048828125</v>
      </c>
      <c r="D331" s="43">
        <v>308.80838012695312</v>
      </c>
      <c r="E331" s="45">
        <f t="shared" si="15"/>
        <v>-3.2774997316963872E-2</v>
      </c>
      <c r="F331" s="45">
        <f t="shared" si="16"/>
        <v>6.3400929749637836E-3</v>
      </c>
      <c r="G331" s="45">
        <f t="shared" si="17"/>
        <v>7.9018289488900113E-3</v>
      </c>
    </row>
    <row r="332" spans="1:7" x14ac:dyDescent="0.2">
      <c r="A332" s="47">
        <v>44046</v>
      </c>
      <c r="B332" s="43">
        <v>74.13800048828125</v>
      </c>
      <c r="C332" s="43">
        <v>498.6199951171875</v>
      </c>
      <c r="D332" s="43">
        <v>310.95535278320312</v>
      </c>
      <c r="E332" s="45">
        <f t="shared" si="15"/>
        <v>-3.4880016046878871E-3</v>
      </c>
      <c r="F332" s="45">
        <f t="shared" si="16"/>
        <v>1.9923069336226451E-2</v>
      </c>
      <c r="G332" s="45">
        <f t="shared" si="17"/>
        <v>6.9524429854117484E-3</v>
      </c>
    </row>
    <row r="333" spans="1:7" x14ac:dyDescent="0.2">
      <c r="A333" s="47">
        <v>44047</v>
      </c>
      <c r="B333" s="43">
        <v>73.665000915527344</v>
      </c>
      <c r="C333" s="43">
        <v>509.6400146484375</v>
      </c>
      <c r="D333" s="43">
        <v>312.15646362304688</v>
      </c>
      <c r="E333" s="45">
        <f t="shared" si="15"/>
        <v>-6.3799882602535492E-3</v>
      </c>
      <c r="F333" s="45">
        <f t="shared" si="16"/>
        <v>2.2101038143606807E-2</v>
      </c>
      <c r="G333" s="45">
        <f t="shared" si="17"/>
        <v>3.8626472549619039E-3</v>
      </c>
    </row>
    <row r="334" spans="1:7" x14ac:dyDescent="0.2">
      <c r="A334" s="47">
        <v>44048</v>
      </c>
      <c r="B334" s="43">
        <v>73.954498291015625</v>
      </c>
      <c r="C334" s="43">
        <v>502.1099853515625</v>
      </c>
      <c r="D334" s="43">
        <v>314.09518432617188</v>
      </c>
      <c r="E334" s="45">
        <f t="shared" si="15"/>
        <v>3.92991748985725E-3</v>
      </c>
      <c r="F334" s="45">
        <f t="shared" si="16"/>
        <v>-1.4775192450438578E-2</v>
      </c>
      <c r="G334" s="45">
        <f t="shared" si="17"/>
        <v>6.2107338115739144E-3</v>
      </c>
    </row>
    <row r="335" spans="1:7" x14ac:dyDescent="0.2">
      <c r="A335" s="47">
        <v>44049</v>
      </c>
      <c r="B335" s="43">
        <v>75.24749755859375</v>
      </c>
      <c r="C335" s="43">
        <v>509.07998657226562</v>
      </c>
      <c r="D335" s="43">
        <v>316.19476318359381</v>
      </c>
      <c r="E335" s="45">
        <f t="shared" si="15"/>
        <v>1.7483713600355871E-2</v>
      </c>
      <c r="F335" s="45">
        <f t="shared" si="16"/>
        <v>1.38814232420073E-2</v>
      </c>
      <c r="G335" s="45">
        <f t="shared" si="17"/>
        <v>6.6845305569588932E-3</v>
      </c>
    </row>
    <row r="336" spans="1:7" x14ac:dyDescent="0.2">
      <c r="A336" s="47">
        <v>44050</v>
      </c>
      <c r="B336" s="43">
        <v>74.918502807617188</v>
      </c>
      <c r="C336" s="43">
        <v>494.73001098632812</v>
      </c>
      <c r="D336" s="43">
        <v>316.42178344726562</v>
      </c>
      <c r="E336" s="45">
        <f t="shared" si="15"/>
        <v>-4.3721686654148301E-3</v>
      </c>
      <c r="F336" s="45">
        <f t="shared" si="16"/>
        <v>-2.8188056817080302E-2</v>
      </c>
      <c r="G336" s="45">
        <f t="shared" si="17"/>
        <v>7.1797603915407739E-4</v>
      </c>
    </row>
    <row r="337" spans="1:7" x14ac:dyDescent="0.2">
      <c r="A337" s="47">
        <v>44053</v>
      </c>
      <c r="B337" s="43">
        <v>74.84100341796875</v>
      </c>
      <c r="C337" s="43">
        <v>483.3800048828125</v>
      </c>
      <c r="D337" s="43">
        <v>317.36758422851562</v>
      </c>
      <c r="E337" s="45">
        <f t="shared" si="15"/>
        <v>-1.0344492581151517E-3</v>
      </c>
      <c r="F337" s="45">
        <f t="shared" si="16"/>
        <v>-2.294181846960823E-2</v>
      </c>
      <c r="G337" s="45">
        <f t="shared" si="17"/>
        <v>2.9890507883052423E-3</v>
      </c>
    </row>
    <row r="338" spans="1:7" x14ac:dyDescent="0.2">
      <c r="A338" s="47">
        <v>44054</v>
      </c>
      <c r="B338" s="43">
        <v>74.027000427246094</v>
      </c>
      <c r="C338" s="43">
        <v>466.92999267578119</v>
      </c>
      <c r="D338" s="43">
        <v>314.747802734375</v>
      </c>
      <c r="E338" s="45">
        <f t="shared" si="15"/>
        <v>-1.08764307471487E-2</v>
      </c>
      <c r="F338" s="45">
        <f t="shared" si="16"/>
        <v>-3.4031221897602777E-2</v>
      </c>
      <c r="G338" s="45">
        <f t="shared" si="17"/>
        <v>-8.2547229910358202E-3</v>
      </c>
    </row>
    <row r="339" spans="1:7" x14ac:dyDescent="0.2">
      <c r="A339" s="47">
        <v>44055</v>
      </c>
      <c r="B339" s="43">
        <v>75.36199951171875</v>
      </c>
      <c r="C339" s="43">
        <v>475.47000122070312</v>
      </c>
      <c r="D339" s="43">
        <v>319.13613891601562</v>
      </c>
      <c r="E339" s="45">
        <f t="shared" si="15"/>
        <v>1.8033948110388404E-2</v>
      </c>
      <c r="F339" s="45">
        <f t="shared" si="16"/>
        <v>1.82896979823093E-2</v>
      </c>
      <c r="G339" s="45">
        <f t="shared" si="17"/>
        <v>1.3942388615637364E-2</v>
      </c>
    </row>
    <row r="340" spans="1:7" x14ac:dyDescent="0.2">
      <c r="A340" s="47">
        <v>44056</v>
      </c>
      <c r="B340" s="43">
        <v>75.832496643066406</v>
      </c>
      <c r="C340" s="43">
        <v>481.32998657226562</v>
      </c>
      <c r="D340" s="43">
        <v>318.55917358398438</v>
      </c>
      <c r="E340" s="45">
        <f t="shared" si="15"/>
        <v>6.2431614659387352E-3</v>
      </c>
      <c r="F340" s="45">
        <f t="shared" si="16"/>
        <v>1.2324616351226791E-2</v>
      </c>
      <c r="G340" s="45">
        <f t="shared" si="17"/>
        <v>-1.8078972002073545E-3</v>
      </c>
    </row>
    <row r="341" spans="1:7" x14ac:dyDescent="0.2">
      <c r="A341" s="47">
        <v>44057</v>
      </c>
      <c r="B341" s="43">
        <v>75.231498718261719</v>
      </c>
      <c r="C341" s="43">
        <v>482.67999267578119</v>
      </c>
      <c r="D341" s="43">
        <v>318.56866455078119</v>
      </c>
      <c r="E341" s="45">
        <f t="shared" si="15"/>
        <v>-7.9253348024858755E-3</v>
      </c>
      <c r="F341" s="45">
        <f t="shared" si="16"/>
        <v>2.8047413233683537E-3</v>
      </c>
      <c r="G341" s="45">
        <f t="shared" si="17"/>
        <v>2.9793418566601017E-5</v>
      </c>
    </row>
    <row r="342" spans="1:7" x14ac:dyDescent="0.2">
      <c r="A342" s="47">
        <v>44060</v>
      </c>
      <c r="B342" s="43">
        <v>75.811996459960938</v>
      </c>
      <c r="C342" s="43">
        <v>482.35000610351562</v>
      </c>
      <c r="D342" s="43">
        <v>319.58065795898438</v>
      </c>
      <c r="E342" s="45">
        <f t="shared" si="15"/>
        <v>7.7161528294571718E-3</v>
      </c>
      <c r="F342" s="45">
        <f t="shared" si="16"/>
        <v>-6.8365496244469773E-4</v>
      </c>
      <c r="G342" s="45">
        <f t="shared" si="17"/>
        <v>3.1766884845068175E-3</v>
      </c>
    </row>
    <row r="343" spans="1:7" x14ac:dyDescent="0.2">
      <c r="A343" s="47">
        <v>44061</v>
      </c>
      <c r="B343" s="43">
        <v>77.78900146484375</v>
      </c>
      <c r="C343" s="43">
        <v>491.8699951171875</v>
      </c>
      <c r="D343" s="43">
        <v>320.2711181640625</v>
      </c>
      <c r="E343" s="45">
        <f t="shared" si="15"/>
        <v>2.6077733039611223E-2</v>
      </c>
      <c r="F343" s="45">
        <f t="shared" si="16"/>
        <v>1.973668268520519E-2</v>
      </c>
      <c r="G343" s="45">
        <f t="shared" si="17"/>
        <v>2.1605193802646844E-3</v>
      </c>
    </row>
    <row r="344" spans="1:7" x14ac:dyDescent="0.2">
      <c r="A344" s="47">
        <v>44062</v>
      </c>
      <c r="B344" s="43">
        <v>77.230499267578125</v>
      </c>
      <c r="C344" s="43">
        <v>484.52999877929688</v>
      </c>
      <c r="D344" s="43">
        <v>318.93753051757812</v>
      </c>
      <c r="E344" s="45">
        <f t="shared" si="15"/>
        <v>-7.1797064719751743E-3</v>
      </c>
      <c r="F344" s="45">
        <f t="shared" si="16"/>
        <v>-1.4922634864405336E-2</v>
      </c>
      <c r="G344" s="45">
        <f t="shared" si="17"/>
        <v>-4.1639335264731228E-3</v>
      </c>
    </row>
    <row r="345" spans="1:7" x14ac:dyDescent="0.2">
      <c r="A345" s="47">
        <v>44063</v>
      </c>
      <c r="B345" s="43">
        <v>78.8125</v>
      </c>
      <c r="C345" s="43">
        <v>497.89999389648438</v>
      </c>
      <c r="D345" s="43">
        <v>319.9305419921875</v>
      </c>
      <c r="E345" s="45">
        <f t="shared" si="15"/>
        <v>2.0484144831703934E-2</v>
      </c>
      <c r="F345" s="45">
        <f t="shared" si="16"/>
        <v>2.7593740637052951E-2</v>
      </c>
      <c r="G345" s="45">
        <f t="shared" si="17"/>
        <v>3.1134983487139203E-3</v>
      </c>
    </row>
    <row r="346" spans="1:7" x14ac:dyDescent="0.2">
      <c r="A346" s="47">
        <v>44064</v>
      </c>
      <c r="B346" s="43">
        <v>78.77850341796875</v>
      </c>
      <c r="C346" s="43">
        <v>492.30999755859381</v>
      </c>
      <c r="D346" s="43">
        <v>321.06552124023438</v>
      </c>
      <c r="E346" s="45">
        <f t="shared" si="15"/>
        <v>-4.3136027954004757E-4</v>
      </c>
      <c r="F346" s="45">
        <f t="shared" si="16"/>
        <v>-1.1227146829515233E-2</v>
      </c>
      <c r="G346" s="45">
        <f t="shared" si="17"/>
        <v>3.547580174682386E-3</v>
      </c>
    </row>
    <row r="347" spans="1:7" x14ac:dyDescent="0.2">
      <c r="A347" s="47">
        <v>44067</v>
      </c>
      <c r="B347" s="43">
        <v>79.257499694824219</v>
      </c>
      <c r="C347" s="43">
        <v>488.80999755859381</v>
      </c>
      <c r="D347" s="43">
        <v>324.31887817382812</v>
      </c>
      <c r="E347" s="45">
        <f t="shared" si="15"/>
        <v>6.08029165410895E-3</v>
      </c>
      <c r="F347" s="45">
        <f t="shared" si="16"/>
        <v>-7.1093417102167152E-3</v>
      </c>
      <c r="G347" s="45">
        <f t="shared" si="17"/>
        <v>1.013300002138646E-2</v>
      </c>
    </row>
    <row r="348" spans="1:7" x14ac:dyDescent="0.2">
      <c r="A348" s="47">
        <v>44068</v>
      </c>
      <c r="B348" s="43">
        <v>80.292503356933594</v>
      </c>
      <c r="C348" s="43">
        <v>490.57998657226562</v>
      </c>
      <c r="D348" s="43">
        <v>325.4537353515625</v>
      </c>
      <c r="E348" s="45">
        <f t="shared" si="15"/>
        <v>1.3058747324790568E-2</v>
      </c>
      <c r="F348" s="45">
        <f t="shared" si="16"/>
        <v>3.6210163918745319E-3</v>
      </c>
      <c r="G348" s="45">
        <f t="shared" si="17"/>
        <v>3.4992017243168786E-3</v>
      </c>
    </row>
    <row r="349" spans="1:7" x14ac:dyDescent="0.2">
      <c r="A349" s="47">
        <v>44069</v>
      </c>
      <c r="B349" s="43">
        <v>82.206497192382812</v>
      </c>
      <c r="C349" s="43">
        <v>547.530029296875</v>
      </c>
      <c r="D349" s="43">
        <v>328.71664428710938</v>
      </c>
      <c r="E349" s="45">
        <f t="shared" si="15"/>
        <v>2.3837765114144212E-2</v>
      </c>
      <c r="F349" s="45">
        <f t="shared" si="16"/>
        <v>0.11608717086590785</v>
      </c>
      <c r="G349" s="45">
        <f t="shared" si="17"/>
        <v>1.0025722802112585E-2</v>
      </c>
    </row>
    <row r="350" spans="1:7" x14ac:dyDescent="0.2">
      <c r="A350" s="47">
        <v>44070</v>
      </c>
      <c r="B350" s="43">
        <v>81.426002502441406</v>
      </c>
      <c r="C350" s="43">
        <v>526.27001953125</v>
      </c>
      <c r="D350" s="43">
        <v>329.43539428710938</v>
      </c>
      <c r="E350" s="45">
        <f t="shared" si="15"/>
        <v>-9.4943187776856917E-3</v>
      </c>
      <c r="F350" s="45">
        <f t="shared" si="16"/>
        <v>-3.8828938374259762E-2</v>
      </c>
      <c r="G350" s="45">
        <f t="shared" si="17"/>
        <v>2.1865336376828723E-3</v>
      </c>
    </row>
    <row r="351" spans="1:7" x14ac:dyDescent="0.2">
      <c r="A351" s="47">
        <v>44071</v>
      </c>
      <c r="B351" s="43">
        <v>81.97149658203125</v>
      </c>
      <c r="C351" s="43">
        <v>523.8900146484375</v>
      </c>
      <c r="D351" s="43">
        <v>331.56332397460938</v>
      </c>
      <c r="E351" s="45">
        <f t="shared" si="15"/>
        <v>6.6992614499709491E-3</v>
      </c>
      <c r="F351" s="45">
        <f t="shared" si="16"/>
        <v>-4.522402558542811E-3</v>
      </c>
      <c r="G351" s="45">
        <f t="shared" si="17"/>
        <v>6.4593232069213172E-3</v>
      </c>
    </row>
    <row r="352" spans="1:7" x14ac:dyDescent="0.2">
      <c r="A352" s="47">
        <v>44074</v>
      </c>
      <c r="B352" s="43">
        <v>81.47650146484375</v>
      </c>
      <c r="C352" s="43">
        <v>529.55999755859375</v>
      </c>
      <c r="D352" s="43">
        <v>330.36224365234381</v>
      </c>
      <c r="E352" s="45">
        <f t="shared" si="15"/>
        <v>-6.0386248614131876E-3</v>
      </c>
      <c r="F352" s="45">
        <f t="shared" si="16"/>
        <v>1.0822849742538342E-2</v>
      </c>
      <c r="G352" s="45">
        <f t="shared" si="17"/>
        <v>-3.6224764182830578E-3</v>
      </c>
    </row>
    <row r="353" spans="1:7" x14ac:dyDescent="0.2">
      <c r="A353" s="47">
        <v>44075</v>
      </c>
      <c r="B353" s="43">
        <v>82.753997802734375</v>
      </c>
      <c r="C353" s="43">
        <v>556.54998779296875</v>
      </c>
      <c r="D353" s="43">
        <v>333.4737548828125</v>
      </c>
      <c r="E353" s="45">
        <f t="shared" si="15"/>
        <v>1.5679322441720833E-2</v>
      </c>
      <c r="F353" s="45">
        <f t="shared" si="16"/>
        <v>5.0966822189753229E-2</v>
      </c>
      <c r="G353" s="45">
        <f t="shared" si="17"/>
        <v>9.4184831658398801E-3</v>
      </c>
    </row>
    <row r="354" spans="1:7" x14ac:dyDescent="0.2">
      <c r="A354" s="47">
        <v>44076</v>
      </c>
      <c r="B354" s="43">
        <v>85.869499206542969</v>
      </c>
      <c r="C354" s="43">
        <v>552.84002685546875</v>
      </c>
      <c r="D354" s="43">
        <v>338.29718017578119</v>
      </c>
      <c r="E354" s="45">
        <f t="shared" si="15"/>
        <v>3.7647744961339505E-2</v>
      </c>
      <c r="F354" s="45">
        <f t="shared" si="16"/>
        <v>-6.6659976980900943E-3</v>
      </c>
      <c r="G354" s="45">
        <f t="shared" si="17"/>
        <v>1.4464182630095477E-2</v>
      </c>
    </row>
    <row r="355" spans="1:7" x14ac:dyDescent="0.2">
      <c r="A355" s="47">
        <v>44077</v>
      </c>
      <c r="B355" s="43">
        <v>81.475502014160156</v>
      </c>
      <c r="C355" s="43">
        <v>525.75</v>
      </c>
      <c r="D355" s="43">
        <v>326.6549072265625</v>
      </c>
      <c r="E355" s="45">
        <f t="shared" si="15"/>
        <v>-5.1170639551697823E-2</v>
      </c>
      <c r="F355" s="45">
        <f t="shared" si="16"/>
        <v>-4.9001565623885274E-2</v>
      </c>
      <c r="G355" s="45">
        <f t="shared" si="17"/>
        <v>-3.4414336362985055E-2</v>
      </c>
    </row>
    <row r="356" spans="1:7" x14ac:dyDescent="0.2">
      <c r="A356" s="47">
        <v>44078</v>
      </c>
      <c r="B356" s="43">
        <v>79.060501098632812</v>
      </c>
      <c r="C356" s="43">
        <v>516.04998779296875</v>
      </c>
      <c r="D356" s="43">
        <v>323.98785400390619</v>
      </c>
      <c r="E356" s="45">
        <f t="shared" si="15"/>
        <v>-2.9640822772808752E-2</v>
      </c>
      <c r="F356" s="45">
        <f t="shared" si="16"/>
        <v>-1.8449856789407987E-2</v>
      </c>
      <c r="G356" s="45">
        <f t="shared" si="17"/>
        <v>-8.1647425575225863E-3</v>
      </c>
    </row>
    <row r="357" spans="1:7" x14ac:dyDescent="0.2">
      <c r="A357" s="47">
        <v>44082</v>
      </c>
      <c r="B357" s="43">
        <v>76.180000305175781</v>
      </c>
      <c r="C357" s="43">
        <v>507.01998901367188</v>
      </c>
      <c r="D357" s="43">
        <v>315.1356201171875</v>
      </c>
      <c r="E357" s="45">
        <f t="shared" si="15"/>
        <v>-3.6434132764519546E-2</v>
      </c>
      <c r="F357" s="45">
        <f t="shared" si="16"/>
        <v>-1.7498302476308885E-2</v>
      </c>
      <c r="G357" s="45">
        <f t="shared" si="17"/>
        <v>-2.732273379177963E-2</v>
      </c>
    </row>
    <row r="358" spans="1:7" x14ac:dyDescent="0.2">
      <c r="A358" s="47">
        <v>44083</v>
      </c>
      <c r="B358" s="43">
        <v>77.361503601074219</v>
      </c>
      <c r="C358" s="43">
        <v>500.19000244140619</v>
      </c>
      <c r="D358" s="43">
        <v>321.35867309570312</v>
      </c>
      <c r="E358" s="45">
        <f t="shared" si="15"/>
        <v>1.5509363233989965E-2</v>
      </c>
      <c r="F358" s="45">
        <f t="shared" si="16"/>
        <v>-1.3470842807504203E-2</v>
      </c>
      <c r="G358" s="45">
        <f t="shared" si="17"/>
        <v>1.9747221771380517E-2</v>
      </c>
    </row>
    <row r="359" spans="1:7" x14ac:dyDescent="0.2">
      <c r="A359" s="47">
        <v>44084</v>
      </c>
      <c r="B359" s="43">
        <v>76.302497863769531</v>
      </c>
      <c r="C359" s="43">
        <v>480.67001342773438</v>
      </c>
      <c r="D359" s="43">
        <v>315.77865600585938</v>
      </c>
      <c r="E359" s="45">
        <f t="shared" si="15"/>
        <v>-1.3689053185491375E-2</v>
      </c>
      <c r="F359" s="45">
        <f t="shared" si="16"/>
        <v>-3.9025148280444587E-2</v>
      </c>
      <c r="G359" s="45">
        <f t="shared" si="17"/>
        <v>-1.7363829132384975E-2</v>
      </c>
    </row>
    <row r="360" spans="1:7" x14ac:dyDescent="0.2">
      <c r="A360" s="47">
        <v>44085</v>
      </c>
      <c r="B360" s="43">
        <v>75.788002014160156</v>
      </c>
      <c r="C360" s="43">
        <v>482.02999877929688</v>
      </c>
      <c r="D360" s="43">
        <v>315.939453125</v>
      </c>
      <c r="E360" s="45">
        <f t="shared" si="15"/>
        <v>-6.7428441271733435E-3</v>
      </c>
      <c r="F360" s="45">
        <f t="shared" si="16"/>
        <v>2.8293534307751549E-3</v>
      </c>
      <c r="G360" s="45">
        <f t="shared" si="17"/>
        <v>5.0920832070943181E-4</v>
      </c>
    </row>
    <row r="361" spans="1:7" x14ac:dyDescent="0.2">
      <c r="A361" s="47">
        <v>44088</v>
      </c>
      <c r="B361" s="43">
        <v>75.441497802734375</v>
      </c>
      <c r="C361" s="43">
        <v>476.260009765625</v>
      </c>
      <c r="D361" s="43">
        <v>320.10079956054688</v>
      </c>
      <c r="E361" s="45">
        <f t="shared" si="15"/>
        <v>-4.5720193462949546E-3</v>
      </c>
      <c r="F361" s="45">
        <f t="shared" si="16"/>
        <v>-1.1970186561591434E-2</v>
      </c>
      <c r="G361" s="45">
        <f t="shared" si="17"/>
        <v>1.3171341516187462E-2</v>
      </c>
    </row>
    <row r="362" spans="1:7" x14ac:dyDescent="0.2">
      <c r="A362" s="47">
        <v>44089</v>
      </c>
      <c r="B362" s="43">
        <v>76.755996704101562</v>
      </c>
      <c r="C362" s="43">
        <v>495.989990234375</v>
      </c>
      <c r="D362" s="43">
        <v>321.71807861328119</v>
      </c>
      <c r="E362" s="45">
        <f t="shared" si="15"/>
        <v>1.7424082761510914E-2</v>
      </c>
      <c r="F362" s="45">
        <f t="shared" si="16"/>
        <v>4.1426909805968033E-2</v>
      </c>
      <c r="G362" s="45">
        <f t="shared" si="17"/>
        <v>5.0524055389883863E-3</v>
      </c>
    </row>
    <row r="363" spans="1:7" x14ac:dyDescent="0.2">
      <c r="A363" s="47">
        <v>44090</v>
      </c>
      <c r="B363" s="43">
        <v>75.604499816894531</v>
      </c>
      <c r="C363" s="43">
        <v>483.8599853515625</v>
      </c>
      <c r="D363" s="43">
        <v>320.4412841796875</v>
      </c>
      <c r="E363" s="45">
        <f t="shared" si="15"/>
        <v>-1.5002044617388174E-2</v>
      </c>
      <c r="F363" s="45">
        <f t="shared" si="16"/>
        <v>-2.4456148554692789E-2</v>
      </c>
      <c r="G363" s="45">
        <f t="shared" si="17"/>
        <v>-3.968674807138999E-3</v>
      </c>
    </row>
    <row r="364" spans="1:7" x14ac:dyDescent="0.2">
      <c r="A364" s="47">
        <v>44091</v>
      </c>
      <c r="B364" s="43">
        <v>74.351997375488281</v>
      </c>
      <c r="C364" s="43">
        <v>470.20001220703119</v>
      </c>
      <c r="D364" s="43">
        <v>317.62286376953119</v>
      </c>
      <c r="E364" s="45">
        <f t="shared" si="15"/>
        <v>-1.6566506549738017E-2</v>
      </c>
      <c r="F364" s="45">
        <f t="shared" si="16"/>
        <v>-2.8231251928398784E-2</v>
      </c>
      <c r="G364" s="45">
        <f t="shared" si="17"/>
        <v>-8.7954347623194432E-3</v>
      </c>
    </row>
    <row r="365" spans="1:7" x14ac:dyDescent="0.2">
      <c r="A365" s="47">
        <v>44092</v>
      </c>
      <c r="B365" s="43">
        <v>72.554496765136719</v>
      </c>
      <c r="C365" s="43">
        <v>469.95999145507812</v>
      </c>
      <c r="D365" s="43">
        <v>313.96621704101562</v>
      </c>
      <c r="E365" s="45">
        <f t="shared" si="15"/>
        <v>-2.4175552423614469E-2</v>
      </c>
      <c r="F365" s="45">
        <f t="shared" si="16"/>
        <v>-5.1046521846406486E-4</v>
      </c>
      <c r="G365" s="45">
        <f t="shared" si="17"/>
        <v>-1.1512542532734199E-2</v>
      </c>
    </row>
    <row r="366" spans="1:7" x14ac:dyDescent="0.2">
      <c r="A366" s="47">
        <v>44095</v>
      </c>
      <c r="B366" s="43">
        <v>71.507003784179688</v>
      </c>
      <c r="C366" s="43">
        <v>487.35000610351562</v>
      </c>
      <c r="D366" s="43">
        <v>310.47189331054688</v>
      </c>
      <c r="E366" s="45">
        <f t="shared" si="15"/>
        <v>-1.4437326804813065E-2</v>
      </c>
      <c r="F366" s="45">
        <f t="shared" si="16"/>
        <v>3.7003181046529048E-2</v>
      </c>
      <c r="G366" s="45">
        <f t="shared" si="17"/>
        <v>-1.1129616948603939E-2</v>
      </c>
    </row>
    <row r="367" spans="1:7" x14ac:dyDescent="0.2">
      <c r="A367" s="47">
        <v>44096</v>
      </c>
      <c r="B367" s="43">
        <v>72.990997314453125</v>
      </c>
      <c r="C367" s="43">
        <v>491.17001342773438</v>
      </c>
      <c r="D367" s="43">
        <v>313.63388061523438</v>
      </c>
      <c r="E367" s="45">
        <f t="shared" si="15"/>
        <v>2.0753121397064582E-2</v>
      </c>
      <c r="F367" s="45">
        <f t="shared" si="16"/>
        <v>7.8383241538471649E-3</v>
      </c>
      <c r="G367" s="45">
        <f t="shared" si="17"/>
        <v>1.0184455897026238E-2</v>
      </c>
    </row>
    <row r="368" spans="1:7" x14ac:dyDescent="0.2">
      <c r="A368" s="47">
        <v>44097</v>
      </c>
      <c r="B368" s="43">
        <v>70.469497680664062</v>
      </c>
      <c r="C368" s="43">
        <v>470.6099853515625</v>
      </c>
      <c r="D368" s="43">
        <v>306.3604736328125</v>
      </c>
      <c r="E368" s="45">
        <f t="shared" si="15"/>
        <v>-3.4545351160584485E-2</v>
      </c>
      <c r="F368" s="45">
        <f t="shared" si="16"/>
        <v>-4.1859290091203545E-2</v>
      </c>
      <c r="G368" s="45">
        <f t="shared" si="17"/>
        <v>-2.3190756585845011E-2</v>
      </c>
    </row>
    <row r="369" spans="1:7" x14ac:dyDescent="0.2">
      <c r="A369" s="47">
        <v>44098</v>
      </c>
      <c r="B369" s="43">
        <v>71.142997741699219</v>
      </c>
      <c r="C369" s="43">
        <v>473.07998657226562</v>
      </c>
      <c r="D369" s="43">
        <v>307.17697143554688</v>
      </c>
      <c r="E369" s="45">
        <f t="shared" si="15"/>
        <v>9.5573273998227487E-3</v>
      </c>
      <c r="F369" s="45">
        <f t="shared" si="16"/>
        <v>5.2485100137812535E-3</v>
      </c>
      <c r="G369" s="45">
        <f t="shared" si="17"/>
        <v>2.6651538726663094E-3</v>
      </c>
    </row>
    <row r="370" spans="1:7" x14ac:dyDescent="0.2">
      <c r="A370" s="47">
        <v>44099</v>
      </c>
      <c r="B370" s="43">
        <v>71.9530029296875</v>
      </c>
      <c r="C370" s="43">
        <v>482.8800048828125</v>
      </c>
      <c r="D370" s="43">
        <v>312.14309692382812</v>
      </c>
      <c r="E370" s="45">
        <f t="shared" si="15"/>
        <v>1.1385592590983989E-2</v>
      </c>
      <c r="F370" s="45">
        <f t="shared" si="16"/>
        <v>2.0715351713678692E-2</v>
      </c>
      <c r="G370" s="45">
        <f t="shared" si="17"/>
        <v>1.6166984995889457E-2</v>
      </c>
    </row>
    <row r="371" spans="1:7" x14ac:dyDescent="0.2">
      <c r="A371" s="47">
        <v>44102</v>
      </c>
      <c r="B371" s="43">
        <v>72.932998657226562</v>
      </c>
      <c r="C371" s="43">
        <v>490.64999389648438</v>
      </c>
      <c r="D371" s="43">
        <v>317.32757568359381</v>
      </c>
      <c r="E371" s="45">
        <f t="shared" si="15"/>
        <v>1.3619942012659494E-2</v>
      </c>
      <c r="F371" s="45">
        <f t="shared" si="16"/>
        <v>1.609093135997116E-2</v>
      </c>
      <c r="G371" s="45">
        <f t="shared" si="17"/>
        <v>1.6609301345628807E-2</v>
      </c>
    </row>
    <row r="372" spans="1:7" x14ac:dyDescent="0.2">
      <c r="A372" s="47">
        <v>44103</v>
      </c>
      <c r="B372" s="43">
        <v>73.301002502441406</v>
      </c>
      <c r="C372" s="43">
        <v>493.48001098632812</v>
      </c>
      <c r="D372" s="43">
        <v>315.59939575195312</v>
      </c>
      <c r="E372" s="45">
        <f t="shared" si="15"/>
        <v>5.0457797154948069E-3</v>
      </c>
      <c r="F372" s="45">
        <f t="shared" si="16"/>
        <v>5.767893865378947E-3</v>
      </c>
      <c r="G372" s="45">
        <f t="shared" si="17"/>
        <v>-5.4460439749612049E-3</v>
      </c>
    </row>
    <row r="373" spans="1:7" x14ac:dyDescent="0.2">
      <c r="A373" s="47">
        <v>44104</v>
      </c>
      <c r="B373" s="43">
        <v>73.279998779296875</v>
      </c>
      <c r="C373" s="43">
        <v>500.02999877929688</v>
      </c>
      <c r="D373" s="43">
        <v>317.9923095703125</v>
      </c>
      <c r="E373" s="45">
        <f t="shared" si="15"/>
        <v>-2.8654073515340652E-4</v>
      </c>
      <c r="F373" s="45">
        <f t="shared" si="16"/>
        <v>1.3273055943800361E-2</v>
      </c>
      <c r="G373" s="45">
        <f t="shared" si="17"/>
        <v>7.5821242073609582E-3</v>
      </c>
    </row>
    <row r="374" spans="1:7" x14ac:dyDescent="0.2">
      <c r="A374" s="47">
        <v>44105</v>
      </c>
      <c r="B374" s="43">
        <v>74.394996643066406</v>
      </c>
      <c r="C374" s="43">
        <v>527.510009765625</v>
      </c>
      <c r="D374" s="43">
        <v>320.0338134765625</v>
      </c>
      <c r="E374" s="45">
        <f t="shared" si="15"/>
        <v>1.5215582455557319E-2</v>
      </c>
      <c r="F374" s="45">
        <f t="shared" si="16"/>
        <v>5.4956724703345741E-2</v>
      </c>
      <c r="G374" s="45">
        <f t="shared" si="17"/>
        <v>6.4199788636668123E-3</v>
      </c>
    </row>
    <row r="375" spans="1:7" x14ac:dyDescent="0.2">
      <c r="A375" s="47">
        <v>44106</v>
      </c>
      <c r="B375" s="43">
        <v>72.779998779296875</v>
      </c>
      <c r="C375" s="43">
        <v>503.05999755859381</v>
      </c>
      <c r="D375" s="43">
        <v>316.99526977539062</v>
      </c>
      <c r="E375" s="45">
        <f t="shared" si="15"/>
        <v>-2.1708420413243591E-2</v>
      </c>
      <c r="F375" s="45">
        <f t="shared" si="16"/>
        <v>-4.6349854513461158E-2</v>
      </c>
      <c r="G375" s="45">
        <f t="shared" si="17"/>
        <v>-9.4944458154713109E-3</v>
      </c>
    </row>
    <row r="376" spans="1:7" x14ac:dyDescent="0.2">
      <c r="A376" s="47">
        <v>44109</v>
      </c>
      <c r="B376" s="43">
        <v>74.141502380371094</v>
      </c>
      <c r="C376" s="43">
        <v>520.6500244140625</v>
      </c>
      <c r="D376" s="43">
        <v>322.6165771484375</v>
      </c>
      <c r="E376" s="45">
        <f t="shared" si="15"/>
        <v>1.8707112172438155E-2</v>
      </c>
      <c r="F376" s="45">
        <f t="shared" si="16"/>
        <v>3.4966061584771307E-2</v>
      </c>
      <c r="G376" s="45">
        <f t="shared" si="17"/>
        <v>1.7733095440288098E-2</v>
      </c>
    </row>
    <row r="377" spans="1:7" x14ac:dyDescent="0.2">
      <c r="A377" s="47">
        <v>44110</v>
      </c>
      <c r="B377" s="43">
        <v>72.551002502441406</v>
      </c>
      <c r="C377" s="43">
        <v>505.8699951171875</v>
      </c>
      <c r="D377" s="43">
        <v>318.03024291992188</v>
      </c>
      <c r="E377" s="45">
        <f t="shared" si="15"/>
        <v>-2.1452220778719628E-2</v>
      </c>
      <c r="F377" s="45">
        <f t="shared" si="16"/>
        <v>-2.8387647371203695E-2</v>
      </c>
      <c r="G377" s="45">
        <f t="shared" si="17"/>
        <v>-1.4216052594239229E-2</v>
      </c>
    </row>
    <row r="378" spans="1:7" x14ac:dyDescent="0.2">
      <c r="A378" s="47">
        <v>44111</v>
      </c>
      <c r="B378" s="43">
        <v>72.957000732421875</v>
      </c>
      <c r="C378" s="43">
        <v>534.65997314453125</v>
      </c>
      <c r="D378" s="43">
        <v>323.566162109375</v>
      </c>
      <c r="E378" s="45">
        <f t="shared" si="15"/>
        <v>5.596038868888222E-3</v>
      </c>
      <c r="F378" s="45">
        <f t="shared" si="16"/>
        <v>5.6911811938311144E-2</v>
      </c>
      <c r="G378" s="45">
        <f t="shared" si="17"/>
        <v>1.7406895453169327E-2</v>
      </c>
    </row>
    <row r="379" spans="1:7" x14ac:dyDescent="0.2">
      <c r="A379" s="47">
        <v>44112</v>
      </c>
      <c r="B379" s="43">
        <v>74.171501159667969</v>
      </c>
      <c r="C379" s="43">
        <v>531.78997802734375</v>
      </c>
      <c r="D379" s="43">
        <v>326.43377685546881</v>
      </c>
      <c r="E379" s="45">
        <f t="shared" si="15"/>
        <v>1.6646797634957782E-2</v>
      </c>
      <c r="F379" s="45">
        <f t="shared" si="16"/>
        <v>-5.3678884923964044E-3</v>
      </c>
      <c r="G379" s="45">
        <f t="shared" si="17"/>
        <v>8.8625297756706328E-3</v>
      </c>
    </row>
    <row r="380" spans="1:7" x14ac:dyDescent="0.2">
      <c r="A380" s="47">
        <v>44113</v>
      </c>
      <c r="B380" s="43">
        <v>75.522499084472656</v>
      </c>
      <c r="C380" s="43">
        <v>539.44000244140625</v>
      </c>
      <c r="D380" s="43">
        <v>329.34881591796881</v>
      </c>
      <c r="E380" s="45">
        <f t="shared" si="15"/>
        <v>1.8214515058774566E-2</v>
      </c>
      <c r="F380" s="45">
        <f t="shared" si="16"/>
        <v>1.4385424190279021E-2</v>
      </c>
      <c r="G380" s="45">
        <f t="shared" si="17"/>
        <v>8.9299553820089434E-3</v>
      </c>
    </row>
    <row r="381" spans="1:7" x14ac:dyDescent="0.2">
      <c r="A381" s="47">
        <v>44116</v>
      </c>
      <c r="B381" s="43">
        <v>78.229499816894531</v>
      </c>
      <c r="C381" s="43">
        <v>539.80999755859375</v>
      </c>
      <c r="D381" s="43">
        <v>334.64718627929688</v>
      </c>
      <c r="E381" s="45">
        <f t="shared" si="15"/>
        <v>3.5843632894007757E-2</v>
      </c>
      <c r="F381" s="45">
        <f t="shared" si="16"/>
        <v>6.8588743050750805E-4</v>
      </c>
      <c r="G381" s="45">
        <f t="shared" si="17"/>
        <v>1.6087412813555517E-2</v>
      </c>
    </row>
    <row r="382" spans="1:7" x14ac:dyDescent="0.2">
      <c r="A382" s="47">
        <v>44117</v>
      </c>
      <c r="B382" s="43">
        <v>78.353500366210938</v>
      </c>
      <c r="C382" s="43">
        <v>554.09002685546875</v>
      </c>
      <c r="D382" s="43">
        <v>332.46328735351562</v>
      </c>
      <c r="E382" s="45">
        <f t="shared" si="15"/>
        <v>1.5850868228308287E-3</v>
      </c>
      <c r="F382" s="45">
        <f t="shared" si="16"/>
        <v>2.6453806638371814E-2</v>
      </c>
      <c r="G382" s="45">
        <f t="shared" si="17"/>
        <v>-6.5259742658005373E-3</v>
      </c>
    </row>
    <row r="383" spans="1:7" x14ac:dyDescent="0.2">
      <c r="A383" s="47">
        <v>44118</v>
      </c>
      <c r="B383" s="43">
        <v>78.1719970703125</v>
      </c>
      <c r="C383" s="43">
        <v>541.45001220703125</v>
      </c>
      <c r="D383" s="43">
        <v>330.37423706054688</v>
      </c>
      <c r="E383" s="45">
        <f t="shared" si="15"/>
        <v>-2.3164669740359006E-3</v>
      </c>
      <c r="F383" s="45">
        <f t="shared" si="16"/>
        <v>-2.2812203858227131E-2</v>
      </c>
      <c r="G383" s="45">
        <f t="shared" si="17"/>
        <v>-6.2835518158954381E-3</v>
      </c>
    </row>
    <row r="384" spans="1:7" x14ac:dyDescent="0.2">
      <c r="A384" s="47">
        <v>44119</v>
      </c>
      <c r="B384" s="43">
        <v>77.77349853515625</v>
      </c>
      <c r="C384" s="43">
        <v>541.94000244140625</v>
      </c>
      <c r="D384" s="43">
        <v>329.96600341796881</v>
      </c>
      <c r="E384" s="45">
        <f t="shared" si="15"/>
        <v>-5.097714656027234E-3</v>
      </c>
      <c r="F384" s="45">
        <f t="shared" si="16"/>
        <v>9.049593191026564E-4</v>
      </c>
      <c r="G384" s="45">
        <f t="shared" si="17"/>
        <v>-1.2356703301391269E-3</v>
      </c>
    </row>
    <row r="385" spans="1:7" x14ac:dyDescent="0.2">
      <c r="A385" s="47">
        <v>44120</v>
      </c>
      <c r="B385" s="43">
        <v>78.385002136230469</v>
      </c>
      <c r="C385" s="43">
        <v>530.78997802734375</v>
      </c>
      <c r="D385" s="43">
        <v>329.76663208007812</v>
      </c>
      <c r="E385" s="45">
        <f t="shared" si="15"/>
        <v>7.8626217489470209E-3</v>
      </c>
      <c r="F385" s="45">
        <f t="shared" si="16"/>
        <v>-2.057427826665743E-2</v>
      </c>
      <c r="G385" s="45">
        <f t="shared" si="17"/>
        <v>-6.0421781585219146E-4</v>
      </c>
    </row>
    <row r="386" spans="1:7" x14ac:dyDescent="0.2">
      <c r="A386" s="47">
        <v>44123</v>
      </c>
      <c r="B386" s="43">
        <v>76.49749755859375</v>
      </c>
      <c r="C386" s="43">
        <v>530.719970703125</v>
      </c>
      <c r="D386" s="43">
        <v>324.75302124023438</v>
      </c>
      <c r="E386" s="45">
        <f t="shared" si="15"/>
        <v>-2.4079919961682211E-2</v>
      </c>
      <c r="F386" s="45">
        <f t="shared" si="16"/>
        <v>-1.3189270166503325E-4</v>
      </c>
      <c r="G386" s="45">
        <f t="shared" si="17"/>
        <v>-1.5203511671933749E-2</v>
      </c>
    </row>
    <row r="387" spans="1:7" x14ac:dyDescent="0.2">
      <c r="A387" s="47">
        <v>44124</v>
      </c>
      <c r="B387" s="43">
        <v>77.554000854492188</v>
      </c>
      <c r="C387" s="43">
        <v>525.41998291015625</v>
      </c>
      <c r="D387" s="43">
        <v>326.05392456054688</v>
      </c>
      <c r="E387" s="45">
        <f t="shared" si="15"/>
        <v>1.3810952379052688E-2</v>
      </c>
      <c r="F387" s="45">
        <f t="shared" si="16"/>
        <v>-9.9864110746521462E-3</v>
      </c>
      <c r="G387" s="45">
        <f t="shared" si="17"/>
        <v>4.0058236112610742E-3</v>
      </c>
    </row>
    <row r="388" spans="1:7" x14ac:dyDescent="0.2">
      <c r="A388" s="47">
        <v>44125</v>
      </c>
      <c r="B388" s="43">
        <v>79.29949951171875</v>
      </c>
      <c r="C388" s="43">
        <v>489.04998779296881</v>
      </c>
      <c r="D388" s="43">
        <v>325.4366455078125</v>
      </c>
      <c r="E388" s="45">
        <f t="shared" ref="E388:E451" si="18">(B388-B387)/B387</f>
        <v>2.2506880857139654E-2</v>
      </c>
      <c r="F388" s="45">
        <f t="shared" ref="F388:F451" si="19">(C388-C387)/C387</f>
        <v>-6.9220806783449843E-2</v>
      </c>
      <c r="G388" s="45">
        <f t="shared" ref="G388:G451" si="20">(D388-D387)/D387</f>
        <v>-1.8931808705150207E-3</v>
      </c>
    </row>
    <row r="389" spans="1:7" x14ac:dyDescent="0.2">
      <c r="A389" s="47">
        <v>44126</v>
      </c>
      <c r="B389" s="43">
        <v>80.333000183105469</v>
      </c>
      <c r="C389" s="43">
        <v>485.23001098632812</v>
      </c>
      <c r="D389" s="43">
        <v>327.2218017578125</v>
      </c>
      <c r="E389" s="45">
        <f t="shared" si="18"/>
        <v>1.3032877606421585E-2</v>
      </c>
      <c r="F389" s="45">
        <f t="shared" si="19"/>
        <v>-7.8110150332072097E-3</v>
      </c>
      <c r="G389" s="45">
        <f t="shared" si="20"/>
        <v>5.4854186664025986E-3</v>
      </c>
    </row>
    <row r="390" spans="1:7" x14ac:dyDescent="0.2">
      <c r="A390" s="47">
        <v>44127</v>
      </c>
      <c r="B390" s="43">
        <v>81.649002075195312</v>
      </c>
      <c r="C390" s="43">
        <v>488.27999877929688</v>
      </c>
      <c r="D390" s="43">
        <v>328.33282470703119</v>
      </c>
      <c r="E390" s="45">
        <f t="shared" si="18"/>
        <v>1.6381834228651242E-2</v>
      </c>
      <c r="F390" s="45">
        <f t="shared" si="19"/>
        <v>6.2856536568482915E-3</v>
      </c>
      <c r="G390" s="45">
        <f t="shared" si="20"/>
        <v>3.3953206762213153E-3</v>
      </c>
    </row>
    <row r="391" spans="1:7" x14ac:dyDescent="0.2">
      <c r="A391" s="47">
        <v>44130</v>
      </c>
      <c r="B391" s="43">
        <v>79.214500427246094</v>
      </c>
      <c r="C391" s="43">
        <v>488.239990234375</v>
      </c>
      <c r="D391" s="43">
        <v>322.26528930664062</v>
      </c>
      <c r="E391" s="45">
        <f t="shared" si="18"/>
        <v>-2.9816673640507507E-2</v>
      </c>
      <c r="F391" s="45">
        <f t="shared" si="19"/>
        <v>-8.1937709965381784E-5</v>
      </c>
      <c r="G391" s="45">
        <f t="shared" si="20"/>
        <v>-1.8479831877317117E-2</v>
      </c>
    </row>
    <row r="392" spans="1:7" x14ac:dyDescent="0.2">
      <c r="A392" s="47">
        <v>44131</v>
      </c>
      <c r="B392" s="43">
        <v>79.944000244140625</v>
      </c>
      <c r="C392" s="43">
        <v>488.92999267578119</v>
      </c>
      <c r="D392" s="43">
        <v>321.15423583984381</v>
      </c>
      <c r="E392" s="45">
        <f t="shared" si="18"/>
        <v>9.209170201919463E-3</v>
      </c>
      <c r="F392" s="45">
        <f t="shared" si="19"/>
        <v>1.413244419153302E-3</v>
      </c>
      <c r="G392" s="45">
        <f t="shared" si="20"/>
        <v>-3.4476361670450735E-3</v>
      </c>
    </row>
    <row r="393" spans="1:7" x14ac:dyDescent="0.2">
      <c r="A393" s="47">
        <v>44132</v>
      </c>
      <c r="B393" s="43">
        <v>75.540000915527344</v>
      </c>
      <c r="C393" s="43">
        <v>486.239990234375</v>
      </c>
      <c r="D393" s="43">
        <v>310.17752075195312</v>
      </c>
      <c r="E393" s="45">
        <f t="shared" si="18"/>
        <v>-5.5088553426947955E-2</v>
      </c>
      <c r="F393" s="45">
        <f t="shared" si="19"/>
        <v>-5.5018151508450927E-3</v>
      </c>
      <c r="G393" s="45">
        <f t="shared" si="20"/>
        <v>-3.4178951615524242E-2</v>
      </c>
    </row>
    <row r="394" spans="1:7" x14ac:dyDescent="0.2">
      <c r="A394" s="47">
        <v>44133</v>
      </c>
      <c r="B394" s="43">
        <v>77.844001770019531</v>
      </c>
      <c r="C394" s="43">
        <v>504.20999145507812</v>
      </c>
      <c r="D394" s="43">
        <v>313.33004760742188</v>
      </c>
      <c r="E394" s="45">
        <f t="shared" si="18"/>
        <v>3.0500408082714189E-2</v>
      </c>
      <c r="F394" s="45">
        <f t="shared" si="19"/>
        <v>3.6957061495582283E-2</v>
      </c>
      <c r="G394" s="45">
        <f t="shared" si="20"/>
        <v>1.0163621296044223E-2</v>
      </c>
    </row>
    <row r="395" spans="1:7" x14ac:dyDescent="0.2">
      <c r="A395" s="47">
        <v>44134</v>
      </c>
      <c r="B395" s="43">
        <v>80.805496215820312</v>
      </c>
      <c r="C395" s="43">
        <v>475.739990234375</v>
      </c>
      <c r="D395" s="43">
        <v>310.06369018554688</v>
      </c>
      <c r="E395" s="45">
        <f t="shared" si="18"/>
        <v>3.8043964576103755E-2</v>
      </c>
      <c r="F395" s="45">
        <f t="shared" si="19"/>
        <v>-5.6464571712557227E-2</v>
      </c>
      <c r="G395" s="45">
        <f t="shared" si="20"/>
        <v>-1.0424654280101127E-2</v>
      </c>
    </row>
    <row r="396" spans="1:7" x14ac:dyDescent="0.2">
      <c r="A396" s="47">
        <v>44137</v>
      </c>
      <c r="B396" s="43">
        <v>81.21600341796875</v>
      </c>
      <c r="C396" s="43">
        <v>484.1199951171875</v>
      </c>
      <c r="D396" s="43">
        <v>313.53897094726562</v>
      </c>
      <c r="E396" s="45">
        <f t="shared" si="18"/>
        <v>5.0801891130280233E-3</v>
      </c>
      <c r="F396" s="45">
        <f t="shared" si="19"/>
        <v>1.7614674096840293E-2</v>
      </c>
      <c r="G396" s="45">
        <f t="shared" si="20"/>
        <v>1.1208280336336991E-2</v>
      </c>
    </row>
    <row r="397" spans="1:7" x14ac:dyDescent="0.2">
      <c r="A397" s="47">
        <v>44138</v>
      </c>
      <c r="B397" s="43">
        <v>82.282997131347656</v>
      </c>
      <c r="C397" s="43">
        <v>487.22000122070312</v>
      </c>
      <c r="D397" s="43">
        <v>319.07476806640619</v>
      </c>
      <c r="E397" s="45">
        <f t="shared" si="18"/>
        <v>1.313772739946026E-2</v>
      </c>
      <c r="F397" s="45">
        <f t="shared" si="19"/>
        <v>6.4033837370531012E-3</v>
      </c>
      <c r="G397" s="45">
        <f t="shared" si="20"/>
        <v>1.7655850251775046E-2</v>
      </c>
    </row>
    <row r="398" spans="1:7" x14ac:dyDescent="0.2">
      <c r="A398" s="47">
        <v>44139</v>
      </c>
      <c r="B398" s="43">
        <v>87.292503356933594</v>
      </c>
      <c r="C398" s="43">
        <v>496.95001220703119</v>
      </c>
      <c r="D398" s="43">
        <v>326.20578002929688</v>
      </c>
      <c r="E398" s="45">
        <f t="shared" si="18"/>
        <v>6.0881426299886778E-2</v>
      </c>
      <c r="F398" s="45">
        <f t="shared" si="19"/>
        <v>1.9970467062004959E-2</v>
      </c>
      <c r="G398" s="45">
        <f t="shared" si="20"/>
        <v>2.2349031250902821E-2</v>
      </c>
    </row>
    <row r="399" spans="1:7" x14ac:dyDescent="0.2">
      <c r="A399" s="47">
        <v>44140</v>
      </c>
      <c r="B399" s="43">
        <v>88.125</v>
      </c>
      <c r="C399" s="43">
        <v>513.760009765625</v>
      </c>
      <c r="D399" s="43">
        <v>332.56781005859381</v>
      </c>
      <c r="E399" s="45">
        <f t="shared" si="18"/>
        <v>9.5368629727844954E-3</v>
      </c>
      <c r="F399" s="45">
        <f t="shared" si="19"/>
        <v>3.3826334934449503E-2</v>
      </c>
      <c r="G399" s="45">
        <f t="shared" si="20"/>
        <v>1.9503118641017187E-2</v>
      </c>
    </row>
    <row r="400" spans="1:7" x14ac:dyDescent="0.2">
      <c r="A400" s="47">
        <v>44141</v>
      </c>
      <c r="B400" s="43">
        <v>87.986503601074219</v>
      </c>
      <c r="C400" s="43">
        <v>514.72998046875</v>
      </c>
      <c r="D400" s="43">
        <v>332.49176025390619</v>
      </c>
      <c r="E400" s="45">
        <f t="shared" si="18"/>
        <v>-1.5715903424202127E-3</v>
      </c>
      <c r="F400" s="45">
        <f t="shared" si="19"/>
        <v>1.8879840483643252E-3</v>
      </c>
      <c r="G400" s="45">
        <f t="shared" si="20"/>
        <v>-2.2867458120560366E-4</v>
      </c>
    </row>
    <row r="401" spans="1:7" x14ac:dyDescent="0.2">
      <c r="A401" s="47">
        <v>44144</v>
      </c>
      <c r="B401" s="43">
        <v>88.070999145507812</v>
      </c>
      <c r="C401" s="43">
        <v>470.5</v>
      </c>
      <c r="D401" s="43">
        <v>336.6697998046875</v>
      </c>
      <c r="E401" s="45">
        <f t="shared" si="18"/>
        <v>9.6032392441335913E-4</v>
      </c>
      <c r="F401" s="45">
        <f t="shared" si="19"/>
        <v>-8.5928510378336639E-2</v>
      </c>
      <c r="G401" s="45">
        <f t="shared" si="20"/>
        <v>1.2565843880133334E-2</v>
      </c>
    </row>
    <row r="402" spans="1:7" x14ac:dyDescent="0.2">
      <c r="A402" s="47">
        <v>44145</v>
      </c>
      <c r="B402" s="43">
        <v>86.886001586914062</v>
      </c>
      <c r="C402" s="43">
        <v>480.239990234375</v>
      </c>
      <c r="D402" s="43">
        <v>336.176025390625</v>
      </c>
      <c r="E402" s="45">
        <f t="shared" si="18"/>
        <v>-1.3455025718919558E-2</v>
      </c>
      <c r="F402" s="45">
        <f t="shared" si="19"/>
        <v>2.0701360753188097E-2</v>
      </c>
      <c r="G402" s="45">
        <f t="shared" si="20"/>
        <v>-1.4666430263390233E-3</v>
      </c>
    </row>
    <row r="403" spans="1:7" x14ac:dyDescent="0.2">
      <c r="A403" s="47">
        <v>44146</v>
      </c>
      <c r="B403" s="43">
        <v>87.361503601074219</v>
      </c>
      <c r="C403" s="43">
        <v>490.760009765625</v>
      </c>
      <c r="D403" s="43">
        <v>338.67330932617188</v>
      </c>
      <c r="E403" s="45">
        <f t="shared" si="18"/>
        <v>5.4727114319387876E-3</v>
      </c>
      <c r="F403" s="45">
        <f t="shared" si="19"/>
        <v>2.1905754924982066E-2</v>
      </c>
      <c r="G403" s="45">
        <f t="shared" si="20"/>
        <v>7.4285009844027895E-3</v>
      </c>
    </row>
    <row r="404" spans="1:7" x14ac:dyDescent="0.2">
      <c r="A404" s="47">
        <v>44147</v>
      </c>
      <c r="B404" s="43">
        <v>87.140998840332031</v>
      </c>
      <c r="C404" s="43">
        <v>486.76998901367188</v>
      </c>
      <c r="D404" s="43">
        <v>335.38787841796881</v>
      </c>
      <c r="E404" s="45">
        <f t="shared" si="18"/>
        <v>-2.5240495144073518E-3</v>
      </c>
      <c r="F404" s="45">
        <f t="shared" si="19"/>
        <v>-8.1302890874475724E-3</v>
      </c>
      <c r="G404" s="45">
        <f t="shared" si="20"/>
        <v>-9.7008852417091781E-3</v>
      </c>
    </row>
    <row r="405" spans="1:7" x14ac:dyDescent="0.2">
      <c r="A405" s="47">
        <v>44148</v>
      </c>
      <c r="B405" s="43">
        <v>88.612998962402344</v>
      </c>
      <c r="C405" s="43">
        <v>482.83999633789062</v>
      </c>
      <c r="D405" s="43">
        <v>340.0311279296875</v>
      </c>
      <c r="E405" s="45">
        <f t="shared" si="18"/>
        <v>1.6892164901247578E-2</v>
      </c>
      <c r="F405" s="45">
        <f t="shared" si="19"/>
        <v>-8.0736133378815772E-3</v>
      </c>
      <c r="G405" s="45">
        <f t="shared" si="20"/>
        <v>1.3844416600924852E-2</v>
      </c>
    </row>
    <row r="406" spans="1:7" x14ac:dyDescent="0.2">
      <c r="A406" s="47">
        <v>44151</v>
      </c>
      <c r="B406" s="43">
        <v>88.701499938964844</v>
      </c>
      <c r="C406" s="43">
        <v>479.10000610351562</v>
      </c>
      <c r="D406" s="43">
        <v>344.27560424804688</v>
      </c>
      <c r="E406" s="45">
        <f t="shared" si="18"/>
        <v>9.9873582430101628E-4</v>
      </c>
      <c r="F406" s="45">
        <f t="shared" si="19"/>
        <v>-7.7458169636753973E-3</v>
      </c>
      <c r="G406" s="45">
        <f t="shared" si="20"/>
        <v>1.2482611060352859E-2</v>
      </c>
    </row>
    <row r="407" spans="1:7" x14ac:dyDescent="0.2">
      <c r="A407" s="47">
        <v>44152</v>
      </c>
      <c r="B407" s="43">
        <v>88.083000183105469</v>
      </c>
      <c r="C407" s="43">
        <v>480.6300048828125</v>
      </c>
      <c r="D407" s="43">
        <v>342.42401123046881</v>
      </c>
      <c r="E407" s="45">
        <f t="shared" si="18"/>
        <v>-6.9728218382435724E-3</v>
      </c>
      <c r="F407" s="45">
        <f t="shared" si="19"/>
        <v>3.1934852010131248E-3</v>
      </c>
      <c r="G407" s="45">
        <f t="shared" si="20"/>
        <v>-5.378228938475743E-3</v>
      </c>
    </row>
    <row r="408" spans="1:7" x14ac:dyDescent="0.2">
      <c r="A408" s="47">
        <v>44153</v>
      </c>
      <c r="B408" s="43">
        <v>87.031997680664062</v>
      </c>
      <c r="C408" s="43">
        <v>481.79000854492188</v>
      </c>
      <c r="D408" s="43">
        <v>338.30300903320312</v>
      </c>
      <c r="E408" s="45">
        <f t="shared" si="18"/>
        <v>-1.1931956226020911E-2</v>
      </c>
      <c r="F408" s="45">
        <f t="shared" si="19"/>
        <v>2.4135065441705161E-3</v>
      </c>
      <c r="G408" s="45">
        <f t="shared" si="20"/>
        <v>-1.2034793303358734E-2</v>
      </c>
    </row>
    <row r="409" spans="1:7" x14ac:dyDescent="0.2">
      <c r="A409" s="47">
        <v>44154</v>
      </c>
      <c r="B409" s="43">
        <v>87.928497314453125</v>
      </c>
      <c r="C409" s="43">
        <v>484.67001342773438</v>
      </c>
      <c r="D409" s="43">
        <v>339.72738647460938</v>
      </c>
      <c r="E409" s="45">
        <f t="shared" si="18"/>
        <v>1.0300804964611748E-2</v>
      </c>
      <c r="F409" s="45">
        <f t="shared" si="19"/>
        <v>5.977718158810613E-3</v>
      </c>
      <c r="G409" s="45">
        <f t="shared" si="20"/>
        <v>4.2103599535718373E-3</v>
      </c>
    </row>
    <row r="410" spans="1:7" x14ac:dyDescent="0.2">
      <c r="A410" s="47">
        <v>44155</v>
      </c>
      <c r="B410" s="43">
        <v>86.819000244140625</v>
      </c>
      <c r="C410" s="43">
        <v>488.239990234375</v>
      </c>
      <c r="D410" s="43">
        <v>337.40087890625</v>
      </c>
      <c r="E410" s="45">
        <f t="shared" si="18"/>
        <v>-1.2618173904924996E-2</v>
      </c>
      <c r="F410" s="45">
        <f t="shared" si="19"/>
        <v>7.3657884905910694E-3</v>
      </c>
      <c r="G410" s="45">
        <f t="shared" si="20"/>
        <v>-6.8481602042797162E-3</v>
      </c>
    </row>
    <row r="411" spans="1:7" x14ac:dyDescent="0.2">
      <c r="A411" s="47">
        <v>44158</v>
      </c>
      <c r="B411" s="43">
        <v>86.377998352050781</v>
      </c>
      <c r="C411" s="43">
        <v>476.6199951171875</v>
      </c>
      <c r="D411" s="43">
        <v>339.4234619140625</v>
      </c>
      <c r="E411" s="45">
        <f t="shared" si="18"/>
        <v>-5.0795550611008877E-3</v>
      </c>
      <c r="F411" s="45">
        <f t="shared" si="19"/>
        <v>-2.3799761079811244E-2</v>
      </c>
      <c r="G411" s="45">
        <f t="shared" si="20"/>
        <v>5.9945991082450429E-3</v>
      </c>
    </row>
    <row r="412" spans="1:7" x14ac:dyDescent="0.2">
      <c r="A412" s="47">
        <v>44159</v>
      </c>
      <c r="B412" s="43">
        <v>88.194999694824219</v>
      </c>
      <c r="C412" s="43">
        <v>482.8800048828125</v>
      </c>
      <c r="D412" s="43">
        <v>344.89285278320312</v>
      </c>
      <c r="E412" s="45">
        <f t="shared" si="18"/>
        <v>2.1035464787779474E-2</v>
      </c>
      <c r="F412" s="45">
        <f t="shared" si="19"/>
        <v>1.3134173617885752E-2</v>
      </c>
      <c r="G412" s="45">
        <f t="shared" si="20"/>
        <v>1.611376785298773E-2</v>
      </c>
    </row>
    <row r="413" spans="1:7" x14ac:dyDescent="0.2">
      <c r="A413" s="47">
        <v>44160</v>
      </c>
      <c r="B413" s="43">
        <v>88.206497192382812</v>
      </c>
      <c r="C413" s="43">
        <v>485</v>
      </c>
      <c r="D413" s="43">
        <v>344.361083984375</v>
      </c>
      <c r="E413" s="45">
        <f t="shared" si="18"/>
        <v>1.3036450590597925E-4</v>
      </c>
      <c r="F413" s="45">
        <f t="shared" si="19"/>
        <v>4.3903145621073912E-3</v>
      </c>
      <c r="G413" s="45">
        <f t="shared" si="20"/>
        <v>-1.5418376882468789E-3</v>
      </c>
    </row>
    <row r="414" spans="1:7" x14ac:dyDescent="0.2">
      <c r="A414" s="47">
        <v>44162</v>
      </c>
      <c r="B414" s="43">
        <v>89.350997924804688</v>
      </c>
      <c r="C414" s="43">
        <v>491.3599853515625</v>
      </c>
      <c r="D414" s="43">
        <v>345.32015991210938</v>
      </c>
      <c r="E414" s="45">
        <f t="shared" si="18"/>
        <v>1.2975242967937626E-2</v>
      </c>
      <c r="F414" s="45">
        <f t="shared" si="19"/>
        <v>1.3113371858891753E-2</v>
      </c>
      <c r="G414" s="45">
        <f t="shared" si="20"/>
        <v>2.7850880147011385E-3</v>
      </c>
    </row>
    <row r="415" spans="1:7" x14ac:dyDescent="0.2">
      <c r="A415" s="47">
        <v>44165</v>
      </c>
      <c r="B415" s="43">
        <v>87.720001220703125</v>
      </c>
      <c r="C415" s="43">
        <v>490.70001220703119</v>
      </c>
      <c r="D415" s="43">
        <v>343.79129028320312</v>
      </c>
      <c r="E415" s="45">
        <f t="shared" si="18"/>
        <v>-1.8253816319703155E-2</v>
      </c>
      <c r="F415" s="45">
        <f t="shared" si="19"/>
        <v>-1.3431560652198888E-3</v>
      </c>
      <c r="G415" s="45">
        <f t="shared" si="20"/>
        <v>-4.4273975469470905E-3</v>
      </c>
    </row>
    <row r="416" spans="1:7" x14ac:dyDescent="0.2">
      <c r="A416" s="47">
        <v>44166</v>
      </c>
      <c r="B416" s="43">
        <v>89.767997741699219</v>
      </c>
      <c r="C416" s="43">
        <v>504.57998657226562</v>
      </c>
      <c r="D416" s="43">
        <v>347.55154418945312</v>
      </c>
      <c r="E416" s="45">
        <f t="shared" si="18"/>
        <v>2.3346973238672714E-2</v>
      </c>
      <c r="F416" s="45">
        <f t="shared" si="19"/>
        <v>2.8286068921837184E-2</v>
      </c>
      <c r="G416" s="45">
        <f t="shared" si="20"/>
        <v>1.0937606659995474E-2</v>
      </c>
    </row>
    <row r="417" spans="1:7" x14ac:dyDescent="0.2">
      <c r="A417" s="47">
        <v>44167</v>
      </c>
      <c r="B417" s="43">
        <v>91.248497009277344</v>
      </c>
      <c r="C417" s="43">
        <v>503.3800048828125</v>
      </c>
      <c r="D417" s="43">
        <v>348.28268432617188</v>
      </c>
      <c r="E417" s="45">
        <f t="shared" si="18"/>
        <v>1.6492506292032406E-2</v>
      </c>
      <c r="F417" s="45">
        <f t="shared" si="19"/>
        <v>-2.3781793202003352E-3</v>
      </c>
      <c r="G417" s="45">
        <f t="shared" si="20"/>
        <v>2.1036883562807582E-3</v>
      </c>
    </row>
    <row r="418" spans="1:7" x14ac:dyDescent="0.2">
      <c r="A418" s="47">
        <v>44168</v>
      </c>
      <c r="B418" s="43">
        <v>91.092002868652344</v>
      </c>
      <c r="C418" s="43">
        <v>497.51998901367188</v>
      </c>
      <c r="D418" s="43">
        <v>348.187744140625</v>
      </c>
      <c r="E418" s="45">
        <f t="shared" si="18"/>
        <v>-1.7150325293477332E-3</v>
      </c>
      <c r="F418" s="45">
        <f t="shared" si="19"/>
        <v>-1.1641336191938819E-2</v>
      </c>
      <c r="G418" s="45">
        <f t="shared" si="20"/>
        <v>-2.7259519298399032E-4</v>
      </c>
    </row>
    <row r="419" spans="1:7" x14ac:dyDescent="0.2">
      <c r="A419" s="47">
        <v>44169</v>
      </c>
      <c r="B419" s="43">
        <v>91.188003540039062</v>
      </c>
      <c r="C419" s="43">
        <v>498.30999755859381</v>
      </c>
      <c r="D419" s="43">
        <v>351.18832397460938</v>
      </c>
      <c r="E419" s="45">
        <f t="shared" si="18"/>
        <v>1.0538869314921566E-3</v>
      </c>
      <c r="F419" s="45">
        <f t="shared" si="19"/>
        <v>1.5878930743830322E-3</v>
      </c>
      <c r="G419" s="45">
        <f t="shared" si="20"/>
        <v>8.6177066380961134E-3</v>
      </c>
    </row>
    <row r="420" spans="1:7" x14ac:dyDescent="0.2">
      <c r="A420" s="47">
        <v>44172</v>
      </c>
      <c r="B420" s="43">
        <v>90.85150146484375</v>
      </c>
      <c r="C420" s="43">
        <v>515.780029296875</v>
      </c>
      <c r="D420" s="43">
        <v>350.46664428710938</v>
      </c>
      <c r="E420" s="45">
        <f t="shared" si="18"/>
        <v>-3.6902011463334681E-3</v>
      </c>
      <c r="F420" s="45">
        <f t="shared" si="19"/>
        <v>3.505856158590713E-2</v>
      </c>
      <c r="G420" s="45">
        <f t="shared" si="20"/>
        <v>-2.0549649240393791E-3</v>
      </c>
    </row>
    <row r="421" spans="1:7" x14ac:dyDescent="0.2">
      <c r="A421" s="47">
        <v>44173</v>
      </c>
      <c r="B421" s="43">
        <v>90.566497802734375</v>
      </c>
      <c r="C421" s="43">
        <v>512.65997314453125</v>
      </c>
      <c r="D421" s="43">
        <v>351.49215698242188</v>
      </c>
      <c r="E421" s="45">
        <f t="shared" si="18"/>
        <v>-3.1370275396016556E-3</v>
      </c>
      <c r="F421" s="45">
        <f t="shared" si="19"/>
        <v>-6.0491992227715624E-3</v>
      </c>
      <c r="G421" s="45">
        <f t="shared" si="20"/>
        <v>2.9261349461616073E-3</v>
      </c>
    </row>
    <row r="422" spans="1:7" x14ac:dyDescent="0.2">
      <c r="A422" s="47">
        <v>44174</v>
      </c>
      <c r="B422" s="43">
        <v>88.892997741699219</v>
      </c>
      <c r="C422" s="43">
        <v>493.60000610351562</v>
      </c>
      <c r="D422" s="43">
        <v>348.33963012695312</v>
      </c>
      <c r="E422" s="45">
        <f t="shared" si="18"/>
        <v>-1.8478135973417645E-2</v>
      </c>
      <c r="F422" s="45">
        <f t="shared" si="19"/>
        <v>-3.717857457079482E-2</v>
      </c>
      <c r="G422" s="45">
        <f t="shared" si="20"/>
        <v>-8.9689820749724661E-3</v>
      </c>
    </row>
    <row r="423" spans="1:7" x14ac:dyDescent="0.2">
      <c r="A423" s="47">
        <v>44175</v>
      </c>
      <c r="B423" s="43">
        <v>88.382499694824219</v>
      </c>
      <c r="C423" s="43">
        <v>501.08999633789062</v>
      </c>
      <c r="D423" s="43">
        <v>348.22573852539062</v>
      </c>
      <c r="E423" s="45">
        <f t="shared" si="18"/>
        <v>-5.7428375670081399E-3</v>
      </c>
      <c r="F423" s="45">
        <f t="shared" si="19"/>
        <v>1.5174210173741837E-2</v>
      </c>
      <c r="G423" s="45">
        <f t="shared" si="20"/>
        <v>-3.2695562523561261E-4</v>
      </c>
    </row>
    <row r="424" spans="1:7" x14ac:dyDescent="0.2">
      <c r="A424" s="47">
        <v>44176</v>
      </c>
      <c r="B424" s="43">
        <v>88.739997863769531</v>
      </c>
      <c r="C424" s="43">
        <v>503.22000122070312</v>
      </c>
      <c r="D424" s="43">
        <v>347.81741333007812</v>
      </c>
      <c r="E424" s="45">
        <f t="shared" si="18"/>
        <v>4.0448976910555517E-3</v>
      </c>
      <c r="F424" s="45">
        <f t="shared" si="19"/>
        <v>4.2507431766333125E-3</v>
      </c>
      <c r="G424" s="45">
        <f t="shared" si="20"/>
        <v>-1.1725876353701158E-3</v>
      </c>
    </row>
    <row r="425" spans="1:7" x14ac:dyDescent="0.2">
      <c r="A425" s="47">
        <v>44179</v>
      </c>
      <c r="B425" s="43">
        <v>87.612998962402344</v>
      </c>
      <c r="C425" s="43">
        <v>522.41998291015625</v>
      </c>
      <c r="D425" s="43">
        <v>346.26022338867188</v>
      </c>
      <c r="E425" s="45">
        <f t="shared" si="18"/>
        <v>-1.2700010463120767E-2</v>
      </c>
      <c r="F425" s="45">
        <f t="shared" si="19"/>
        <v>3.8154249916295284E-2</v>
      </c>
      <c r="G425" s="45">
        <f t="shared" si="20"/>
        <v>-4.4770327238575587E-3</v>
      </c>
    </row>
    <row r="426" spans="1:7" x14ac:dyDescent="0.2">
      <c r="A426" s="47">
        <v>44180</v>
      </c>
      <c r="B426" s="43">
        <v>88.054000854492188</v>
      </c>
      <c r="C426" s="43">
        <v>519.780029296875</v>
      </c>
      <c r="D426" s="43">
        <v>350.94143676757812</v>
      </c>
      <c r="E426" s="45">
        <f t="shared" si="18"/>
        <v>5.0335212504150481E-3</v>
      </c>
      <c r="F426" s="45">
        <f t="shared" si="19"/>
        <v>-5.0533166793798904E-3</v>
      </c>
      <c r="G426" s="45">
        <f t="shared" si="20"/>
        <v>1.3519350657992439E-2</v>
      </c>
    </row>
    <row r="427" spans="1:7" x14ac:dyDescent="0.2">
      <c r="A427" s="47">
        <v>44181</v>
      </c>
      <c r="B427" s="43">
        <v>87.8594970703125</v>
      </c>
      <c r="C427" s="43">
        <v>524.83001708984375</v>
      </c>
      <c r="D427" s="43">
        <v>351.49215698242188</v>
      </c>
      <c r="E427" s="45">
        <f t="shared" si="18"/>
        <v>-2.2089147828853553E-3</v>
      </c>
      <c r="F427" s="45">
        <f t="shared" si="19"/>
        <v>9.7156248957853356E-3</v>
      </c>
      <c r="G427" s="45">
        <f t="shared" si="20"/>
        <v>1.569265288010095E-3</v>
      </c>
    </row>
    <row r="428" spans="1:7" x14ac:dyDescent="0.2">
      <c r="A428" s="47">
        <v>44182</v>
      </c>
      <c r="B428" s="43">
        <v>87.025497436523438</v>
      </c>
      <c r="C428" s="43">
        <v>532.9000244140625</v>
      </c>
      <c r="D428" s="43">
        <v>353.4576416015625</v>
      </c>
      <c r="E428" s="45">
        <f t="shared" si="18"/>
        <v>-9.492424400308442E-3</v>
      </c>
      <c r="F428" s="45">
        <f t="shared" si="19"/>
        <v>1.5376421053366075E-2</v>
      </c>
      <c r="G428" s="45">
        <f t="shared" si="20"/>
        <v>5.5918306570889404E-3</v>
      </c>
    </row>
    <row r="429" spans="1:7" x14ac:dyDescent="0.2">
      <c r="A429" s="47">
        <v>44183</v>
      </c>
      <c r="B429" s="43">
        <v>86.310997009277344</v>
      </c>
      <c r="C429" s="43">
        <v>534.45001220703125</v>
      </c>
      <c r="D429" s="43">
        <v>352.04638671875</v>
      </c>
      <c r="E429" s="45">
        <f t="shared" si="18"/>
        <v>-8.2102423805994525E-3</v>
      </c>
      <c r="F429" s="45">
        <f t="shared" si="19"/>
        <v>2.9085902082158885E-3</v>
      </c>
      <c r="G429" s="45">
        <f t="shared" si="20"/>
        <v>-3.9927128931713596E-3</v>
      </c>
    </row>
    <row r="430" spans="1:7" x14ac:dyDescent="0.2">
      <c r="A430" s="47">
        <v>44186</v>
      </c>
      <c r="B430" s="43">
        <v>86.727996826171875</v>
      </c>
      <c r="C430" s="43">
        <v>528.90997314453125</v>
      </c>
      <c r="D430" s="43">
        <v>350.78762817382812</v>
      </c>
      <c r="E430" s="45">
        <f t="shared" si="18"/>
        <v>4.8313636887974895E-3</v>
      </c>
      <c r="F430" s="45">
        <f t="shared" si="19"/>
        <v>-1.0365869465737688E-2</v>
      </c>
      <c r="G430" s="45">
        <f t="shared" si="20"/>
        <v>-3.5755474062783032E-3</v>
      </c>
    </row>
    <row r="431" spans="1:7" x14ac:dyDescent="0.2">
      <c r="A431" s="47">
        <v>44187</v>
      </c>
      <c r="B431" s="43">
        <v>86.011001586914062</v>
      </c>
      <c r="C431" s="43">
        <v>527.33001708984375</v>
      </c>
      <c r="D431" s="43">
        <v>350.19644165039062</v>
      </c>
      <c r="E431" s="45">
        <f t="shared" si="18"/>
        <v>-8.2671716803845875E-3</v>
      </c>
      <c r="F431" s="45">
        <f t="shared" si="19"/>
        <v>-2.9871927831010238E-3</v>
      </c>
      <c r="G431" s="45">
        <f t="shared" si="20"/>
        <v>-1.6853117839849968E-3</v>
      </c>
    </row>
    <row r="432" spans="1:7" x14ac:dyDescent="0.2">
      <c r="A432" s="47">
        <v>44188</v>
      </c>
      <c r="B432" s="43">
        <v>86.4114990234375</v>
      </c>
      <c r="C432" s="43">
        <v>514.47998046875</v>
      </c>
      <c r="D432" s="43">
        <v>350.51104736328119</v>
      </c>
      <c r="E432" s="45">
        <f t="shared" si="18"/>
        <v>4.6563512705840903E-3</v>
      </c>
      <c r="F432" s="45">
        <f t="shared" si="19"/>
        <v>-2.4368111438087217E-2</v>
      </c>
      <c r="G432" s="45">
        <f t="shared" si="20"/>
        <v>8.9836924500976648E-4</v>
      </c>
    </row>
    <row r="433" spans="1:7" x14ac:dyDescent="0.2">
      <c r="A433" s="47">
        <v>44189</v>
      </c>
      <c r="B433" s="43">
        <v>86.708000183105469</v>
      </c>
      <c r="C433" s="43">
        <v>513.969970703125</v>
      </c>
      <c r="D433" s="43">
        <v>351.87472534179688</v>
      </c>
      <c r="E433" s="45">
        <f t="shared" si="18"/>
        <v>3.4312697154755801E-3</v>
      </c>
      <c r="F433" s="45">
        <f t="shared" si="19"/>
        <v>-9.9131119768804772E-4</v>
      </c>
      <c r="G433" s="45">
        <f t="shared" si="20"/>
        <v>3.8905420778430448E-3</v>
      </c>
    </row>
    <row r="434" spans="1:7" x14ac:dyDescent="0.2">
      <c r="A434" s="47">
        <v>44193</v>
      </c>
      <c r="B434" s="43">
        <v>88.697998046875</v>
      </c>
      <c r="C434" s="43">
        <v>519.1199951171875</v>
      </c>
      <c r="D434" s="43">
        <v>354.8975830078125</v>
      </c>
      <c r="E434" s="45">
        <f t="shared" si="18"/>
        <v>2.2950568108676902E-2</v>
      </c>
      <c r="F434" s="45">
        <f t="shared" si="19"/>
        <v>1.0020088152265249E-2</v>
      </c>
      <c r="G434" s="45">
        <f t="shared" si="20"/>
        <v>8.5907212093148874E-3</v>
      </c>
    </row>
    <row r="435" spans="1:7" x14ac:dyDescent="0.2">
      <c r="A435" s="47">
        <v>44194</v>
      </c>
      <c r="B435" s="43">
        <v>87.88800048828125</v>
      </c>
      <c r="C435" s="43">
        <v>530.8699951171875</v>
      </c>
      <c r="D435" s="43">
        <v>354.2205810546875</v>
      </c>
      <c r="E435" s="45">
        <f t="shared" si="18"/>
        <v>-9.1320838849788203E-3</v>
      </c>
      <c r="F435" s="45">
        <f t="shared" si="19"/>
        <v>2.2634458526968364E-2</v>
      </c>
      <c r="G435" s="45">
        <f t="shared" si="20"/>
        <v>-1.9075980946032447E-3</v>
      </c>
    </row>
    <row r="436" spans="1:7" x14ac:dyDescent="0.2">
      <c r="A436" s="47">
        <v>44195</v>
      </c>
      <c r="B436" s="43">
        <v>86.8125</v>
      </c>
      <c r="C436" s="43">
        <v>524.59002685546875</v>
      </c>
      <c r="D436" s="43">
        <v>354.7259521484375</v>
      </c>
      <c r="E436" s="45">
        <f t="shared" si="18"/>
        <v>-1.2237170971077609E-2</v>
      </c>
      <c r="F436" s="45">
        <f t="shared" si="19"/>
        <v>-1.1829578464558862E-2</v>
      </c>
      <c r="G436" s="45">
        <f t="shared" si="20"/>
        <v>1.4267129601709299E-3</v>
      </c>
    </row>
    <row r="437" spans="1:7" x14ac:dyDescent="0.2">
      <c r="A437" s="47">
        <v>44196</v>
      </c>
      <c r="B437" s="43">
        <v>87.632003784179688</v>
      </c>
      <c r="C437" s="43">
        <v>540.72998046875</v>
      </c>
      <c r="D437" s="43">
        <v>356.52825927734381</v>
      </c>
      <c r="E437" s="45">
        <f t="shared" si="18"/>
        <v>9.4399283994780411E-3</v>
      </c>
      <c r="F437" s="45">
        <f t="shared" si="19"/>
        <v>3.0766794614888883E-2</v>
      </c>
      <c r="G437" s="45">
        <f t="shared" si="20"/>
        <v>5.0808437273631426E-3</v>
      </c>
    </row>
    <row r="438" spans="1:7" x14ac:dyDescent="0.2">
      <c r="A438" s="47">
        <v>44200</v>
      </c>
      <c r="B438" s="43">
        <v>86.306503295898438</v>
      </c>
      <c r="C438" s="43">
        <v>522.8599853515625</v>
      </c>
      <c r="D438" s="43">
        <v>351.67446899414062</v>
      </c>
      <c r="E438" s="45">
        <f t="shared" si="18"/>
        <v>-1.5125758068315953E-2</v>
      </c>
      <c r="F438" s="45">
        <f t="shared" si="19"/>
        <v>-3.3047908868852234E-2</v>
      </c>
      <c r="G438" s="45">
        <f t="shared" si="20"/>
        <v>-1.361404084220828E-2</v>
      </c>
    </row>
    <row r="439" spans="1:7" x14ac:dyDescent="0.2">
      <c r="A439" s="47">
        <v>44201</v>
      </c>
      <c r="B439" s="43">
        <v>87.00250244140625</v>
      </c>
      <c r="C439" s="43">
        <v>520.79998779296875</v>
      </c>
      <c r="D439" s="43">
        <v>354.09658813476562</v>
      </c>
      <c r="E439" s="45">
        <f t="shared" si="18"/>
        <v>8.0642723193362024E-3</v>
      </c>
      <c r="F439" s="45">
        <f t="shared" si="19"/>
        <v>-3.9398646220912114E-3</v>
      </c>
      <c r="G439" s="45">
        <f t="shared" si="20"/>
        <v>6.8873897714347744E-3</v>
      </c>
    </row>
    <row r="440" spans="1:7" x14ac:dyDescent="0.2">
      <c r="A440" s="47">
        <v>44202</v>
      </c>
      <c r="B440" s="43">
        <v>86.143997192382812</v>
      </c>
      <c r="C440" s="43">
        <v>500.489990234375</v>
      </c>
      <c r="D440" s="43">
        <v>356.21353149414062</v>
      </c>
      <c r="E440" s="45">
        <f t="shared" si="18"/>
        <v>-9.8675925971395684E-3</v>
      </c>
      <c r="F440" s="45">
        <f t="shared" si="19"/>
        <v>-3.8997692078801452E-2</v>
      </c>
      <c r="G440" s="45">
        <f t="shared" si="20"/>
        <v>5.9784347839276905E-3</v>
      </c>
    </row>
    <row r="441" spans="1:7" x14ac:dyDescent="0.2">
      <c r="A441" s="47">
        <v>44203</v>
      </c>
      <c r="B441" s="43">
        <v>88.717002868652344</v>
      </c>
      <c r="C441" s="43">
        <v>508.8900146484375</v>
      </c>
      <c r="D441" s="43">
        <v>361.50592041015619</v>
      </c>
      <c r="E441" s="45">
        <f t="shared" si="18"/>
        <v>2.9868658991099688E-2</v>
      </c>
      <c r="F441" s="45">
        <f t="shared" si="19"/>
        <v>1.6783601226727517E-2</v>
      </c>
      <c r="G441" s="45">
        <f t="shared" si="20"/>
        <v>1.4857349449406369E-2</v>
      </c>
    </row>
    <row r="442" spans="1:7" x14ac:dyDescent="0.2">
      <c r="A442" s="47">
        <v>44204</v>
      </c>
      <c r="B442" s="43">
        <v>89.891502380371094</v>
      </c>
      <c r="C442" s="43">
        <v>510.39999389648438</v>
      </c>
      <c r="D442" s="43">
        <v>363.5657958984375</v>
      </c>
      <c r="E442" s="45">
        <f t="shared" si="18"/>
        <v>1.3238719453334382E-2</v>
      </c>
      <c r="F442" s="45">
        <f t="shared" si="19"/>
        <v>2.9672015653324064E-3</v>
      </c>
      <c r="G442" s="45">
        <f t="shared" si="20"/>
        <v>5.6980408120127606E-3</v>
      </c>
    </row>
    <row r="443" spans="1:7" x14ac:dyDescent="0.2">
      <c r="A443" s="47">
        <v>44207</v>
      </c>
      <c r="B443" s="43">
        <v>87.814498901367188</v>
      </c>
      <c r="C443" s="43">
        <v>499.10000610351562</v>
      </c>
      <c r="D443" s="43">
        <v>361.11502075195312</v>
      </c>
      <c r="E443" s="45">
        <f t="shared" si="18"/>
        <v>-2.3105670992294432E-2</v>
      </c>
      <c r="F443" s="45">
        <f t="shared" si="19"/>
        <v>-2.2139474780755054E-2</v>
      </c>
      <c r="G443" s="45">
        <f t="shared" si="20"/>
        <v>-6.7409398082348805E-3</v>
      </c>
    </row>
    <row r="444" spans="1:7" x14ac:dyDescent="0.2">
      <c r="A444" s="47">
        <v>44208</v>
      </c>
      <c r="B444" s="43">
        <v>86.871498107910156</v>
      </c>
      <c r="C444" s="43">
        <v>494.25</v>
      </c>
      <c r="D444" s="43">
        <v>361.19131469726562</v>
      </c>
      <c r="E444" s="45">
        <f t="shared" si="18"/>
        <v>-1.0738554626568047E-2</v>
      </c>
      <c r="F444" s="45">
        <f t="shared" si="19"/>
        <v>-9.7175035948801648E-3</v>
      </c>
      <c r="G444" s="45">
        <f t="shared" si="20"/>
        <v>2.112732534737337E-4</v>
      </c>
    </row>
    <row r="445" spans="1:7" x14ac:dyDescent="0.2">
      <c r="A445" s="47">
        <v>44209</v>
      </c>
      <c r="B445" s="43">
        <v>87.362503051757812</v>
      </c>
      <c r="C445" s="43">
        <v>507.79000854492188</v>
      </c>
      <c r="D445" s="43">
        <v>362.16400146484381</v>
      </c>
      <c r="E445" s="45">
        <f t="shared" si="18"/>
        <v>5.6520833016801327E-3</v>
      </c>
      <c r="F445" s="45">
        <f t="shared" si="19"/>
        <v>2.7395060283099393E-2</v>
      </c>
      <c r="G445" s="45">
        <f t="shared" si="20"/>
        <v>2.6929960051598812E-3</v>
      </c>
    </row>
    <row r="446" spans="1:7" x14ac:dyDescent="0.2">
      <c r="A446" s="47">
        <v>44210</v>
      </c>
      <c r="B446" s="43">
        <v>86.545997619628906</v>
      </c>
      <c r="C446" s="43">
        <v>500.8599853515625</v>
      </c>
      <c r="D446" s="43">
        <v>360.89566040039062</v>
      </c>
      <c r="E446" s="45">
        <f t="shared" si="18"/>
        <v>-9.3461771767822232E-3</v>
      </c>
      <c r="F446" s="45">
        <f t="shared" si="19"/>
        <v>-1.3647419359859869E-2</v>
      </c>
      <c r="G446" s="45">
        <f t="shared" si="20"/>
        <v>-3.5021179888755534E-3</v>
      </c>
    </row>
    <row r="447" spans="1:7" x14ac:dyDescent="0.2">
      <c r="A447" s="47">
        <v>44211</v>
      </c>
      <c r="B447" s="43">
        <v>86.380996704101562</v>
      </c>
      <c r="C447" s="43">
        <v>497.98001098632812</v>
      </c>
      <c r="D447" s="43">
        <v>358.2637939453125</v>
      </c>
      <c r="E447" s="45">
        <f t="shared" si="18"/>
        <v>-1.9065112202244813E-3</v>
      </c>
      <c r="F447" s="45">
        <f t="shared" si="19"/>
        <v>-5.7500587977952957E-3</v>
      </c>
      <c r="G447" s="45">
        <f t="shared" si="20"/>
        <v>-7.2925965697626782E-3</v>
      </c>
    </row>
    <row r="448" spans="1:7" x14ac:dyDescent="0.2">
      <c r="A448" s="47">
        <v>44215</v>
      </c>
      <c r="B448" s="43">
        <v>89.223503112792969</v>
      </c>
      <c r="C448" s="43">
        <v>501.76998901367188</v>
      </c>
      <c r="D448" s="43">
        <v>361.076904296875</v>
      </c>
      <c r="E448" s="45">
        <f t="shared" si="18"/>
        <v>3.2906617394430203E-2</v>
      </c>
      <c r="F448" s="45">
        <f t="shared" si="19"/>
        <v>7.6107031280976505E-3</v>
      </c>
      <c r="G448" s="45">
        <f t="shared" si="20"/>
        <v>7.8520643143524284E-3</v>
      </c>
    </row>
    <row r="449" spans="1:7" x14ac:dyDescent="0.2">
      <c r="A449" s="47">
        <v>44216</v>
      </c>
      <c r="B449" s="43">
        <v>94.003501892089844</v>
      </c>
      <c r="C449" s="43">
        <v>586.34002685546875</v>
      </c>
      <c r="D449" s="43">
        <v>366.07369995117188</v>
      </c>
      <c r="E449" s="45">
        <f t="shared" si="18"/>
        <v>5.3573314345819641E-2</v>
      </c>
      <c r="F449" s="45">
        <f t="shared" si="19"/>
        <v>0.16854343562482882</v>
      </c>
      <c r="G449" s="45">
        <f t="shared" si="20"/>
        <v>1.3838591155607514E-2</v>
      </c>
    </row>
    <row r="450" spans="1:7" x14ac:dyDescent="0.2">
      <c r="A450" s="47">
        <v>44217</v>
      </c>
      <c r="B450" s="43">
        <v>94.207496643066406</v>
      </c>
      <c r="C450" s="43">
        <v>579.84002685546875</v>
      </c>
      <c r="D450" s="43">
        <v>366.407470703125</v>
      </c>
      <c r="E450" s="45">
        <f t="shared" si="18"/>
        <v>2.1700760808968131E-3</v>
      </c>
      <c r="F450" s="45">
        <f t="shared" si="19"/>
        <v>-1.1085717676242206E-2</v>
      </c>
      <c r="G450" s="45">
        <f t="shared" si="20"/>
        <v>9.1175834810762002E-4</v>
      </c>
    </row>
    <row r="451" spans="1:7" x14ac:dyDescent="0.2">
      <c r="A451" s="47">
        <v>44218</v>
      </c>
      <c r="B451" s="43">
        <v>94.627998352050781</v>
      </c>
      <c r="C451" s="43">
        <v>565.16998291015625</v>
      </c>
      <c r="D451" s="43">
        <v>365.11056518554688</v>
      </c>
      <c r="E451" s="45">
        <f t="shared" si="18"/>
        <v>4.4635695031529487E-3</v>
      </c>
      <c r="F451" s="45">
        <f t="shared" si="19"/>
        <v>-2.5300157398359745E-2</v>
      </c>
      <c r="G451" s="45">
        <f t="shared" si="20"/>
        <v>-3.539517125809149E-3</v>
      </c>
    </row>
    <row r="452" spans="1:7" x14ac:dyDescent="0.2">
      <c r="A452" s="47">
        <v>44221</v>
      </c>
      <c r="B452" s="43">
        <v>94.713996887207031</v>
      </c>
      <c r="C452" s="43">
        <v>556.780029296875</v>
      </c>
      <c r="D452" s="43">
        <v>366.55050659179688</v>
      </c>
      <c r="E452" s="45">
        <f t="shared" ref="E452:E515" si="21">(B452-B451)/B451</f>
        <v>9.0880644897828214E-4</v>
      </c>
      <c r="F452" s="45">
        <f t="shared" ref="F452:F515" si="22">(C452-C451)/C451</f>
        <v>-1.4845009230815751E-2</v>
      </c>
      <c r="G452" s="45">
        <f t="shared" ref="G452:G515" si="23">(D452-D451)/D451</f>
        <v>3.9438502841412735E-3</v>
      </c>
    </row>
    <row r="453" spans="1:7" x14ac:dyDescent="0.2">
      <c r="A453" s="47">
        <v>44222</v>
      </c>
      <c r="B453" s="43">
        <v>95.397499084472656</v>
      </c>
      <c r="C453" s="43">
        <v>561.92999267578125</v>
      </c>
      <c r="D453" s="43">
        <v>365.97833251953119</v>
      </c>
      <c r="E453" s="45">
        <f t="shared" si="21"/>
        <v>7.216485627563515E-3</v>
      </c>
      <c r="F453" s="45">
        <f t="shared" si="22"/>
        <v>9.2495475913707582E-3</v>
      </c>
      <c r="G453" s="45">
        <f t="shared" si="23"/>
        <v>-1.5609692579224134E-3</v>
      </c>
    </row>
    <row r="454" spans="1:7" x14ac:dyDescent="0.2">
      <c r="A454" s="47">
        <v>44223</v>
      </c>
      <c r="B454" s="43">
        <v>90.946998596191406</v>
      </c>
      <c r="C454" s="43">
        <v>523.280029296875</v>
      </c>
      <c r="D454" s="43">
        <v>357.03363037109381</v>
      </c>
      <c r="E454" s="45">
        <f t="shared" si="21"/>
        <v>-4.6652171503368416E-2</v>
      </c>
      <c r="F454" s="45">
        <f t="shared" si="22"/>
        <v>-6.8780744723847223E-2</v>
      </c>
      <c r="G454" s="45">
        <f t="shared" si="23"/>
        <v>-2.4440523806037163E-2</v>
      </c>
    </row>
    <row r="455" spans="1:7" x14ac:dyDescent="0.2">
      <c r="A455" s="47">
        <v>44224</v>
      </c>
      <c r="B455" s="43">
        <v>92.660003662109375</v>
      </c>
      <c r="C455" s="43">
        <v>538.5999755859375</v>
      </c>
      <c r="D455" s="43">
        <v>360.10421752929688</v>
      </c>
      <c r="E455" s="45">
        <f t="shared" si="21"/>
        <v>1.8835201736824601E-2</v>
      </c>
      <c r="F455" s="45">
        <f t="shared" si="22"/>
        <v>2.9276764698335088E-2</v>
      </c>
      <c r="G455" s="45">
        <f t="shared" si="23"/>
        <v>8.600274307525484E-3</v>
      </c>
    </row>
    <row r="456" spans="1:7" x14ac:dyDescent="0.2">
      <c r="A456" s="47">
        <v>44225</v>
      </c>
      <c r="B456" s="43">
        <v>91.367996215820312</v>
      </c>
      <c r="C456" s="43">
        <v>532.3900146484375</v>
      </c>
      <c r="D456" s="43">
        <v>352.89508056640619</v>
      </c>
      <c r="E456" s="45">
        <f t="shared" si="21"/>
        <v>-1.3943528979347445E-2</v>
      </c>
      <c r="F456" s="45">
        <f t="shared" si="22"/>
        <v>-1.1529820310044103E-2</v>
      </c>
      <c r="G456" s="45">
        <f t="shared" si="23"/>
        <v>-2.0019584920035464E-2</v>
      </c>
    </row>
    <row r="457" spans="1:7" x14ac:dyDescent="0.2">
      <c r="A457" s="47">
        <v>44228</v>
      </c>
      <c r="B457" s="43">
        <v>94.65350341796875</v>
      </c>
      <c r="C457" s="43">
        <v>539.03997802734375</v>
      </c>
      <c r="D457" s="43">
        <v>358.76922607421881</v>
      </c>
      <c r="E457" s="45">
        <f t="shared" si="21"/>
        <v>3.5959059388669772E-2</v>
      </c>
      <c r="F457" s="45">
        <f t="shared" si="22"/>
        <v>1.2490774048978994E-2</v>
      </c>
      <c r="G457" s="45">
        <f t="shared" si="23"/>
        <v>1.6645586269960041E-2</v>
      </c>
    </row>
    <row r="458" spans="1:7" x14ac:dyDescent="0.2">
      <c r="A458" s="47">
        <v>44229</v>
      </c>
      <c r="B458" s="43">
        <v>95.956001281738281</v>
      </c>
      <c r="C458" s="43">
        <v>548.15997314453125</v>
      </c>
      <c r="D458" s="43">
        <v>363.84225463867188</v>
      </c>
      <c r="E458" s="45">
        <f t="shared" si="21"/>
        <v>1.3760693653545937E-2</v>
      </c>
      <c r="F458" s="45">
        <f t="shared" si="22"/>
        <v>1.6918958683848996E-2</v>
      </c>
      <c r="G458" s="45">
        <f t="shared" si="23"/>
        <v>1.4140088379273667E-2</v>
      </c>
    </row>
    <row r="459" spans="1:7" x14ac:dyDescent="0.2">
      <c r="A459" s="47">
        <v>44230</v>
      </c>
      <c r="B459" s="43">
        <v>102.9440002441406</v>
      </c>
      <c r="C459" s="43">
        <v>539.45001220703125</v>
      </c>
      <c r="D459" s="43">
        <v>364.12835693359381</v>
      </c>
      <c r="E459" s="45">
        <f t="shared" si="21"/>
        <v>7.2825033026175365E-2</v>
      </c>
      <c r="F459" s="45">
        <f t="shared" si="22"/>
        <v>-1.5889450824975646E-2</v>
      </c>
      <c r="G459" s="45">
        <f t="shared" si="23"/>
        <v>7.8633608734108467E-4</v>
      </c>
    </row>
    <row r="460" spans="1:7" x14ac:dyDescent="0.2">
      <c r="A460" s="47">
        <v>44231</v>
      </c>
      <c r="B460" s="43">
        <v>102.68150329589839</v>
      </c>
      <c r="C460" s="43">
        <v>552.15997314453125</v>
      </c>
      <c r="D460" s="43">
        <v>368.2669677734375</v>
      </c>
      <c r="E460" s="45">
        <f t="shared" si="21"/>
        <v>-2.54990040817986E-3</v>
      </c>
      <c r="F460" s="45">
        <f t="shared" si="22"/>
        <v>2.3560961442006874E-2</v>
      </c>
      <c r="G460" s="45">
        <f t="shared" si="23"/>
        <v>1.1365802088845425E-2</v>
      </c>
    </row>
    <row r="461" spans="1:7" x14ac:dyDescent="0.2">
      <c r="A461" s="47">
        <v>44232</v>
      </c>
      <c r="B461" s="43">
        <v>104.4414978027344</v>
      </c>
      <c r="C461" s="43">
        <v>550.78997802734375</v>
      </c>
      <c r="D461" s="43">
        <v>369.71640014648438</v>
      </c>
      <c r="E461" s="45">
        <f t="shared" si="21"/>
        <v>1.714032664446111E-2</v>
      </c>
      <c r="F461" s="45">
        <f t="shared" si="22"/>
        <v>-2.4811561573096779E-3</v>
      </c>
      <c r="G461" s="45">
        <f t="shared" si="23"/>
        <v>3.9358196631379223E-3</v>
      </c>
    </row>
    <row r="462" spans="1:7" x14ac:dyDescent="0.2">
      <c r="A462" s="47">
        <v>44235</v>
      </c>
      <c r="B462" s="43">
        <v>104.2259979248047</v>
      </c>
      <c r="C462" s="43">
        <v>547.91998291015625</v>
      </c>
      <c r="D462" s="43">
        <v>372.38644409179688</v>
      </c>
      <c r="E462" s="45">
        <f t="shared" si="21"/>
        <v>-2.0633549160385526E-3</v>
      </c>
      <c r="F462" s="45">
        <f t="shared" si="22"/>
        <v>-5.2106887047335135E-3</v>
      </c>
      <c r="G462" s="45">
        <f t="shared" si="23"/>
        <v>7.221870450579441E-3</v>
      </c>
    </row>
    <row r="463" spans="1:7" x14ac:dyDescent="0.2">
      <c r="A463" s="47">
        <v>44236</v>
      </c>
      <c r="B463" s="43">
        <v>103.7695007324219</v>
      </c>
      <c r="C463" s="43">
        <v>559.07000732421875</v>
      </c>
      <c r="D463" s="43">
        <v>372.1385498046875</v>
      </c>
      <c r="E463" s="45">
        <f t="shared" si="21"/>
        <v>-4.3798783554190052E-3</v>
      </c>
      <c r="F463" s="45">
        <f t="shared" si="22"/>
        <v>2.0349731277989905E-2</v>
      </c>
      <c r="G463" s="45">
        <f t="shared" si="23"/>
        <v>-6.6569095369182303E-4</v>
      </c>
    </row>
    <row r="464" spans="1:7" x14ac:dyDescent="0.2">
      <c r="A464" s="47">
        <v>44237</v>
      </c>
      <c r="B464" s="43">
        <v>104.32399749755859</v>
      </c>
      <c r="C464" s="43">
        <v>563.59002685546875</v>
      </c>
      <c r="D464" s="43">
        <v>371.97640991210938</v>
      </c>
      <c r="E464" s="45">
        <f t="shared" si="21"/>
        <v>5.3435427676047642E-3</v>
      </c>
      <c r="F464" s="45">
        <f t="shared" si="22"/>
        <v>8.0848900352987942E-3</v>
      </c>
      <c r="G464" s="45">
        <f t="shared" si="23"/>
        <v>-4.356976525630634E-4</v>
      </c>
    </row>
    <row r="465" spans="1:7" x14ac:dyDescent="0.2">
      <c r="A465" s="47">
        <v>44238</v>
      </c>
      <c r="B465" s="43">
        <v>104.4375</v>
      </c>
      <c r="C465" s="43">
        <v>557.59002685546875</v>
      </c>
      <c r="D465" s="43">
        <v>372.5771484375</v>
      </c>
      <c r="E465" s="45">
        <f t="shared" si="21"/>
        <v>1.0879807634294541E-3</v>
      </c>
      <c r="F465" s="45">
        <f t="shared" si="22"/>
        <v>-1.0646036505430719E-2</v>
      </c>
      <c r="G465" s="45">
        <f t="shared" si="23"/>
        <v>1.6149909224957774E-3</v>
      </c>
    </row>
    <row r="466" spans="1:7" x14ac:dyDescent="0.2">
      <c r="A466" s="47">
        <v>44239</v>
      </c>
      <c r="B466" s="43">
        <v>104.7515029907227</v>
      </c>
      <c r="C466" s="43">
        <v>556.52001953125</v>
      </c>
      <c r="D466" s="43">
        <v>374.4176025390625</v>
      </c>
      <c r="E466" s="45">
        <f t="shared" si="21"/>
        <v>3.0066115209833526E-3</v>
      </c>
      <c r="F466" s="45">
        <f t="shared" si="22"/>
        <v>-1.9189857649589981E-3</v>
      </c>
      <c r="G466" s="45">
        <f t="shared" si="23"/>
        <v>4.9397932999405009E-3</v>
      </c>
    </row>
    <row r="467" spans="1:7" x14ac:dyDescent="0.2">
      <c r="A467" s="47">
        <v>44243</v>
      </c>
      <c r="B467" s="43">
        <v>105.5350036621094</v>
      </c>
      <c r="C467" s="43">
        <v>557.280029296875</v>
      </c>
      <c r="D467" s="43">
        <v>374.09329223632812</v>
      </c>
      <c r="E467" s="45">
        <f t="shared" si="21"/>
        <v>7.4796126930617417E-3</v>
      </c>
      <c r="F467" s="45">
        <f t="shared" si="22"/>
        <v>1.365646767325903E-3</v>
      </c>
      <c r="G467" s="45">
        <f t="shared" si="23"/>
        <v>-8.6617269202918983E-4</v>
      </c>
    </row>
    <row r="468" spans="1:7" x14ac:dyDescent="0.2">
      <c r="A468" s="47">
        <v>44244</v>
      </c>
      <c r="B468" s="43">
        <v>105.9309997558594</v>
      </c>
      <c r="C468" s="43">
        <v>551.34002685546875</v>
      </c>
      <c r="D468" s="43">
        <v>374.17919921875</v>
      </c>
      <c r="E468" s="45">
        <f t="shared" si="21"/>
        <v>3.7522725163099211E-3</v>
      </c>
      <c r="F468" s="45">
        <f t="shared" si="22"/>
        <v>-1.065891854926293E-2</v>
      </c>
      <c r="G468" s="45">
        <f t="shared" si="23"/>
        <v>2.2964053139879474E-4</v>
      </c>
    </row>
    <row r="469" spans="1:7" x14ac:dyDescent="0.2">
      <c r="A469" s="47">
        <v>44245</v>
      </c>
      <c r="B469" s="43">
        <v>105.2904968261719</v>
      </c>
      <c r="C469" s="43">
        <v>548.219970703125</v>
      </c>
      <c r="D469" s="43">
        <v>372.586669921875</v>
      </c>
      <c r="E469" s="45">
        <f t="shared" si="21"/>
        <v>-6.0464163574749192E-3</v>
      </c>
      <c r="F469" s="45">
        <f t="shared" si="22"/>
        <v>-5.6590416083859962E-3</v>
      </c>
      <c r="G469" s="45">
        <f t="shared" si="23"/>
        <v>-4.2560604656807412E-3</v>
      </c>
    </row>
    <row r="470" spans="1:7" x14ac:dyDescent="0.2">
      <c r="A470" s="47">
        <v>44246</v>
      </c>
      <c r="B470" s="43">
        <v>104.4404983520508</v>
      </c>
      <c r="C470" s="43">
        <v>540.219970703125</v>
      </c>
      <c r="D470" s="43">
        <v>371.92877197265619</v>
      </c>
      <c r="E470" s="45">
        <f t="shared" si="21"/>
        <v>-8.0728888146895435E-3</v>
      </c>
      <c r="F470" s="45">
        <f t="shared" si="22"/>
        <v>-1.4592682549925207E-2</v>
      </c>
      <c r="G470" s="45">
        <f t="shared" si="23"/>
        <v>-1.7657581505982399E-3</v>
      </c>
    </row>
    <row r="471" spans="1:7" x14ac:dyDescent="0.2">
      <c r="A471" s="47">
        <v>44249</v>
      </c>
      <c r="B471" s="43">
        <v>102.71299743652339</v>
      </c>
      <c r="C471" s="43">
        <v>533.780029296875</v>
      </c>
      <c r="D471" s="43">
        <v>369.06802368164062</v>
      </c>
      <c r="E471" s="45">
        <f t="shared" si="21"/>
        <v>-1.6540527312540149E-2</v>
      </c>
      <c r="F471" s="45">
        <f t="shared" si="22"/>
        <v>-1.1920961377766309E-2</v>
      </c>
      <c r="G471" s="45">
        <f t="shared" si="23"/>
        <v>-7.6916563239853011E-3</v>
      </c>
    </row>
    <row r="472" spans="1:7" x14ac:dyDescent="0.2">
      <c r="A472" s="47">
        <v>44250</v>
      </c>
      <c r="B472" s="43">
        <v>103.00599670410161</v>
      </c>
      <c r="C472" s="43">
        <v>546.1500244140625</v>
      </c>
      <c r="D472" s="43">
        <v>369.51614379882812</v>
      </c>
      <c r="E472" s="45">
        <f t="shared" si="21"/>
        <v>2.8526016657169774E-3</v>
      </c>
      <c r="F472" s="45">
        <f t="shared" si="22"/>
        <v>2.3174331069451871E-2</v>
      </c>
      <c r="G472" s="45">
        <f t="shared" si="23"/>
        <v>1.2141938299538243E-3</v>
      </c>
    </row>
    <row r="473" spans="1:7" x14ac:dyDescent="0.2">
      <c r="A473" s="47">
        <v>44251</v>
      </c>
      <c r="B473" s="43">
        <v>104.1904983520508</v>
      </c>
      <c r="C473" s="43">
        <v>553.40997314453125</v>
      </c>
      <c r="D473" s="43">
        <v>373.5880126953125</v>
      </c>
      <c r="E473" s="45">
        <f t="shared" si="21"/>
        <v>1.1499346502629633E-2</v>
      </c>
      <c r="F473" s="45">
        <f t="shared" si="22"/>
        <v>1.329295689084257E-2</v>
      </c>
      <c r="G473" s="45">
        <f t="shared" si="23"/>
        <v>1.1019461435766608E-2</v>
      </c>
    </row>
    <row r="474" spans="1:7" x14ac:dyDescent="0.2">
      <c r="A474" s="47">
        <v>44252</v>
      </c>
      <c r="B474" s="43">
        <v>100.79750061035161</v>
      </c>
      <c r="C474" s="43">
        <v>546.70001220703125</v>
      </c>
      <c r="D474" s="43">
        <v>364.58609008789062</v>
      </c>
      <c r="E474" s="45">
        <f t="shared" si="21"/>
        <v>-3.2565327888484999E-2</v>
      </c>
      <c r="F474" s="45">
        <f t="shared" si="22"/>
        <v>-1.2124756081595939E-2</v>
      </c>
      <c r="G474" s="45">
        <f t="shared" si="23"/>
        <v>-2.4095855063646223E-2</v>
      </c>
    </row>
    <row r="475" spans="1:7" x14ac:dyDescent="0.2">
      <c r="A475" s="47">
        <v>44253</v>
      </c>
      <c r="B475" s="43">
        <v>101.0954971313477</v>
      </c>
      <c r="C475" s="43">
        <v>538.8499755859375</v>
      </c>
      <c r="D475" s="43">
        <v>362.70751953125</v>
      </c>
      <c r="E475" s="45">
        <f t="shared" si="21"/>
        <v>2.9563879976354335E-3</v>
      </c>
      <c r="F475" s="45">
        <f t="shared" si="22"/>
        <v>-1.4358947221169989E-2</v>
      </c>
      <c r="G475" s="45">
        <f t="shared" si="23"/>
        <v>-5.1526117087674923E-3</v>
      </c>
    </row>
    <row r="476" spans="1:7" x14ac:dyDescent="0.2">
      <c r="A476" s="47">
        <v>44256</v>
      </c>
      <c r="B476" s="43">
        <v>103.4830017089844</v>
      </c>
      <c r="C476" s="43">
        <v>550.6400146484375</v>
      </c>
      <c r="D476" s="43">
        <v>371.49960327148438</v>
      </c>
      <c r="E476" s="45">
        <f t="shared" si="21"/>
        <v>2.3616329563469617E-2</v>
      </c>
      <c r="F476" s="45">
        <f t="shared" si="22"/>
        <v>2.1880002963124728E-2</v>
      </c>
      <c r="G476" s="45">
        <f t="shared" si="23"/>
        <v>2.4240147410224479E-2</v>
      </c>
    </row>
    <row r="477" spans="1:7" x14ac:dyDescent="0.2">
      <c r="A477" s="47">
        <v>44257</v>
      </c>
      <c r="B477" s="43">
        <v>103.2239990234375</v>
      </c>
      <c r="C477" s="43">
        <v>547.82000732421875</v>
      </c>
      <c r="D477" s="43">
        <v>368.60073852539062</v>
      </c>
      <c r="E477" s="45">
        <f t="shared" si="21"/>
        <v>-2.5028524614629224E-3</v>
      </c>
      <c r="F477" s="45">
        <f t="shared" si="22"/>
        <v>-5.1213265458363326E-3</v>
      </c>
      <c r="G477" s="45">
        <f t="shared" si="23"/>
        <v>-7.803143584988753E-3</v>
      </c>
    </row>
    <row r="478" spans="1:7" x14ac:dyDescent="0.2">
      <c r="A478" s="47">
        <v>44258</v>
      </c>
      <c r="B478" s="43">
        <v>100.5705032348633</v>
      </c>
      <c r="C478" s="43">
        <v>520.70001220703125</v>
      </c>
      <c r="D478" s="43">
        <v>363.71829223632812</v>
      </c>
      <c r="E478" s="45">
        <f t="shared" si="21"/>
        <v>-2.5706190553339399E-2</v>
      </c>
      <c r="F478" s="45">
        <f t="shared" si="22"/>
        <v>-4.9505302388740527E-2</v>
      </c>
      <c r="G478" s="45">
        <f t="shared" si="23"/>
        <v>-1.3245893940948191E-2</v>
      </c>
    </row>
    <row r="479" spans="1:7" x14ac:dyDescent="0.2">
      <c r="A479" s="47">
        <v>44259</v>
      </c>
      <c r="B479" s="43">
        <v>101.6965026855469</v>
      </c>
      <c r="C479" s="43">
        <v>511.29000854492188</v>
      </c>
      <c r="D479" s="43">
        <v>359.2174072265625</v>
      </c>
      <c r="E479" s="45">
        <f t="shared" si="21"/>
        <v>1.1196120278468233E-2</v>
      </c>
      <c r="F479" s="45">
        <f t="shared" si="22"/>
        <v>-1.8071832996938632E-2</v>
      </c>
      <c r="G479" s="45">
        <f t="shared" si="23"/>
        <v>-1.2374645724007602E-2</v>
      </c>
    </row>
    <row r="480" spans="1:7" x14ac:dyDescent="0.2">
      <c r="A480" s="47">
        <v>44260</v>
      </c>
      <c r="B480" s="43">
        <v>104.85350036621089</v>
      </c>
      <c r="C480" s="43">
        <v>516.3900146484375</v>
      </c>
      <c r="D480" s="43">
        <v>365.82577514648438</v>
      </c>
      <c r="E480" s="45">
        <f t="shared" si="21"/>
        <v>3.1043325948244861E-2</v>
      </c>
      <c r="F480" s="45">
        <f t="shared" si="22"/>
        <v>9.9747814709497482E-3</v>
      </c>
      <c r="G480" s="45">
        <f t="shared" si="23"/>
        <v>1.8396569283609082E-2</v>
      </c>
    </row>
    <row r="481" spans="1:7" x14ac:dyDescent="0.2">
      <c r="A481" s="47">
        <v>44263</v>
      </c>
      <c r="B481" s="43">
        <v>100.375</v>
      </c>
      <c r="C481" s="43">
        <v>493.32998657226562</v>
      </c>
      <c r="D481" s="43">
        <v>364.00436401367188</v>
      </c>
      <c r="E481" s="45">
        <f t="shared" si="21"/>
        <v>-4.2711977669503673E-2</v>
      </c>
      <c r="F481" s="45">
        <f t="shared" si="22"/>
        <v>-4.4656223827006666E-2</v>
      </c>
      <c r="G481" s="45">
        <f t="shared" si="23"/>
        <v>-4.9789032281368599E-3</v>
      </c>
    </row>
    <row r="482" spans="1:7" x14ac:dyDescent="0.2">
      <c r="A482" s="47">
        <v>44264</v>
      </c>
      <c r="B482" s="43">
        <v>102.0179977416992</v>
      </c>
      <c r="C482" s="43">
        <v>506.44000244140619</v>
      </c>
      <c r="D482" s="43">
        <v>369.20150756835938</v>
      </c>
      <c r="E482" s="45">
        <f t="shared" si="21"/>
        <v>1.6368595185048115E-2</v>
      </c>
      <c r="F482" s="45">
        <f t="shared" si="22"/>
        <v>2.6574536772497902E-2</v>
      </c>
      <c r="G482" s="45">
        <f t="shared" si="23"/>
        <v>1.4277695732494837E-2</v>
      </c>
    </row>
    <row r="483" spans="1:7" x14ac:dyDescent="0.2">
      <c r="A483" s="47">
        <v>44265</v>
      </c>
      <c r="B483" s="43">
        <v>101.8095016479492</v>
      </c>
      <c r="C483" s="43">
        <v>504.54000854492188</v>
      </c>
      <c r="D483" s="43">
        <v>371.49960327148438</v>
      </c>
      <c r="E483" s="45">
        <f t="shared" si="21"/>
        <v>-2.0437187394904003E-3</v>
      </c>
      <c r="F483" s="45">
        <f t="shared" si="22"/>
        <v>-3.7516663125443817E-3</v>
      </c>
      <c r="G483" s="45">
        <f t="shared" si="23"/>
        <v>6.2245024898753883E-3</v>
      </c>
    </row>
    <row r="484" spans="1:7" x14ac:dyDescent="0.2">
      <c r="A484" s="47">
        <v>44266</v>
      </c>
      <c r="B484" s="43">
        <v>105.02700042724609</v>
      </c>
      <c r="C484" s="43">
        <v>523.05999755859375</v>
      </c>
      <c r="D484" s="43">
        <v>375.26626586914062</v>
      </c>
      <c r="E484" s="45">
        <f t="shared" si="21"/>
        <v>3.1603128659079341E-2</v>
      </c>
      <c r="F484" s="45">
        <f t="shared" si="22"/>
        <v>3.6706680738922894E-2</v>
      </c>
      <c r="G484" s="45">
        <f t="shared" si="23"/>
        <v>1.0139075693450066E-2</v>
      </c>
    </row>
    <row r="485" spans="1:7" x14ac:dyDescent="0.2">
      <c r="A485" s="47">
        <v>44267</v>
      </c>
      <c r="B485" s="43">
        <v>102.5</v>
      </c>
      <c r="C485" s="43">
        <v>518.02001953125</v>
      </c>
      <c r="D485" s="43">
        <v>375.77169799804688</v>
      </c>
      <c r="E485" s="45">
        <f t="shared" si="21"/>
        <v>-2.4060483656263114E-2</v>
      </c>
      <c r="F485" s="45">
        <f t="shared" si="22"/>
        <v>-9.6355638949032155E-3</v>
      </c>
      <c r="G485" s="45">
        <f t="shared" si="23"/>
        <v>1.3468626809170735E-3</v>
      </c>
    </row>
    <row r="486" spans="1:7" x14ac:dyDescent="0.2">
      <c r="A486" s="47">
        <v>44270</v>
      </c>
      <c r="B486" s="43">
        <v>102.7220001220703</v>
      </c>
      <c r="C486" s="43">
        <v>520.25</v>
      </c>
      <c r="D486" s="43">
        <v>378.01260375976562</v>
      </c>
      <c r="E486" s="45">
        <f t="shared" si="21"/>
        <v>2.1658548494663246E-3</v>
      </c>
      <c r="F486" s="45">
        <f t="shared" si="22"/>
        <v>4.3048152285077362E-3</v>
      </c>
      <c r="G486" s="45">
        <f t="shared" si="23"/>
        <v>5.9634766898554381E-3</v>
      </c>
    </row>
    <row r="487" spans="1:7" x14ac:dyDescent="0.2">
      <c r="A487" s="47">
        <v>44271</v>
      </c>
      <c r="B487" s="43">
        <v>104.1945037841797</v>
      </c>
      <c r="C487" s="43">
        <v>524.030029296875</v>
      </c>
      <c r="D487" s="43">
        <v>377.53579711914062</v>
      </c>
      <c r="E487" s="45">
        <f t="shared" si="21"/>
        <v>1.4334842198940295E-2</v>
      </c>
      <c r="F487" s="45">
        <f t="shared" si="22"/>
        <v>7.265793939211917E-3</v>
      </c>
      <c r="G487" s="45">
        <f t="shared" si="23"/>
        <v>-1.2613511715816226E-3</v>
      </c>
    </row>
    <row r="488" spans="1:7" x14ac:dyDescent="0.2">
      <c r="A488" s="47">
        <v>44272</v>
      </c>
      <c r="B488" s="43">
        <v>104.1110000610352</v>
      </c>
      <c r="C488" s="43">
        <v>524.44000244140625</v>
      </c>
      <c r="D488" s="43">
        <v>378.8232421875</v>
      </c>
      <c r="E488" s="45">
        <f t="shared" si="21"/>
        <v>-8.0142157322871728E-4</v>
      </c>
      <c r="F488" s="45">
        <f t="shared" si="22"/>
        <v>7.8234666261652508E-4</v>
      </c>
      <c r="G488" s="45">
        <f t="shared" si="23"/>
        <v>3.4101271407465774E-3</v>
      </c>
    </row>
    <row r="489" spans="1:7" x14ac:dyDescent="0.2">
      <c r="A489" s="47">
        <v>44273</v>
      </c>
      <c r="B489" s="43">
        <v>101.06700134277339</v>
      </c>
      <c r="C489" s="43">
        <v>504.79000854492188</v>
      </c>
      <c r="D489" s="43">
        <v>373.31143188476562</v>
      </c>
      <c r="E489" s="45">
        <f t="shared" si="21"/>
        <v>-2.9238012472046722E-2</v>
      </c>
      <c r="F489" s="45">
        <f t="shared" si="22"/>
        <v>-3.7468526056381055E-2</v>
      </c>
      <c r="G489" s="45">
        <f t="shared" si="23"/>
        <v>-1.4549820837039042E-2</v>
      </c>
    </row>
    <row r="490" spans="1:7" x14ac:dyDescent="0.2">
      <c r="A490" s="47">
        <v>44274</v>
      </c>
      <c r="B490" s="43">
        <v>101.34799957275391</v>
      </c>
      <c r="C490" s="43">
        <v>512.17999267578125</v>
      </c>
      <c r="D490" s="43">
        <v>372.62069702148438</v>
      </c>
      <c r="E490" s="45">
        <f t="shared" si="21"/>
        <v>2.7803162876821972E-3</v>
      </c>
      <c r="F490" s="45">
        <f t="shared" si="22"/>
        <v>1.4639719498730394E-2</v>
      </c>
      <c r="G490" s="45">
        <f t="shared" si="23"/>
        <v>-1.8502912160870207E-3</v>
      </c>
    </row>
    <row r="491" spans="1:7" x14ac:dyDescent="0.2">
      <c r="A491" s="47">
        <v>44277</v>
      </c>
      <c r="B491" s="43">
        <v>101.5345001220703</v>
      </c>
      <c r="C491" s="43">
        <v>523.1099853515625</v>
      </c>
      <c r="D491" s="43">
        <v>375.59600830078119</v>
      </c>
      <c r="E491" s="45">
        <f t="shared" si="21"/>
        <v>1.8401996102795333E-3</v>
      </c>
      <c r="F491" s="45">
        <f t="shared" si="22"/>
        <v>2.1340139857239843E-2</v>
      </c>
      <c r="G491" s="45">
        <f t="shared" si="23"/>
        <v>7.9848255963228722E-3</v>
      </c>
    </row>
    <row r="492" spans="1:7" x14ac:dyDescent="0.2">
      <c r="A492" s="47">
        <v>44278</v>
      </c>
      <c r="B492" s="43">
        <v>102.0664978027344</v>
      </c>
      <c r="C492" s="43">
        <v>535.09002685546875</v>
      </c>
      <c r="D492" s="43">
        <v>372.63983154296881</v>
      </c>
      <c r="E492" s="45">
        <f t="shared" si="21"/>
        <v>5.2395755139830165E-3</v>
      </c>
      <c r="F492" s="45">
        <f t="shared" si="22"/>
        <v>2.2901572975814858E-2</v>
      </c>
      <c r="G492" s="45">
        <f t="shared" si="23"/>
        <v>-7.8706287939169176E-3</v>
      </c>
    </row>
    <row r="493" spans="1:7" x14ac:dyDescent="0.2">
      <c r="A493" s="47">
        <v>44279</v>
      </c>
      <c r="B493" s="43">
        <v>101.6265029907227</v>
      </c>
      <c r="C493" s="43">
        <v>520.80999755859375</v>
      </c>
      <c r="D493" s="43">
        <v>370.74551391601562</v>
      </c>
      <c r="E493" s="45">
        <f t="shared" si="21"/>
        <v>-4.3108642060207623E-3</v>
      </c>
      <c r="F493" s="45">
        <f t="shared" si="22"/>
        <v>-2.6687152778371869E-2</v>
      </c>
      <c r="G493" s="45">
        <f t="shared" si="23"/>
        <v>-5.0835081668792288E-3</v>
      </c>
    </row>
    <row r="494" spans="1:7" x14ac:dyDescent="0.2">
      <c r="A494" s="47">
        <v>44280</v>
      </c>
      <c r="B494" s="43">
        <v>101.6230010986328</v>
      </c>
      <c r="C494" s="43">
        <v>502.8599853515625</v>
      </c>
      <c r="D494" s="43">
        <v>372.83120727539062</v>
      </c>
      <c r="E494" s="45">
        <f t="shared" si="21"/>
        <v>-3.4458453128317076E-5</v>
      </c>
      <c r="F494" s="45">
        <f t="shared" si="22"/>
        <v>-3.4465567656488359E-2</v>
      </c>
      <c r="G494" s="45">
        <f t="shared" si="23"/>
        <v>5.6256738951330071E-3</v>
      </c>
    </row>
    <row r="495" spans="1:7" x14ac:dyDescent="0.2">
      <c r="A495" s="47">
        <v>44281</v>
      </c>
      <c r="B495" s="43">
        <v>101.2365036010742</v>
      </c>
      <c r="C495" s="43">
        <v>508.04998779296881</v>
      </c>
      <c r="D495" s="43">
        <v>378.83938598632812</v>
      </c>
      <c r="E495" s="45">
        <f t="shared" si="21"/>
        <v>-3.803248215268399E-3</v>
      </c>
      <c r="F495" s="45">
        <f t="shared" si="22"/>
        <v>1.0320969241125522E-2</v>
      </c>
      <c r="G495" s="45">
        <f t="shared" si="23"/>
        <v>1.611501020755373E-2</v>
      </c>
    </row>
    <row r="496" spans="1:7" x14ac:dyDescent="0.2">
      <c r="A496" s="47">
        <v>44284</v>
      </c>
      <c r="B496" s="43">
        <v>102.2894973754883</v>
      </c>
      <c r="C496" s="43">
        <v>513.95001220703125</v>
      </c>
      <c r="D496" s="43">
        <v>378.64794921875</v>
      </c>
      <c r="E496" s="45">
        <f t="shared" si="21"/>
        <v>1.0401324986128006E-2</v>
      </c>
      <c r="F496" s="45">
        <f t="shared" si="22"/>
        <v>1.1613078547039968E-2</v>
      </c>
      <c r="G496" s="45">
        <f t="shared" si="23"/>
        <v>-5.0532435290409248E-4</v>
      </c>
    </row>
    <row r="497" spans="1:7" x14ac:dyDescent="0.2">
      <c r="A497" s="47">
        <v>44285</v>
      </c>
      <c r="B497" s="43">
        <v>102.32350158691411</v>
      </c>
      <c r="C497" s="43">
        <v>513.3900146484375</v>
      </c>
      <c r="D497" s="43">
        <v>377.64340209960938</v>
      </c>
      <c r="E497" s="45">
        <f t="shared" si="21"/>
        <v>3.324311126584744E-4</v>
      </c>
      <c r="F497" s="45">
        <f t="shared" si="22"/>
        <v>-1.0895953794980546E-3</v>
      </c>
      <c r="G497" s="45">
        <f t="shared" si="23"/>
        <v>-2.6529844442925656E-3</v>
      </c>
    </row>
    <row r="498" spans="1:7" x14ac:dyDescent="0.2">
      <c r="A498" s="47">
        <v>44286</v>
      </c>
      <c r="B498" s="43">
        <v>103.12599945068359</v>
      </c>
      <c r="C498" s="43">
        <v>521.65997314453125</v>
      </c>
      <c r="D498" s="43">
        <v>379.17416381835938</v>
      </c>
      <c r="E498" s="45">
        <f t="shared" si="21"/>
        <v>7.8427521666451453E-3</v>
      </c>
      <c r="F498" s="45">
        <f t="shared" si="22"/>
        <v>1.610853008459252E-2</v>
      </c>
      <c r="G498" s="45">
        <f t="shared" si="23"/>
        <v>4.0534581307109336E-3</v>
      </c>
    </row>
    <row r="499" spans="1:7" x14ac:dyDescent="0.2">
      <c r="A499" s="47">
        <v>44287</v>
      </c>
      <c r="B499" s="43">
        <v>106.48899841308589</v>
      </c>
      <c r="C499" s="43">
        <v>539.41998291015625</v>
      </c>
      <c r="D499" s="43">
        <v>383.26889038085938</v>
      </c>
      <c r="E499" s="45">
        <f t="shared" si="21"/>
        <v>3.2610582979227636E-2</v>
      </c>
      <c r="F499" s="45">
        <f t="shared" si="22"/>
        <v>3.4045183989426783E-2</v>
      </c>
      <c r="G499" s="45">
        <f t="shared" si="23"/>
        <v>1.0799065319391194E-2</v>
      </c>
    </row>
    <row r="500" spans="1:7" x14ac:dyDescent="0.2">
      <c r="A500" s="47">
        <v>44291</v>
      </c>
      <c r="B500" s="43">
        <v>110.947998046875</v>
      </c>
      <c r="C500" s="43">
        <v>540.66998291015625</v>
      </c>
      <c r="D500" s="43">
        <v>388.76998901367188</v>
      </c>
      <c r="E500" s="45">
        <f t="shared" si="21"/>
        <v>4.1872866683298253E-2</v>
      </c>
      <c r="F500" s="45">
        <f t="shared" si="22"/>
        <v>2.3173038441332552E-3</v>
      </c>
      <c r="G500" s="45">
        <f t="shared" si="23"/>
        <v>1.4353105015504873E-2</v>
      </c>
    </row>
    <row r="501" spans="1:7" x14ac:dyDescent="0.2">
      <c r="A501" s="47">
        <v>44292</v>
      </c>
      <c r="B501" s="43">
        <v>110.46299743652339</v>
      </c>
      <c r="C501" s="43">
        <v>544.530029296875</v>
      </c>
      <c r="D501" s="43">
        <v>388.54046630859381</v>
      </c>
      <c r="E501" s="45">
        <f t="shared" si="21"/>
        <v>-4.3714228187037201E-3</v>
      </c>
      <c r="F501" s="45">
        <f t="shared" si="22"/>
        <v>7.1393761605592562E-3</v>
      </c>
      <c r="G501" s="45">
        <f t="shared" si="23"/>
        <v>-5.9038174644184416E-4</v>
      </c>
    </row>
    <row r="502" spans="1:7" x14ac:dyDescent="0.2">
      <c r="A502" s="47">
        <v>44293</v>
      </c>
      <c r="B502" s="43">
        <v>111.9514999389648</v>
      </c>
      <c r="C502" s="43">
        <v>546.989990234375</v>
      </c>
      <c r="D502" s="43">
        <v>388.99008178710938</v>
      </c>
      <c r="E502" s="45">
        <f t="shared" si="21"/>
        <v>1.3475123226642127E-2</v>
      </c>
      <c r="F502" s="45">
        <f t="shared" si="22"/>
        <v>4.517585450110855E-3</v>
      </c>
      <c r="G502" s="45">
        <f t="shared" si="23"/>
        <v>1.1571908655673105E-3</v>
      </c>
    </row>
    <row r="503" spans="1:7" x14ac:dyDescent="0.2">
      <c r="A503" s="47">
        <v>44294</v>
      </c>
      <c r="B503" s="43">
        <v>112.52149963378911</v>
      </c>
      <c r="C503" s="43">
        <v>554.58001708984375</v>
      </c>
      <c r="D503" s="43">
        <v>390.83648681640619</v>
      </c>
      <c r="E503" s="45">
        <f t="shared" si="21"/>
        <v>5.0914877883285531E-3</v>
      </c>
      <c r="F503" s="45">
        <f t="shared" si="22"/>
        <v>1.3875988575616467E-2</v>
      </c>
      <c r="G503" s="45">
        <f t="shared" si="23"/>
        <v>4.7466635159796652E-3</v>
      </c>
    </row>
    <row r="504" spans="1:7" x14ac:dyDescent="0.2">
      <c r="A504" s="47">
        <v>44295</v>
      </c>
      <c r="B504" s="43">
        <v>113.5335006713867</v>
      </c>
      <c r="C504" s="43">
        <v>555.30999755859375</v>
      </c>
      <c r="D504" s="43">
        <v>393.67794799804688</v>
      </c>
      <c r="E504" s="45">
        <f t="shared" si="21"/>
        <v>8.9938459840229988E-3</v>
      </c>
      <c r="F504" s="45">
        <f t="shared" si="22"/>
        <v>1.3162761842386052E-3</v>
      </c>
      <c r="G504" s="45">
        <f t="shared" si="23"/>
        <v>7.2702044908500227E-3</v>
      </c>
    </row>
    <row r="505" spans="1:7" x14ac:dyDescent="0.2">
      <c r="A505" s="47">
        <v>44298</v>
      </c>
      <c r="B505" s="43">
        <v>112.2310028076172</v>
      </c>
      <c r="C505" s="43">
        <v>552.780029296875</v>
      </c>
      <c r="D505" s="43">
        <v>393.82147216796881</v>
      </c>
      <c r="E505" s="45">
        <f t="shared" si="21"/>
        <v>-1.1472365919020455E-2</v>
      </c>
      <c r="F505" s="45">
        <f t="shared" si="22"/>
        <v>-4.5559566239428261E-3</v>
      </c>
      <c r="G505" s="45">
        <f t="shared" si="23"/>
        <v>3.6457254121494229E-4</v>
      </c>
    </row>
    <row r="506" spans="1:7" x14ac:dyDescent="0.2">
      <c r="A506" s="47">
        <v>44299</v>
      </c>
      <c r="B506" s="43">
        <v>112.72149658203119</v>
      </c>
      <c r="C506" s="43">
        <v>553.72998046875</v>
      </c>
      <c r="D506" s="43">
        <v>394.98858642578119</v>
      </c>
      <c r="E506" s="45">
        <f t="shared" si="21"/>
        <v>4.3703946515989012E-3</v>
      </c>
      <c r="F506" s="45">
        <f t="shared" si="22"/>
        <v>1.7184976329251956E-3</v>
      </c>
      <c r="G506" s="45">
        <f t="shared" si="23"/>
        <v>2.9635617666743178E-3</v>
      </c>
    </row>
    <row r="507" spans="1:7" x14ac:dyDescent="0.2">
      <c r="A507" s="47">
        <v>44300</v>
      </c>
      <c r="B507" s="43">
        <v>112.0954971313477</v>
      </c>
      <c r="C507" s="43">
        <v>540.02001953125</v>
      </c>
      <c r="D507" s="43">
        <v>393.63970947265619</v>
      </c>
      <c r="E507" s="45">
        <f t="shared" si="21"/>
        <v>-5.553505495093685E-3</v>
      </c>
      <c r="F507" s="45">
        <f t="shared" si="22"/>
        <v>-2.4759289583515205E-2</v>
      </c>
      <c r="G507" s="45">
        <f t="shared" si="23"/>
        <v>-3.4149770385288221E-3</v>
      </c>
    </row>
    <row r="508" spans="1:7" x14ac:dyDescent="0.2">
      <c r="A508" s="47">
        <v>44301</v>
      </c>
      <c r="B508" s="43">
        <v>114.2624969482422</v>
      </c>
      <c r="C508" s="43">
        <v>549.219970703125</v>
      </c>
      <c r="D508" s="43">
        <v>397.86831665039062</v>
      </c>
      <c r="E508" s="45">
        <f t="shared" si="21"/>
        <v>1.9331729394583306E-2</v>
      </c>
      <c r="F508" s="45">
        <f t="shared" si="22"/>
        <v>1.7036315023766662E-2</v>
      </c>
      <c r="G508" s="45">
        <f t="shared" si="23"/>
        <v>1.0742328774196416E-2</v>
      </c>
    </row>
    <row r="509" spans="1:7" x14ac:dyDescent="0.2">
      <c r="A509" s="47">
        <v>44302</v>
      </c>
      <c r="B509" s="43">
        <v>114.1374969482422</v>
      </c>
      <c r="C509" s="43">
        <v>546.53997802734375</v>
      </c>
      <c r="D509" s="43">
        <v>399.19821166992188</v>
      </c>
      <c r="E509" s="45">
        <f t="shared" si="21"/>
        <v>-1.0939722423239323E-3</v>
      </c>
      <c r="F509" s="45">
        <f t="shared" si="22"/>
        <v>-4.8796344247101159E-3</v>
      </c>
      <c r="G509" s="45">
        <f t="shared" si="23"/>
        <v>3.3425506979984964E-3</v>
      </c>
    </row>
    <row r="510" spans="1:7" x14ac:dyDescent="0.2">
      <c r="A510" s="47">
        <v>44305</v>
      </c>
      <c r="B510" s="43">
        <v>114.4879989624023</v>
      </c>
      <c r="C510" s="43">
        <v>554.44000244140625</v>
      </c>
      <c r="D510" s="43">
        <v>397.23690795898438</v>
      </c>
      <c r="E510" s="45">
        <f t="shared" si="21"/>
        <v>3.0708752472383477E-3</v>
      </c>
      <c r="F510" s="45">
        <f t="shared" si="22"/>
        <v>1.4454613992880236E-2</v>
      </c>
      <c r="G510" s="45">
        <f t="shared" si="23"/>
        <v>-4.9131074579041685E-3</v>
      </c>
    </row>
    <row r="511" spans="1:7" x14ac:dyDescent="0.2">
      <c r="A511" s="47">
        <v>44306</v>
      </c>
      <c r="B511" s="43">
        <v>113.95050048828119</v>
      </c>
      <c r="C511" s="43">
        <v>549.57000732421875</v>
      </c>
      <c r="D511" s="43">
        <v>394.32855224609381</v>
      </c>
      <c r="E511" s="45">
        <f t="shared" si="21"/>
        <v>-4.694801891835158E-3</v>
      </c>
      <c r="F511" s="45">
        <f t="shared" si="22"/>
        <v>-8.7836286987646884E-3</v>
      </c>
      <c r="G511" s="45">
        <f t="shared" si="23"/>
        <v>-7.3214639793512401E-3</v>
      </c>
    </row>
    <row r="512" spans="1:7" x14ac:dyDescent="0.2">
      <c r="A512" s="47">
        <v>44307</v>
      </c>
      <c r="B512" s="43">
        <v>113.91750335693359</v>
      </c>
      <c r="C512" s="43">
        <v>508.89999389648438</v>
      </c>
      <c r="D512" s="43">
        <v>398.0596923828125</v>
      </c>
      <c r="E512" s="45">
        <f t="shared" si="21"/>
        <v>-2.8957425554258863E-4</v>
      </c>
      <c r="F512" s="45">
        <f t="shared" si="22"/>
        <v>-7.4003335126949718E-2</v>
      </c>
      <c r="G512" s="45">
        <f t="shared" si="23"/>
        <v>9.4620085597812639E-3</v>
      </c>
    </row>
    <row r="513" spans="1:7" x14ac:dyDescent="0.2">
      <c r="A513" s="47">
        <v>44308</v>
      </c>
      <c r="B513" s="43">
        <v>112.62599945068359</v>
      </c>
      <c r="C513" s="43">
        <v>508.77999877929688</v>
      </c>
      <c r="D513" s="43">
        <v>394.42422485351562</v>
      </c>
      <c r="E513" s="45">
        <f t="shared" si="21"/>
        <v>-1.1337185842314131E-2</v>
      </c>
      <c r="F513" s="45">
        <f t="shared" si="22"/>
        <v>-2.3579311972227743E-4</v>
      </c>
      <c r="G513" s="45">
        <f t="shared" si="23"/>
        <v>-9.1329707550511282E-3</v>
      </c>
    </row>
    <row r="514" spans="1:7" x14ac:dyDescent="0.2">
      <c r="A514" s="47">
        <v>44309</v>
      </c>
      <c r="B514" s="43">
        <v>114.9964981079102</v>
      </c>
      <c r="C514" s="43">
        <v>505.54998779296881</v>
      </c>
      <c r="D514" s="43">
        <v>398.70071411132812</v>
      </c>
      <c r="E514" s="45">
        <f t="shared" si="21"/>
        <v>2.1047526048943908E-2</v>
      </c>
      <c r="F514" s="45">
        <f t="shared" si="22"/>
        <v>-6.3485415976998949E-3</v>
      </c>
      <c r="G514" s="45">
        <f t="shared" si="23"/>
        <v>1.0842359541685697E-2</v>
      </c>
    </row>
    <row r="515" spans="1:7" x14ac:dyDescent="0.2">
      <c r="A515" s="47">
        <v>44312</v>
      </c>
      <c r="B515" s="43">
        <v>115.4964981079102</v>
      </c>
      <c r="C515" s="43">
        <v>510.29998779296881</v>
      </c>
      <c r="D515" s="43">
        <v>399.53298950195312</v>
      </c>
      <c r="E515" s="45">
        <f t="shared" si="21"/>
        <v>4.3479584876646498E-3</v>
      </c>
      <c r="F515" s="45">
        <f t="shared" si="22"/>
        <v>9.3957078720081078E-3</v>
      </c>
      <c r="G515" s="45">
        <f t="shared" si="23"/>
        <v>2.0874690241778847E-3</v>
      </c>
    </row>
    <row r="516" spans="1:7" x14ac:dyDescent="0.2">
      <c r="A516" s="47">
        <v>44313</v>
      </c>
      <c r="B516" s="43">
        <v>114.5490036010742</v>
      </c>
      <c r="C516" s="43">
        <v>505.54998779296881</v>
      </c>
      <c r="D516" s="43">
        <v>399.44686889648438</v>
      </c>
      <c r="E516" s="45">
        <f t="shared" ref="E516:E579" si="24">(B516-B515)/B515</f>
        <v>-8.2036643738820133E-3</v>
      </c>
      <c r="F516" s="45">
        <f t="shared" ref="F516:F579" si="25">(C516-C515)/C515</f>
        <v>-9.3082502716560871E-3</v>
      </c>
      <c r="G516" s="45">
        <f t="shared" ref="G516:G579" si="26">(D516-D515)/D515</f>
        <v>-2.1555317766401615E-4</v>
      </c>
    </row>
    <row r="517" spans="1:7" x14ac:dyDescent="0.2">
      <c r="A517" s="47">
        <v>44314</v>
      </c>
      <c r="B517" s="43">
        <v>117.95200347900391</v>
      </c>
      <c r="C517" s="43">
        <v>506.51998901367188</v>
      </c>
      <c r="D517" s="43">
        <v>399.33209228515619</v>
      </c>
      <c r="E517" s="45">
        <f t="shared" si="24"/>
        <v>2.9707808631674465E-2</v>
      </c>
      <c r="F517" s="45">
        <f t="shared" si="25"/>
        <v>1.918704864256272E-3</v>
      </c>
      <c r="G517" s="45">
        <f t="shared" si="26"/>
        <v>-2.8733886848397326E-4</v>
      </c>
    </row>
    <row r="518" spans="1:7" x14ac:dyDescent="0.2">
      <c r="A518" s="47">
        <v>44315</v>
      </c>
      <c r="B518" s="43">
        <v>119.63800048828119</v>
      </c>
      <c r="C518" s="43">
        <v>509</v>
      </c>
      <c r="D518" s="43">
        <v>401.876953125</v>
      </c>
      <c r="E518" s="45">
        <f t="shared" si="24"/>
        <v>1.4293924304366762E-2</v>
      </c>
      <c r="F518" s="45">
        <f t="shared" si="25"/>
        <v>4.8961759459036575E-3</v>
      </c>
      <c r="G518" s="45">
        <f t="shared" si="26"/>
        <v>6.3727931939578887E-3</v>
      </c>
    </row>
    <row r="519" spans="1:7" x14ac:dyDescent="0.2">
      <c r="A519" s="47">
        <v>44316</v>
      </c>
      <c r="B519" s="43">
        <v>117.6750030517578</v>
      </c>
      <c r="C519" s="43">
        <v>513.469970703125</v>
      </c>
      <c r="D519" s="43">
        <v>399.23648071289062</v>
      </c>
      <c r="E519" s="45">
        <f t="shared" si="24"/>
        <v>-1.6407808794127038E-2</v>
      </c>
      <c r="F519" s="45">
        <f t="shared" si="25"/>
        <v>8.7818677861001958E-3</v>
      </c>
      <c r="G519" s="45">
        <f t="shared" si="26"/>
        <v>-6.5703504308396634E-3</v>
      </c>
    </row>
    <row r="520" spans="1:7" x14ac:dyDescent="0.2">
      <c r="A520" s="47">
        <v>44319</v>
      </c>
      <c r="B520" s="43">
        <v>117.1539993286133</v>
      </c>
      <c r="C520" s="43">
        <v>509.1099853515625</v>
      </c>
      <c r="D520" s="43">
        <v>400.09750366210938</v>
      </c>
      <c r="E520" s="45">
        <f t="shared" si="24"/>
        <v>-4.4274800053784253E-3</v>
      </c>
      <c r="F520" s="45">
        <f t="shared" si="25"/>
        <v>-8.4912177933056388E-3</v>
      </c>
      <c r="G520" s="45">
        <f t="shared" si="26"/>
        <v>2.156674028588964E-3</v>
      </c>
    </row>
    <row r="521" spans="1:7" x14ac:dyDescent="0.2">
      <c r="A521" s="47">
        <v>44320</v>
      </c>
      <c r="B521" s="43">
        <v>115.3414993286133</v>
      </c>
      <c r="C521" s="43">
        <v>503.17999267578119</v>
      </c>
      <c r="D521" s="43">
        <v>397.62918090820312</v>
      </c>
      <c r="E521" s="45">
        <f t="shared" si="24"/>
        <v>-1.5471089424066475E-2</v>
      </c>
      <c r="F521" s="45">
        <f t="shared" si="25"/>
        <v>-1.1647763442876474E-2</v>
      </c>
      <c r="G521" s="45">
        <f t="shared" si="26"/>
        <v>-6.1693030606629323E-3</v>
      </c>
    </row>
    <row r="522" spans="1:7" x14ac:dyDescent="0.2">
      <c r="A522" s="47">
        <v>44321</v>
      </c>
      <c r="B522" s="43">
        <v>115.73850250244141</v>
      </c>
      <c r="C522" s="43">
        <v>496.07998657226562</v>
      </c>
      <c r="D522" s="43">
        <v>397.75360107421881</v>
      </c>
      <c r="E522" s="45">
        <f t="shared" si="24"/>
        <v>3.4419803465275778E-3</v>
      </c>
      <c r="F522" s="45">
        <f t="shared" si="25"/>
        <v>-1.411027108959474E-2</v>
      </c>
      <c r="G522" s="45">
        <f t="shared" si="26"/>
        <v>3.1290501801578178E-4</v>
      </c>
    </row>
    <row r="523" spans="1:7" x14ac:dyDescent="0.2">
      <c r="A523" s="47">
        <v>44322</v>
      </c>
      <c r="B523" s="43">
        <v>116.8675003051758</v>
      </c>
      <c r="C523" s="43">
        <v>499.54998779296881</v>
      </c>
      <c r="D523" s="43">
        <v>400.92990112304688</v>
      </c>
      <c r="E523" s="45">
        <f t="shared" si="24"/>
        <v>9.7547296562833438E-3</v>
      </c>
      <c r="F523" s="45">
        <f t="shared" si="25"/>
        <v>6.9948421920417369E-3</v>
      </c>
      <c r="G523" s="45">
        <f t="shared" si="26"/>
        <v>7.9855972145815631E-3</v>
      </c>
    </row>
    <row r="524" spans="1:7" x14ac:dyDescent="0.2">
      <c r="A524" s="47">
        <v>44323</v>
      </c>
      <c r="B524" s="43">
        <v>117.59649658203119</v>
      </c>
      <c r="C524" s="43">
        <v>503.83999633789062</v>
      </c>
      <c r="D524" s="43">
        <v>403.8477783203125</v>
      </c>
      <c r="E524" s="45">
        <f t="shared" si="24"/>
        <v>6.2378015697415589E-3</v>
      </c>
      <c r="F524" s="45">
        <f t="shared" si="25"/>
        <v>8.5877462711494434E-3</v>
      </c>
      <c r="G524" s="45">
        <f t="shared" si="26"/>
        <v>7.2777739676994496E-3</v>
      </c>
    </row>
    <row r="525" spans="1:7" x14ac:dyDescent="0.2">
      <c r="A525" s="47">
        <v>44326</v>
      </c>
      <c r="B525" s="43">
        <v>114.58750152587891</v>
      </c>
      <c r="C525" s="43">
        <v>486.69000244140619</v>
      </c>
      <c r="D525" s="43">
        <v>399.8487548828125</v>
      </c>
      <c r="E525" s="45">
        <f t="shared" si="24"/>
        <v>-2.5587454929435909E-2</v>
      </c>
      <c r="F525" s="45">
        <f t="shared" si="25"/>
        <v>-3.4038571810768109E-2</v>
      </c>
      <c r="G525" s="45">
        <f t="shared" si="26"/>
        <v>-9.9023039179088126E-3</v>
      </c>
    </row>
    <row r="526" spans="1:7" x14ac:dyDescent="0.2">
      <c r="A526" s="47">
        <v>44327</v>
      </c>
      <c r="B526" s="43">
        <v>113.5029983520508</v>
      </c>
      <c r="C526" s="43">
        <v>495.07998657226562</v>
      </c>
      <c r="D526" s="43">
        <v>396.28018188476562</v>
      </c>
      <c r="E526" s="45">
        <f t="shared" si="24"/>
        <v>-9.4644106851669348E-3</v>
      </c>
      <c r="F526" s="45">
        <f t="shared" si="25"/>
        <v>1.7238866812082344E-2</v>
      </c>
      <c r="G526" s="45">
        <f t="shared" si="26"/>
        <v>-8.924807078848478E-3</v>
      </c>
    </row>
    <row r="527" spans="1:7" x14ac:dyDescent="0.2">
      <c r="A527" s="47">
        <v>44328</v>
      </c>
      <c r="B527" s="43">
        <v>110.0124969482422</v>
      </c>
      <c r="C527" s="43">
        <v>484.98001098632812</v>
      </c>
      <c r="D527" s="43">
        <v>387.86114501953119</v>
      </c>
      <c r="E527" s="45">
        <f t="shared" si="24"/>
        <v>-3.0752503938108758E-2</v>
      </c>
      <c r="F527" s="45">
        <f t="shared" si="25"/>
        <v>-2.040069455415813E-2</v>
      </c>
      <c r="G527" s="45">
        <f t="shared" si="26"/>
        <v>-2.1245162514038123E-2</v>
      </c>
    </row>
    <row r="528" spans="1:7" x14ac:dyDescent="0.2">
      <c r="A528" s="47">
        <v>44329</v>
      </c>
      <c r="B528" s="43">
        <v>111.45200347900391</v>
      </c>
      <c r="C528" s="43">
        <v>486.66000366210938</v>
      </c>
      <c r="D528" s="43">
        <v>392.52029418945312</v>
      </c>
      <c r="E528" s="45">
        <f t="shared" si="24"/>
        <v>1.3084936445347223E-2</v>
      </c>
      <c r="F528" s="45">
        <f t="shared" si="25"/>
        <v>3.4640451930473687E-3</v>
      </c>
      <c r="G528" s="45">
        <f t="shared" si="26"/>
        <v>1.2012415344381338E-2</v>
      </c>
    </row>
    <row r="529" spans="1:7" x14ac:dyDescent="0.2">
      <c r="A529" s="47">
        <v>44330</v>
      </c>
      <c r="B529" s="43">
        <v>113.9189987182617</v>
      </c>
      <c r="C529" s="43">
        <v>493.3699951171875</v>
      </c>
      <c r="D529" s="43">
        <v>398.54763793945312</v>
      </c>
      <c r="E529" s="45">
        <f t="shared" si="24"/>
        <v>2.213504613869546E-2</v>
      </c>
      <c r="F529" s="45">
        <f t="shared" si="25"/>
        <v>1.3787842445620223E-2</v>
      </c>
      <c r="G529" s="45">
        <f t="shared" si="26"/>
        <v>1.5355495853905717E-2</v>
      </c>
    </row>
    <row r="530" spans="1:7" x14ac:dyDescent="0.2">
      <c r="A530" s="47">
        <v>44333</v>
      </c>
      <c r="B530" s="43">
        <v>114.4459991455078</v>
      </c>
      <c r="C530" s="43">
        <v>488.94000244140619</v>
      </c>
      <c r="D530" s="43">
        <v>397.53353881835938</v>
      </c>
      <c r="E530" s="45">
        <f t="shared" si="24"/>
        <v>4.6260977815425035E-3</v>
      </c>
      <c r="F530" s="45">
        <f t="shared" si="25"/>
        <v>-8.9790476105647138E-3</v>
      </c>
      <c r="G530" s="45">
        <f t="shared" si="26"/>
        <v>-2.5444865922096137E-3</v>
      </c>
    </row>
    <row r="531" spans="1:7" x14ac:dyDescent="0.2">
      <c r="A531" s="47">
        <v>44334</v>
      </c>
      <c r="B531" s="43">
        <v>113.1234970092773</v>
      </c>
      <c r="C531" s="43">
        <v>486.27999877929688</v>
      </c>
      <c r="D531" s="43">
        <v>394.10845947265619</v>
      </c>
      <c r="E531" s="45">
        <f t="shared" si="24"/>
        <v>-1.1555686927500669E-2</v>
      </c>
      <c r="F531" s="45">
        <f t="shared" si="25"/>
        <v>-5.4403477907866392E-3</v>
      </c>
      <c r="G531" s="45">
        <f t="shared" si="26"/>
        <v>-8.6158248581591143E-3</v>
      </c>
    </row>
    <row r="532" spans="1:7" x14ac:dyDescent="0.2">
      <c r="A532" s="47">
        <v>44335</v>
      </c>
      <c r="B532" s="43">
        <v>113.5749969482422</v>
      </c>
      <c r="C532" s="43">
        <v>487.70001220703119</v>
      </c>
      <c r="D532" s="43">
        <v>393.0751953125</v>
      </c>
      <c r="E532" s="45">
        <f t="shared" si="24"/>
        <v>3.9912127091321524E-3</v>
      </c>
      <c r="F532" s="45">
        <f t="shared" si="25"/>
        <v>2.9201559416364266E-3</v>
      </c>
      <c r="G532" s="45">
        <f t="shared" si="26"/>
        <v>-2.6217761515161856E-3</v>
      </c>
    </row>
    <row r="533" spans="1:7" x14ac:dyDescent="0.2">
      <c r="A533" s="47">
        <v>44336</v>
      </c>
      <c r="B533" s="43">
        <v>115.3475036621094</v>
      </c>
      <c r="C533" s="43">
        <v>501.67001342773438</v>
      </c>
      <c r="D533" s="43">
        <v>397.30389404296881</v>
      </c>
      <c r="E533" s="45">
        <f t="shared" si="24"/>
        <v>1.5606487004133128E-2</v>
      </c>
      <c r="F533" s="45">
        <f t="shared" si="25"/>
        <v>2.864466038760902E-2</v>
      </c>
      <c r="G533" s="45">
        <f t="shared" si="26"/>
        <v>1.0757989262352042E-2</v>
      </c>
    </row>
    <row r="534" spans="1:7" x14ac:dyDescent="0.2">
      <c r="A534" s="47">
        <v>44337</v>
      </c>
      <c r="B534" s="43">
        <v>114.7064971923828</v>
      </c>
      <c r="C534" s="43">
        <v>497.8900146484375</v>
      </c>
      <c r="D534" s="43">
        <v>396.97857666015619</v>
      </c>
      <c r="E534" s="45">
        <f t="shared" si="24"/>
        <v>-5.5571767864549797E-3</v>
      </c>
      <c r="F534" s="45">
        <f t="shared" si="25"/>
        <v>-7.5348310206334156E-3</v>
      </c>
      <c r="G534" s="45">
        <f t="shared" si="26"/>
        <v>-8.1881246997652203E-4</v>
      </c>
    </row>
    <row r="535" spans="1:7" x14ac:dyDescent="0.2">
      <c r="A535" s="47">
        <v>44340</v>
      </c>
      <c r="B535" s="43">
        <v>118.052001953125</v>
      </c>
      <c r="C535" s="43">
        <v>502.89999389648438</v>
      </c>
      <c r="D535" s="43">
        <v>401.0255126953125</v>
      </c>
      <c r="E535" s="45">
        <f t="shared" si="24"/>
        <v>2.9165782607163106E-2</v>
      </c>
      <c r="F535" s="45">
        <f t="shared" si="25"/>
        <v>1.00624216205349E-2</v>
      </c>
      <c r="G535" s="45">
        <f t="shared" si="26"/>
        <v>1.0194343657543998E-2</v>
      </c>
    </row>
    <row r="536" spans="1:7" x14ac:dyDescent="0.2">
      <c r="A536" s="47">
        <v>44341</v>
      </c>
      <c r="B536" s="43">
        <v>118.1435012817383</v>
      </c>
      <c r="C536" s="43">
        <v>501.33999633789062</v>
      </c>
      <c r="D536" s="43">
        <v>400.1357421875</v>
      </c>
      <c r="E536" s="45">
        <f t="shared" si="24"/>
        <v>7.7507646714561579E-4</v>
      </c>
      <c r="F536" s="45">
        <f t="shared" si="25"/>
        <v>-3.1020035345533446E-3</v>
      </c>
      <c r="G536" s="45">
        <f t="shared" si="26"/>
        <v>-2.2187379097960824E-3</v>
      </c>
    </row>
    <row r="537" spans="1:7" x14ac:dyDescent="0.2">
      <c r="A537" s="47">
        <v>44342</v>
      </c>
      <c r="B537" s="43">
        <v>119.0155029296875</v>
      </c>
      <c r="C537" s="43">
        <v>502.3599853515625</v>
      </c>
      <c r="D537" s="43">
        <v>400.92990112304688</v>
      </c>
      <c r="E537" s="45">
        <f t="shared" si="24"/>
        <v>7.3808685072717728E-3</v>
      </c>
      <c r="F537" s="45">
        <f t="shared" si="25"/>
        <v>2.0345255138678941E-3</v>
      </c>
      <c r="G537" s="45">
        <f t="shared" si="26"/>
        <v>1.9847238119876311E-3</v>
      </c>
    </row>
    <row r="538" spans="1:7" x14ac:dyDescent="0.2">
      <c r="A538" s="47">
        <v>44343</v>
      </c>
      <c r="B538" s="43">
        <v>118.1340026855469</v>
      </c>
      <c r="C538" s="43">
        <v>503.8599853515625</v>
      </c>
      <c r="D538" s="43">
        <v>401.14035034179688</v>
      </c>
      <c r="E538" s="45">
        <f t="shared" si="24"/>
        <v>-7.4066001692348702E-3</v>
      </c>
      <c r="F538" s="45">
        <f t="shared" si="25"/>
        <v>2.9859066082866198E-3</v>
      </c>
      <c r="G538" s="45">
        <f t="shared" si="26"/>
        <v>5.2490277766888821E-4</v>
      </c>
    </row>
    <row r="539" spans="1:7" x14ac:dyDescent="0.2">
      <c r="A539" s="47">
        <v>44344</v>
      </c>
      <c r="B539" s="43">
        <v>117.8424987792969</v>
      </c>
      <c r="C539" s="43">
        <v>502.80999755859381</v>
      </c>
      <c r="D539" s="43">
        <v>401.85781860351562</v>
      </c>
      <c r="E539" s="45">
        <f t="shared" si="24"/>
        <v>-2.4675698750844413E-3</v>
      </c>
      <c r="F539" s="45">
        <f t="shared" si="25"/>
        <v>-2.0838880313864896E-3</v>
      </c>
      <c r="G539" s="45">
        <f t="shared" si="26"/>
        <v>1.78857165854151E-3</v>
      </c>
    </row>
    <row r="540" spans="1:7" x14ac:dyDescent="0.2">
      <c r="A540" s="47">
        <v>44348</v>
      </c>
      <c r="B540" s="43">
        <v>119.0589981079102</v>
      </c>
      <c r="C540" s="43">
        <v>499.07998657226562</v>
      </c>
      <c r="D540" s="43">
        <v>401.50387573242188</v>
      </c>
      <c r="E540" s="45">
        <f t="shared" si="24"/>
        <v>1.0323095158493155E-2</v>
      </c>
      <c r="F540" s="45">
        <f t="shared" si="25"/>
        <v>-7.4183309887220642E-3</v>
      </c>
      <c r="G540" s="45">
        <f t="shared" si="26"/>
        <v>-8.8076641714655835E-4</v>
      </c>
    </row>
    <row r="541" spans="1:7" x14ac:dyDescent="0.2">
      <c r="A541" s="47">
        <v>44349</v>
      </c>
      <c r="B541" s="43">
        <v>118.5295028686523</v>
      </c>
      <c r="C541" s="43">
        <v>499.239990234375</v>
      </c>
      <c r="D541" s="43">
        <v>402.13525390625</v>
      </c>
      <c r="E541" s="45">
        <f t="shared" si="24"/>
        <v>-4.4473349152324045E-3</v>
      </c>
      <c r="F541" s="45">
        <f t="shared" si="25"/>
        <v>3.2059723173493121E-4</v>
      </c>
      <c r="G541" s="45">
        <f t="shared" si="26"/>
        <v>1.5725331982820025E-3</v>
      </c>
    </row>
    <row r="542" spans="1:7" x14ac:dyDescent="0.2">
      <c r="A542" s="47">
        <v>44350</v>
      </c>
      <c r="B542" s="43">
        <v>117.3789978027344</v>
      </c>
      <c r="C542" s="43">
        <v>489.42999267578119</v>
      </c>
      <c r="D542" s="43">
        <v>400.64285278320312</v>
      </c>
      <c r="E542" s="45">
        <f t="shared" si="24"/>
        <v>-9.7064868920678973E-3</v>
      </c>
      <c r="F542" s="45">
        <f t="shared" si="25"/>
        <v>-1.964986329317964E-2</v>
      </c>
      <c r="G542" s="45">
        <f t="shared" si="26"/>
        <v>-3.7111919647681503E-3</v>
      </c>
    </row>
    <row r="543" spans="1:7" x14ac:dyDescent="0.2">
      <c r="A543" s="47">
        <v>44351</v>
      </c>
      <c r="B543" s="43">
        <v>119.6784973144531</v>
      </c>
      <c r="C543" s="43">
        <v>494.739990234375</v>
      </c>
      <c r="D543" s="43">
        <v>404.30703735351562</v>
      </c>
      <c r="E543" s="45">
        <f t="shared" si="24"/>
        <v>1.9590382902938068E-2</v>
      </c>
      <c r="F543" s="45">
        <f t="shared" si="25"/>
        <v>1.0849350546670258E-2</v>
      </c>
      <c r="G543" s="45">
        <f t="shared" si="26"/>
        <v>9.1457629778192318E-3</v>
      </c>
    </row>
    <row r="544" spans="1:7" x14ac:dyDescent="0.2">
      <c r="A544" s="47">
        <v>44354</v>
      </c>
      <c r="B544" s="43">
        <v>120.1149978637695</v>
      </c>
      <c r="C544" s="43">
        <v>494.66000366210938</v>
      </c>
      <c r="D544" s="43">
        <v>403.91482543945312</v>
      </c>
      <c r="E544" s="45">
        <f t="shared" si="24"/>
        <v>3.6472763204028953E-3</v>
      </c>
      <c r="F544" s="45">
        <f t="shared" si="25"/>
        <v>-1.6167395772420309E-4</v>
      </c>
      <c r="G544" s="45">
        <f t="shared" si="26"/>
        <v>-9.7008431173944672E-4</v>
      </c>
    </row>
    <row r="545" spans="1:7" x14ac:dyDescent="0.2">
      <c r="A545" s="47">
        <v>44355</v>
      </c>
      <c r="B545" s="43">
        <v>119.9219970703125</v>
      </c>
      <c r="C545" s="43">
        <v>492.3900146484375</v>
      </c>
      <c r="D545" s="43">
        <v>404.00088500976562</v>
      </c>
      <c r="E545" s="45">
        <f t="shared" si="24"/>
        <v>-1.6068001239603568E-3</v>
      </c>
      <c r="F545" s="45">
        <f t="shared" si="25"/>
        <v>-4.5889883897353686E-3</v>
      </c>
      <c r="G545" s="45">
        <f t="shared" si="26"/>
        <v>2.1306365820781276E-4</v>
      </c>
    </row>
    <row r="546" spans="1:7" x14ac:dyDescent="0.2">
      <c r="A546" s="47">
        <v>44356</v>
      </c>
      <c r="B546" s="43">
        <v>120.3970031738281</v>
      </c>
      <c r="C546" s="43">
        <v>485.80999755859381</v>
      </c>
      <c r="D546" s="43">
        <v>403.39813232421881</v>
      </c>
      <c r="E546" s="45">
        <f t="shared" si="24"/>
        <v>3.9609589159617783E-3</v>
      </c>
      <c r="F546" s="45">
        <f t="shared" si="25"/>
        <v>-1.336342511848412E-2</v>
      </c>
      <c r="G546" s="45">
        <f t="shared" si="26"/>
        <v>-1.4919588246254665E-3</v>
      </c>
    </row>
    <row r="547" spans="1:7" x14ac:dyDescent="0.2">
      <c r="A547" s="47">
        <v>44357</v>
      </c>
      <c r="B547" s="43">
        <v>121.7565002441406</v>
      </c>
      <c r="C547" s="43">
        <v>487.26998901367188</v>
      </c>
      <c r="D547" s="43">
        <v>405.27325439453119</v>
      </c>
      <c r="E547" s="45">
        <f t="shared" si="24"/>
        <v>1.1291784965358901E-2</v>
      </c>
      <c r="F547" s="45">
        <f t="shared" si="25"/>
        <v>3.0052725600855463E-3</v>
      </c>
      <c r="G547" s="45">
        <f t="shared" si="26"/>
        <v>4.6483161920177528E-3</v>
      </c>
    </row>
    <row r="548" spans="1:7" x14ac:dyDescent="0.2">
      <c r="A548" s="47">
        <v>44358</v>
      </c>
      <c r="B548" s="43">
        <v>121.5100021362305</v>
      </c>
      <c r="C548" s="43">
        <v>488.76998901367188</v>
      </c>
      <c r="D548" s="43">
        <v>405.94302368164062</v>
      </c>
      <c r="E548" s="45">
        <f t="shared" si="24"/>
        <v>-2.0245170271470732E-3</v>
      </c>
      <c r="F548" s="45">
        <f t="shared" si="25"/>
        <v>3.0783755080756939E-3</v>
      </c>
      <c r="G548" s="45">
        <f t="shared" si="26"/>
        <v>1.6526362888418372E-3</v>
      </c>
    </row>
    <row r="549" spans="1:7" x14ac:dyDescent="0.2">
      <c r="A549" s="47">
        <v>44361</v>
      </c>
      <c r="B549" s="43">
        <v>122.4455032348633</v>
      </c>
      <c r="C549" s="43">
        <v>499.8900146484375</v>
      </c>
      <c r="D549" s="43">
        <v>406.85189819335938</v>
      </c>
      <c r="E549" s="45">
        <f t="shared" si="24"/>
        <v>7.6989637246814022E-3</v>
      </c>
      <c r="F549" s="45">
        <f t="shared" si="25"/>
        <v>2.2751040130769108E-2</v>
      </c>
      <c r="G549" s="45">
        <f t="shared" si="26"/>
        <v>2.238921372452336E-3</v>
      </c>
    </row>
    <row r="550" spans="1:7" x14ac:dyDescent="0.2">
      <c r="A550" s="47">
        <v>44362</v>
      </c>
      <c r="B550" s="43">
        <v>121.4195022583008</v>
      </c>
      <c r="C550" s="43">
        <v>491.89999389648438</v>
      </c>
      <c r="D550" s="43">
        <v>406.10568237304688</v>
      </c>
      <c r="E550" s="45">
        <f t="shared" si="24"/>
        <v>-8.3792458641337181E-3</v>
      </c>
      <c r="F550" s="45">
        <f t="shared" si="25"/>
        <v>-1.5983557418269987E-2</v>
      </c>
      <c r="G550" s="45">
        <f t="shared" si="26"/>
        <v>-1.8341215160260981E-3</v>
      </c>
    </row>
    <row r="551" spans="1:7" x14ac:dyDescent="0.2">
      <c r="A551" s="47">
        <v>44363</v>
      </c>
      <c r="B551" s="43">
        <v>120.7724990844727</v>
      </c>
      <c r="C551" s="43">
        <v>492.41000366210938</v>
      </c>
      <c r="D551" s="43">
        <v>403.83822631835938</v>
      </c>
      <c r="E551" s="45">
        <f t="shared" si="24"/>
        <v>-5.3286594146276407E-3</v>
      </c>
      <c r="F551" s="45">
        <f t="shared" si="25"/>
        <v>1.0368159624989275E-3</v>
      </c>
      <c r="G551" s="45">
        <f t="shared" si="26"/>
        <v>-5.5834137592899397E-3</v>
      </c>
    </row>
    <row r="552" spans="1:7" x14ac:dyDescent="0.2">
      <c r="A552" s="47">
        <v>44364</v>
      </c>
      <c r="B552" s="43">
        <v>121.7434997558594</v>
      </c>
      <c r="C552" s="43">
        <v>498.33999633789062</v>
      </c>
      <c r="D552" s="43">
        <v>403.70431518554688</v>
      </c>
      <c r="E552" s="45">
        <f t="shared" si="24"/>
        <v>8.0399153677158837E-3</v>
      </c>
      <c r="F552" s="45">
        <f t="shared" si="25"/>
        <v>1.2042794889785378E-2</v>
      </c>
      <c r="G552" s="45">
        <f t="shared" si="26"/>
        <v>-3.3159598097811895E-4</v>
      </c>
    </row>
    <row r="553" spans="1:7" x14ac:dyDescent="0.2">
      <c r="A553" s="47">
        <v>44365</v>
      </c>
      <c r="B553" s="43">
        <v>120.1110000610352</v>
      </c>
      <c r="C553" s="43">
        <v>500.76998901367188</v>
      </c>
      <c r="D553" s="43">
        <v>398.25811767578119</v>
      </c>
      <c r="E553" s="45">
        <f t="shared" si="24"/>
        <v>-1.3409337649221259E-2</v>
      </c>
      <c r="F553" s="45">
        <f t="shared" si="25"/>
        <v>4.876174285905875E-3</v>
      </c>
      <c r="G553" s="45">
        <f t="shared" si="26"/>
        <v>-1.349056055361348E-2</v>
      </c>
    </row>
    <row r="554" spans="1:7" x14ac:dyDescent="0.2">
      <c r="A554" s="47">
        <v>44368</v>
      </c>
      <c r="B554" s="43">
        <v>121.8125</v>
      </c>
      <c r="C554" s="43">
        <v>497</v>
      </c>
      <c r="D554" s="43">
        <v>403.95962524414062</v>
      </c>
      <c r="E554" s="45">
        <f t="shared" si="24"/>
        <v>1.4166062542982513E-2</v>
      </c>
      <c r="F554" s="45">
        <f t="shared" si="25"/>
        <v>-7.528384480662135E-3</v>
      </c>
      <c r="G554" s="45">
        <f t="shared" si="26"/>
        <v>1.4316111374284615E-2</v>
      </c>
    </row>
    <row r="555" spans="1:7" x14ac:dyDescent="0.2">
      <c r="A555" s="47">
        <v>44369</v>
      </c>
      <c r="B555" s="43">
        <v>122.3304977416992</v>
      </c>
      <c r="C555" s="43">
        <v>508.82000732421881</v>
      </c>
      <c r="D555" s="43">
        <v>406.11929321289062</v>
      </c>
      <c r="E555" s="45">
        <f t="shared" si="24"/>
        <v>4.2524186081001909E-3</v>
      </c>
      <c r="F555" s="45">
        <f t="shared" si="25"/>
        <v>2.3782710913921142E-2</v>
      </c>
      <c r="G555" s="45">
        <f t="shared" si="26"/>
        <v>5.3462470845811981E-3</v>
      </c>
    </row>
    <row r="556" spans="1:7" x14ac:dyDescent="0.2">
      <c r="A556" s="47">
        <v>44370</v>
      </c>
      <c r="B556" s="43">
        <v>122.1269989013672</v>
      </c>
      <c r="C556" s="43">
        <v>512.739990234375</v>
      </c>
      <c r="D556" s="43">
        <v>405.6297607421875</v>
      </c>
      <c r="E556" s="45">
        <f t="shared" si="24"/>
        <v>-1.6635168178722737E-3</v>
      </c>
      <c r="F556" s="45">
        <f t="shared" si="25"/>
        <v>7.7040659835107272E-3</v>
      </c>
      <c r="G556" s="45">
        <f t="shared" si="26"/>
        <v>-1.205390826991587E-3</v>
      </c>
    </row>
    <row r="557" spans="1:7" x14ac:dyDescent="0.2">
      <c r="A557" s="47">
        <v>44371</v>
      </c>
      <c r="B557" s="43">
        <v>122.5</v>
      </c>
      <c r="C557" s="43">
        <v>518.05999755859375</v>
      </c>
      <c r="D557" s="43">
        <v>408.02935791015619</v>
      </c>
      <c r="E557" s="45">
        <f t="shared" si="24"/>
        <v>3.0542067027622879E-3</v>
      </c>
      <c r="F557" s="45">
        <f t="shared" si="25"/>
        <v>1.0375643455832181E-2</v>
      </c>
      <c r="G557" s="45">
        <f t="shared" si="26"/>
        <v>5.9157325231218496E-3</v>
      </c>
    </row>
    <row r="558" spans="1:7" x14ac:dyDescent="0.2">
      <c r="A558" s="47">
        <v>44372</v>
      </c>
      <c r="B558" s="43">
        <v>122.5084991455078</v>
      </c>
      <c r="C558" s="43">
        <v>527.07000732421875</v>
      </c>
      <c r="D558" s="43">
        <v>409.47869873046881</v>
      </c>
      <c r="E558" s="45">
        <f t="shared" si="24"/>
        <v>6.938077965549624E-5</v>
      </c>
      <c r="F558" s="45">
        <f t="shared" si="25"/>
        <v>1.7391826831034077E-2</v>
      </c>
      <c r="G558" s="45">
        <f t="shared" si="26"/>
        <v>3.5520503420044189E-3</v>
      </c>
    </row>
    <row r="559" spans="1:7" x14ac:dyDescent="0.2">
      <c r="A559" s="47">
        <v>44375</v>
      </c>
      <c r="B559" s="43">
        <v>122.536003112793</v>
      </c>
      <c r="C559" s="43">
        <v>533.030029296875</v>
      </c>
      <c r="D559" s="43">
        <v>410.30419921875</v>
      </c>
      <c r="E559" s="45">
        <f t="shared" si="24"/>
        <v>2.2450660547666511E-4</v>
      </c>
      <c r="F559" s="45">
        <f t="shared" si="25"/>
        <v>1.1307837459607215E-2</v>
      </c>
      <c r="G559" s="45">
        <f t="shared" si="26"/>
        <v>2.0159790749568695E-3</v>
      </c>
    </row>
    <row r="560" spans="1:7" x14ac:dyDescent="0.2">
      <c r="A560" s="47">
        <v>44376</v>
      </c>
      <c r="B560" s="43">
        <v>122.2724990844727</v>
      </c>
      <c r="C560" s="43">
        <v>533.5</v>
      </c>
      <c r="D560" s="43">
        <v>410.52496337890619</v>
      </c>
      <c r="E560" s="45">
        <f t="shared" si="24"/>
        <v>-2.150421277228586E-3</v>
      </c>
      <c r="F560" s="45">
        <f t="shared" si="25"/>
        <v>8.8169648480207171E-4</v>
      </c>
      <c r="G560" s="45">
        <f t="shared" si="26"/>
        <v>5.3804996530999359E-4</v>
      </c>
    </row>
    <row r="561" spans="1:7" x14ac:dyDescent="0.2">
      <c r="A561" s="47">
        <v>44377</v>
      </c>
      <c r="B561" s="43">
        <v>122.08950042724609</v>
      </c>
      <c r="C561" s="43">
        <v>528.21002197265625</v>
      </c>
      <c r="D561" s="43">
        <v>410.87051391601562</v>
      </c>
      <c r="E561" s="45">
        <f t="shared" si="24"/>
        <v>-1.4966460863794025E-3</v>
      </c>
      <c r="F561" s="45">
        <f t="shared" si="25"/>
        <v>-9.9156101730904413E-3</v>
      </c>
      <c r="G561" s="45">
        <f t="shared" si="26"/>
        <v>8.4172844025198952E-4</v>
      </c>
    </row>
    <row r="562" spans="1:7" x14ac:dyDescent="0.2">
      <c r="A562" s="47">
        <v>44378</v>
      </c>
      <c r="B562" s="43">
        <v>122.4445037841797</v>
      </c>
      <c r="C562" s="43">
        <v>533.53997802734375</v>
      </c>
      <c r="D562" s="43">
        <v>413.14532470703119</v>
      </c>
      <c r="E562" s="45">
        <f t="shared" si="24"/>
        <v>2.9077304411214027E-3</v>
      </c>
      <c r="F562" s="45">
        <f t="shared" si="25"/>
        <v>1.0090600013195915E-2</v>
      </c>
      <c r="G562" s="45">
        <f t="shared" si="26"/>
        <v>5.536563744461237E-3</v>
      </c>
    </row>
    <row r="563" spans="1:7" x14ac:dyDescent="0.2">
      <c r="A563" s="47">
        <v>44379</v>
      </c>
      <c r="B563" s="43">
        <v>125.2574996948242</v>
      </c>
      <c r="C563" s="43">
        <v>533.97998046875</v>
      </c>
      <c r="D563" s="43">
        <v>416.30319213867188</v>
      </c>
      <c r="E563" s="45">
        <f t="shared" si="24"/>
        <v>2.2973639679267927E-2</v>
      </c>
      <c r="F563" s="45">
        <f t="shared" si="25"/>
        <v>8.2468504615730977E-4</v>
      </c>
      <c r="G563" s="45">
        <f t="shared" si="26"/>
        <v>7.6434785601894022E-3</v>
      </c>
    </row>
    <row r="564" spans="1:7" x14ac:dyDescent="0.2">
      <c r="A564" s="47">
        <v>44383</v>
      </c>
      <c r="B564" s="43">
        <v>126.19000244140619</v>
      </c>
      <c r="C564" s="43">
        <v>541.6400146484375</v>
      </c>
      <c r="D564" s="43">
        <v>415.54498291015619</v>
      </c>
      <c r="E564" s="45">
        <f t="shared" si="24"/>
        <v>7.4446859377995458E-3</v>
      </c>
      <c r="F564" s="45">
        <f t="shared" si="25"/>
        <v>1.4345171092300504E-2</v>
      </c>
      <c r="G564" s="45">
        <f t="shared" si="26"/>
        <v>-1.8212909313054704E-3</v>
      </c>
    </row>
    <row r="565" spans="1:7" x14ac:dyDescent="0.2">
      <c r="A565" s="47">
        <v>44384</v>
      </c>
      <c r="B565" s="43">
        <v>126.4739990234375</v>
      </c>
      <c r="C565" s="43">
        <v>535.96002197265625</v>
      </c>
      <c r="D565" s="43">
        <v>417.01345825195312</v>
      </c>
      <c r="E565" s="45">
        <f t="shared" si="24"/>
        <v>2.2505474010365836E-3</v>
      </c>
      <c r="F565" s="45">
        <f t="shared" si="25"/>
        <v>-1.0486656307082417E-2</v>
      </c>
      <c r="G565" s="45">
        <f t="shared" si="26"/>
        <v>3.5338541004944026E-3</v>
      </c>
    </row>
    <row r="566" spans="1:7" x14ac:dyDescent="0.2">
      <c r="A566" s="47">
        <v>44385</v>
      </c>
      <c r="B566" s="43">
        <v>125.0439987182617</v>
      </c>
      <c r="C566" s="43">
        <v>530.760009765625</v>
      </c>
      <c r="D566" s="43">
        <v>413.61563110351562</v>
      </c>
      <c r="E566" s="45">
        <f t="shared" si="24"/>
        <v>-1.1306674227252001E-2</v>
      </c>
      <c r="F566" s="45">
        <f t="shared" si="25"/>
        <v>-9.7022389615778939E-3</v>
      </c>
      <c r="G566" s="45">
        <f t="shared" si="26"/>
        <v>-8.1480035744663781E-3</v>
      </c>
    </row>
    <row r="567" spans="1:7" x14ac:dyDescent="0.2">
      <c r="A567" s="47">
        <v>44386</v>
      </c>
      <c r="B567" s="43">
        <v>125.5185012817383</v>
      </c>
      <c r="C567" s="43">
        <v>535.97998046875</v>
      </c>
      <c r="D567" s="43">
        <v>418.03094482421881</v>
      </c>
      <c r="E567" s="45">
        <f t="shared" si="24"/>
        <v>3.7946848176672512E-3</v>
      </c>
      <c r="F567" s="45">
        <f t="shared" si="25"/>
        <v>9.8348982724415397E-3</v>
      </c>
      <c r="G567" s="45">
        <f t="shared" si="26"/>
        <v>1.06749198740948E-2</v>
      </c>
    </row>
    <row r="568" spans="1:7" x14ac:dyDescent="0.2">
      <c r="A568" s="47">
        <v>44389</v>
      </c>
      <c r="B568" s="43">
        <v>126.9755020141602</v>
      </c>
      <c r="C568" s="43">
        <v>537.30999755859375</v>
      </c>
      <c r="D568" s="43">
        <v>419.52828979492188</v>
      </c>
      <c r="E568" s="45">
        <f t="shared" si="24"/>
        <v>1.1607856352200428E-2</v>
      </c>
      <c r="F568" s="45">
        <f t="shared" si="25"/>
        <v>2.4814678501248535E-3</v>
      </c>
      <c r="G568" s="45">
        <f t="shared" si="26"/>
        <v>3.581899831201967E-3</v>
      </c>
    </row>
    <row r="569" spans="1:7" x14ac:dyDescent="0.2">
      <c r="A569" s="47">
        <v>44390</v>
      </c>
      <c r="B569" s="43">
        <v>127.3414993286133</v>
      </c>
      <c r="C569" s="43">
        <v>540.67999267578125</v>
      </c>
      <c r="D569" s="43">
        <v>418.09817504882812</v>
      </c>
      <c r="E569" s="45">
        <f t="shared" si="24"/>
        <v>2.8824246303218466E-3</v>
      </c>
      <c r="F569" s="45">
        <f t="shared" si="25"/>
        <v>6.2719754564403048E-3</v>
      </c>
      <c r="G569" s="45">
        <f t="shared" si="26"/>
        <v>-3.4088636711312923E-3</v>
      </c>
    </row>
    <row r="570" spans="1:7" x14ac:dyDescent="0.2">
      <c r="A570" s="47">
        <v>44391</v>
      </c>
      <c r="B570" s="43">
        <v>128.23699951171881</v>
      </c>
      <c r="C570" s="43">
        <v>547.95001220703125</v>
      </c>
      <c r="D570" s="43">
        <v>418.72201538085938</v>
      </c>
      <c r="E570" s="45">
        <f t="shared" si="24"/>
        <v>7.0322729654267143E-3</v>
      </c>
      <c r="F570" s="45">
        <f t="shared" si="25"/>
        <v>1.3446067229658833E-2</v>
      </c>
      <c r="G570" s="45">
        <f t="shared" si="26"/>
        <v>1.4920905405970595E-3</v>
      </c>
    </row>
    <row r="571" spans="1:7" x14ac:dyDescent="0.2">
      <c r="A571" s="47">
        <v>44392</v>
      </c>
      <c r="B571" s="43">
        <v>127.004997253418</v>
      </c>
      <c r="C571" s="43">
        <v>542.95001220703125</v>
      </c>
      <c r="D571" s="43">
        <v>417.29183959960938</v>
      </c>
      <c r="E571" s="45">
        <f t="shared" si="24"/>
        <v>-9.6072292941338233E-3</v>
      </c>
      <c r="F571" s="45">
        <f t="shared" si="25"/>
        <v>-9.1249199536669722E-3</v>
      </c>
      <c r="G571" s="45">
        <f t="shared" si="26"/>
        <v>-3.4155734084083131E-3</v>
      </c>
    </row>
    <row r="572" spans="1:7" x14ac:dyDescent="0.2">
      <c r="A572" s="47">
        <v>44393</v>
      </c>
      <c r="B572" s="43">
        <v>126.9700012207031</v>
      </c>
      <c r="C572" s="43">
        <v>530.30999755859375</v>
      </c>
      <c r="D572" s="43">
        <v>414.01876831054688</v>
      </c>
      <c r="E572" s="45">
        <f t="shared" si="24"/>
        <v>-2.7554847030996466E-4</v>
      </c>
      <c r="F572" s="45">
        <f t="shared" si="25"/>
        <v>-2.3280254837931121E-2</v>
      </c>
      <c r="G572" s="45">
        <f t="shared" si="26"/>
        <v>-7.8436024346965547E-3</v>
      </c>
    </row>
    <row r="573" spans="1:7" x14ac:dyDescent="0.2">
      <c r="A573" s="47">
        <v>44396</v>
      </c>
      <c r="B573" s="43">
        <v>124.5780029296875</v>
      </c>
      <c r="C573" s="43">
        <v>532.280029296875</v>
      </c>
      <c r="D573" s="43">
        <v>407.90460205078119</v>
      </c>
      <c r="E573" s="45">
        <f t="shared" si="24"/>
        <v>-1.8839082208542732E-2</v>
      </c>
      <c r="F573" s="45">
        <f t="shared" si="25"/>
        <v>3.7148681853081261E-3</v>
      </c>
      <c r="G573" s="45">
        <f t="shared" si="26"/>
        <v>-1.4767848048810128E-2</v>
      </c>
    </row>
    <row r="574" spans="1:7" x14ac:dyDescent="0.2">
      <c r="A574" s="47">
        <v>44397</v>
      </c>
      <c r="B574" s="43">
        <v>126.2095031738281</v>
      </c>
      <c r="C574" s="43">
        <v>531.04998779296875</v>
      </c>
      <c r="D574" s="43">
        <v>413.75</v>
      </c>
      <c r="E574" s="45">
        <f t="shared" si="24"/>
        <v>1.3096214466220205E-2</v>
      </c>
      <c r="F574" s="45">
        <f t="shared" si="25"/>
        <v>-2.3108917039985433E-3</v>
      </c>
      <c r="G574" s="45">
        <f t="shared" si="26"/>
        <v>1.4330306448690414E-2</v>
      </c>
    </row>
    <row r="575" spans="1:7" x14ac:dyDescent="0.2">
      <c r="A575" s="47">
        <v>44398</v>
      </c>
      <c r="B575" s="43">
        <v>127.5490036010742</v>
      </c>
      <c r="C575" s="43">
        <v>513.6300048828125</v>
      </c>
      <c r="D575" s="43">
        <v>417.09988403320312</v>
      </c>
      <c r="E575" s="45">
        <f t="shared" si="24"/>
        <v>1.0613308772804666E-2</v>
      </c>
      <c r="F575" s="45">
        <f t="shared" si="25"/>
        <v>-3.280290614929357E-2</v>
      </c>
      <c r="G575" s="45">
        <f t="shared" si="26"/>
        <v>8.096396454871601E-3</v>
      </c>
    </row>
    <row r="576" spans="1:7" x14ac:dyDescent="0.2">
      <c r="A576" s="47">
        <v>44399</v>
      </c>
      <c r="B576" s="43">
        <v>128.42149353027341</v>
      </c>
      <c r="C576" s="43">
        <v>511.76998901367188</v>
      </c>
      <c r="D576" s="43">
        <v>417.97335815429688</v>
      </c>
      <c r="E576" s="45">
        <f t="shared" si="24"/>
        <v>6.8404292041984761E-3</v>
      </c>
      <c r="F576" s="45">
        <f t="shared" si="25"/>
        <v>-3.6213146651449964E-3</v>
      </c>
      <c r="G576" s="45">
        <f t="shared" si="26"/>
        <v>2.0941605465040537E-3</v>
      </c>
    </row>
    <row r="577" spans="1:7" x14ac:dyDescent="0.2">
      <c r="A577" s="47">
        <v>44400</v>
      </c>
      <c r="B577" s="43">
        <v>133.01499938964841</v>
      </c>
      <c r="C577" s="43">
        <v>515.40997314453125</v>
      </c>
      <c r="D577" s="43">
        <v>422.27340698242188</v>
      </c>
      <c r="E577" s="45">
        <f t="shared" si="24"/>
        <v>3.5768980200282061E-2</v>
      </c>
      <c r="F577" s="45">
        <f t="shared" si="25"/>
        <v>7.1125392441918536E-3</v>
      </c>
      <c r="G577" s="45">
        <f t="shared" si="26"/>
        <v>1.0287853864928913E-2</v>
      </c>
    </row>
    <row r="578" spans="1:7" x14ac:dyDescent="0.2">
      <c r="A578" s="47">
        <v>44403</v>
      </c>
      <c r="B578" s="43">
        <v>134.0350036621094</v>
      </c>
      <c r="C578" s="43">
        <v>516.489990234375</v>
      </c>
      <c r="D578" s="43">
        <v>423.31005859375</v>
      </c>
      <c r="E578" s="45">
        <f t="shared" si="24"/>
        <v>7.6683402408854488E-3</v>
      </c>
      <c r="F578" s="45">
        <f t="shared" si="25"/>
        <v>2.0954524477951684E-3</v>
      </c>
      <c r="G578" s="45">
        <f t="shared" si="26"/>
        <v>2.4549298965711995E-3</v>
      </c>
    </row>
    <row r="579" spans="1:7" x14ac:dyDescent="0.2">
      <c r="A579" s="47">
        <v>44404</v>
      </c>
      <c r="B579" s="43">
        <v>131.8999938964844</v>
      </c>
      <c r="C579" s="43">
        <v>518.90997314453125</v>
      </c>
      <c r="D579" s="43">
        <v>421.38076782226562</v>
      </c>
      <c r="E579" s="45">
        <f t="shared" si="24"/>
        <v>-1.5928747769554094E-2</v>
      </c>
      <c r="F579" s="45">
        <f t="shared" si="25"/>
        <v>4.6854400974123429E-3</v>
      </c>
      <c r="G579" s="45">
        <f t="shared" si="26"/>
        <v>-4.5576303523085244E-3</v>
      </c>
    </row>
    <row r="580" spans="1:7" x14ac:dyDescent="0.2">
      <c r="A580" s="47">
        <v>44405</v>
      </c>
      <c r="B580" s="43">
        <v>136.093994140625</v>
      </c>
      <c r="C580" s="43">
        <v>519.29998779296875</v>
      </c>
      <c r="D580" s="43">
        <v>421.2080078125</v>
      </c>
      <c r="E580" s="45">
        <f t="shared" ref="E580:E643" si="27">(B580-B579)/B579</f>
        <v>3.1796819091834558E-2</v>
      </c>
      <c r="F580" s="45">
        <f t="shared" ref="F580:F643" si="28">(C580-C579)/C579</f>
        <v>7.5160368584565587E-4</v>
      </c>
      <c r="G580" s="45">
        <f t="shared" ref="G580:G643" si="29">(D580-D579)/D579</f>
        <v>-4.0998551181741053E-4</v>
      </c>
    </row>
    <row r="581" spans="1:7" x14ac:dyDescent="0.2">
      <c r="A581" s="47">
        <v>44406</v>
      </c>
      <c r="B581" s="43">
        <v>135.7774963378906</v>
      </c>
      <c r="C581" s="43">
        <v>514.25</v>
      </c>
      <c r="D581" s="43">
        <v>422.9549560546875</v>
      </c>
      <c r="E581" s="45">
        <f t="shared" si="27"/>
        <v>-2.3255824383210358E-3</v>
      </c>
      <c r="F581" s="45">
        <f t="shared" si="28"/>
        <v>-9.7246060305744651E-3</v>
      </c>
      <c r="G581" s="45">
        <f t="shared" si="29"/>
        <v>4.1474715812268009E-3</v>
      </c>
    </row>
    <row r="582" spans="1:7" x14ac:dyDescent="0.2">
      <c r="A582" s="47">
        <v>44407</v>
      </c>
      <c r="B582" s="43">
        <v>134.72650146484381</v>
      </c>
      <c r="C582" s="43">
        <v>517.57000732421875</v>
      </c>
      <c r="D582" s="43">
        <v>420.90087890625</v>
      </c>
      <c r="E582" s="45">
        <f t="shared" si="27"/>
        <v>-7.7405674827831913E-3</v>
      </c>
      <c r="F582" s="45">
        <f t="shared" si="28"/>
        <v>6.4560181316844923E-3</v>
      </c>
      <c r="G582" s="45">
        <f t="shared" si="29"/>
        <v>-4.8564914987588199E-3</v>
      </c>
    </row>
    <row r="583" spans="1:7" x14ac:dyDescent="0.2">
      <c r="A583" s="47">
        <v>44410</v>
      </c>
      <c r="B583" s="43">
        <v>134.85450744628909</v>
      </c>
      <c r="C583" s="43">
        <v>515.1500244140625</v>
      </c>
      <c r="D583" s="43">
        <v>420.01785278320312</v>
      </c>
      <c r="E583" s="45">
        <f t="shared" si="27"/>
        <v>9.5011731213614711E-4</v>
      </c>
      <c r="F583" s="45">
        <f t="shared" si="28"/>
        <v>-4.6756629555628646E-3</v>
      </c>
      <c r="G583" s="45">
        <f t="shared" si="29"/>
        <v>-2.0979431673830199E-3</v>
      </c>
    </row>
    <row r="584" spans="1:7" x14ac:dyDescent="0.2">
      <c r="A584" s="47">
        <v>44411</v>
      </c>
      <c r="B584" s="43">
        <v>135.6300048828125</v>
      </c>
      <c r="C584" s="43">
        <v>510.82000732421881</v>
      </c>
      <c r="D584" s="43">
        <v>423.43484497070312</v>
      </c>
      <c r="E584" s="45">
        <f t="shared" si="27"/>
        <v>5.7506230322503698E-3</v>
      </c>
      <c r="F584" s="45">
        <f t="shared" si="28"/>
        <v>-8.4053516153254661E-3</v>
      </c>
      <c r="G584" s="45">
        <f t="shared" si="29"/>
        <v>8.1353498782436723E-3</v>
      </c>
    </row>
    <row r="585" spans="1:7" x14ac:dyDescent="0.2">
      <c r="A585" s="47">
        <v>44412</v>
      </c>
      <c r="B585" s="43">
        <v>135.12550354003909</v>
      </c>
      <c r="C585" s="43">
        <v>517.3499755859375</v>
      </c>
      <c r="D585" s="43">
        <v>421.35198974609381</v>
      </c>
      <c r="E585" s="45">
        <f t="shared" si="27"/>
        <v>-3.7196883035528166E-3</v>
      </c>
      <c r="F585" s="45">
        <f t="shared" si="28"/>
        <v>1.278330560293443E-2</v>
      </c>
      <c r="G585" s="45">
        <f t="shared" si="29"/>
        <v>-4.9189509303454422E-3</v>
      </c>
    </row>
    <row r="586" spans="1:7" x14ac:dyDescent="0.2">
      <c r="A586" s="47">
        <v>44413</v>
      </c>
      <c r="B586" s="43">
        <v>136.2514953613281</v>
      </c>
      <c r="C586" s="43">
        <v>524.8900146484375</v>
      </c>
      <c r="D586" s="43">
        <v>424.02032470703119</v>
      </c>
      <c r="E586" s="45">
        <f t="shared" si="27"/>
        <v>8.3329333973979434E-3</v>
      </c>
      <c r="F586" s="45">
        <f t="shared" si="28"/>
        <v>1.4574348928808477E-2</v>
      </c>
      <c r="G586" s="45">
        <f t="shared" si="29"/>
        <v>6.332793070575795E-3</v>
      </c>
    </row>
    <row r="587" spans="1:7" x14ac:dyDescent="0.2">
      <c r="A587" s="47">
        <v>44414</v>
      </c>
      <c r="B587" s="43">
        <v>135.7384948730469</v>
      </c>
      <c r="C587" s="43">
        <v>520.54998779296875</v>
      </c>
      <c r="D587" s="43">
        <v>424.72103881835938</v>
      </c>
      <c r="E587" s="45">
        <f t="shared" si="27"/>
        <v>-3.7650998759371909E-3</v>
      </c>
      <c r="F587" s="45">
        <f t="shared" si="28"/>
        <v>-8.268450026384341E-3</v>
      </c>
      <c r="G587" s="45">
        <f t="shared" si="29"/>
        <v>1.6525484051084743E-3</v>
      </c>
    </row>
    <row r="588" spans="1:7" x14ac:dyDescent="0.2">
      <c r="A588" s="47">
        <v>44417</v>
      </c>
      <c r="B588" s="43">
        <v>136.9129943847656</v>
      </c>
      <c r="C588" s="43">
        <v>519.969970703125</v>
      </c>
      <c r="D588" s="43">
        <v>424.37548828125</v>
      </c>
      <c r="E588" s="45">
        <f t="shared" si="27"/>
        <v>8.6526634380112693E-3</v>
      </c>
      <c r="F588" s="45">
        <f t="shared" si="28"/>
        <v>-1.1142389846226109E-3</v>
      </c>
      <c r="G588" s="45">
        <f t="shared" si="29"/>
        <v>-8.1359411361102071E-4</v>
      </c>
    </row>
    <row r="589" spans="1:7" x14ac:dyDescent="0.2">
      <c r="A589" s="47">
        <v>44418</v>
      </c>
      <c r="B589" s="43">
        <v>136.8070068359375</v>
      </c>
      <c r="C589" s="43">
        <v>515.84002685546875</v>
      </c>
      <c r="D589" s="43">
        <v>424.9034423828125</v>
      </c>
      <c r="E589" s="45">
        <f t="shared" si="27"/>
        <v>-7.7412337159349929E-4</v>
      </c>
      <c r="F589" s="45">
        <f t="shared" si="28"/>
        <v>-7.9426583848132004E-3</v>
      </c>
      <c r="G589" s="45">
        <f t="shared" si="29"/>
        <v>1.2440730347097815E-3</v>
      </c>
    </row>
    <row r="590" spans="1:7" x14ac:dyDescent="0.2">
      <c r="A590" s="47">
        <v>44419</v>
      </c>
      <c r="B590" s="43">
        <v>136.27900695800781</v>
      </c>
      <c r="C590" s="43">
        <v>512.4000244140625</v>
      </c>
      <c r="D590" s="43">
        <v>425.95919799804688</v>
      </c>
      <c r="E590" s="45">
        <f t="shared" si="27"/>
        <v>-3.8594505511174485E-3</v>
      </c>
      <c r="F590" s="45">
        <f t="shared" si="28"/>
        <v>-6.6687388770047722E-3</v>
      </c>
      <c r="G590" s="45">
        <f t="shared" si="29"/>
        <v>2.4846953682319253E-3</v>
      </c>
    </row>
    <row r="591" spans="1:7" x14ac:dyDescent="0.2">
      <c r="A591" s="47">
        <v>44420</v>
      </c>
      <c r="B591" s="43">
        <v>137.1940002441406</v>
      </c>
      <c r="C591" s="43">
        <v>510.72000122070312</v>
      </c>
      <c r="D591" s="43">
        <v>427.23583984375</v>
      </c>
      <c r="E591" s="45">
        <f t="shared" si="27"/>
        <v>6.71411765140558E-3</v>
      </c>
      <c r="F591" s="45">
        <f t="shared" si="28"/>
        <v>-3.2787336325374068E-3</v>
      </c>
      <c r="G591" s="45">
        <f t="shared" si="29"/>
        <v>2.9970989045504277E-3</v>
      </c>
    </row>
    <row r="592" spans="1:7" x14ac:dyDescent="0.2">
      <c r="A592" s="47">
        <v>44421</v>
      </c>
      <c r="B592" s="43">
        <v>137.72749328613281</v>
      </c>
      <c r="C592" s="43">
        <v>515.91998291015625</v>
      </c>
      <c r="D592" s="43">
        <v>428.01336669921881</v>
      </c>
      <c r="E592" s="45">
        <f t="shared" si="27"/>
        <v>3.8886032992904206E-3</v>
      </c>
      <c r="F592" s="45">
        <f t="shared" si="28"/>
        <v>1.0181668383897891E-2</v>
      </c>
      <c r="G592" s="45">
        <f t="shared" si="29"/>
        <v>1.8199008204769673E-3</v>
      </c>
    </row>
    <row r="593" spans="1:7" x14ac:dyDescent="0.2">
      <c r="A593" s="47">
        <v>44424</v>
      </c>
      <c r="B593" s="43">
        <v>138.30949401855469</v>
      </c>
      <c r="C593" s="43">
        <v>517.91998291015625</v>
      </c>
      <c r="D593" s="43">
        <v>429.0211181640625</v>
      </c>
      <c r="E593" s="45">
        <f t="shared" si="27"/>
        <v>4.2257411249963855E-3</v>
      </c>
      <c r="F593" s="45">
        <f t="shared" si="28"/>
        <v>3.876570139265735E-3</v>
      </c>
      <c r="G593" s="45">
        <f t="shared" si="29"/>
        <v>2.3544859652756553E-3</v>
      </c>
    </row>
    <row r="594" spans="1:7" x14ac:dyDescent="0.2">
      <c r="A594" s="47">
        <v>44425</v>
      </c>
      <c r="B594" s="43">
        <v>136.6614990234375</v>
      </c>
      <c r="C594" s="43">
        <v>518.90997314453125</v>
      </c>
      <c r="D594" s="43">
        <v>426.20877075195312</v>
      </c>
      <c r="E594" s="45">
        <f t="shared" si="27"/>
        <v>-1.1915270219238192E-2</v>
      </c>
      <c r="F594" s="45">
        <f t="shared" si="28"/>
        <v>1.9114733299385629E-3</v>
      </c>
      <c r="G594" s="45">
        <f t="shared" si="29"/>
        <v>-6.555265680497112E-3</v>
      </c>
    </row>
    <row r="595" spans="1:7" x14ac:dyDescent="0.2">
      <c r="A595" s="47">
        <v>44426</v>
      </c>
      <c r="B595" s="43">
        <v>135.4490051269531</v>
      </c>
      <c r="C595" s="43">
        <v>521.8699951171875</v>
      </c>
      <c r="D595" s="43">
        <v>421.5439453125</v>
      </c>
      <c r="E595" s="45">
        <f t="shared" si="27"/>
        <v>-8.8722420370675164E-3</v>
      </c>
      <c r="F595" s="45">
        <f t="shared" si="28"/>
        <v>5.7043073478023117E-3</v>
      </c>
      <c r="G595" s="45">
        <f t="shared" si="29"/>
        <v>-1.094493065270114E-2</v>
      </c>
    </row>
    <row r="596" spans="1:7" x14ac:dyDescent="0.2">
      <c r="A596" s="47">
        <v>44427</v>
      </c>
      <c r="B596" s="43">
        <v>135.67999267578119</v>
      </c>
      <c r="C596" s="43">
        <v>543.71002197265625</v>
      </c>
      <c r="D596" s="43">
        <v>422.19662475585938</v>
      </c>
      <c r="E596" s="45">
        <f t="shared" si="27"/>
        <v>1.7053469577838353E-3</v>
      </c>
      <c r="F596" s="45">
        <f t="shared" si="28"/>
        <v>4.1849554601361028E-2</v>
      </c>
      <c r="G596" s="45">
        <f t="shared" si="29"/>
        <v>1.5483070048023797E-3</v>
      </c>
    </row>
    <row r="597" spans="1:7" x14ac:dyDescent="0.2">
      <c r="A597" s="47">
        <v>44428</v>
      </c>
      <c r="B597" s="43">
        <v>137.42950439453119</v>
      </c>
      <c r="C597" s="43">
        <v>546.8800048828125</v>
      </c>
      <c r="D597" s="43">
        <v>425.55612182617188</v>
      </c>
      <c r="E597" s="45">
        <f t="shared" si="27"/>
        <v>1.2894397208073309E-2</v>
      </c>
      <c r="F597" s="45">
        <f t="shared" si="28"/>
        <v>5.8302822866040009E-3</v>
      </c>
      <c r="G597" s="45">
        <f t="shared" si="29"/>
        <v>7.9571859965843466E-3</v>
      </c>
    </row>
    <row r="598" spans="1:7" x14ac:dyDescent="0.2">
      <c r="A598" s="47">
        <v>44431</v>
      </c>
      <c r="B598" s="43">
        <v>140.04150390625</v>
      </c>
      <c r="C598" s="43">
        <v>553.33001708984375</v>
      </c>
      <c r="D598" s="43">
        <v>429.29949951171881</v>
      </c>
      <c r="E598" s="45">
        <f t="shared" si="27"/>
        <v>1.9006104425875726E-2</v>
      </c>
      <c r="F598" s="45">
        <f t="shared" si="28"/>
        <v>1.1794200097722319E-2</v>
      </c>
      <c r="G598" s="45">
        <f t="shared" si="29"/>
        <v>8.7964371643465631E-3</v>
      </c>
    </row>
    <row r="599" spans="1:7" x14ac:dyDescent="0.2">
      <c r="A599" s="47">
        <v>44432</v>
      </c>
      <c r="B599" s="43">
        <v>141.2615051269531</v>
      </c>
      <c r="C599" s="43">
        <v>553.40997314453125</v>
      </c>
      <c r="D599" s="43">
        <v>429.98098754882812</v>
      </c>
      <c r="E599" s="45">
        <f t="shared" si="27"/>
        <v>8.7117117902405523E-3</v>
      </c>
      <c r="F599" s="45">
        <f t="shared" si="28"/>
        <v>1.444997600311237E-4</v>
      </c>
      <c r="G599" s="45">
        <f t="shared" si="29"/>
        <v>1.587441955754517E-3</v>
      </c>
    </row>
    <row r="600" spans="1:7" x14ac:dyDescent="0.2">
      <c r="A600" s="47">
        <v>44433</v>
      </c>
      <c r="B600" s="43">
        <v>142.07899475097659</v>
      </c>
      <c r="C600" s="43">
        <v>547.58001708984375</v>
      </c>
      <c r="D600" s="43">
        <v>430.88323974609381</v>
      </c>
      <c r="E600" s="45">
        <f t="shared" si="27"/>
        <v>5.7870657918362711E-3</v>
      </c>
      <c r="F600" s="45">
        <f t="shared" si="28"/>
        <v>-1.0534606056268018E-2</v>
      </c>
      <c r="G600" s="45">
        <f t="shared" si="29"/>
        <v>2.0983537025883571E-3</v>
      </c>
    </row>
    <row r="601" spans="1:7" x14ac:dyDescent="0.2">
      <c r="A601" s="47">
        <v>44434</v>
      </c>
      <c r="B601" s="43">
        <v>141.44050598144531</v>
      </c>
      <c r="C601" s="43">
        <v>550.1199951171875</v>
      </c>
      <c r="D601" s="43">
        <v>428.33966064453119</v>
      </c>
      <c r="E601" s="45">
        <f t="shared" si="27"/>
        <v>-4.493899824181362E-3</v>
      </c>
      <c r="F601" s="45">
        <f t="shared" si="28"/>
        <v>4.6385513497053076E-3</v>
      </c>
      <c r="G601" s="45">
        <f t="shared" si="29"/>
        <v>-5.9031748439820177E-3</v>
      </c>
    </row>
    <row r="602" spans="1:7" x14ac:dyDescent="0.2">
      <c r="A602" s="47">
        <v>44435</v>
      </c>
      <c r="B602" s="43">
        <v>144.0039978027344</v>
      </c>
      <c r="C602" s="43">
        <v>558.91998291015625</v>
      </c>
      <c r="D602" s="43">
        <v>432.16943359375</v>
      </c>
      <c r="E602" s="45">
        <f t="shared" si="27"/>
        <v>1.8124170325192271E-2</v>
      </c>
      <c r="F602" s="45">
        <f t="shared" si="28"/>
        <v>1.5996487804618265E-2</v>
      </c>
      <c r="G602" s="45">
        <f t="shared" si="29"/>
        <v>8.9409720861618816E-3</v>
      </c>
    </row>
    <row r="603" spans="1:7" x14ac:dyDescent="0.2">
      <c r="A603" s="47">
        <v>44438</v>
      </c>
      <c r="B603" s="43">
        <v>144.59049987792969</v>
      </c>
      <c r="C603" s="43">
        <v>566.17999267578125</v>
      </c>
      <c r="D603" s="43">
        <v>434.0699462890625</v>
      </c>
      <c r="E603" s="45">
        <f t="shared" si="27"/>
        <v>4.0728180060577964E-3</v>
      </c>
      <c r="F603" s="45">
        <f t="shared" si="28"/>
        <v>1.298935444716782E-2</v>
      </c>
      <c r="G603" s="45">
        <f t="shared" si="29"/>
        <v>4.3976101676339958E-3</v>
      </c>
    </row>
    <row r="604" spans="1:7" x14ac:dyDescent="0.2">
      <c r="A604" s="47">
        <v>44439</v>
      </c>
      <c r="B604" s="43">
        <v>144.69749450683591</v>
      </c>
      <c r="C604" s="43">
        <v>569.19000244140625</v>
      </c>
      <c r="D604" s="43">
        <v>433.42684936523438</v>
      </c>
      <c r="E604" s="45">
        <f t="shared" si="27"/>
        <v>7.3998380942421271E-4</v>
      </c>
      <c r="F604" s="45">
        <f t="shared" si="28"/>
        <v>5.3163478126445557E-3</v>
      </c>
      <c r="G604" s="45">
        <f t="shared" si="29"/>
        <v>-1.4815513705246574E-3</v>
      </c>
    </row>
    <row r="605" spans="1:7" x14ac:dyDescent="0.2">
      <c r="A605" s="47">
        <v>44440</v>
      </c>
      <c r="B605" s="43">
        <v>145.21549987792969</v>
      </c>
      <c r="C605" s="43">
        <v>582.07000732421875</v>
      </c>
      <c r="D605" s="43">
        <v>433.65716552734381</v>
      </c>
      <c r="E605" s="45">
        <f t="shared" si="27"/>
        <v>3.5799194233408541E-3</v>
      </c>
      <c r="F605" s="45">
        <f t="shared" si="28"/>
        <v>2.2628656208940348E-2</v>
      </c>
      <c r="G605" s="45">
        <f t="shared" si="29"/>
        <v>5.3138415962632733E-4</v>
      </c>
    </row>
    <row r="606" spans="1:7" x14ac:dyDescent="0.2">
      <c r="A606" s="47">
        <v>44441</v>
      </c>
      <c r="B606" s="43">
        <v>143.28700256347659</v>
      </c>
      <c r="C606" s="43">
        <v>588.54998779296875</v>
      </c>
      <c r="D606" s="43">
        <v>434.99139404296881</v>
      </c>
      <c r="E606" s="45">
        <f t="shared" si="27"/>
        <v>-1.3280244299501224E-2</v>
      </c>
      <c r="F606" s="45">
        <f t="shared" si="28"/>
        <v>1.1132647941333604E-2</v>
      </c>
      <c r="G606" s="45">
        <f t="shared" si="29"/>
        <v>3.0766896564536797E-3</v>
      </c>
    </row>
    <row r="607" spans="1:7" x14ac:dyDescent="0.2">
      <c r="A607" s="47">
        <v>44442</v>
      </c>
      <c r="B607" s="43">
        <v>143.739501953125</v>
      </c>
      <c r="C607" s="43">
        <v>590.530029296875</v>
      </c>
      <c r="D607" s="43">
        <v>434.88571166992188</v>
      </c>
      <c r="E607" s="45">
        <f t="shared" si="27"/>
        <v>3.1579932691239766E-3</v>
      </c>
      <c r="F607" s="45">
        <f t="shared" si="28"/>
        <v>3.3642707416090527E-3</v>
      </c>
      <c r="G607" s="45">
        <f t="shared" si="29"/>
        <v>-2.4295279054760438E-4</v>
      </c>
    </row>
    <row r="608" spans="1:7" x14ac:dyDescent="0.2">
      <c r="A608" s="47">
        <v>44446</v>
      </c>
      <c r="B608" s="43">
        <v>144.28050231933591</v>
      </c>
      <c r="C608" s="43">
        <v>606.71002197265625</v>
      </c>
      <c r="D608" s="43">
        <v>433.33084106445312</v>
      </c>
      <c r="E608" s="45">
        <f t="shared" si="27"/>
        <v>3.7637556750915635E-3</v>
      </c>
      <c r="F608" s="45">
        <f t="shared" si="28"/>
        <v>2.7399102286205908E-2</v>
      </c>
      <c r="G608" s="45">
        <f t="shared" si="29"/>
        <v>-3.5753545442966778E-3</v>
      </c>
    </row>
    <row r="609" spans="1:7" x14ac:dyDescent="0.2">
      <c r="A609" s="47">
        <v>44447</v>
      </c>
      <c r="B609" s="43">
        <v>143.69099426269531</v>
      </c>
      <c r="C609" s="43">
        <v>606.04998779296875</v>
      </c>
      <c r="D609" s="43">
        <v>432.80288696289062</v>
      </c>
      <c r="E609" s="45">
        <f t="shared" si="27"/>
        <v>-4.0858469936280017E-3</v>
      </c>
      <c r="F609" s="45">
        <f t="shared" si="28"/>
        <v>-1.0878906821770731E-3</v>
      </c>
      <c r="G609" s="45">
        <f t="shared" si="29"/>
        <v>-1.2183626262686729E-3</v>
      </c>
    </row>
    <row r="610" spans="1:7" x14ac:dyDescent="0.2">
      <c r="A610" s="47">
        <v>44448</v>
      </c>
      <c r="B610" s="43">
        <v>143.54100036621091</v>
      </c>
      <c r="C610" s="43">
        <v>597.53997802734375</v>
      </c>
      <c r="D610" s="43">
        <v>430.95040893554688</v>
      </c>
      <c r="E610" s="45">
        <f t="shared" si="27"/>
        <v>-1.0438642815024661E-3</v>
      </c>
      <c r="F610" s="45">
        <f t="shared" si="28"/>
        <v>-1.404176212694205E-2</v>
      </c>
      <c r="G610" s="45">
        <f t="shared" si="29"/>
        <v>-4.280188702859981E-3</v>
      </c>
    </row>
    <row r="611" spans="1:7" x14ac:dyDescent="0.2">
      <c r="A611" s="47">
        <v>44449</v>
      </c>
      <c r="B611" s="43">
        <v>140.8760070800781</v>
      </c>
      <c r="C611" s="43">
        <v>598.719970703125</v>
      </c>
      <c r="D611" s="43">
        <v>427.5526123046875</v>
      </c>
      <c r="E611" s="45">
        <f t="shared" si="27"/>
        <v>-1.8566077144047434E-2</v>
      </c>
      <c r="F611" s="45">
        <f t="shared" si="28"/>
        <v>1.9747510110984623E-3</v>
      </c>
      <c r="G611" s="45">
        <f t="shared" si="29"/>
        <v>-7.8844260509045045E-3</v>
      </c>
    </row>
    <row r="612" spans="1:7" x14ac:dyDescent="0.2">
      <c r="A612" s="47">
        <v>44452</v>
      </c>
      <c r="B612" s="43">
        <v>142.33250427246091</v>
      </c>
      <c r="C612" s="43">
        <v>589.28997802734375</v>
      </c>
      <c r="D612" s="43">
        <v>428.646728515625</v>
      </c>
      <c r="E612" s="45">
        <f t="shared" si="27"/>
        <v>1.0338859132732917E-2</v>
      </c>
      <c r="F612" s="45">
        <f t="shared" si="28"/>
        <v>-1.5750255774342806E-2</v>
      </c>
      <c r="G612" s="45">
        <f t="shared" si="29"/>
        <v>2.5590212279133456E-3</v>
      </c>
    </row>
    <row r="613" spans="1:7" x14ac:dyDescent="0.2">
      <c r="A613" s="47">
        <v>44453</v>
      </c>
      <c r="B613" s="43">
        <v>142.54449462890619</v>
      </c>
      <c r="C613" s="43">
        <v>577.760009765625</v>
      </c>
      <c r="D613" s="43">
        <v>426.3336181640625</v>
      </c>
      <c r="E613" s="45">
        <f t="shared" si="27"/>
        <v>1.4894022804480427E-3</v>
      </c>
      <c r="F613" s="45">
        <f t="shared" si="28"/>
        <v>-1.9565865179508868E-2</v>
      </c>
      <c r="G613" s="45">
        <f t="shared" si="29"/>
        <v>-5.3963093561279398E-3</v>
      </c>
    </row>
    <row r="614" spans="1:7" x14ac:dyDescent="0.2">
      <c r="A614" s="47">
        <v>44454</v>
      </c>
      <c r="B614" s="43">
        <v>144.42950439453119</v>
      </c>
      <c r="C614" s="43">
        <v>582.8699951171875</v>
      </c>
      <c r="D614" s="43">
        <v>429.89468383789062</v>
      </c>
      <c r="E614" s="45">
        <f t="shared" si="27"/>
        <v>1.3224009601579829E-2</v>
      </c>
      <c r="F614" s="45">
        <f t="shared" si="28"/>
        <v>8.844477404442417E-3</v>
      </c>
      <c r="G614" s="45">
        <f t="shared" si="29"/>
        <v>8.3527676967237174E-3</v>
      </c>
    </row>
    <row r="615" spans="1:7" x14ac:dyDescent="0.2">
      <c r="A615" s="47">
        <v>44455</v>
      </c>
      <c r="B615" s="43">
        <v>143.61000061035159</v>
      </c>
      <c r="C615" s="43">
        <v>586.5</v>
      </c>
      <c r="D615" s="43">
        <v>429.213134765625</v>
      </c>
      <c r="E615" s="45">
        <f t="shared" si="27"/>
        <v>-5.6740746124905534E-3</v>
      </c>
      <c r="F615" s="45">
        <f t="shared" si="28"/>
        <v>6.2278122278067822E-3</v>
      </c>
      <c r="G615" s="45">
        <f t="shared" si="29"/>
        <v>-1.585386137323417E-3</v>
      </c>
    </row>
    <row r="616" spans="1:7" x14ac:dyDescent="0.2">
      <c r="A616" s="47">
        <v>44456</v>
      </c>
      <c r="B616" s="43">
        <v>140.80000305175781</v>
      </c>
      <c r="C616" s="43">
        <v>589.3499755859375</v>
      </c>
      <c r="D616" s="43">
        <v>425.0321044921875</v>
      </c>
      <c r="E616" s="45">
        <f t="shared" si="27"/>
        <v>-1.9566865445659155E-2</v>
      </c>
      <c r="F616" s="45">
        <f t="shared" si="28"/>
        <v>4.8592934116581414E-3</v>
      </c>
      <c r="G616" s="45">
        <f t="shared" si="29"/>
        <v>-9.7411517374010066E-3</v>
      </c>
    </row>
    <row r="617" spans="1:7" x14ac:dyDescent="0.2">
      <c r="A617" s="47">
        <v>44459</v>
      </c>
      <c r="B617" s="43">
        <v>138.71949768066409</v>
      </c>
      <c r="C617" s="43">
        <v>575.42999267578125</v>
      </c>
      <c r="D617" s="43">
        <v>417.94503784179688</v>
      </c>
      <c r="E617" s="45">
        <f t="shared" si="27"/>
        <v>-1.4776316235795334E-2</v>
      </c>
      <c r="F617" s="45">
        <f t="shared" si="28"/>
        <v>-2.3619213517938754E-2</v>
      </c>
      <c r="G617" s="45">
        <f t="shared" si="29"/>
        <v>-1.6674191373985708E-2</v>
      </c>
    </row>
    <row r="618" spans="1:7" x14ac:dyDescent="0.2">
      <c r="A618" s="47">
        <v>44460</v>
      </c>
      <c r="B618" s="43">
        <v>139.03300476074219</v>
      </c>
      <c r="C618" s="43">
        <v>573.1400146484375</v>
      </c>
      <c r="D618" s="43">
        <v>417.55023193359381</v>
      </c>
      <c r="E618" s="45">
        <f t="shared" si="27"/>
        <v>2.2600073192291835E-3</v>
      </c>
      <c r="F618" s="45">
        <f t="shared" si="28"/>
        <v>-3.9795944884541481E-3</v>
      </c>
      <c r="G618" s="45">
        <f t="shared" si="29"/>
        <v>-9.4463595079818247E-4</v>
      </c>
    </row>
    <row r="619" spans="1:7" x14ac:dyDescent="0.2">
      <c r="A619" s="47">
        <v>44461</v>
      </c>
      <c r="B619" s="43">
        <v>140.28349304199219</v>
      </c>
      <c r="C619" s="43">
        <v>590.6500244140625</v>
      </c>
      <c r="D619" s="43">
        <v>421.62335205078119</v>
      </c>
      <c r="E619" s="45">
        <f t="shared" si="27"/>
        <v>8.9941829524718148E-3</v>
      </c>
      <c r="F619" s="45">
        <f t="shared" si="28"/>
        <v>3.055101601371454E-2</v>
      </c>
      <c r="G619" s="45">
        <f t="shared" si="29"/>
        <v>9.7548026696705689E-3</v>
      </c>
    </row>
    <row r="620" spans="1:7" x14ac:dyDescent="0.2">
      <c r="A620" s="47">
        <v>44462</v>
      </c>
      <c r="B620" s="43">
        <v>141.21600341796881</v>
      </c>
      <c r="C620" s="43">
        <v>593.260009765625</v>
      </c>
      <c r="D620" s="43">
        <v>426.74612426757812</v>
      </c>
      <c r="E620" s="45">
        <f t="shared" si="27"/>
        <v>6.6473278912258299E-3</v>
      </c>
      <c r="F620" s="45">
        <f t="shared" si="28"/>
        <v>4.4188355941433529E-3</v>
      </c>
      <c r="G620" s="45">
        <f t="shared" si="29"/>
        <v>1.2150115006390667E-2</v>
      </c>
    </row>
    <row r="621" spans="1:7" x14ac:dyDescent="0.2">
      <c r="A621" s="47">
        <v>44463</v>
      </c>
      <c r="B621" s="43">
        <v>142.2149963378906</v>
      </c>
      <c r="C621" s="43">
        <v>592.3900146484375</v>
      </c>
      <c r="D621" s="43">
        <v>427.44903564453119</v>
      </c>
      <c r="E621" s="45">
        <f t="shared" si="27"/>
        <v>7.0742188968837116E-3</v>
      </c>
      <c r="F621" s="45">
        <f t="shared" si="28"/>
        <v>-1.4664651297349417E-3</v>
      </c>
      <c r="G621" s="45">
        <f t="shared" si="29"/>
        <v>1.6471417945727587E-3</v>
      </c>
    </row>
    <row r="622" spans="1:7" x14ac:dyDescent="0.2">
      <c r="A622" s="47">
        <v>44466</v>
      </c>
      <c r="B622" s="43">
        <v>141.07200622558591</v>
      </c>
      <c r="C622" s="43">
        <v>592.6400146484375</v>
      </c>
      <c r="D622" s="43">
        <v>426.22616577148438</v>
      </c>
      <c r="E622" s="45">
        <f t="shared" si="27"/>
        <v>-8.0370575659197106E-3</v>
      </c>
      <c r="F622" s="45">
        <f t="shared" si="28"/>
        <v>4.2201926740504926E-4</v>
      </c>
      <c r="G622" s="45">
        <f t="shared" si="29"/>
        <v>-2.8608553794089338E-3</v>
      </c>
    </row>
    <row r="623" spans="1:7" x14ac:dyDescent="0.2">
      <c r="A623" s="47">
        <v>44467</v>
      </c>
      <c r="B623" s="43">
        <v>135.83000183105469</v>
      </c>
      <c r="C623" s="43">
        <v>583.8499755859375</v>
      </c>
      <c r="D623" s="43">
        <v>417.63690185546881</v>
      </c>
      <c r="E623" s="45">
        <f t="shared" si="27"/>
        <v>-3.7158360009063876E-2</v>
      </c>
      <c r="F623" s="45">
        <f t="shared" si="28"/>
        <v>-1.4832003991013629E-2</v>
      </c>
      <c r="G623" s="45">
        <f t="shared" si="29"/>
        <v>-2.0151892600184924E-2</v>
      </c>
    </row>
    <row r="624" spans="1:7" x14ac:dyDescent="0.2">
      <c r="A624" s="47">
        <v>44468</v>
      </c>
      <c r="B624" s="43">
        <v>134.35350036621091</v>
      </c>
      <c r="C624" s="43">
        <v>599.05999755859375</v>
      </c>
      <c r="D624" s="43">
        <v>418.33990478515619</v>
      </c>
      <c r="E624" s="45">
        <f t="shared" si="27"/>
        <v>-1.0870216041668396E-2</v>
      </c>
      <c r="F624" s="45">
        <f t="shared" si="28"/>
        <v>2.6051250507276028E-2</v>
      </c>
      <c r="G624" s="45">
        <f t="shared" si="29"/>
        <v>1.6832873880734654E-3</v>
      </c>
    </row>
    <row r="625" spans="1:7" x14ac:dyDescent="0.2">
      <c r="A625" s="47">
        <v>44469</v>
      </c>
      <c r="B625" s="43">
        <v>133.6759948730469</v>
      </c>
      <c r="C625" s="43">
        <v>610.34002685546875</v>
      </c>
      <c r="D625" s="43">
        <v>413.22674560546881</v>
      </c>
      <c r="E625" s="45">
        <f t="shared" si="27"/>
        <v>-5.0427081640397227E-3</v>
      </c>
      <c r="F625" s="45">
        <f t="shared" si="28"/>
        <v>1.8829548530774176E-2</v>
      </c>
      <c r="G625" s="45">
        <f t="shared" si="29"/>
        <v>-1.2222499267224613E-2</v>
      </c>
    </row>
    <row r="626" spans="1:7" x14ac:dyDescent="0.2">
      <c r="A626" s="47">
        <v>44470</v>
      </c>
      <c r="B626" s="43">
        <v>136.5429992675781</v>
      </c>
      <c r="C626" s="43">
        <v>613.1500244140625</v>
      </c>
      <c r="D626" s="43">
        <v>418.13760375976562</v>
      </c>
      <c r="E626" s="45">
        <f t="shared" si="27"/>
        <v>2.1447413929883287E-2</v>
      </c>
      <c r="F626" s="45">
        <f t="shared" si="28"/>
        <v>4.6039870153545904E-3</v>
      </c>
      <c r="G626" s="45">
        <f t="shared" si="29"/>
        <v>1.1884173051532089E-2</v>
      </c>
    </row>
    <row r="627" spans="1:7" x14ac:dyDescent="0.2">
      <c r="A627" s="47">
        <v>44473</v>
      </c>
      <c r="B627" s="43">
        <v>133.65950012207031</v>
      </c>
      <c r="C627" s="43">
        <v>603.3499755859375</v>
      </c>
      <c r="D627" s="43">
        <v>412.74533081054688</v>
      </c>
      <c r="E627" s="45">
        <f t="shared" si="27"/>
        <v>-2.1117883457775093E-2</v>
      </c>
      <c r="F627" s="45">
        <f t="shared" si="28"/>
        <v>-1.5983117406690325E-2</v>
      </c>
      <c r="G627" s="45">
        <f t="shared" si="29"/>
        <v>-1.2895929236531416E-2</v>
      </c>
    </row>
    <row r="628" spans="1:7" x14ac:dyDescent="0.2">
      <c r="A628" s="47">
        <v>44474</v>
      </c>
      <c r="B628" s="43">
        <v>136.02299499511719</v>
      </c>
      <c r="C628" s="43">
        <v>634.80999755859375</v>
      </c>
      <c r="D628" s="43">
        <v>417.03988647460938</v>
      </c>
      <c r="E628" s="45">
        <f t="shared" si="27"/>
        <v>1.7682954603962391E-2</v>
      </c>
      <c r="F628" s="45">
        <f t="shared" si="28"/>
        <v>5.2142244544062764E-2</v>
      </c>
      <c r="G628" s="45">
        <f t="shared" si="29"/>
        <v>1.0404855835991838E-2</v>
      </c>
    </row>
    <row r="629" spans="1:7" x14ac:dyDescent="0.2">
      <c r="A629" s="47">
        <v>44475</v>
      </c>
      <c r="B629" s="43">
        <v>137.56500244140619</v>
      </c>
      <c r="C629" s="43">
        <v>639.0999755859375</v>
      </c>
      <c r="D629" s="43">
        <v>418.77316284179688</v>
      </c>
      <c r="E629" s="45">
        <f t="shared" si="27"/>
        <v>1.1336373282652386E-2</v>
      </c>
      <c r="F629" s="45">
        <f t="shared" si="28"/>
        <v>6.7578929819040534E-3</v>
      </c>
      <c r="G629" s="45">
        <f t="shared" si="29"/>
        <v>4.1561405117374233E-3</v>
      </c>
    </row>
    <row r="630" spans="1:7" x14ac:dyDescent="0.2">
      <c r="A630" s="47">
        <v>44476</v>
      </c>
      <c r="B630" s="43">
        <v>139.2250061035156</v>
      </c>
      <c r="C630" s="43">
        <v>631.8499755859375</v>
      </c>
      <c r="D630" s="43">
        <v>422.39373779296881</v>
      </c>
      <c r="E630" s="45">
        <f t="shared" si="27"/>
        <v>1.2067049268700865E-2</v>
      </c>
      <c r="F630" s="45">
        <f t="shared" si="28"/>
        <v>-1.1344078042489486E-2</v>
      </c>
      <c r="G630" s="45">
        <f t="shared" si="29"/>
        <v>8.6456709083330245E-3</v>
      </c>
    </row>
    <row r="631" spans="1:7" x14ac:dyDescent="0.2">
      <c r="A631" s="47">
        <v>44477</v>
      </c>
      <c r="B631" s="43">
        <v>139.78550720214841</v>
      </c>
      <c r="C631" s="43">
        <v>632.65997314453125</v>
      </c>
      <c r="D631" s="43">
        <v>421.62335205078119</v>
      </c>
      <c r="E631" s="45">
        <f t="shared" si="27"/>
        <v>4.025865139600516E-3</v>
      </c>
      <c r="F631" s="45">
        <f t="shared" si="28"/>
        <v>1.2819460154961781E-3</v>
      </c>
      <c r="G631" s="45">
        <f t="shared" si="29"/>
        <v>-1.8238569213003082E-3</v>
      </c>
    </row>
    <row r="632" spans="1:7" x14ac:dyDescent="0.2">
      <c r="A632" s="47">
        <v>44480</v>
      </c>
      <c r="B632" s="43">
        <v>138.91400146484381</v>
      </c>
      <c r="C632" s="43">
        <v>627.03997802734375</v>
      </c>
      <c r="D632" s="43">
        <v>418.57095336914062</v>
      </c>
      <c r="E632" s="45">
        <f t="shared" si="27"/>
        <v>-6.2345929470663166E-3</v>
      </c>
      <c r="F632" s="45">
        <f t="shared" si="28"/>
        <v>-8.8831210377578462E-3</v>
      </c>
      <c r="G632" s="45">
        <f t="shared" si="29"/>
        <v>-7.2396338267168153E-3</v>
      </c>
    </row>
    <row r="633" spans="1:7" x14ac:dyDescent="0.2">
      <c r="A633" s="47">
        <v>44481</v>
      </c>
      <c r="B633" s="43">
        <v>136.4490051269531</v>
      </c>
      <c r="C633" s="43">
        <v>624.94000244140625</v>
      </c>
      <c r="D633" s="43">
        <v>417.54061889648438</v>
      </c>
      <c r="E633" s="45">
        <f t="shared" si="27"/>
        <v>-1.7744765192114553E-2</v>
      </c>
      <c r="F633" s="45">
        <f t="shared" si="28"/>
        <v>-3.349029821900646E-3</v>
      </c>
      <c r="G633" s="45">
        <f t="shared" si="29"/>
        <v>-2.4615527292635398E-3</v>
      </c>
    </row>
    <row r="634" spans="1:7" x14ac:dyDescent="0.2">
      <c r="A634" s="47">
        <v>44482</v>
      </c>
      <c r="B634" s="43">
        <v>137.5820007324219</v>
      </c>
      <c r="C634" s="43">
        <v>629.760009765625</v>
      </c>
      <c r="D634" s="43">
        <v>419.04275512695312</v>
      </c>
      <c r="E634" s="45">
        <f t="shared" si="27"/>
        <v>8.3034361768681269E-3</v>
      </c>
      <c r="F634" s="45">
        <f t="shared" si="28"/>
        <v>7.7127521128248933E-3</v>
      </c>
      <c r="G634" s="45">
        <f t="shared" si="29"/>
        <v>3.59758107950967E-3</v>
      </c>
    </row>
    <row r="635" spans="1:7" x14ac:dyDescent="0.2">
      <c r="A635" s="47">
        <v>44483</v>
      </c>
      <c r="B635" s="43">
        <v>141.1510009765625</v>
      </c>
      <c r="C635" s="43">
        <v>633.79998779296875</v>
      </c>
      <c r="D635" s="43">
        <v>426.09133911132812</v>
      </c>
      <c r="E635" s="45">
        <f t="shared" si="27"/>
        <v>2.5940895067239296E-2</v>
      </c>
      <c r="F635" s="45">
        <f t="shared" si="28"/>
        <v>6.4151072864205693E-3</v>
      </c>
      <c r="G635" s="45">
        <f t="shared" si="29"/>
        <v>1.6820679747200407E-2</v>
      </c>
    </row>
    <row r="636" spans="1:7" x14ac:dyDescent="0.2">
      <c r="A636" s="47">
        <v>44484</v>
      </c>
      <c r="B636" s="43">
        <v>141.36799621582031</v>
      </c>
      <c r="C636" s="43">
        <v>628.28997802734375</v>
      </c>
      <c r="D636" s="43">
        <v>429.33636474609381</v>
      </c>
      <c r="E636" s="45">
        <f t="shared" si="27"/>
        <v>1.5373269601810589E-3</v>
      </c>
      <c r="F636" s="45">
        <f t="shared" si="28"/>
        <v>-8.6936097692460815E-3</v>
      </c>
      <c r="G636" s="45">
        <f t="shared" si="29"/>
        <v>7.6157981561738091E-3</v>
      </c>
    </row>
    <row r="637" spans="1:7" x14ac:dyDescent="0.2">
      <c r="A637" s="47">
        <v>44487</v>
      </c>
      <c r="B637" s="43">
        <v>142.77799987792969</v>
      </c>
      <c r="C637" s="43">
        <v>637.969970703125</v>
      </c>
      <c r="D637" s="43">
        <v>430.607421875</v>
      </c>
      <c r="E637" s="45">
        <f t="shared" si="27"/>
        <v>9.9739948209832743E-3</v>
      </c>
      <c r="F637" s="45">
        <f t="shared" si="28"/>
        <v>1.5406886969888876E-2</v>
      </c>
      <c r="G637" s="45">
        <f t="shared" si="29"/>
        <v>2.9605158874857632E-3</v>
      </c>
    </row>
    <row r="638" spans="1:7" x14ac:dyDescent="0.2">
      <c r="A638" s="47">
        <v>44488</v>
      </c>
      <c r="B638" s="43">
        <v>143.23699951171881</v>
      </c>
      <c r="C638" s="43">
        <v>639</v>
      </c>
      <c r="D638" s="43">
        <v>433.92947387695312</v>
      </c>
      <c r="E638" s="45">
        <f t="shared" si="27"/>
        <v>3.2147784265191301E-3</v>
      </c>
      <c r="F638" s="45">
        <f t="shared" si="28"/>
        <v>1.6145419756039225E-3</v>
      </c>
      <c r="G638" s="45">
        <f t="shared" si="29"/>
        <v>7.7148043280068582E-3</v>
      </c>
    </row>
    <row r="639" spans="1:7" x14ac:dyDescent="0.2">
      <c r="A639" s="47">
        <v>44489</v>
      </c>
      <c r="B639" s="43">
        <v>141.76899719238281</v>
      </c>
      <c r="C639" s="43">
        <v>625.1400146484375</v>
      </c>
      <c r="D639" s="43">
        <v>435.63388061523438</v>
      </c>
      <c r="E639" s="45">
        <f t="shared" si="27"/>
        <v>-1.0248764804766041E-2</v>
      </c>
      <c r="F639" s="45">
        <f t="shared" si="28"/>
        <v>-2.1690117921068074E-2</v>
      </c>
      <c r="G639" s="45">
        <f t="shared" si="29"/>
        <v>3.9278427506967617E-3</v>
      </c>
    </row>
    <row r="640" spans="1:7" x14ac:dyDescent="0.2">
      <c r="A640" s="47">
        <v>44490</v>
      </c>
      <c r="B640" s="43">
        <v>141.88600158691409</v>
      </c>
      <c r="C640" s="43">
        <v>653.15997314453125</v>
      </c>
      <c r="D640" s="43">
        <v>436.77011108398438</v>
      </c>
      <c r="E640" s="45">
        <f t="shared" si="27"/>
        <v>8.2531721919780227E-4</v>
      </c>
      <c r="F640" s="45">
        <f t="shared" si="28"/>
        <v>4.4821892439330484E-2</v>
      </c>
      <c r="G640" s="45">
        <f t="shared" si="29"/>
        <v>2.6082233712982363E-3</v>
      </c>
    </row>
    <row r="641" spans="1:7" x14ac:dyDescent="0.2">
      <c r="A641" s="47">
        <v>44491</v>
      </c>
      <c r="B641" s="43">
        <v>137.5664978027344</v>
      </c>
      <c r="C641" s="43">
        <v>664.780029296875</v>
      </c>
      <c r="D641" s="43">
        <v>436.31747436523438</v>
      </c>
      <c r="E641" s="45">
        <f t="shared" si="27"/>
        <v>-3.0443480934472033E-2</v>
      </c>
      <c r="F641" s="45">
        <f t="shared" si="28"/>
        <v>1.7790520898580024E-2</v>
      </c>
      <c r="G641" s="45">
        <f t="shared" si="29"/>
        <v>-1.0363271370072407E-3</v>
      </c>
    </row>
    <row r="642" spans="1:7" x14ac:dyDescent="0.2">
      <c r="A642" s="47">
        <v>44494</v>
      </c>
      <c r="B642" s="43">
        <v>137.44700622558591</v>
      </c>
      <c r="C642" s="43">
        <v>671.65997314453125</v>
      </c>
      <c r="D642" s="43">
        <v>438.65737915039062</v>
      </c>
      <c r="E642" s="45">
        <f t="shared" si="27"/>
        <v>-8.6860957469340485E-4</v>
      </c>
      <c r="F642" s="45">
        <f t="shared" si="28"/>
        <v>1.0349203562768024E-2</v>
      </c>
      <c r="G642" s="45">
        <f t="shared" si="29"/>
        <v>5.3628491239329857E-3</v>
      </c>
    </row>
    <row r="643" spans="1:7" x14ac:dyDescent="0.2">
      <c r="A643" s="47">
        <v>44495</v>
      </c>
      <c r="B643" s="43">
        <v>139.3085021972656</v>
      </c>
      <c r="C643" s="43">
        <v>668.52001953125</v>
      </c>
      <c r="D643" s="43">
        <v>439.05218505859381</v>
      </c>
      <c r="E643" s="45">
        <f t="shared" si="27"/>
        <v>1.3543372262503075E-2</v>
      </c>
      <c r="F643" s="45">
        <f t="shared" si="28"/>
        <v>-4.6749154912132584E-3</v>
      </c>
      <c r="G643" s="45">
        <f t="shared" si="29"/>
        <v>9.0003252417150236E-4</v>
      </c>
    </row>
    <row r="644" spans="1:7" x14ac:dyDescent="0.2">
      <c r="A644" s="47">
        <v>44496</v>
      </c>
      <c r="B644" s="43">
        <v>146.2174987792969</v>
      </c>
      <c r="C644" s="43">
        <v>662.91998291015625</v>
      </c>
      <c r="D644" s="43">
        <v>437.10711669921881</v>
      </c>
      <c r="E644" s="45">
        <f t="shared" ref="E644:E707" si="30">(B644-B643)/B643</f>
        <v>4.9594938378189811E-2</v>
      </c>
      <c r="F644" s="45">
        <f t="shared" ref="F644:F707" si="31">(C644-C643)/C643</f>
        <v>-8.3767672732080033E-3</v>
      </c>
      <c r="G644" s="45">
        <f t="shared" ref="G644:G707" si="32">(D644-D643)/D643</f>
        <v>-4.4301530104341024E-3</v>
      </c>
    </row>
    <row r="645" spans="1:7" x14ac:dyDescent="0.2">
      <c r="A645" s="47">
        <v>44497</v>
      </c>
      <c r="B645" s="43">
        <v>145.8489990234375</v>
      </c>
      <c r="C645" s="43">
        <v>674.04998779296875</v>
      </c>
      <c r="D645" s="43">
        <v>441.32470703125</v>
      </c>
      <c r="E645" s="45">
        <f t="shared" si="30"/>
        <v>-2.520216519471606E-3</v>
      </c>
      <c r="F645" s="45">
        <f t="shared" si="31"/>
        <v>1.6789363980178766E-2</v>
      </c>
      <c r="G645" s="45">
        <f t="shared" si="32"/>
        <v>9.6488713427500469E-3</v>
      </c>
    </row>
    <row r="646" spans="1:7" x14ac:dyDescent="0.2">
      <c r="A646" s="47">
        <v>44498</v>
      </c>
      <c r="B646" s="43">
        <v>148.04600524902341</v>
      </c>
      <c r="C646" s="43">
        <v>690.30999755859375</v>
      </c>
      <c r="D646" s="43">
        <v>442.22018432617188</v>
      </c>
      <c r="E646" s="45">
        <f t="shared" si="30"/>
        <v>1.5063567390221558E-2</v>
      </c>
      <c r="F646" s="45">
        <f t="shared" si="31"/>
        <v>2.4122854476809494E-2</v>
      </c>
      <c r="G646" s="45">
        <f t="shared" si="32"/>
        <v>2.0290667634397064E-3</v>
      </c>
    </row>
    <row r="647" spans="1:7" x14ac:dyDescent="0.2">
      <c r="A647" s="47">
        <v>44501</v>
      </c>
      <c r="B647" s="43">
        <v>143.49699401855469</v>
      </c>
      <c r="C647" s="43">
        <v>681.16998291015625</v>
      </c>
      <c r="D647" s="43">
        <v>442.98095703125</v>
      </c>
      <c r="E647" s="45">
        <f t="shared" si="30"/>
        <v>-3.0727010991056306E-2</v>
      </c>
      <c r="F647" s="45">
        <f t="shared" si="31"/>
        <v>-1.3240449480324516E-2</v>
      </c>
      <c r="G647" s="45">
        <f t="shared" si="32"/>
        <v>1.7203482157589528E-3</v>
      </c>
    </row>
    <row r="648" spans="1:7" x14ac:dyDescent="0.2">
      <c r="A648" s="47">
        <v>44502</v>
      </c>
      <c r="B648" s="43">
        <v>145.4324951171875</v>
      </c>
      <c r="C648" s="43">
        <v>677.719970703125</v>
      </c>
      <c r="D648" s="43">
        <v>444.77194213867188</v>
      </c>
      <c r="E648" s="45">
        <f t="shared" si="30"/>
        <v>1.3488095077326463E-2</v>
      </c>
      <c r="F648" s="45">
        <f t="shared" si="31"/>
        <v>-5.0648329985003076E-3</v>
      </c>
      <c r="G648" s="45">
        <f t="shared" si="32"/>
        <v>4.0430295681887071E-3</v>
      </c>
    </row>
    <row r="649" spans="1:7" x14ac:dyDescent="0.2">
      <c r="A649" s="47">
        <v>44503</v>
      </c>
      <c r="B649" s="43">
        <v>146.59800720214841</v>
      </c>
      <c r="C649" s="43">
        <v>688.28997802734375</v>
      </c>
      <c r="D649" s="43">
        <v>447.4874267578125</v>
      </c>
      <c r="E649" s="45">
        <f t="shared" si="30"/>
        <v>8.0141104917560244E-3</v>
      </c>
      <c r="F649" s="45">
        <f t="shared" si="31"/>
        <v>1.5596422978730456E-2</v>
      </c>
      <c r="G649" s="45">
        <f t="shared" si="32"/>
        <v>6.1053415511853172E-3</v>
      </c>
    </row>
    <row r="650" spans="1:7" x14ac:dyDescent="0.2">
      <c r="A650" s="47">
        <v>44504</v>
      </c>
      <c r="B650" s="43">
        <v>148.26750183105469</v>
      </c>
      <c r="C650" s="43">
        <v>668.4000244140625</v>
      </c>
      <c r="D650" s="43">
        <v>449.59619140625</v>
      </c>
      <c r="E650" s="45">
        <f t="shared" si="30"/>
        <v>1.138824913632122E-2</v>
      </c>
      <c r="F650" s="45">
        <f t="shared" si="31"/>
        <v>-2.8897636531460699E-2</v>
      </c>
      <c r="G650" s="45">
        <f t="shared" si="32"/>
        <v>4.7124556408571407E-3</v>
      </c>
    </row>
    <row r="651" spans="1:7" x14ac:dyDescent="0.2">
      <c r="A651" s="47">
        <v>44505</v>
      </c>
      <c r="B651" s="43">
        <v>148.85200500488281</v>
      </c>
      <c r="C651" s="43">
        <v>645.719970703125</v>
      </c>
      <c r="D651" s="43">
        <v>451.15606689453119</v>
      </c>
      <c r="E651" s="45">
        <f t="shared" si="30"/>
        <v>3.9422204232869903E-3</v>
      </c>
      <c r="F651" s="45">
        <f t="shared" si="31"/>
        <v>-3.3931856496892635E-2</v>
      </c>
      <c r="G651" s="45">
        <f t="shared" si="32"/>
        <v>3.4695033412142661E-3</v>
      </c>
    </row>
    <row r="652" spans="1:7" x14ac:dyDescent="0.2">
      <c r="A652" s="47">
        <v>44508</v>
      </c>
      <c r="B652" s="43">
        <v>149.031005859375</v>
      </c>
      <c r="C652" s="43">
        <v>651.45001220703125</v>
      </c>
      <c r="D652" s="43">
        <v>451.54132080078119</v>
      </c>
      <c r="E652" s="45">
        <f t="shared" si="30"/>
        <v>1.2025424480262507E-3</v>
      </c>
      <c r="F652" s="45">
        <f t="shared" si="31"/>
        <v>8.8738799539788173E-3</v>
      </c>
      <c r="G652" s="45">
        <f t="shared" si="32"/>
        <v>8.5392602365261456E-4</v>
      </c>
    </row>
    <row r="653" spans="1:7" x14ac:dyDescent="0.2">
      <c r="A653" s="47">
        <v>44509</v>
      </c>
      <c r="B653" s="43">
        <v>148.91850280761719</v>
      </c>
      <c r="C653" s="43">
        <v>655.989990234375</v>
      </c>
      <c r="D653" s="43">
        <v>450.04879760742188</v>
      </c>
      <c r="E653" s="45">
        <f t="shared" si="30"/>
        <v>-7.5489694986001694E-4</v>
      </c>
      <c r="F653" s="45">
        <f t="shared" si="31"/>
        <v>6.9690351404904753E-3</v>
      </c>
      <c r="G653" s="45">
        <f t="shared" si="32"/>
        <v>-3.3053967037001588E-3</v>
      </c>
    </row>
    <row r="654" spans="1:7" x14ac:dyDescent="0.2">
      <c r="A654" s="47">
        <v>44510</v>
      </c>
      <c r="B654" s="43">
        <v>145.89349365234381</v>
      </c>
      <c r="C654" s="43">
        <v>646.90997314453125</v>
      </c>
      <c r="D654" s="43">
        <v>446.42819213867188</v>
      </c>
      <c r="E654" s="45">
        <f t="shared" si="30"/>
        <v>-2.031318538826091E-2</v>
      </c>
      <c r="F654" s="45">
        <f t="shared" si="31"/>
        <v>-1.3841700673816076E-2</v>
      </c>
      <c r="G654" s="45">
        <f t="shared" si="32"/>
        <v>-8.0449175467151423E-3</v>
      </c>
    </row>
    <row r="655" spans="1:7" x14ac:dyDescent="0.2">
      <c r="A655" s="47">
        <v>44511</v>
      </c>
      <c r="B655" s="43">
        <v>145.76649475097659</v>
      </c>
      <c r="C655" s="43">
        <v>657.58001708984375</v>
      </c>
      <c r="D655" s="43">
        <v>446.57254028320312</v>
      </c>
      <c r="E655" s="45">
        <f t="shared" si="30"/>
        <v>-8.7049050775250705E-4</v>
      </c>
      <c r="F655" s="45">
        <f t="shared" si="31"/>
        <v>1.6493862188345983E-2</v>
      </c>
      <c r="G655" s="45">
        <f t="shared" si="32"/>
        <v>3.2334011846279597E-4</v>
      </c>
    </row>
    <row r="656" spans="1:7" x14ac:dyDescent="0.2">
      <c r="A656" s="47">
        <v>44512</v>
      </c>
      <c r="B656" s="43">
        <v>148.67799377441409</v>
      </c>
      <c r="C656" s="43">
        <v>682.6099853515625</v>
      </c>
      <c r="D656" s="43">
        <v>449.94284057617188</v>
      </c>
      <c r="E656" s="45">
        <f t="shared" si="30"/>
        <v>1.997371912119739E-2</v>
      </c>
      <c r="F656" s="45">
        <f t="shared" si="31"/>
        <v>3.8063760472056681E-2</v>
      </c>
      <c r="G656" s="45">
        <f t="shared" si="32"/>
        <v>7.5470388099353469E-3</v>
      </c>
    </row>
    <row r="657" spans="1:7" x14ac:dyDescent="0.2">
      <c r="A657" s="47">
        <v>44515</v>
      </c>
      <c r="B657" s="43">
        <v>148.4519958496094</v>
      </c>
      <c r="C657" s="43">
        <v>679.33001708984375</v>
      </c>
      <c r="D657" s="43">
        <v>450.09689331054688</v>
      </c>
      <c r="E657" s="45">
        <f t="shared" si="30"/>
        <v>-1.5200495989177072E-3</v>
      </c>
      <c r="F657" s="45">
        <f t="shared" si="31"/>
        <v>-4.8050399673387114E-3</v>
      </c>
      <c r="G657" s="45">
        <f t="shared" si="32"/>
        <v>3.4238289952058932E-4</v>
      </c>
    </row>
    <row r="658" spans="1:7" x14ac:dyDescent="0.2">
      <c r="A658" s="47">
        <v>44516</v>
      </c>
      <c r="B658" s="43">
        <v>147.8760070800781</v>
      </c>
      <c r="C658" s="43">
        <v>687.4000244140625</v>
      </c>
      <c r="D658" s="43">
        <v>451.87826538085938</v>
      </c>
      <c r="E658" s="45">
        <f t="shared" si="30"/>
        <v>-3.8799664917595132E-3</v>
      </c>
      <c r="F658" s="45">
        <f t="shared" si="31"/>
        <v>1.1879362196873841E-2</v>
      </c>
      <c r="G658" s="45">
        <f t="shared" si="32"/>
        <v>3.9577524235063586E-3</v>
      </c>
    </row>
    <row r="659" spans="1:7" x14ac:dyDescent="0.2">
      <c r="A659" s="47">
        <v>44517</v>
      </c>
      <c r="B659" s="43">
        <v>148.0469970703125</v>
      </c>
      <c r="C659" s="43">
        <v>691.69000244140625</v>
      </c>
      <c r="D659" s="43">
        <v>450.78057861328119</v>
      </c>
      <c r="E659" s="45">
        <f t="shared" si="30"/>
        <v>1.156306513887737E-3</v>
      </c>
      <c r="F659" s="45">
        <f t="shared" si="31"/>
        <v>6.2408755818717243E-3</v>
      </c>
      <c r="G659" s="45">
        <f t="shared" si="32"/>
        <v>-2.4291647810345818E-3</v>
      </c>
    </row>
    <row r="660" spans="1:7" x14ac:dyDescent="0.2">
      <c r="A660" s="47">
        <v>44518</v>
      </c>
      <c r="B660" s="43">
        <v>149.8385009765625</v>
      </c>
      <c r="C660" s="43">
        <v>682.02001953125</v>
      </c>
      <c r="D660" s="43">
        <v>452.31158447265619</v>
      </c>
      <c r="E660" s="45">
        <f t="shared" si="30"/>
        <v>1.2100913505183455E-2</v>
      </c>
      <c r="F660" s="45">
        <f t="shared" si="31"/>
        <v>-1.3980226511912617E-2</v>
      </c>
      <c r="G660" s="45">
        <f t="shared" si="32"/>
        <v>3.3963438799532444E-3</v>
      </c>
    </row>
    <row r="661" spans="1:7" x14ac:dyDescent="0.2">
      <c r="A661" s="47">
        <v>44519</v>
      </c>
      <c r="B661" s="43">
        <v>148.92649841308591</v>
      </c>
      <c r="C661" s="43">
        <v>678.79998779296875</v>
      </c>
      <c r="D661" s="43">
        <v>451.50274658203119</v>
      </c>
      <c r="E661" s="45">
        <f t="shared" si="30"/>
        <v>-6.0865702575284364E-3</v>
      </c>
      <c r="F661" s="45">
        <f t="shared" si="31"/>
        <v>-4.7213155714906528E-3</v>
      </c>
      <c r="G661" s="45">
        <f t="shared" si="32"/>
        <v>-1.7882316491363202E-3</v>
      </c>
    </row>
    <row r="662" spans="1:7" x14ac:dyDescent="0.2">
      <c r="A662" s="47">
        <v>44522</v>
      </c>
      <c r="B662" s="43">
        <v>146.302001953125</v>
      </c>
      <c r="C662" s="43">
        <v>659.20001220703125</v>
      </c>
      <c r="D662" s="43">
        <v>450.23171997070312</v>
      </c>
      <c r="E662" s="45">
        <f t="shared" si="30"/>
        <v>-1.762276349693789E-2</v>
      </c>
      <c r="F662" s="45">
        <f t="shared" si="31"/>
        <v>-2.887444893696052E-2</v>
      </c>
      <c r="G662" s="45">
        <f t="shared" si="32"/>
        <v>-2.8151027229623773E-3</v>
      </c>
    </row>
    <row r="663" spans="1:7" x14ac:dyDescent="0.2">
      <c r="A663" s="47">
        <v>44523</v>
      </c>
      <c r="B663" s="43">
        <v>145.78199768066409</v>
      </c>
      <c r="C663" s="43">
        <v>654.05999755859375</v>
      </c>
      <c r="D663" s="43">
        <v>450.82870483398438</v>
      </c>
      <c r="E663" s="45">
        <f t="shared" si="30"/>
        <v>-3.5543209629319895E-3</v>
      </c>
      <c r="F663" s="45">
        <f t="shared" si="31"/>
        <v>-7.7973521742338873E-3</v>
      </c>
      <c r="G663" s="45">
        <f t="shared" si="32"/>
        <v>1.3259502536162849E-3</v>
      </c>
    </row>
    <row r="664" spans="1:7" x14ac:dyDescent="0.2">
      <c r="A664" s="47">
        <v>44524</v>
      </c>
      <c r="B664" s="43">
        <v>146.1199951171875</v>
      </c>
      <c r="C664" s="43">
        <v>658.28997802734375</v>
      </c>
      <c r="D664" s="43">
        <v>452.03231811523438</v>
      </c>
      <c r="E664" s="45">
        <f t="shared" si="30"/>
        <v>2.3185128609898289E-3</v>
      </c>
      <c r="F664" s="45">
        <f t="shared" si="31"/>
        <v>6.4672667408788576E-3</v>
      </c>
      <c r="G664" s="45">
        <f t="shared" si="32"/>
        <v>2.6697796044136655E-3</v>
      </c>
    </row>
    <row r="665" spans="1:7" x14ac:dyDescent="0.2">
      <c r="A665" s="47">
        <v>44526</v>
      </c>
      <c r="B665" s="43">
        <v>142.18299865722659</v>
      </c>
      <c r="C665" s="43">
        <v>665.6400146484375</v>
      </c>
      <c r="D665" s="43">
        <v>441.95059204101562</v>
      </c>
      <c r="E665" s="45">
        <f t="shared" si="30"/>
        <v>-2.6943584666858617E-2</v>
      </c>
      <c r="F665" s="45">
        <f t="shared" si="31"/>
        <v>1.1165347895951786E-2</v>
      </c>
      <c r="G665" s="45">
        <f t="shared" si="32"/>
        <v>-2.2303109026042392E-2</v>
      </c>
    </row>
    <row r="666" spans="1:7" x14ac:dyDescent="0.2">
      <c r="A666" s="47">
        <v>44529</v>
      </c>
      <c r="B666" s="43">
        <v>145.53050231933591</v>
      </c>
      <c r="C666" s="43">
        <v>663.84002685546875</v>
      </c>
      <c r="D666" s="43">
        <v>447.37176513671881</v>
      </c>
      <c r="E666" s="45">
        <f t="shared" si="30"/>
        <v>2.354362823771531E-2</v>
      </c>
      <c r="F666" s="45">
        <f t="shared" si="31"/>
        <v>-2.7041460148987985E-3</v>
      </c>
      <c r="G666" s="45">
        <f t="shared" si="32"/>
        <v>1.2266468680734485E-2</v>
      </c>
    </row>
    <row r="667" spans="1:7" x14ac:dyDescent="0.2">
      <c r="A667" s="47">
        <v>44530</v>
      </c>
      <c r="B667" s="43">
        <v>141.89750671386719</v>
      </c>
      <c r="C667" s="43">
        <v>641.9000244140625</v>
      </c>
      <c r="D667" s="43">
        <v>438.66702270507812</v>
      </c>
      <c r="E667" s="45">
        <f t="shared" si="30"/>
        <v>-2.4963808600734994E-2</v>
      </c>
      <c r="F667" s="45">
        <f t="shared" si="31"/>
        <v>-3.3050134902731662E-2</v>
      </c>
      <c r="G667" s="45">
        <f t="shared" si="32"/>
        <v>-1.9457514107937664E-2</v>
      </c>
    </row>
    <row r="668" spans="1:7" x14ac:dyDescent="0.2">
      <c r="A668" s="47">
        <v>44531</v>
      </c>
      <c r="B668" s="43">
        <v>141.05149841308591</v>
      </c>
      <c r="C668" s="43">
        <v>617.77001953125</v>
      </c>
      <c r="D668" s="43">
        <v>433.794677734375</v>
      </c>
      <c r="E668" s="45">
        <f t="shared" si="30"/>
        <v>-5.962108287689883E-3</v>
      </c>
      <c r="F668" s="45">
        <f t="shared" si="31"/>
        <v>-3.7591531336735477E-2</v>
      </c>
      <c r="G668" s="45">
        <f t="shared" si="32"/>
        <v>-1.1107160371111074E-2</v>
      </c>
    </row>
    <row r="669" spans="1:7" x14ac:dyDescent="0.2">
      <c r="A669" s="47">
        <v>44532</v>
      </c>
      <c r="B669" s="43">
        <v>142.96600341796881</v>
      </c>
      <c r="C669" s="43">
        <v>616.469970703125</v>
      </c>
      <c r="D669" s="43">
        <v>440.43881225585938</v>
      </c>
      <c r="E669" s="45">
        <f t="shared" si="30"/>
        <v>1.3573092284890478E-2</v>
      </c>
      <c r="F669" s="45">
        <f t="shared" si="31"/>
        <v>-2.1044220130841699E-3</v>
      </c>
      <c r="G669" s="45">
        <f t="shared" si="32"/>
        <v>1.531631175418148E-2</v>
      </c>
    </row>
    <row r="670" spans="1:7" x14ac:dyDescent="0.2">
      <c r="A670" s="47">
        <v>44533</v>
      </c>
      <c r="B670" s="43">
        <v>142.0014953613281</v>
      </c>
      <c r="C670" s="43">
        <v>602.1300048828125</v>
      </c>
      <c r="D670" s="43">
        <v>436.6064453125</v>
      </c>
      <c r="E670" s="45">
        <f t="shared" si="30"/>
        <v>-6.7464154664862459E-3</v>
      </c>
      <c r="F670" s="45">
        <f t="shared" si="31"/>
        <v>-2.3261418239004919E-2</v>
      </c>
      <c r="G670" s="45">
        <f t="shared" si="32"/>
        <v>-8.7012471124662816E-3</v>
      </c>
    </row>
    <row r="671" spans="1:7" x14ac:dyDescent="0.2">
      <c r="A671" s="47">
        <v>44536</v>
      </c>
      <c r="B671" s="43">
        <v>143.1549987792969</v>
      </c>
      <c r="C671" s="43">
        <v>612.69000244140625</v>
      </c>
      <c r="D671" s="43">
        <v>441.77728271484381</v>
      </c>
      <c r="E671" s="45">
        <f t="shared" si="30"/>
        <v>8.1231779639620999E-3</v>
      </c>
      <c r="F671" s="45">
        <f t="shared" si="31"/>
        <v>1.7537736822547074E-2</v>
      </c>
      <c r="G671" s="45">
        <f t="shared" si="32"/>
        <v>1.1843245691535297E-2</v>
      </c>
    </row>
    <row r="672" spans="1:7" x14ac:dyDescent="0.2">
      <c r="A672" s="47">
        <v>44537</v>
      </c>
      <c r="B672" s="43">
        <v>147.2695007324219</v>
      </c>
      <c r="C672" s="43">
        <v>625.58001708984375</v>
      </c>
      <c r="D672" s="43">
        <v>450.91534423828119</v>
      </c>
      <c r="E672" s="45">
        <f t="shared" si="30"/>
        <v>2.8741587707100311E-2</v>
      </c>
      <c r="F672" s="45">
        <f t="shared" si="31"/>
        <v>2.103839559495704E-2</v>
      </c>
      <c r="G672" s="45">
        <f t="shared" si="32"/>
        <v>2.0684770088858953E-2</v>
      </c>
    </row>
    <row r="673" spans="1:7" x14ac:dyDescent="0.2">
      <c r="A673" s="47">
        <v>44538</v>
      </c>
      <c r="B673" s="43">
        <v>148.1864929199219</v>
      </c>
      <c r="C673" s="43">
        <v>628.08001708984375</v>
      </c>
      <c r="D673" s="43">
        <v>452.109375</v>
      </c>
      <c r="E673" s="45">
        <f t="shared" si="30"/>
        <v>6.2266265787517599E-3</v>
      </c>
      <c r="F673" s="45">
        <f t="shared" si="31"/>
        <v>3.9962913323699691E-3</v>
      </c>
      <c r="G673" s="45">
        <f t="shared" si="32"/>
        <v>2.6480153691284336E-3</v>
      </c>
    </row>
    <row r="674" spans="1:7" x14ac:dyDescent="0.2">
      <c r="A674" s="47">
        <v>44539</v>
      </c>
      <c r="B674" s="43">
        <v>147.63850402832031</v>
      </c>
      <c r="C674" s="43">
        <v>611</v>
      </c>
      <c r="D674" s="43">
        <v>449.05694580078119</v>
      </c>
      <c r="E674" s="45">
        <f t="shared" si="30"/>
        <v>-3.6979678836027057E-3</v>
      </c>
      <c r="F674" s="45">
        <f t="shared" si="31"/>
        <v>-2.719401449672381E-2</v>
      </c>
      <c r="G674" s="45">
        <f t="shared" si="32"/>
        <v>-6.7515282097806682E-3</v>
      </c>
    </row>
    <row r="675" spans="1:7" x14ac:dyDescent="0.2">
      <c r="A675" s="47">
        <v>44540</v>
      </c>
      <c r="B675" s="43">
        <v>148.0014953613281</v>
      </c>
      <c r="C675" s="43">
        <v>611.65997314453125</v>
      </c>
      <c r="D675" s="43">
        <v>453.2841796875</v>
      </c>
      <c r="E675" s="45">
        <f t="shared" si="30"/>
        <v>2.4586494925345108E-3</v>
      </c>
      <c r="F675" s="45">
        <f t="shared" si="31"/>
        <v>1.0801524460413256E-3</v>
      </c>
      <c r="G675" s="45">
        <f t="shared" si="32"/>
        <v>9.4135808971412046E-3</v>
      </c>
    </row>
    <row r="676" spans="1:7" x14ac:dyDescent="0.2">
      <c r="A676" s="47">
        <v>44543</v>
      </c>
      <c r="B676" s="43">
        <v>145.8265075683594</v>
      </c>
      <c r="C676" s="43">
        <v>604.55999755859375</v>
      </c>
      <c r="D676" s="43">
        <v>449.26876831054688</v>
      </c>
      <c r="E676" s="45">
        <f t="shared" si="30"/>
        <v>-1.4695714983546068E-2</v>
      </c>
      <c r="F676" s="45">
        <f t="shared" si="31"/>
        <v>-1.1607716538057367E-2</v>
      </c>
      <c r="G676" s="45">
        <f t="shared" si="32"/>
        <v>-8.8584855966546243E-3</v>
      </c>
    </row>
    <row r="677" spans="1:7" x14ac:dyDescent="0.2">
      <c r="A677" s="47">
        <v>44544</v>
      </c>
      <c r="B677" s="43">
        <v>143.90699768066409</v>
      </c>
      <c r="C677" s="43">
        <v>597.989990234375</v>
      </c>
      <c r="D677" s="43">
        <v>446.17779541015619</v>
      </c>
      <c r="E677" s="45">
        <f t="shared" si="30"/>
        <v>-1.3162969611649649E-2</v>
      </c>
      <c r="F677" s="45">
        <f t="shared" si="31"/>
        <v>-1.0867419860312519E-2</v>
      </c>
      <c r="G677" s="45">
        <f t="shared" si="32"/>
        <v>-6.8800084012386031E-3</v>
      </c>
    </row>
    <row r="678" spans="1:7" x14ac:dyDescent="0.2">
      <c r="A678" s="47">
        <v>44545</v>
      </c>
      <c r="B678" s="43">
        <v>146.44099426269531</v>
      </c>
      <c r="C678" s="43">
        <v>605.03997802734375</v>
      </c>
      <c r="D678" s="43">
        <v>453.14935302734381</v>
      </c>
      <c r="E678" s="45">
        <f t="shared" si="30"/>
        <v>1.7608570972026467E-2</v>
      </c>
      <c r="F678" s="45">
        <f t="shared" si="31"/>
        <v>1.178947458669934E-2</v>
      </c>
      <c r="G678" s="45">
        <f t="shared" si="32"/>
        <v>1.5625066260365771E-2</v>
      </c>
    </row>
    <row r="679" spans="1:7" x14ac:dyDescent="0.2">
      <c r="A679" s="47">
        <v>44546</v>
      </c>
      <c r="B679" s="43">
        <v>144.44500732421881</v>
      </c>
      <c r="C679" s="43">
        <v>591.05999755859375</v>
      </c>
      <c r="D679" s="43">
        <v>449.15328979492188</v>
      </c>
      <c r="E679" s="45">
        <f t="shared" si="30"/>
        <v>-1.3629973959996306E-2</v>
      </c>
      <c r="F679" s="45">
        <f t="shared" si="31"/>
        <v>-2.3105878911224936E-2</v>
      </c>
      <c r="G679" s="45">
        <f t="shared" si="32"/>
        <v>-8.818424225314524E-3</v>
      </c>
    </row>
    <row r="680" spans="1:7" x14ac:dyDescent="0.2">
      <c r="A680" s="47">
        <v>44547</v>
      </c>
      <c r="B680" s="43">
        <v>141.7250061035156</v>
      </c>
      <c r="C680" s="43">
        <v>586.72998046875</v>
      </c>
      <c r="D680" s="43">
        <v>444.37295532226562</v>
      </c>
      <c r="E680" s="45">
        <f t="shared" si="30"/>
        <v>-1.8830704301173538E-2</v>
      </c>
      <c r="F680" s="45">
        <f t="shared" si="31"/>
        <v>-7.3258503497599685E-3</v>
      </c>
      <c r="G680" s="45">
        <f t="shared" si="32"/>
        <v>-1.064299111521346E-2</v>
      </c>
    </row>
    <row r="681" spans="1:7" x14ac:dyDescent="0.2">
      <c r="A681" s="47">
        <v>44550</v>
      </c>
      <c r="B681" s="43">
        <v>141.60699462890619</v>
      </c>
      <c r="C681" s="43">
        <v>593.739990234375</v>
      </c>
      <c r="D681" s="43">
        <v>439.64779663085938</v>
      </c>
      <c r="E681" s="45">
        <f t="shared" si="30"/>
        <v>-8.3267926990391607E-4</v>
      </c>
      <c r="F681" s="45">
        <f t="shared" si="31"/>
        <v>1.1947590883330295E-2</v>
      </c>
      <c r="G681" s="45">
        <f t="shared" si="32"/>
        <v>-1.0633317430354188E-2</v>
      </c>
    </row>
    <row r="682" spans="1:7" x14ac:dyDescent="0.2">
      <c r="A682" s="47">
        <v>44551</v>
      </c>
      <c r="B682" s="43">
        <v>143.4725036621094</v>
      </c>
      <c r="C682" s="43">
        <v>604.91998291015625</v>
      </c>
      <c r="D682" s="43">
        <v>447.4554443359375</v>
      </c>
      <c r="E682" s="45">
        <f t="shared" si="30"/>
        <v>1.3173848072208182E-2</v>
      </c>
      <c r="F682" s="45">
        <f t="shared" si="31"/>
        <v>1.8829778791501009E-2</v>
      </c>
      <c r="G682" s="45">
        <f t="shared" si="32"/>
        <v>1.77588691787159E-2</v>
      </c>
    </row>
    <row r="683" spans="1:7" x14ac:dyDescent="0.2">
      <c r="A683" s="47">
        <v>44552</v>
      </c>
      <c r="B683" s="43">
        <v>146.41499328613281</v>
      </c>
      <c r="C683" s="43">
        <v>614.239990234375</v>
      </c>
      <c r="D683" s="43">
        <v>451.92938232421881</v>
      </c>
      <c r="E683" s="45">
        <f t="shared" si="30"/>
        <v>2.0509083963246615E-2</v>
      </c>
      <c r="F683" s="45">
        <f t="shared" si="31"/>
        <v>1.5407008509426235E-2</v>
      </c>
      <c r="G683" s="45">
        <f t="shared" si="32"/>
        <v>9.9986223095821693E-3</v>
      </c>
    </row>
    <row r="684" spans="1:7" x14ac:dyDescent="0.2">
      <c r="A684" s="47">
        <v>44553</v>
      </c>
      <c r="B684" s="43">
        <v>146.91650390625</v>
      </c>
      <c r="C684" s="43">
        <v>614.09002685546875</v>
      </c>
      <c r="D684" s="43">
        <v>454.74136352539062</v>
      </c>
      <c r="E684" s="45">
        <f t="shared" si="30"/>
        <v>3.4252681973430542E-3</v>
      </c>
      <c r="F684" s="45">
        <f t="shared" si="31"/>
        <v>-2.4414460355964222E-4</v>
      </c>
      <c r="G684" s="45">
        <f t="shared" si="32"/>
        <v>6.2221694608793413E-3</v>
      </c>
    </row>
    <row r="685" spans="1:7" x14ac:dyDescent="0.2">
      <c r="A685" s="47">
        <v>44557</v>
      </c>
      <c r="B685" s="43">
        <v>147.906494140625</v>
      </c>
      <c r="C685" s="43">
        <v>613.1199951171875</v>
      </c>
      <c r="D685" s="43">
        <v>461.17691040039062</v>
      </c>
      <c r="E685" s="45">
        <f t="shared" si="30"/>
        <v>6.7384548914036927E-3</v>
      </c>
      <c r="F685" s="45">
        <f t="shared" si="31"/>
        <v>-1.5796246411107326E-3</v>
      </c>
      <c r="G685" s="45">
        <f t="shared" si="32"/>
        <v>1.4152103571815651E-2</v>
      </c>
    </row>
    <row r="686" spans="1:7" x14ac:dyDescent="0.2">
      <c r="A686" s="47">
        <v>44558</v>
      </c>
      <c r="B686" s="43">
        <v>146.68699645996091</v>
      </c>
      <c r="C686" s="43">
        <v>610.71002197265625</v>
      </c>
      <c r="D686" s="43">
        <v>460.80001831054688</v>
      </c>
      <c r="E686" s="45">
        <f t="shared" si="30"/>
        <v>-8.2450583914498686E-3</v>
      </c>
      <c r="F686" s="45">
        <f t="shared" si="31"/>
        <v>-3.9306712612930273E-3</v>
      </c>
      <c r="G686" s="45">
        <f t="shared" si="32"/>
        <v>-8.1723972155617005E-4</v>
      </c>
    </row>
    <row r="687" spans="1:7" x14ac:dyDescent="0.2">
      <c r="A687" s="47">
        <v>44559</v>
      </c>
      <c r="B687" s="43">
        <v>146.6549987792969</v>
      </c>
      <c r="C687" s="43">
        <v>610.53997802734375</v>
      </c>
      <c r="D687" s="43">
        <v>461.3895263671875</v>
      </c>
      <c r="E687" s="45">
        <f t="shared" si="30"/>
        <v>-2.1813576824268548E-4</v>
      </c>
      <c r="F687" s="45">
        <f t="shared" si="31"/>
        <v>-2.7843647425866789E-4</v>
      </c>
      <c r="G687" s="45">
        <f t="shared" si="32"/>
        <v>1.2793143081937508E-3</v>
      </c>
    </row>
    <row r="688" spans="1:7" x14ac:dyDescent="0.2">
      <c r="A688" s="47">
        <v>44560</v>
      </c>
      <c r="B688" s="43">
        <v>146.20050048828119</v>
      </c>
      <c r="C688" s="43">
        <v>612.09002685546875</v>
      </c>
      <c r="D688" s="43">
        <v>460.11404418945312</v>
      </c>
      <c r="E688" s="45">
        <f t="shared" si="30"/>
        <v>-3.0990985291929319E-3</v>
      </c>
      <c r="F688" s="45">
        <f t="shared" si="31"/>
        <v>2.5388162674182479E-3</v>
      </c>
      <c r="G688" s="45">
        <f t="shared" si="32"/>
        <v>-2.7644367824667705E-3</v>
      </c>
    </row>
    <row r="689" spans="1:7" x14ac:dyDescent="0.2">
      <c r="A689" s="47">
        <v>44561</v>
      </c>
      <c r="B689" s="43">
        <v>144.85200500488281</v>
      </c>
      <c r="C689" s="43">
        <v>602.44000244140625</v>
      </c>
      <c r="D689" s="43">
        <v>458.95440673828119</v>
      </c>
      <c r="E689" s="45">
        <f t="shared" si="30"/>
        <v>-9.2236037420847967E-3</v>
      </c>
      <c r="F689" s="45">
        <f t="shared" si="31"/>
        <v>-1.5765694572150143E-2</v>
      </c>
      <c r="G689" s="45">
        <f t="shared" si="32"/>
        <v>-2.5203261361316938E-3</v>
      </c>
    </row>
    <row r="690" spans="1:7" x14ac:dyDescent="0.2">
      <c r="A690" s="47">
        <v>44564</v>
      </c>
      <c r="B690" s="43">
        <v>144.99150085449219</v>
      </c>
      <c r="C690" s="43">
        <v>597.3699951171875</v>
      </c>
      <c r="D690" s="43">
        <v>461.61178588867188</v>
      </c>
      <c r="E690" s="45">
        <f t="shared" si="30"/>
        <v>9.6302325676936773E-4</v>
      </c>
      <c r="F690" s="45">
        <f t="shared" si="31"/>
        <v>-8.4157879683825661E-3</v>
      </c>
      <c r="G690" s="45">
        <f t="shared" si="32"/>
        <v>5.7900721975332348E-3</v>
      </c>
    </row>
    <row r="691" spans="1:7" x14ac:dyDescent="0.2">
      <c r="A691" s="47">
        <v>44565</v>
      </c>
      <c r="B691" s="43">
        <v>144.3995056152344</v>
      </c>
      <c r="C691" s="43">
        <v>591.1500244140625</v>
      </c>
      <c r="D691" s="43">
        <v>461.45718383789062</v>
      </c>
      <c r="E691" s="45">
        <f t="shared" si="30"/>
        <v>-4.0829651101541974E-3</v>
      </c>
      <c r="F691" s="45">
        <f t="shared" si="31"/>
        <v>-1.0412258322256064E-2</v>
      </c>
      <c r="G691" s="45">
        <f t="shared" si="32"/>
        <v>-3.3491790181140605E-4</v>
      </c>
    </row>
    <row r="692" spans="1:7" x14ac:dyDescent="0.2">
      <c r="A692" s="47">
        <v>44566</v>
      </c>
      <c r="B692" s="43">
        <v>137.7749938964844</v>
      </c>
      <c r="C692" s="43">
        <v>567.52001953125</v>
      </c>
      <c r="D692" s="43">
        <v>452.59619140625</v>
      </c>
      <c r="E692" s="45">
        <f t="shared" si="30"/>
        <v>-4.5876277003341084E-2</v>
      </c>
      <c r="F692" s="45">
        <f t="shared" si="31"/>
        <v>-3.9972940720478099E-2</v>
      </c>
      <c r="G692" s="45">
        <f t="shared" si="32"/>
        <v>-1.9202198474720204E-2</v>
      </c>
    </row>
    <row r="693" spans="1:7" x14ac:dyDescent="0.2">
      <c r="A693" s="47">
        <v>44567</v>
      </c>
      <c r="B693" s="43">
        <v>137.74749755859381</v>
      </c>
      <c r="C693" s="43">
        <v>553.28997802734375</v>
      </c>
      <c r="D693" s="43">
        <v>452.17095947265619</v>
      </c>
      <c r="E693" s="45">
        <f t="shared" si="30"/>
        <v>-1.9957422688224267E-4</v>
      </c>
      <c r="F693" s="45">
        <f t="shared" si="31"/>
        <v>-2.5074078471557223E-2</v>
      </c>
      <c r="G693" s="45">
        <f t="shared" si="32"/>
        <v>-9.3953935465647561E-4</v>
      </c>
    </row>
    <row r="694" spans="1:7" x14ac:dyDescent="0.2">
      <c r="A694" s="47">
        <v>44568</v>
      </c>
      <c r="B694" s="43">
        <v>137.0169982910156</v>
      </c>
      <c r="C694" s="43">
        <v>541.05999755859375</v>
      </c>
      <c r="D694" s="43">
        <v>450.38333129882812</v>
      </c>
      <c r="E694" s="45">
        <f t="shared" si="30"/>
        <v>-5.3031763228038094E-3</v>
      </c>
      <c r="F694" s="45">
        <f t="shared" si="31"/>
        <v>-2.2104106263326519E-2</v>
      </c>
      <c r="G694" s="45">
        <f t="shared" si="32"/>
        <v>-3.953434284928177E-3</v>
      </c>
    </row>
    <row r="695" spans="1:7" x14ac:dyDescent="0.2">
      <c r="A695" s="47">
        <v>44571</v>
      </c>
      <c r="B695" s="43">
        <v>138.66949462890619</v>
      </c>
      <c r="C695" s="43">
        <v>539.8499755859375</v>
      </c>
      <c r="D695" s="43">
        <v>449.82290649414062</v>
      </c>
      <c r="E695" s="45">
        <f t="shared" si="30"/>
        <v>1.2060520654384772E-2</v>
      </c>
      <c r="F695" s="45">
        <f t="shared" si="31"/>
        <v>-2.2363914872956608E-3</v>
      </c>
      <c r="G695" s="45">
        <f t="shared" si="32"/>
        <v>-1.2443284769694544E-3</v>
      </c>
    </row>
    <row r="696" spans="1:7" x14ac:dyDescent="0.2">
      <c r="A696" s="47">
        <v>44572</v>
      </c>
      <c r="B696" s="43">
        <v>139.7359924316406</v>
      </c>
      <c r="C696" s="43">
        <v>540.84002685546875</v>
      </c>
      <c r="D696" s="43">
        <v>453.92001342773438</v>
      </c>
      <c r="E696" s="45">
        <f t="shared" si="30"/>
        <v>7.690933074995774E-3</v>
      </c>
      <c r="F696" s="45">
        <f t="shared" si="31"/>
        <v>1.8339377869873515E-3</v>
      </c>
      <c r="G696" s="45">
        <f t="shared" si="32"/>
        <v>9.1082665521105884E-3</v>
      </c>
    </row>
    <row r="697" spans="1:7" x14ac:dyDescent="0.2">
      <c r="A697" s="47">
        <v>44573</v>
      </c>
      <c r="B697" s="43">
        <v>141.43049621582031</v>
      </c>
      <c r="C697" s="43">
        <v>537.219970703125</v>
      </c>
      <c r="D697" s="43">
        <v>455.147216796875</v>
      </c>
      <c r="E697" s="45">
        <f t="shared" si="30"/>
        <v>1.2126466164461343E-2</v>
      </c>
      <c r="F697" s="45">
        <f t="shared" si="31"/>
        <v>-6.6933954082343738E-3</v>
      </c>
      <c r="G697" s="45">
        <f t="shared" si="32"/>
        <v>2.7035674410421208E-3</v>
      </c>
    </row>
    <row r="698" spans="1:7" x14ac:dyDescent="0.2">
      <c r="A698" s="47">
        <v>44574</v>
      </c>
      <c r="B698" s="43">
        <v>138.5870056152344</v>
      </c>
      <c r="C698" s="43">
        <v>519.20001220703125</v>
      </c>
      <c r="D698" s="43">
        <v>448.87591552734381</v>
      </c>
      <c r="E698" s="45">
        <f t="shared" si="30"/>
        <v>-2.0105215470974488E-2</v>
      </c>
      <c r="F698" s="45">
        <f t="shared" si="31"/>
        <v>-3.3542979559208944E-2</v>
      </c>
      <c r="G698" s="45">
        <f t="shared" si="32"/>
        <v>-1.3778621593395298E-2</v>
      </c>
    </row>
    <row r="699" spans="1:7" x14ac:dyDescent="0.2">
      <c r="A699" s="47">
        <v>44575</v>
      </c>
      <c r="B699" s="43">
        <v>139.4804992675781</v>
      </c>
      <c r="C699" s="43">
        <v>525.69000244140625</v>
      </c>
      <c r="D699" s="43">
        <v>449.05947875976562</v>
      </c>
      <c r="E699" s="45">
        <f t="shared" si="30"/>
        <v>6.4471675997123529E-3</v>
      </c>
      <c r="F699" s="45">
        <f t="shared" si="31"/>
        <v>1.2499980897125082E-2</v>
      </c>
      <c r="G699" s="45">
        <f t="shared" si="32"/>
        <v>4.0893981181005509E-4</v>
      </c>
    </row>
    <row r="700" spans="1:7" x14ac:dyDescent="0.2">
      <c r="A700" s="47">
        <v>44579</v>
      </c>
      <c r="B700" s="43">
        <v>135.99800109863281</v>
      </c>
      <c r="C700" s="43">
        <v>510.79998779296881</v>
      </c>
      <c r="D700" s="43">
        <v>441.1068115234375</v>
      </c>
      <c r="E700" s="45">
        <f t="shared" si="30"/>
        <v>-2.4967634810831096E-2</v>
      </c>
      <c r="F700" s="45">
        <f t="shared" si="31"/>
        <v>-2.8324705775809565E-2</v>
      </c>
      <c r="G700" s="45">
        <f t="shared" si="32"/>
        <v>-1.770960777465869E-2</v>
      </c>
    </row>
    <row r="701" spans="1:7" x14ac:dyDescent="0.2">
      <c r="A701" s="47">
        <v>44580</v>
      </c>
      <c r="B701" s="43">
        <v>135.11650085449219</v>
      </c>
      <c r="C701" s="43">
        <v>515.8599853515625</v>
      </c>
      <c r="D701" s="43">
        <v>436.52658081054688</v>
      </c>
      <c r="E701" s="45">
        <f t="shared" si="30"/>
        <v>-6.4817147091839628E-3</v>
      </c>
      <c r="F701" s="45">
        <f t="shared" si="31"/>
        <v>9.9060252144026074E-3</v>
      </c>
      <c r="G701" s="45">
        <f t="shared" si="32"/>
        <v>-1.0383495772989807E-2</v>
      </c>
    </row>
    <row r="702" spans="1:7" x14ac:dyDescent="0.2">
      <c r="A702" s="47">
        <v>44581</v>
      </c>
      <c r="B702" s="43">
        <v>133.3074951171875</v>
      </c>
      <c r="C702" s="43">
        <v>508.25</v>
      </c>
      <c r="D702" s="43">
        <v>431.695068359375</v>
      </c>
      <c r="E702" s="45">
        <f t="shared" si="30"/>
        <v>-1.3388488643980036E-2</v>
      </c>
      <c r="F702" s="45">
        <f t="shared" si="31"/>
        <v>-1.4752036536379609E-2</v>
      </c>
      <c r="G702" s="45">
        <f t="shared" si="32"/>
        <v>-1.1068083052813588E-2</v>
      </c>
    </row>
    <row r="703" spans="1:7" x14ac:dyDescent="0.2">
      <c r="A703" s="47">
        <v>44582</v>
      </c>
      <c r="B703" s="43">
        <v>130.35150146484381</v>
      </c>
      <c r="C703" s="43">
        <v>397.5</v>
      </c>
      <c r="D703" s="43">
        <v>423.22061157226562</v>
      </c>
      <c r="E703" s="45">
        <f t="shared" si="30"/>
        <v>-2.2174249465456899E-2</v>
      </c>
      <c r="F703" s="45">
        <f t="shared" si="31"/>
        <v>-0.21790457452041317</v>
      </c>
      <c r="G703" s="45">
        <f t="shared" si="32"/>
        <v>-1.9630654617658519E-2</v>
      </c>
    </row>
    <row r="704" spans="1:7" x14ac:dyDescent="0.2">
      <c r="A704" s="47">
        <v>44585</v>
      </c>
      <c r="B704" s="43">
        <v>130.80400085449219</v>
      </c>
      <c r="C704" s="43">
        <v>387.14999389648438</v>
      </c>
      <c r="D704" s="43">
        <v>425.0179443359375</v>
      </c>
      <c r="E704" s="45">
        <f t="shared" si="30"/>
        <v>3.4713784234424111E-3</v>
      </c>
      <c r="F704" s="45">
        <f t="shared" si="31"/>
        <v>-2.6037751203812892E-2</v>
      </c>
      <c r="G704" s="45">
        <f t="shared" si="32"/>
        <v>4.2467987487537035E-3</v>
      </c>
    </row>
    <row r="705" spans="1:7" x14ac:dyDescent="0.2">
      <c r="A705" s="47">
        <v>44586</v>
      </c>
      <c r="B705" s="43">
        <v>126.93499755859381</v>
      </c>
      <c r="C705" s="43">
        <v>366.42001342773438</v>
      </c>
      <c r="D705" s="43">
        <v>419.82891845703119</v>
      </c>
      <c r="E705" s="45">
        <f t="shared" si="30"/>
        <v>-2.9578631162836544E-2</v>
      </c>
      <c r="F705" s="45">
        <f t="shared" si="31"/>
        <v>-5.354508793894687E-2</v>
      </c>
      <c r="G705" s="45">
        <f t="shared" si="32"/>
        <v>-1.2208957170064472E-2</v>
      </c>
    </row>
    <row r="706" spans="1:7" x14ac:dyDescent="0.2">
      <c r="A706" s="47">
        <v>44587</v>
      </c>
      <c r="B706" s="43">
        <v>129.2330017089844</v>
      </c>
      <c r="C706" s="43">
        <v>359.70001220703119</v>
      </c>
      <c r="D706" s="43">
        <v>418.775634765625</v>
      </c>
      <c r="E706" s="45">
        <f t="shared" si="30"/>
        <v>1.8103786934961154E-2</v>
      </c>
      <c r="F706" s="45">
        <f t="shared" si="31"/>
        <v>-1.8339612942644318E-2</v>
      </c>
      <c r="G706" s="45">
        <f t="shared" si="32"/>
        <v>-2.5088402563531245E-3</v>
      </c>
    </row>
    <row r="707" spans="1:7" x14ac:dyDescent="0.2">
      <c r="A707" s="47">
        <v>44588</v>
      </c>
      <c r="B707" s="43">
        <v>129.0050048828125</v>
      </c>
      <c r="C707" s="43">
        <v>386.70001220703119</v>
      </c>
      <c r="D707" s="43">
        <v>416.70773315429688</v>
      </c>
      <c r="E707" s="45">
        <f t="shared" si="30"/>
        <v>-1.7642306775890115E-3</v>
      </c>
      <c r="F707" s="45">
        <f t="shared" si="31"/>
        <v>7.5062549579397037E-2</v>
      </c>
      <c r="G707" s="45">
        <f t="shared" si="32"/>
        <v>-4.9379702152095402E-3</v>
      </c>
    </row>
    <row r="708" spans="1:7" x14ac:dyDescent="0.2">
      <c r="A708" s="47">
        <v>44589</v>
      </c>
      <c r="B708" s="43">
        <v>133.35099792480469</v>
      </c>
      <c r="C708" s="43">
        <v>384.3599853515625</v>
      </c>
      <c r="D708" s="43">
        <v>427.05682373046881</v>
      </c>
      <c r="E708" s="45">
        <f t="shared" ref="E708:E771" si="33">(B708-B707)/B707</f>
        <v>3.3688561509222573E-2</v>
      </c>
      <c r="F708" s="45">
        <f t="shared" ref="F708:F771" si="34">(C708-C707)/C707</f>
        <v>-6.0512717393344457E-3</v>
      </c>
      <c r="G708" s="45">
        <f t="shared" ref="G708:G771" si="35">(D708-D707)/D707</f>
        <v>2.483536961945439E-2</v>
      </c>
    </row>
    <row r="709" spans="1:7" x14ac:dyDescent="0.2">
      <c r="A709" s="47">
        <v>44592</v>
      </c>
      <c r="B709" s="43">
        <v>135.3034973144531</v>
      </c>
      <c r="C709" s="43">
        <v>427.1400146484375</v>
      </c>
      <c r="D709" s="43">
        <v>434.74859619140619</v>
      </c>
      <c r="E709" s="45">
        <f t="shared" si="33"/>
        <v>1.4641805611004158E-2</v>
      </c>
      <c r="F709" s="45">
        <f t="shared" si="34"/>
        <v>0.11130198492890823</v>
      </c>
      <c r="G709" s="45">
        <f t="shared" si="35"/>
        <v>1.8011121784092941E-2</v>
      </c>
    </row>
    <row r="710" spans="1:7" x14ac:dyDescent="0.2">
      <c r="A710" s="47">
        <v>44593</v>
      </c>
      <c r="B710" s="43">
        <v>137.64399719238281</v>
      </c>
      <c r="C710" s="43">
        <v>457.1300048828125</v>
      </c>
      <c r="D710" s="43">
        <v>437.68612670898438</v>
      </c>
      <c r="E710" s="45">
        <f t="shared" si="33"/>
        <v>1.7298147678254463E-2</v>
      </c>
      <c r="F710" s="45">
        <f t="shared" si="34"/>
        <v>7.0211146710426109E-2</v>
      </c>
      <c r="G710" s="45">
        <f t="shared" si="35"/>
        <v>6.7568487703290455E-3</v>
      </c>
    </row>
    <row r="711" spans="1:7" x14ac:dyDescent="0.2">
      <c r="A711" s="47">
        <v>44594</v>
      </c>
      <c r="B711" s="43">
        <v>148</v>
      </c>
      <c r="C711" s="43">
        <v>429.48001098632812</v>
      </c>
      <c r="D711" s="43">
        <v>441.9378662109375</v>
      </c>
      <c r="E711" s="45">
        <f t="shared" si="33"/>
        <v>7.5237591314227581E-2</v>
      </c>
      <c r="F711" s="45">
        <f t="shared" si="34"/>
        <v>-6.0486062172997339E-2</v>
      </c>
      <c r="G711" s="45">
        <f t="shared" si="35"/>
        <v>9.7141290127756054E-3</v>
      </c>
    </row>
    <row r="712" spans="1:7" x14ac:dyDescent="0.2">
      <c r="A712" s="47">
        <v>44595</v>
      </c>
      <c r="B712" s="43">
        <v>143.0899963378906</v>
      </c>
      <c r="C712" s="43">
        <v>405.60000610351562</v>
      </c>
      <c r="D712" s="43">
        <v>431.55010986328119</v>
      </c>
      <c r="E712" s="45">
        <f t="shared" si="33"/>
        <v>-3.317570041965813E-2</v>
      </c>
      <c r="F712" s="45">
        <f t="shared" si="34"/>
        <v>-5.5602133444978157E-2</v>
      </c>
      <c r="G712" s="45">
        <f t="shared" si="35"/>
        <v>-2.3505015392137087E-2</v>
      </c>
    </row>
    <row r="713" spans="1:7" x14ac:dyDescent="0.2">
      <c r="A713" s="47">
        <v>44596</v>
      </c>
      <c r="B713" s="43">
        <v>143.2929992675781</v>
      </c>
      <c r="C713" s="43">
        <v>410.17001342773438</v>
      </c>
      <c r="D713" s="43">
        <v>433.57937622070312</v>
      </c>
      <c r="E713" s="45">
        <f t="shared" si="33"/>
        <v>1.4187080500591522E-3</v>
      </c>
      <c r="F713" s="45">
        <f t="shared" si="34"/>
        <v>1.1267276270830259E-2</v>
      </c>
      <c r="G713" s="45">
        <f t="shared" si="35"/>
        <v>4.702272832382828E-3</v>
      </c>
    </row>
    <row r="714" spans="1:7" x14ac:dyDescent="0.2">
      <c r="A714" s="47">
        <v>44599</v>
      </c>
      <c r="B714" s="43">
        <v>139.20100402832031</v>
      </c>
      <c r="C714" s="43">
        <v>402.10000610351562</v>
      </c>
      <c r="D714" s="43">
        <v>432.1878662109375</v>
      </c>
      <c r="E714" s="45">
        <f t="shared" si="33"/>
        <v>-2.8556839902671025E-2</v>
      </c>
      <c r="F714" s="45">
        <f t="shared" si="34"/>
        <v>-1.9674786210671057E-2</v>
      </c>
      <c r="G714" s="45">
        <f t="shared" si="35"/>
        <v>-3.2093547020034235E-3</v>
      </c>
    </row>
    <row r="715" spans="1:7" x14ac:dyDescent="0.2">
      <c r="A715" s="47">
        <v>44600</v>
      </c>
      <c r="B715" s="43">
        <v>139.39900207519531</v>
      </c>
      <c r="C715" s="43">
        <v>403.52999877929688</v>
      </c>
      <c r="D715" s="43">
        <v>435.74383544921881</v>
      </c>
      <c r="E715" s="45">
        <f t="shared" si="33"/>
        <v>1.4223895025550065E-3</v>
      </c>
      <c r="F715" s="45">
        <f t="shared" si="34"/>
        <v>3.5563110024253923E-3</v>
      </c>
      <c r="G715" s="45">
        <f t="shared" si="35"/>
        <v>8.2278321912576512E-3</v>
      </c>
    </row>
    <row r="716" spans="1:7" x14ac:dyDescent="0.2">
      <c r="A716" s="47">
        <v>44601</v>
      </c>
      <c r="B716" s="43">
        <v>141.59199523925781</v>
      </c>
      <c r="C716" s="43">
        <v>412.8900146484375</v>
      </c>
      <c r="D716" s="43">
        <v>442.12152099609381</v>
      </c>
      <c r="E716" s="45">
        <f t="shared" si="33"/>
        <v>1.5731770898040894E-2</v>
      </c>
      <c r="F716" s="45">
        <f t="shared" si="34"/>
        <v>2.3195340860543825E-2</v>
      </c>
      <c r="G716" s="45">
        <f t="shared" si="35"/>
        <v>1.4636318469772706E-2</v>
      </c>
    </row>
    <row r="717" spans="1:7" x14ac:dyDescent="0.2">
      <c r="A717" s="47">
        <v>44602</v>
      </c>
      <c r="B717" s="43">
        <v>138.6199951171875</v>
      </c>
      <c r="C717" s="43">
        <v>406.26998901367188</v>
      </c>
      <c r="D717" s="43">
        <v>434.17852783203119</v>
      </c>
      <c r="E717" s="45">
        <f t="shared" si="33"/>
        <v>-2.0989888002131179E-2</v>
      </c>
      <c r="F717" s="45">
        <f t="shared" si="34"/>
        <v>-1.603338758483264E-2</v>
      </c>
      <c r="G717" s="45">
        <f t="shared" si="35"/>
        <v>-1.7965633399087105E-2</v>
      </c>
    </row>
    <row r="718" spans="1:7" x14ac:dyDescent="0.2">
      <c r="A718" s="47">
        <v>44603</v>
      </c>
      <c r="B718" s="43">
        <v>134.2825012207031</v>
      </c>
      <c r="C718" s="43">
        <v>391.30999755859381</v>
      </c>
      <c r="D718" s="43">
        <v>425.61700439453119</v>
      </c>
      <c r="E718" s="45">
        <f t="shared" si="33"/>
        <v>-3.1290535631728622E-2</v>
      </c>
      <c r="F718" s="45">
        <f t="shared" si="34"/>
        <v>-3.6822782532860511E-2</v>
      </c>
      <c r="G718" s="45">
        <f t="shared" si="35"/>
        <v>-1.971890107106393E-2</v>
      </c>
    </row>
    <row r="719" spans="1:7" x14ac:dyDescent="0.2">
      <c r="A719" s="47">
        <v>44606</v>
      </c>
      <c r="B719" s="43">
        <v>135.5260009765625</v>
      </c>
      <c r="C719" s="43">
        <v>396.57000732421881</v>
      </c>
      <c r="D719" s="43">
        <v>424.2255859375</v>
      </c>
      <c r="E719" s="45">
        <f t="shared" si="33"/>
        <v>9.26032613747357E-3</v>
      </c>
      <c r="F719" s="45">
        <f t="shared" si="34"/>
        <v>1.3442053099697201E-2</v>
      </c>
      <c r="G719" s="45">
        <f t="shared" si="35"/>
        <v>-3.2691796677874266E-3</v>
      </c>
    </row>
    <row r="720" spans="1:7" x14ac:dyDescent="0.2">
      <c r="A720" s="47">
        <v>44607</v>
      </c>
      <c r="B720" s="43">
        <v>136.60850524902341</v>
      </c>
      <c r="C720" s="43">
        <v>407.45999145507812</v>
      </c>
      <c r="D720" s="43">
        <v>431.06698608398438</v>
      </c>
      <c r="E720" s="45">
        <f t="shared" si="33"/>
        <v>7.9874287196603291E-3</v>
      </c>
      <c r="F720" s="45">
        <f t="shared" si="34"/>
        <v>2.7460433037630426E-2</v>
      </c>
      <c r="G720" s="45">
        <f t="shared" si="35"/>
        <v>1.6126797565416764E-2</v>
      </c>
    </row>
    <row r="721" spans="1:7" x14ac:dyDescent="0.2">
      <c r="A721" s="47">
        <v>44608</v>
      </c>
      <c r="B721" s="43">
        <v>137.7380065917969</v>
      </c>
      <c r="C721" s="43">
        <v>398.07998657226562</v>
      </c>
      <c r="D721" s="43">
        <v>431.55010986328119</v>
      </c>
      <c r="E721" s="45">
        <f t="shared" si="33"/>
        <v>8.2681626646490883E-3</v>
      </c>
      <c r="F721" s="45">
        <f t="shared" si="34"/>
        <v>-2.3020677071423912E-2</v>
      </c>
      <c r="G721" s="45">
        <f t="shared" si="35"/>
        <v>1.1207626538180114E-3</v>
      </c>
    </row>
    <row r="722" spans="1:7" x14ac:dyDescent="0.2">
      <c r="A722" s="47">
        <v>44609</v>
      </c>
      <c r="B722" s="43">
        <v>132.53900146484381</v>
      </c>
      <c r="C722" s="43">
        <v>386.67001342773438</v>
      </c>
      <c r="D722" s="43">
        <v>422.33160400390619</v>
      </c>
      <c r="E722" s="45">
        <f t="shared" si="33"/>
        <v>-3.7745610348209641E-2</v>
      </c>
      <c r="F722" s="45">
        <f t="shared" si="34"/>
        <v>-2.866251389018256E-2</v>
      </c>
      <c r="G722" s="45">
        <f t="shared" si="35"/>
        <v>-2.1361379938694726E-2</v>
      </c>
    </row>
    <row r="723" spans="1:7" x14ac:dyDescent="0.2">
      <c r="A723" s="47">
        <v>44610</v>
      </c>
      <c r="B723" s="43">
        <v>130.40299987792969</v>
      </c>
      <c r="C723" s="43">
        <v>391.29000854492188</v>
      </c>
      <c r="D723" s="43">
        <v>419.59701538085938</v>
      </c>
      <c r="E723" s="45">
        <f t="shared" si="33"/>
        <v>-1.611602293141387E-2</v>
      </c>
      <c r="F723" s="45">
        <f t="shared" si="34"/>
        <v>1.1948159817805322E-2</v>
      </c>
      <c r="G723" s="45">
        <f t="shared" si="35"/>
        <v>-6.4749798431412812E-3</v>
      </c>
    </row>
    <row r="724" spans="1:7" x14ac:dyDescent="0.2">
      <c r="A724" s="47">
        <v>44614</v>
      </c>
      <c r="B724" s="43">
        <v>129.8135070800781</v>
      </c>
      <c r="C724" s="43">
        <v>377.3800048828125</v>
      </c>
      <c r="D724" s="43">
        <v>415.09402465820312</v>
      </c>
      <c r="E724" s="45">
        <f t="shared" si="33"/>
        <v>-4.5205462942065396E-3</v>
      </c>
      <c r="F724" s="45">
        <f t="shared" si="34"/>
        <v>-3.5549089826842441E-2</v>
      </c>
      <c r="G724" s="45">
        <f t="shared" si="35"/>
        <v>-1.0731703414451078E-2</v>
      </c>
    </row>
    <row r="725" spans="1:7" x14ac:dyDescent="0.2">
      <c r="A725" s="47">
        <v>44615</v>
      </c>
      <c r="B725" s="43">
        <v>127.58799743652339</v>
      </c>
      <c r="C725" s="43">
        <v>367.45999145507812</v>
      </c>
      <c r="D725" s="43">
        <v>407.7308349609375</v>
      </c>
      <c r="E725" s="45">
        <f t="shared" si="33"/>
        <v>-1.7143898917867235E-2</v>
      </c>
      <c r="F725" s="45">
        <f t="shared" si="34"/>
        <v>-2.628653691075877E-2</v>
      </c>
      <c r="G725" s="45">
        <f t="shared" si="35"/>
        <v>-1.7738606821258451E-2</v>
      </c>
    </row>
    <row r="726" spans="1:7" x14ac:dyDescent="0.2">
      <c r="A726" s="47">
        <v>44616</v>
      </c>
      <c r="B726" s="43">
        <v>132.69099426269531</v>
      </c>
      <c r="C726" s="43">
        <v>390.02999877929688</v>
      </c>
      <c r="D726" s="43">
        <v>413.8668212890625</v>
      </c>
      <c r="E726" s="45">
        <f t="shared" si="33"/>
        <v>3.9995900309593949E-2</v>
      </c>
      <c r="F726" s="45">
        <f t="shared" si="34"/>
        <v>6.1421672696517021E-2</v>
      </c>
      <c r="G726" s="45">
        <f t="shared" si="35"/>
        <v>1.5049110349264745E-2</v>
      </c>
    </row>
    <row r="727" spans="1:7" x14ac:dyDescent="0.2">
      <c r="A727" s="47">
        <v>44617</v>
      </c>
      <c r="B727" s="43">
        <v>134.4595031738281</v>
      </c>
      <c r="C727" s="43">
        <v>390.79998779296881</v>
      </c>
      <c r="D727" s="43">
        <v>422.9984130859375</v>
      </c>
      <c r="E727" s="45">
        <f t="shared" si="33"/>
        <v>1.3328025168245964E-2</v>
      </c>
      <c r="F727" s="45">
        <f t="shared" si="34"/>
        <v>1.9741789505469277E-3</v>
      </c>
      <c r="G727" s="45">
        <f t="shared" si="35"/>
        <v>2.2064082760809428E-2</v>
      </c>
    </row>
    <row r="728" spans="1:7" x14ac:dyDescent="0.2">
      <c r="A728" s="47">
        <v>44620</v>
      </c>
      <c r="B728" s="43">
        <v>135.0570068359375</v>
      </c>
      <c r="C728" s="43">
        <v>394.51998901367188</v>
      </c>
      <c r="D728" s="43">
        <v>421.91610717773438</v>
      </c>
      <c r="E728" s="45">
        <f t="shared" si="33"/>
        <v>4.4437443840392287E-3</v>
      </c>
      <c r="F728" s="45">
        <f t="shared" si="34"/>
        <v>9.5189389378225499E-3</v>
      </c>
      <c r="G728" s="45">
        <f t="shared" si="35"/>
        <v>-2.5586524079541659E-3</v>
      </c>
    </row>
    <row r="729" spans="1:7" x14ac:dyDescent="0.2">
      <c r="A729" s="47">
        <v>44621</v>
      </c>
      <c r="B729" s="43">
        <v>134.0614929199219</v>
      </c>
      <c r="C729" s="43">
        <v>386.239990234375</v>
      </c>
      <c r="D729" s="43">
        <v>415.49020385742188</v>
      </c>
      <c r="E729" s="45">
        <f t="shared" si="33"/>
        <v>-7.3710645551690029E-3</v>
      </c>
      <c r="F729" s="45">
        <f t="shared" si="34"/>
        <v>-2.0987526639644958E-2</v>
      </c>
      <c r="G729" s="45">
        <f t="shared" si="35"/>
        <v>-1.5230286805821221E-2</v>
      </c>
    </row>
    <row r="730" spans="1:7" x14ac:dyDescent="0.2">
      <c r="A730" s="47">
        <v>44622</v>
      </c>
      <c r="B730" s="43">
        <v>134.5715026855469</v>
      </c>
      <c r="C730" s="43">
        <v>380.02999877929688</v>
      </c>
      <c r="D730" s="43">
        <v>423.1336669921875</v>
      </c>
      <c r="E730" s="45">
        <f t="shared" si="33"/>
        <v>3.8042972259725682E-3</v>
      </c>
      <c r="F730" s="45">
        <f t="shared" si="34"/>
        <v>-1.6078064447210213E-2</v>
      </c>
      <c r="G730" s="45">
        <f t="shared" si="35"/>
        <v>1.8396253542931975E-2</v>
      </c>
    </row>
    <row r="731" spans="1:7" x14ac:dyDescent="0.2">
      <c r="A731" s="47">
        <v>44623</v>
      </c>
      <c r="B731" s="43">
        <v>133.8995056152344</v>
      </c>
      <c r="C731" s="43">
        <v>368.07000732421881</v>
      </c>
      <c r="D731" s="43">
        <v>421.02716064453119</v>
      </c>
      <c r="E731" s="45">
        <f t="shared" si="33"/>
        <v>-4.9936060525589496E-3</v>
      </c>
      <c r="F731" s="45">
        <f t="shared" si="34"/>
        <v>-3.1471177258361266E-2</v>
      </c>
      <c r="G731" s="45">
        <f t="shared" si="35"/>
        <v>-4.9783472977469323E-3</v>
      </c>
    </row>
    <row r="732" spans="1:7" x14ac:dyDescent="0.2">
      <c r="A732" s="47">
        <v>44624</v>
      </c>
      <c r="B732" s="43">
        <v>131.906494140625</v>
      </c>
      <c r="C732" s="43">
        <v>361.73001098632812</v>
      </c>
      <c r="D732" s="43">
        <v>417.6064453125</v>
      </c>
      <c r="E732" s="45">
        <f t="shared" si="33"/>
        <v>-1.4884382623012827E-2</v>
      </c>
      <c r="F732" s="45">
        <f t="shared" si="34"/>
        <v>-1.7224974085720657E-2</v>
      </c>
      <c r="G732" s="45">
        <f t="shared" si="35"/>
        <v>-8.1246904042831265E-3</v>
      </c>
    </row>
    <row r="733" spans="1:7" x14ac:dyDescent="0.2">
      <c r="A733" s="47">
        <v>44627</v>
      </c>
      <c r="B733" s="43">
        <v>126.3785018920898</v>
      </c>
      <c r="C733" s="43">
        <v>350.260009765625</v>
      </c>
      <c r="D733" s="43">
        <v>405.29568481445312</v>
      </c>
      <c r="E733" s="45">
        <f t="shared" si="33"/>
        <v>-4.1908416143952909E-2</v>
      </c>
      <c r="F733" s="45">
        <f t="shared" si="34"/>
        <v>-3.1708735444504338E-2</v>
      </c>
      <c r="G733" s="45">
        <f t="shared" si="35"/>
        <v>-2.9479335475377021E-2</v>
      </c>
    </row>
    <row r="734" spans="1:7" x14ac:dyDescent="0.2">
      <c r="A734" s="47">
        <v>44628</v>
      </c>
      <c r="B734" s="43">
        <v>127.1044998168945</v>
      </c>
      <c r="C734" s="43">
        <v>341.760009765625</v>
      </c>
      <c r="D734" s="43">
        <v>402.222900390625</v>
      </c>
      <c r="E734" s="45">
        <f t="shared" si="33"/>
        <v>5.7446315151338479E-3</v>
      </c>
      <c r="F734" s="45">
        <f t="shared" si="34"/>
        <v>-2.4267686184579675E-2</v>
      </c>
      <c r="G734" s="45">
        <f t="shared" si="35"/>
        <v>-7.5815868240365417E-3</v>
      </c>
    </row>
    <row r="735" spans="1:7" x14ac:dyDescent="0.2">
      <c r="A735" s="47">
        <v>44629</v>
      </c>
      <c r="B735" s="43">
        <v>133.41999816894531</v>
      </c>
      <c r="C735" s="43">
        <v>358.79000854492188</v>
      </c>
      <c r="D735" s="43">
        <v>413.0068359375</v>
      </c>
      <c r="E735" s="45">
        <f t="shared" si="33"/>
        <v>4.9687448997862822E-2</v>
      </c>
      <c r="F735" s="45">
        <f t="shared" si="34"/>
        <v>4.983028526648231E-2</v>
      </c>
      <c r="G735" s="45">
        <f t="shared" si="35"/>
        <v>2.6810844276648628E-2</v>
      </c>
    </row>
    <row r="736" spans="1:7" x14ac:dyDescent="0.2">
      <c r="A736" s="47">
        <v>44630</v>
      </c>
      <c r="B736" s="43">
        <v>132.42950439453119</v>
      </c>
      <c r="C736" s="43">
        <v>356.76998901367188</v>
      </c>
      <c r="D736" s="43">
        <v>411.14187622070312</v>
      </c>
      <c r="E736" s="45">
        <f t="shared" si="33"/>
        <v>-7.423877889429214E-3</v>
      </c>
      <c r="F736" s="45">
        <f t="shared" si="34"/>
        <v>-5.6300885842451931E-3</v>
      </c>
      <c r="G736" s="45">
        <f t="shared" si="35"/>
        <v>-4.5155662195361284E-3</v>
      </c>
    </row>
    <row r="737" spans="1:7" x14ac:dyDescent="0.2">
      <c r="A737" s="47">
        <v>44631</v>
      </c>
      <c r="B737" s="43">
        <v>129.87049865722659</v>
      </c>
      <c r="C737" s="43">
        <v>340.32000732421881</v>
      </c>
      <c r="D737" s="43">
        <v>405.9141845703125</v>
      </c>
      <c r="E737" s="45">
        <f t="shared" si="33"/>
        <v>-1.9323531783981204E-2</v>
      </c>
      <c r="F737" s="45">
        <f t="shared" si="34"/>
        <v>-4.6108086991651878E-2</v>
      </c>
      <c r="G737" s="45">
        <f t="shared" si="35"/>
        <v>-1.2715055198085374E-2</v>
      </c>
    </row>
    <row r="738" spans="1:7" x14ac:dyDescent="0.2">
      <c r="A738" s="47">
        <v>44634</v>
      </c>
      <c r="B738" s="43">
        <v>125.9509963989258</v>
      </c>
      <c r="C738" s="43">
        <v>331.010009765625</v>
      </c>
      <c r="D738" s="43">
        <v>402.9476318359375</v>
      </c>
      <c r="E738" s="45">
        <f t="shared" si="33"/>
        <v>-3.0180081687725901E-2</v>
      </c>
      <c r="F738" s="45">
        <f t="shared" si="34"/>
        <v>-2.7356597785108423E-2</v>
      </c>
      <c r="G738" s="45">
        <f t="shared" si="35"/>
        <v>-7.3083248803322695E-3</v>
      </c>
    </row>
    <row r="739" spans="1:7" x14ac:dyDescent="0.2">
      <c r="A739" s="47">
        <v>44635</v>
      </c>
      <c r="B739" s="43">
        <v>129.197998046875</v>
      </c>
      <c r="C739" s="43">
        <v>343.75</v>
      </c>
      <c r="D739" s="43">
        <v>411.80862426757812</v>
      </c>
      <c r="E739" s="45">
        <f t="shared" si="33"/>
        <v>2.5779880594711178E-2</v>
      </c>
      <c r="F739" s="45">
        <f t="shared" si="34"/>
        <v>3.8488232556458578E-2</v>
      </c>
      <c r="G739" s="45">
        <f t="shared" si="35"/>
        <v>2.199043183668202E-2</v>
      </c>
    </row>
    <row r="740" spans="1:7" x14ac:dyDescent="0.2">
      <c r="A740" s="47">
        <v>44636</v>
      </c>
      <c r="B740" s="43">
        <v>133.28050231933591</v>
      </c>
      <c r="C740" s="43">
        <v>357.52999877929688</v>
      </c>
      <c r="D740" s="43">
        <v>420.94012451171881</v>
      </c>
      <c r="E740" s="45">
        <f t="shared" si="33"/>
        <v>3.1598819905705615E-2</v>
      </c>
      <c r="F740" s="45">
        <f t="shared" si="34"/>
        <v>4.0087269176136364E-2</v>
      </c>
      <c r="G740" s="45">
        <f t="shared" si="35"/>
        <v>2.2174135523221505E-2</v>
      </c>
    </row>
    <row r="741" spans="1:7" x14ac:dyDescent="0.2">
      <c r="A741" s="47">
        <v>44637</v>
      </c>
      <c r="B741" s="43">
        <v>133.83900451660159</v>
      </c>
      <c r="C741" s="43">
        <v>371.39999389648438</v>
      </c>
      <c r="D741" s="43">
        <v>426.20651245117188</v>
      </c>
      <c r="E741" s="45">
        <f t="shared" si="33"/>
        <v>4.1904268632446178E-3</v>
      </c>
      <c r="F741" s="45">
        <f t="shared" si="34"/>
        <v>3.8793933836442751E-2</v>
      </c>
      <c r="G741" s="45">
        <f t="shared" si="35"/>
        <v>1.2511014352841658E-2</v>
      </c>
    </row>
    <row r="742" spans="1:7" x14ac:dyDescent="0.2">
      <c r="A742" s="47">
        <v>44638</v>
      </c>
      <c r="B742" s="43">
        <v>136.12550354003909</v>
      </c>
      <c r="C742" s="43">
        <v>380.60000610351562</v>
      </c>
      <c r="D742" s="43">
        <v>430.8746337890625</v>
      </c>
      <c r="E742" s="45">
        <f t="shared" si="33"/>
        <v>1.7083951212098856E-2</v>
      </c>
      <c r="F742" s="45">
        <f t="shared" si="34"/>
        <v>2.477116951594634E-2</v>
      </c>
      <c r="G742" s="45">
        <f t="shared" si="35"/>
        <v>1.095272174759513E-2</v>
      </c>
    </row>
    <row r="743" spans="1:7" x14ac:dyDescent="0.2">
      <c r="A743" s="47">
        <v>44641</v>
      </c>
      <c r="B743" s="43">
        <v>136.10150146484381</v>
      </c>
      <c r="C743" s="43">
        <v>374.58999633789062</v>
      </c>
      <c r="D743" s="43">
        <v>430.74862670898438</v>
      </c>
      <c r="E743" s="45">
        <f t="shared" si="33"/>
        <v>-1.7632313248504722E-4</v>
      </c>
      <c r="F743" s="45">
        <f t="shared" si="34"/>
        <v>-1.5790881947569904E-2</v>
      </c>
      <c r="G743" s="45">
        <f t="shared" si="35"/>
        <v>-2.9244487885033538E-4</v>
      </c>
    </row>
    <row r="744" spans="1:7" x14ac:dyDescent="0.2">
      <c r="A744" s="47">
        <v>44642</v>
      </c>
      <c r="B744" s="43">
        <v>139.86799621582031</v>
      </c>
      <c r="C744" s="43">
        <v>382.92001342773438</v>
      </c>
      <c r="D744" s="43">
        <v>435.78897094726562</v>
      </c>
      <c r="E744" s="45">
        <f t="shared" si="33"/>
        <v>2.767416017044767E-2</v>
      </c>
      <c r="F744" s="45">
        <f t="shared" si="34"/>
        <v>2.2237692333699811E-2</v>
      </c>
      <c r="G744" s="45">
        <f t="shared" si="35"/>
        <v>1.1701358810568021E-2</v>
      </c>
    </row>
    <row r="745" spans="1:7" x14ac:dyDescent="0.2">
      <c r="A745" s="47">
        <v>44643</v>
      </c>
      <c r="B745" s="43">
        <v>138.27549743652341</v>
      </c>
      <c r="C745" s="43">
        <v>374.489990234375</v>
      </c>
      <c r="D745" s="43">
        <v>430.1767578125</v>
      </c>
      <c r="E745" s="45">
        <f t="shared" si="33"/>
        <v>-1.1385726702194492E-2</v>
      </c>
      <c r="F745" s="45">
        <f t="shared" si="34"/>
        <v>-2.2015102104216106E-2</v>
      </c>
      <c r="G745" s="45">
        <f t="shared" si="35"/>
        <v>-1.2878281711825959E-2</v>
      </c>
    </row>
    <row r="746" spans="1:7" x14ac:dyDescent="0.2">
      <c r="A746" s="47">
        <v>44644</v>
      </c>
      <c r="B746" s="43">
        <v>141.57200622558591</v>
      </c>
      <c r="C746" s="43">
        <v>375.70999145507812</v>
      </c>
      <c r="D746" s="43">
        <v>436.66131591796881</v>
      </c>
      <c r="E746" s="45">
        <f t="shared" si="33"/>
        <v>2.3840151365760166E-2</v>
      </c>
      <c r="F746" s="45">
        <f t="shared" si="34"/>
        <v>3.2577672368214322E-3</v>
      </c>
      <c r="G746" s="45">
        <f t="shared" si="35"/>
        <v>1.507417122776125E-2</v>
      </c>
    </row>
    <row r="747" spans="1:7" x14ac:dyDescent="0.2">
      <c r="A747" s="47">
        <v>44645</v>
      </c>
      <c r="B747" s="43">
        <v>141.6730041503906</v>
      </c>
      <c r="C747" s="43">
        <v>373.85000610351562</v>
      </c>
      <c r="D747" s="43">
        <v>438.79385375976562</v>
      </c>
      <c r="E747" s="45">
        <f t="shared" si="33"/>
        <v>7.1340321789149319E-4</v>
      </c>
      <c r="F747" s="45">
        <f t="shared" si="34"/>
        <v>-4.9505879371453702E-3</v>
      </c>
      <c r="G747" s="45">
        <f t="shared" si="35"/>
        <v>4.8837342903016324E-3</v>
      </c>
    </row>
    <row r="748" spans="1:7" x14ac:dyDescent="0.2">
      <c r="A748" s="47">
        <v>44648</v>
      </c>
      <c r="B748" s="43">
        <v>141.45550537109381</v>
      </c>
      <c r="C748" s="43">
        <v>378.510009765625</v>
      </c>
      <c r="D748" s="43">
        <v>441.91500854492188</v>
      </c>
      <c r="E748" s="45">
        <f t="shared" si="33"/>
        <v>-1.5352168227187981E-3</v>
      </c>
      <c r="F748" s="45">
        <f t="shared" si="34"/>
        <v>1.2464901928660295E-2</v>
      </c>
      <c r="G748" s="45">
        <f t="shared" si="35"/>
        <v>7.113032141204614E-3</v>
      </c>
    </row>
    <row r="749" spans="1:7" x14ac:dyDescent="0.2">
      <c r="A749" s="47">
        <v>44649</v>
      </c>
      <c r="B749" s="43">
        <v>142.5054931640625</v>
      </c>
      <c r="C749" s="43">
        <v>391.82000732421881</v>
      </c>
      <c r="D749" s="43">
        <v>447.3818359375</v>
      </c>
      <c r="E749" s="45">
        <f t="shared" si="33"/>
        <v>7.4227425098384071E-3</v>
      </c>
      <c r="F749" s="45">
        <f t="shared" si="34"/>
        <v>3.516418909723263E-2</v>
      </c>
      <c r="G749" s="45">
        <f t="shared" si="35"/>
        <v>1.237076652041884E-2</v>
      </c>
    </row>
    <row r="750" spans="1:7" x14ac:dyDescent="0.2">
      <c r="A750" s="47">
        <v>44650</v>
      </c>
      <c r="B750" s="43">
        <v>141.9385070800781</v>
      </c>
      <c r="C750" s="43">
        <v>381.47000122070312</v>
      </c>
      <c r="D750" s="43">
        <v>444.619384765625</v>
      </c>
      <c r="E750" s="45">
        <f t="shared" si="33"/>
        <v>-3.9786963393168891E-3</v>
      </c>
      <c r="F750" s="45">
        <f t="shared" si="34"/>
        <v>-2.6415205732338663E-2</v>
      </c>
      <c r="G750" s="45">
        <f t="shared" si="35"/>
        <v>-6.174705698737664E-3</v>
      </c>
    </row>
    <row r="751" spans="1:7" x14ac:dyDescent="0.2">
      <c r="A751" s="47">
        <v>44651</v>
      </c>
      <c r="B751" s="43">
        <v>139.0675048828125</v>
      </c>
      <c r="C751" s="43">
        <v>374.58999633789062</v>
      </c>
      <c r="D751" s="43">
        <v>437.776123046875</v>
      </c>
      <c r="E751" s="45">
        <f t="shared" si="33"/>
        <v>-2.0227084646211264E-2</v>
      </c>
      <c r="F751" s="45">
        <f t="shared" si="34"/>
        <v>-1.8035507014434949E-2</v>
      </c>
      <c r="G751" s="45">
        <f t="shared" si="35"/>
        <v>-1.5391280617144778E-2</v>
      </c>
    </row>
    <row r="752" spans="1:7" x14ac:dyDescent="0.2">
      <c r="A752" s="47">
        <v>44652</v>
      </c>
      <c r="B752" s="43">
        <v>140.15049743652341</v>
      </c>
      <c r="C752" s="43">
        <v>373.47000122070312</v>
      </c>
      <c r="D752" s="43">
        <v>439.01678466796881</v>
      </c>
      <c r="E752" s="45">
        <f t="shared" si="33"/>
        <v>7.7875313476251009E-3</v>
      </c>
      <c r="F752" s="45">
        <f t="shared" si="34"/>
        <v>-2.9899226571369333E-3</v>
      </c>
      <c r="G752" s="45">
        <f t="shared" si="35"/>
        <v>2.8340093389720177E-3</v>
      </c>
    </row>
    <row r="753" spans="1:7" x14ac:dyDescent="0.2">
      <c r="A753" s="47">
        <v>44655</v>
      </c>
      <c r="B753" s="43">
        <v>142.97149658203119</v>
      </c>
      <c r="C753" s="43">
        <v>391.5</v>
      </c>
      <c r="D753" s="43">
        <v>442.77767944335938</v>
      </c>
      <c r="E753" s="45">
        <f t="shared" si="33"/>
        <v>2.0128356282042192E-2</v>
      </c>
      <c r="F753" s="45">
        <f t="shared" si="34"/>
        <v>4.8276966611414653E-2</v>
      </c>
      <c r="G753" s="45">
        <f t="shared" si="35"/>
        <v>8.5666309506479497E-3</v>
      </c>
    </row>
    <row r="754" spans="1:7" x14ac:dyDescent="0.2">
      <c r="A754" s="47">
        <v>44656</v>
      </c>
      <c r="B754" s="43">
        <v>140.59100341796881</v>
      </c>
      <c r="C754" s="43">
        <v>380.14999389648438</v>
      </c>
      <c r="D754" s="43">
        <v>437.184814453125</v>
      </c>
      <c r="E754" s="45">
        <f t="shared" si="33"/>
        <v>-1.6650124122443922E-2</v>
      </c>
      <c r="F754" s="45">
        <f t="shared" si="34"/>
        <v>-2.8991075615621011E-2</v>
      </c>
      <c r="G754" s="45">
        <f t="shared" si="35"/>
        <v>-1.2631316459459923E-2</v>
      </c>
    </row>
    <row r="755" spans="1:7" x14ac:dyDescent="0.2">
      <c r="A755" s="47">
        <v>44657</v>
      </c>
      <c r="B755" s="43">
        <v>136.5480041503906</v>
      </c>
      <c r="C755" s="43">
        <v>368.35000610351562</v>
      </c>
      <c r="D755" s="43">
        <v>432.81326293945312</v>
      </c>
      <c r="E755" s="45">
        <f t="shared" si="33"/>
        <v>-2.8757169159385046E-2</v>
      </c>
      <c r="F755" s="45">
        <f t="shared" si="34"/>
        <v>-3.1040347185121647E-2</v>
      </c>
      <c r="G755" s="45">
        <f t="shared" si="35"/>
        <v>-9.9993214977977998E-3</v>
      </c>
    </row>
    <row r="756" spans="1:7" x14ac:dyDescent="0.2">
      <c r="A756" s="47">
        <v>44658</v>
      </c>
      <c r="B756" s="43">
        <v>135.88850402832031</v>
      </c>
      <c r="C756" s="43">
        <v>362.14999389648438</v>
      </c>
      <c r="D756" s="43">
        <v>434.99417114257812</v>
      </c>
      <c r="E756" s="45">
        <f t="shared" si="33"/>
        <v>-4.8298041862547252E-3</v>
      </c>
      <c r="F756" s="45">
        <f t="shared" si="34"/>
        <v>-1.683185042567609E-2</v>
      </c>
      <c r="G756" s="45">
        <f t="shared" si="35"/>
        <v>5.0389125978103182E-3</v>
      </c>
    </row>
    <row r="757" spans="1:7" x14ac:dyDescent="0.2">
      <c r="A757" s="47">
        <v>44659</v>
      </c>
      <c r="B757" s="43">
        <v>133.2875061035156</v>
      </c>
      <c r="C757" s="43">
        <v>355.8800048828125</v>
      </c>
      <c r="D757" s="43">
        <v>433.83102416992188</v>
      </c>
      <c r="E757" s="45">
        <f t="shared" si="33"/>
        <v>-1.9140676714364639E-2</v>
      </c>
      <c r="F757" s="45">
        <f t="shared" si="34"/>
        <v>-1.7313237938267275E-2</v>
      </c>
      <c r="G757" s="45">
        <f t="shared" si="35"/>
        <v>-2.6739369164443471E-3</v>
      </c>
    </row>
    <row r="758" spans="1:7" x14ac:dyDescent="0.2">
      <c r="A758" s="47">
        <v>44662</v>
      </c>
      <c r="B758" s="43">
        <v>128.82350158691409</v>
      </c>
      <c r="C758" s="43">
        <v>348</v>
      </c>
      <c r="D758" s="43">
        <v>426.41586303710938</v>
      </c>
      <c r="E758" s="45">
        <f t="shared" si="33"/>
        <v>-3.3491545060004409E-2</v>
      </c>
      <c r="F758" s="45">
        <f t="shared" si="34"/>
        <v>-2.2142308572259635E-2</v>
      </c>
      <c r="G758" s="45">
        <f t="shared" si="35"/>
        <v>-1.7092279527496743E-2</v>
      </c>
    </row>
    <row r="759" spans="1:7" x14ac:dyDescent="0.2">
      <c r="A759" s="47">
        <v>44663</v>
      </c>
      <c r="B759" s="43">
        <v>127.71450042724609</v>
      </c>
      <c r="C759" s="43">
        <v>344.10000610351562</v>
      </c>
      <c r="D759" s="43">
        <v>424.83587646484381</v>
      </c>
      <c r="E759" s="45">
        <f t="shared" si="33"/>
        <v>-8.6086866604831499E-3</v>
      </c>
      <c r="F759" s="45">
        <f t="shared" si="34"/>
        <v>-1.1206879012886134E-2</v>
      </c>
      <c r="G759" s="45">
        <f t="shared" si="35"/>
        <v>-3.7052715652092609E-3</v>
      </c>
    </row>
    <row r="760" spans="1:7" x14ac:dyDescent="0.2">
      <c r="A760" s="47">
        <v>44664</v>
      </c>
      <c r="B760" s="43">
        <v>129.89399719238281</v>
      </c>
      <c r="C760" s="43">
        <v>350.42999267578119</v>
      </c>
      <c r="D760" s="43">
        <v>429.70175170898438</v>
      </c>
      <c r="E760" s="45">
        <f t="shared" si="33"/>
        <v>1.7065382222422674E-2</v>
      </c>
      <c r="F760" s="45">
        <f t="shared" si="34"/>
        <v>1.8395775820943514E-2</v>
      </c>
      <c r="G760" s="45">
        <f t="shared" si="35"/>
        <v>1.145354127017385E-2</v>
      </c>
    </row>
    <row r="761" spans="1:7" x14ac:dyDescent="0.2">
      <c r="A761" s="47">
        <v>44665</v>
      </c>
      <c r="B761" s="43">
        <v>126.73000335693359</v>
      </c>
      <c r="C761" s="43">
        <v>341.1300048828125</v>
      </c>
      <c r="D761" s="43">
        <v>424.35125732421881</v>
      </c>
      <c r="E761" s="45">
        <f t="shared" si="33"/>
        <v>-2.4358276008421737E-2</v>
      </c>
      <c r="F761" s="45">
        <f t="shared" si="34"/>
        <v>-2.6538789451087504E-2</v>
      </c>
      <c r="G761" s="45">
        <f t="shared" si="35"/>
        <v>-1.2451646667684967E-2</v>
      </c>
    </row>
    <row r="762" spans="1:7" x14ac:dyDescent="0.2">
      <c r="A762" s="47">
        <v>44669</v>
      </c>
      <c r="B762" s="43">
        <v>127.67649841308589</v>
      </c>
      <c r="C762" s="43">
        <v>337.8599853515625</v>
      </c>
      <c r="D762" s="43">
        <v>424.5257568359375</v>
      </c>
      <c r="E762" s="45">
        <f t="shared" si="33"/>
        <v>7.4685948952949105E-3</v>
      </c>
      <c r="F762" s="45">
        <f t="shared" si="34"/>
        <v>-9.5858455264682483E-3</v>
      </c>
      <c r="G762" s="45">
        <f t="shared" si="35"/>
        <v>4.1121478658744635E-4</v>
      </c>
    </row>
    <row r="763" spans="1:7" x14ac:dyDescent="0.2">
      <c r="A763" s="47">
        <v>44670</v>
      </c>
      <c r="B763" s="43">
        <v>130.0090026855469</v>
      </c>
      <c r="C763" s="43">
        <v>348.6099853515625</v>
      </c>
      <c r="D763" s="43">
        <v>431.37863159179688</v>
      </c>
      <c r="E763" s="45">
        <f t="shared" si="33"/>
        <v>1.8268861548148035E-2</v>
      </c>
      <c r="F763" s="45">
        <f t="shared" si="34"/>
        <v>3.181791412443831E-2</v>
      </c>
      <c r="G763" s="45">
        <f t="shared" si="35"/>
        <v>1.6142423976662837E-2</v>
      </c>
    </row>
    <row r="764" spans="1:7" x14ac:dyDescent="0.2">
      <c r="A764" s="47">
        <v>44671</v>
      </c>
      <c r="B764" s="43">
        <v>128.03999328613281</v>
      </c>
      <c r="C764" s="43">
        <v>226.19000244140619</v>
      </c>
      <c r="D764" s="43">
        <v>431.05880737304688</v>
      </c>
      <c r="E764" s="45">
        <f t="shared" si="33"/>
        <v>-1.5145177324192993E-2</v>
      </c>
      <c r="F764" s="45">
        <f t="shared" si="34"/>
        <v>-0.3511660252264418</v>
      </c>
      <c r="G764" s="45">
        <f t="shared" si="35"/>
        <v>-7.4140023480032244E-4</v>
      </c>
    </row>
    <row r="765" spans="1:7" x14ac:dyDescent="0.2">
      <c r="A765" s="47">
        <v>44672</v>
      </c>
      <c r="B765" s="43">
        <v>124.8144989013672</v>
      </c>
      <c r="C765" s="43">
        <v>218.2200012207031</v>
      </c>
      <c r="D765" s="43">
        <v>424.6129150390625</v>
      </c>
      <c r="E765" s="45">
        <f t="shared" si="33"/>
        <v>-2.519130391984286E-2</v>
      </c>
      <c r="F765" s="45">
        <f t="shared" si="34"/>
        <v>-3.5235868670931647E-2</v>
      </c>
      <c r="G765" s="45">
        <f t="shared" si="35"/>
        <v>-1.4953626335271631E-2</v>
      </c>
    </row>
    <row r="766" spans="1:7" x14ac:dyDescent="0.2">
      <c r="A766" s="47">
        <v>44673</v>
      </c>
      <c r="B766" s="43">
        <v>119.635498046875</v>
      </c>
      <c r="C766" s="43">
        <v>215.52000427246091</v>
      </c>
      <c r="D766" s="43">
        <v>412.9619140625</v>
      </c>
      <c r="E766" s="45">
        <f t="shared" si="33"/>
        <v>-4.1493583678806657E-2</v>
      </c>
      <c r="F766" s="45">
        <f t="shared" si="34"/>
        <v>-1.2372820699929643E-2</v>
      </c>
      <c r="G766" s="45">
        <f t="shared" si="35"/>
        <v>-2.7439111161964208E-2</v>
      </c>
    </row>
    <row r="767" spans="1:7" x14ac:dyDescent="0.2">
      <c r="A767" s="47">
        <v>44676</v>
      </c>
      <c r="B767" s="43">
        <v>123.07399749755859</v>
      </c>
      <c r="C767" s="43">
        <v>209.9100036621094</v>
      </c>
      <c r="D767" s="43">
        <v>415.35610961914062</v>
      </c>
      <c r="E767" s="45">
        <f t="shared" si="33"/>
        <v>2.8741464756023648E-2</v>
      </c>
      <c r="F767" s="45">
        <f t="shared" si="34"/>
        <v>-2.6030069131120326E-2</v>
      </c>
      <c r="G767" s="45">
        <f t="shared" si="35"/>
        <v>5.7976183156645137E-3</v>
      </c>
    </row>
    <row r="768" spans="1:7" x14ac:dyDescent="0.2">
      <c r="A768" s="47">
        <v>44677</v>
      </c>
      <c r="B768" s="43">
        <v>118.65000152587891</v>
      </c>
      <c r="C768" s="43">
        <v>198.3999938964844</v>
      </c>
      <c r="D768" s="43">
        <v>403.32705688476562</v>
      </c>
      <c r="E768" s="45">
        <f t="shared" si="33"/>
        <v>-3.5945821714025709E-2</v>
      </c>
      <c r="F768" s="45">
        <f t="shared" si="34"/>
        <v>-5.4833069243105624E-2</v>
      </c>
      <c r="G768" s="45">
        <f t="shared" si="35"/>
        <v>-2.8960818092708444E-2</v>
      </c>
    </row>
    <row r="769" spans="1:7" x14ac:dyDescent="0.2">
      <c r="A769" s="47">
        <v>44678</v>
      </c>
      <c r="B769" s="43">
        <v>114.2945022583008</v>
      </c>
      <c r="C769" s="43">
        <v>188.53999328613281</v>
      </c>
      <c r="D769" s="43">
        <v>404.46109008789062</v>
      </c>
      <c r="E769" s="45">
        <f t="shared" si="33"/>
        <v>-3.6708800771722935E-2</v>
      </c>
      <c r="F769" s="45">
        <f t="shared" si="34"/>
        <v>-4.969758525041118E-2</v>
      </c>
      <c r="G769" s="45">
        <f t="shared" si="35"/>
        <v>2.8116963237827214E-3</v>
      </c>
    </row>
    <row r="770" spans="1:7" x14ac:dyDescent="0.2">
      <c r="A770" s="47">
        <v>44679</v>
      </c>
      <c r="B770" s="43">
        <v>118.5224990844727</v>
      </c>
      <c r="C770" s="43">
        <v>199.52000427246091</v>
      </c>
      <c r="D770" s="43">
        <v>414.67755126953119</v>
      </c>
      <c r="E770" s="45">
        <f t="shared" si="33"/>
        <v>3.6992127728215723E-2</v>
      </c>
      <c r="F770" s="45">
        <f t="shared" si="34"/>
        <v>5.823703923477163E-2</v>
      </c>
      <c r="G770" s="45">
        <f t="shared" si="35"/>
        <v>2.5259441345570472E-2</v>
      </c>
    </row>
    <row r="771" spans="1:7" x14ac:dyDescent="0.2">
      <c r="A771" s="47">
        <v>44680</v>
      </c>
      <c r="B771" s="43">
        <v>114.1094970703125</v>
      </c>
      <c r="C771" s="43">
        <v>190.36000061035159</v>
      </c>
      <c r="D771" s="43">
        <v>399.35287475585938</v>
      </c>
      <c r="E771" s="45">
        <f t="shared" si="33"/>
        <v>-3.7233453970751902E-2</v>
      </c>
      <c r="F771" s="45">
        <f t="shared" si="34"/>
        <v>-4.5910201814152847E-2</v>
      </c>
      <c r="G771" s="45">
        <f t="shared" si="35"/>
        <v>-3.6955645336371537E-2</v>
      </c>
    </row>
    <row r="772" spans="1:7" x14ac:dyDescent="0.2">
      <c r="A772" s="47">
        <v>44683</v>
      </c>
      <c r="B772" s="43">
        <v>116.5830001831055</v>
      </c>
      <c r="C772" s="43">
        <v>199.46000671386719</v>
      </c>
      <c r="D772" s="43">
        <v>401.75680541992188</v>
      </c>
      <c r="E772" s="45">
        <f t="shared" ref="E772:E835" si="36">(B772-B771)/B771</f>
        <v>2.1676575362249321E-2</v>
      </c>
      <c r="F772" s="45">
        <f t="shared" ref="F772:F835" si="37">(C772-C771)/C771</f>
        <v>4.7804192447668793E-2</v>
      </c>
      <c r="G772" s="45">
        <f t="shared" ref="G772:G835" si="38">(D772-D771)/D771</f>
        <v>6.0195651916419039E-3</v>
      </c>
    </row>
    <row r="773" spans="1:7" x14ac:dyDescent="0.2">
      <c r="A773" s="47">
        <v>44684</v>
      </c>
      <c r="B773" s="43">
        <v>117.33399963378911</v>
      </c>
      <c r="C773" s="43">
        <v>199.8699951171875</v>
      </c>
      <c r="D773" s="43">
        <v>403.59844970703119</v>
      </c>
      <c r="E773" s="45">
        <f t="shared" si="36"/>
        <v>6.4417577991995973E-3</v>
      </c>
      <c r="F773" s="45">
        <f t="shared" si="37"/>
        <v>2.0554917753936312E-3</v>
      </c>
      <c r="G773" s="45">
        <f t="shared" si="38"/>
        <v>4.5839778250536551E-3</v>
      </c>
    </row>
    <row r="774" spans="1:7" x14ac:dyDescent="0.2">
      <c r="A774" s="47">
        <v>44685</v>
      </c>
      <c r="B774" s="43">
        <v>122.26100158691411</v>
      </c>
      <c r="C774" s="43">
        <v>204.00999450683591</v>
      </c>
      <c r="D774" s="43">
        <v>415.88919067382812</v>
      </c>
      <c r="E774" s="45">
        <f t="shared" si="36"/>
        <v>4.1991255463059769E-2</v>
      </c>
      <c r="F774" s="45">
        <f t="shared" si="37"/>
        <v>2.0713461203724203E-2</v>
      </c>
      <c r="G774" s="45">
        <f t="shared" si="38"/>
        <v>3.0452894394710089E-2</v>
      </c>
    </row>
    <row r="775" spans="1:7" x14ac:dyDescent="0.2">
      <c r="A775" s="47">
        <v>44686</v>
      </c>
      <c r="B775" s="43">
        <v>116.505500793457</v>
      </c>
      <c r="C775" s="43">
        <v>188.32000732421881</v>
      </c>
      <c r="D775" s="43">
        <v>401.10733032226562</v>
      </c>
      <c r="E775" s="45">
        <f t="shared" si="36"/>
        <v>-4.7075524646062836E-2</v>
      </c>
      <c r="F775" s="45">
        <f t="shared" si="37"/>
        <v>-7.6907933949732873E-2</v>
      </c>
      <c r="G775" s="45">
        <f t="shared" si="38"/>
        <v>-3.5542785633867452E-2</v>
      </c>
    </row>
    <row r="776" spans="1:7" x14ac:dyDescent="0.2">
      <c r="A776" s="47">
        <v>44687</v>
      </c>
      <c r="B776" s="43">
        <v>115.7464981079102</v>
      </c>
      <c r="C776" s="43">
        <v>180.9700012207031</v>
      </c>
      <c r="D776" s="43">
        <v>398.713134765625</v>
      </c>
      <c r="E776" s="45">
        <f t="shared" si="36"/>
        <v>-6.5147369040744032E-3</v>
      </c>
      <c r="F776" s="45">
        <f t="shared" si="37"/>
        <v>-3.902934270208297E-2</v>
      </c>
      <c r="G776" s="45">
        <f t="shared" si="38"/>
        <v>-5.9689648521682034E-3</v>
      </c>
    </row>
    <row r="777" spans="1:7" x14ac:dyDescent="0.2">
      <c r="A777" s="47">
        <v>44690</v>
      </c>
      <c r="B777" s="43">
        <v>112.51100158691411</v>
      </c>
      <c r="C777" s="43">
        <v>173.1000061035156</v>
      </c>
      <c r="D777" s="43">
        <v>385.94744873046881</v>
      </c>
      <c r="E777" s="45">
        <f t="shared" si="36"/>
        <v>-2.7953299442196926E-2</v>
      </c>
      <c r="F777" s="45">
        <f t="shared" si="37"/>
        <v>-4.3487843643154965E-2</v>
      </c>
      <c r="G777" s="45">
        <f t="shared" si="38"/>
        <v>-3.2017219705240532E-2</v>
      </c>
    </row>
    <row r="778" spans="1:7" x14ac:dyDescent="0.2">
      <c r="A778" s="47">
        <v>44691</v>
      </c>
      <c r="B778" s="43">
        <v>114.39499664306641</v>
      </c>
      <c r="C778" s="43">
        <v>177.6600036621094</v>
      </c>
      <c r="D778" s="43">
        <v>386.83920288085938</v>
      </c>
      <c r="E778" s="45">
        <f t="shared" si="36"/>
        <v>1.6744985197709096E-2</v>
      </c>
      <c r="F778" s="45">
        <f t="shared" si="37"/>
        <v>2.6343139213218059E-2</v>
      </c>
      <c r="G778" s="45">
        <f t="shared" si="38"/>
        <v>2.3105584797202166E-3</v>
      </c>
    </row>
    <row r="779" spans="1:7" x14ac:dyDescent="0.2">
      <c r="A779" s="47">
        <v>44692</v>
      </c>
      <c r="B779" s="43">
        <v>113.6025009155273</v>
      </c>
      <c r="C779" s="43">
        <v>166.3699951171875</v>
      </c>
      <c r="D779" s="43">
        <v>380.69381713867188</v>
      </c>
      <c r="E779" s="45">
        <f t="shared" si="36"/>
        <v>-6.9277131937145707E-3</v>
      </c>
      <c r="F779" s="45">
        <f t="shared" si="37"/>
        <v>-6.3548397569518855E-2</v>
      </c>
      <c r="G779" s="45">
        <f t="shared" si="38"/>
        <v>-1.5886150360205829E-2</v>
      </c>
    </row>
    <row r="780" spans="1:7" x14ac:dyDescent="0.2">
      <c r="A780" s="47">
        <v>44693</v>
      </c>
      <c r="B780" s="43">
        <v>112.8440017700195</v>
      </c>
      <c r="C780" s="43">
        <v>174.30999755859381</v>
      </c>
      <c r="D780" s="43">
        <v>380.29638671875</v>
      </c>
      <c r="E780" s="45">
        <f t="shared" si="36"/>
        <v>-6.6767821077443014E-3</v>
      </c>
      <c r="F780" s="45">
        <f t="shared" si="37"/>
        <v>4.7724966486977036E-2</v>
      </c>
      <c r="G780" s="45">
        <f t="shared" si="38"/>
        <v>-1.0439634215995335E-3</v>
      </c>
    </row>
    <row r="781" spans="1:7" x14ac:dyDescent="0.2">
      <c r="A781" s="47">
        <v>44694</v>
      </c>
      <c r="B781" s="43">
        <v>116.0504989624023</v>
      </c>
      <c r="C781" s="43">
        <v>187.63999938964841</v>
      </c>
      <c r="D781" s="43">
        <v>389.38848876953119</v>
      </c>
      <c r="E781" s="45">
        <f t="shared" si="36"/>
        <v>2.8415309117783373E-2</v>
      </c>
      <c r="F781" s="45">
        <f t="shared" si="37"/>
        <v>7.6472962066181885E-2</v>
      </c>
      <c r="G781" s="45">
        <f t="shared" si="38"/>
        <v>2.3907936988907814E-2</v>
      </c>
    </row>
    <row r="782" spans="1:7" x14ac:dyDescent="0.2">
      <c r="A782" s="47">
        <v>44697</v>
      </c>
      <c r="B782" s="43">
        <v>114.4449996948242</v>
      </c>
      <c r="C782" s="43">
        <v>186.50999450683591</v>
      </c>
      <c r="D782" s="43">
        <v>387.80853271484381</v>
      </c>
      <c r="E782" s="45">
        <f t="shared" si="36"/>
        <v>-1.3834488278229994E-2</v>
      </c>
      <c r="F782" s="45">
        <f t="shared" si="37"/>
        <v>-6.0221961548079144E-3</v>
      </c>
      <c r="G782" s="45">
        <f t="shared" si="38"/>
        <v>-4.0575314891306939E-3</v>
      </c>
    </row>
    <row r="783" spans="1:7" x14ac:dyDescent="0.2">
      <c r="A783" s="47">
        <v>44698</v>
      </c>
      <c r="B783" s="43">
        <v>116.47299957275391</v>
      </c>
      <c r="C783" s="43">
        <v>190.55999755859381</v>
      </c>
      <c r="D783" s="43">
        <v>395.785888671875</v>
      </c>
      <c r="E783" s="45">
        <f t="shared" si="36"/>
        <v>1.7720301309253429E-2</v>
      </c>
      <c r="F783" s="45">
        <f t="shared" si="37"/>
        <v>2.171467037177709E-2</v>
      </c>
      <c r="G783" s="45">
        <f t="shared" si="38"/>
        <v>2.0570346663560789E-2</v>
      </c>
    </row>
    <row r="784" spans="1:7" x14ac:dyDescent="0.2">
      <c r="A784" s="47">
        <v>44699</v>
      </c>
      <c r="B784" s="43">
        <v>111.8994979858398</v>
      </c>
      <c r="C784" s="43">
        <v>177.19000244140619</v>
      </c>
      <c r="D784" s="43">
        <v>379.83111572265619</v>
      </c>
      <c r="E784" s="45">
        <f t="shared" si="36"/>
        <v>-3.926662491470656E-2</v>
      </c>
      <c r="F784" s="45">
        <f t="shared" si="37"/>
        <v>-7.0161604158693269E-2</v>
      </c>
      <c r="G784" s="45">
        <f t="shared" si="38"/>
        <v>-4.0311626578597042E-2</v>
      </c>
    </row>
    <row r="785" spans="1:7" x14ac:dyDescent="0.2">
      <c r="A785" s="47">
        <v>44700</v>
      </c>
      <c r="B785" s="43">
        <v>110.3840026855469</v>
      </c>
      <c r="C785" s="43">
        <v>183.47999572753909</v>
      </c>
      <c r="D785" s="43">
        <v>377.50485229492188</v>
      </c>
      <c r="E785" s="45">
        <f t="shared" si="36"/>
        <v>-1.3543361029954525E-2</v>
      </c>
      <c r="F785" s="45">
        <f t="shared" si="37"/>
        <v>3.5498578923564804E-2</v>
      </c>
      <c r="G785" s="45">
        <f t="shared" si="38"/>
        <v>-6.1244677738116152E-3</v>
      </c>
    </row>
    <row r="786" spans="1:7" x14ac:dyDescent="0.2">
      <c r="A786" s="47">
        <v>44701</v>
      </c>
      <c r="B786" s="43">
        <v>108.9079971313477</v>
      </c>
      <c r="C786" s="43">
        <v>186.3500061035156</v>
      </c>
      <c r="D786" s="43">
        <v>377.66958618164062</v>
      </c>
      <c r="E786" s="45">
        <f t="shared" si="36"/>
        <v>-1.3371553108143133E-2</v>
      </c>
      <c r="F786" s="45">
        <f t="shared" si="37"/>
        <v>1.5642088744313921E-2</v>
      </c>
      <c r="G786" s="45">
        <f t="shared" si="38"/>
        <v>4.3637554780369631E-4</v>
      </c>
    </row>
    <row r="787" spans="1:7" x14ac:dyDescent="0.2">
      <c r="A787" s="47">
        <v>44704</v>
      </c>
      <c r="B787" s="43">
        <v>111.4879989624023</v>
      </c>
      <c r="C787" s="43">
        <v>187.44000244140619</v>
      </c>
      <c r="D787" s="43">
        <v>384.73580932617188</v>
      </c>
      <c r="E787" s="45">
        <f t="shared" si="36"/>
        <v>2.3689737200317897E-2</v>
      </c>
      <c r="F787" s="45">
        <f t="shared" si="37"/>
        <v>5.8491886353098073E-3</v>
      </c>
      <c r="G787" s="45">
        <f t="shared" si="38"/>
        <v>1.8710066690762708E-2</v>
      </c>
    </row>
    <row r="788" spans="1:7" x14ac:dyDescent="0.2">
      <c r="A788" s="47">
        <v>44705</v>
      </c>
      <c r="B788" s="43">
        <v>105.9700012207031</v>
      </c>
      <c r="C788" s="43">
        <v>180.3399963378906</v>
      </c>
      <c r="D788" s="43">
        <v>381.79879760742188</v>
      </c>
      <c r="E788" s="45">
        <f t="shared" si="36"/>
        <v>-4.9494096163301561E-2</v>
      </c>
      <c r="F788" s="45">
        <f t="shared" si="37"/>
        <v>-3.787881994791939E-2</v>
      </c>
      <c r="G788" s="45">
        <f t="shared" si="38"/>
        <v>-7.63384028092913E-3</v>
      </c>
    </row>
    <row r="789" spans="1:7" x14ac:dyDescent="0.2">
      <c r="A789" s="47">
        <v>44706</v>
      </c>
      <c r="B789" s="43">
        <v>105.8050003051758</v>
      </c>
      <c r="C789" s="43">
        <v>187.83000183105469</v>
      </c>
      <c r="D789" s="43">
        <v>385.1719970703125</v>
      </c>
      <c r="E789" s="45">
        <f t="shared" si="36"/>
        <v>-1.557053068100421E-3</v>
      </c>
      <c r="F789" s="45">
        <f t="shared" si="37"/>
        <v>4.1532691833544154E-2</v>
      </c>
      <c r="G789" s="45">
        <f t="shared" si="38"/>
        <v>8.8350185595897548E-3</v>
      </c>
    </row>
    <row r="790" spans="1:7" x14ac:dyDescent="0.2">
      <c r="A790" s="47">
        <v>44707</v>
      </c>
      <c r="B790" s="43">
        <v>107.79250335693359</v>
      </c>
      <c r="C790" s="43">
        <v>191.3999938964844</v>
      </c>
      <c r="D790" s="43">
        <v>392.8682861328125</v>
      </c>
      <c r="E790" s="45">
        <f t="shared" si="36"/>
        <v>1.8784585284487478E-2</v>
      </c>
      <c r="F790" s="45">
        <f t="shared" si="37"/>
        <v>1.9006506046040376E-2</v>
      </c>
      <c r="G790" s="45">
        <f t="shared" si="38"/>
        <v>1.9981434582574432E-2</v>
      </c>
    </row>
    <row r="791" spans="1:7" x14ac:dyDescent="0.2">
      <c r="A791" s="47">
        <v>44708</v>
      </c>
      <c r="B791" s="43">
        <v>112.3164978027344</v>
      </c>
      <c r="C791" s="43">
        <v>195.19000244140619</v>
      </c>
      <c r="D791" s="43">
        <v>402.51278686523438</v>
      </c>
      <c r="E791" s="45">
        <f t="shared" si="36"/>
        <v>4.1969471947603768E-2</v>
      </c>
      <c r="F791" s="45">
        <f t="shared" si="37"/>
        <v>1.980150818067191E-2</v>
      </c>
      <c r="G791" s="45">
        <f t="shared" si="38"/>
        <v>2.4548941904568668E-2</v>
      </c>
    </row>
    <row r="792" spans="1:7" x14ac:dyDescent="0.2">
      <c r="A792" s="47">
        <v>44712</v>
      </c>
      <c r="B792" s="43">
        <v>113.7620010375977</v>
      </c>
      <c r="C792" s="43">
        <v>197.44000244140619</v>
      </c>
      <c r="D792" s="43">
        <v>400.25433349609381</v>
      </c>
      <c r="E792" s="45">
        <f t="shared" si="36"/>
        <v>1.2869910148036186E-2</v>
      </c>
      <c r="F792" s="45">
        <f t="shared" si="37"/>
        <v>1.1527229734399047E-2</v>
      </c>
      <c r="G792" s="45">
        <f t="shared" si="38"/>
        <v>-5.6108860211109834E-3</v>
      </c>
    </row>
    <row r="793" spans="1:7" x14ac:dyDescent="0.2">
      <c r="A793" s="47">
        <v>44713</v>
      </c>
      <c r="B793" s="43">
        <v>113.8919982910156</v>
      </c>
      <c r="C793" s="43">
        <v>192.9100036621094</v>
      </c>
      <c r="D793" s="43">
        <v>397.01687622070312</v>
      </c>
      <c r="E793" s="45">
        <f t="shared" si="36"/>
        <v>1.1427124367734561E-3</v>
      </c>
      <c r="F793" s="45">
        <f t="shared" si="37"/>
        <v>-2.2943672626022919E-2</v>
      </c>
      <c r="G793" s="45">
        <f t="shared" si="38"/>
        <v>-8.0885002471116959E-3</v>
      </c>
    </row>
    <row r="794" spans="1:7" x14ac:dyDescent="0.2">
      <c r="A794" s="47">
        <v>44714</v>
      </c>
      <c r="B794" s="43">
        <v>117.62249755859381</v>
      </c>
      <c r="C794" s="43">
        <v>205.0899963378906</v>
      </c>
      <c r="D794" s="43">
        <v>404.57745361328119</v>
      </c>
      <c r="E794" s="45">
        <f t="shared" si="36"/>
        <v>3.2754709053800943E-2</v>
      </c>
      <c r="F794" s="45">
        <f t="shared" si="37"/>
        <v>6.3138211832264549E-2</v>
      </c>
      <c r="G794" s="45">
        <f t="shared" si="38"/>
        <v>1.9043466022273359E-2</v>
      </c>
    </row>
    <row r="795" spans="1:7" x14ac:dyDescent="0.2">
      <c r="A795" s="47">
        <v>44715</v>
      </c>
      <c r="B795" s="43">
        <v>114.54100036621089</v>
      </c>
      <c r="C795" s="43">
        <v>198.97999572753909</v>
      </c>
      <c r="D795" s="43">
        <v>397.93771362304688</v>
      </c>
      <c r="E795" s="45">
        <f t="shared" si="36"/>
        <v>-2.6198195552239994E-2</v>
      </c>
      <c r="F795" s="45">
        <f t="shared" si="37"/>
        <v>-2.9791802230495611E-2</v>
      </c>
      <c r="G795" s="45">
        <f t="shared" si="38"/>
        <v>-1.6411542291679383E-2</v>
      </c>
    </row>
    <row r="796" spans="1:7" x14ac:dyDescent="0.2">
      <c r="A796" s="47">
        <v>44718</v>
      </c>
      <c r="B796" s="43">
        <v>116.8205032348633</v>
      </c>
      <c r="C796" s="43">
        <v>197.13999938964841</v>
      </c>
      <c r="D796" s="43">
        <v>399.14935302734381</v>
      </c>
      <c r="E796" s="45">
        <f t="shared" si="36"/>
        <v>1.9901195740951852E-2</v>
      </c>
      <c r="F796" s="45">
        <f t="shared" si="37"/>
        <v>-9.2471423127889023E-3</v>
      </c>
      <c r="G796" s="45">
        <f t="shared" si="38"/>
        <v>3.0447966172029561E-3</v>
      </c>
    </row>
    <row r="797" spans="1:7" x14ac:dyDescent="0.2">
      <c r="A797" s="47">
        <v>44719</v>
      </c>
      <c r="B797" s="43">
        <v>117.1494979858398</v>
      </c>
      <c r="C797" s="43">
        <v>198.61000061035159</v>
      </c>
      <c r="D797" s="43">
        <v>402.97805786132812</v>
      </c>
      <c r="E797" s="45">
        <f t="shared" si="36"/>
        <v>2.8162415146857729E-3</v>
      </c>
      <c r="F797" s="45">
        <f t="shared" si="37"/>
        <v>7.4566360213774554E-3</v>
      </c>
      <c r="G797" s="45">
        <f t="shared" si="38"/>
        <v>9.5921609416263591E-3</v>
      </c>
    </row>
    <row r="798" spans="1:7" x14ac:dyDescent="0.2">
      <c r="A798" s="47">
        <v>44720</v>
      </c>
      <c r="B798" s="43">
        <v>117.1940002441406</v>
      </c>
      <c r="C798" s="43">
        <v>202.83000183105469</v>
      </c>
      <c r="D798" s="43">
        <v>398.59683227539062</v>
      </c>
      <c r="E798" s="45">
        <f t="shared" si="36"/>
        <v>3.7987579175264224E-4</v>
      </c>
      <c r="F798" s="45">
        <f t="shared" si="37"/>
        <v>2.1247677396578939E-2</v>
      </c>
      <c r="G798" s="45">
        <f t="shared" si="38"/>
        <v>-1.0872119462755358E-2</v>
      </c>
    </row>
    <row r="799" spans="1:7" x14ac:dyDescent="0.2">
      <c r="A799" s="47">
        <v>44721</v>
      </c>
      <c r="B799" s="43">
        <v>114.8355026245117</v>
      </c>
      <c r="C799" s="43">
        <v>192.77000427246091</v>
      </c>
      <c r="D799" s="43">
        <v>389.1170654296875</v>
      </c>
      <c r="E799" s="45">
        <f t="shared" si="36"/>
        <v>-2.0124730060546003E-2</v>
      </c>
      <c r="F799" s="45">
        <f t="shared" si="37"/>
        <v>-4.9598173188270034E-2</v>
      </c>
      <c r="G799" s="45">
        <f t="shared" si="38"/>
        <v>-2.3782845416979011E-2</v>
      </c>
    </row>
    <row r="800" spans="1:7" x14ac:dyDescent="0.2">
      <c r="A800" s="47">
        <v>44722</v>
      </c>
      <c r="B800" s="43">
        <v>111.1614990234375</v>
      </c>
      <c r="C800" s="43">
        <v>182.94000244140619</v>
      </c>
      <c r="D800" s="43">
        <v>377.8343505859375</v>
      </c>
      <c r="E800" s="45">
        <f t="shared" si="36"/>
        <v>-3.1993621459449131E-2</v>
      </c>
      <c r="F800" s="45">
        <f t="shared" si="37"/>
        <v>-5.0993420206397889E-2</v>
      </c>
      <c r="G800" s="45">
        <f t="shared" si="38"/>
        <v>-2.8995682395196207E-2</v>
      </c>
    </row>
    <row r="801" spans="1:7" x14ac:dyDescent="0.2">
      <c r="A801" s="47">
        <v>44725</v>
      </c>
      <c r="B801" s="43">
        <v>106.3925018310547</v>
      </c>
      <c r="C801" s="43">
        <v>169.69000244140619</v>
      </c>
      <c r="D801" s="43">
        <v>363.48867797851562</v>
      </c>
      <c r="E801" s="45">
        <f t="shared" si="36"/>
        <v>-4.2901519269520592E-2</v>
      </c>
      <c r="F801" s="45">
        <f t="shared" si="37"/>
        <v>-7.2428117542219006E-2</v>
      </c>
      <c r="G801" s="45">
        <f t="shared" si="38"/>
        <v>-3.7968153465069841E-2</v>
      </c>
    </row>
    <row r="802" spans="1:7" x14ac:dyDescent="0.2">
      <c r="A802" s="47">
        <v>44726</v>
      </c>
      <c r="B802" s="43">
        <v>106.7154998779297</v>
      </c>
      <c r="C802" s="43">
        <v>167.53999328613281</v>
      </c>
      <c r="D802" s="43">
        <v>362.39337158203119</v>
      </c>
      <c r="E802" s="45">
        <f t="shared" si="36"/>
        <v>3.0359098744374177E-3</v>
      </c>
      <c r="F802" s="45">
        <f t="shared" si="37"/>
        <v>-1.2670217009489271E-2</v>
      </c>
      <c r="G802" s="45">
        <f t="shared" si="38"/>
        <v>-3.0133164052751349E-3</v>
      </c>
    </row>
    <row r="803" spans="1:7" x14ac:dyDescent="0.2">
      <c r="A803" s="47">
        <v>44727</v>
      </c>
      <c r="B803" s="43">
        <v>109.76450347900391</v>
      </c>
      <c r="C803" s="43">
        <v>180.11000061035159</v>
      </c>
      <c r="D803" s="43">
        <v>367.55975341796881</v>
      </c>
      <c r="E803" s="45">
        <f t="shared" si="36"/>
        <v>2.8571328481447542E-2</v>
      </c>
      <c r="F803" s="45">
        <f t="shared" si="37"/>
        <v>7.5026905980299999E-2</v>
      </c>
      <c r="G803" s="45">
        <f t="shared" si="38"/>
        <v>1.4256281270774164E-2</v>
      </c>
    </row>
    <row r="804" spans="1:7" x14ac:dyDescent="0.2">
      <c r="A804" s="47">
        <v>44728</v>
      </c>
      <c r="B804" s="43">
        <v>106.0335006713867</v>
      </c>
      <c r="C804" s="43">
        <v>173.3500061035156</v>
      </c>
      <c r="D804" s="43">
        <v>355.39498901367188</v>
      </c>
      <c r="E804" s="45">
        <f t="shared" si="36"/>
        <v>-3.3990977860441737E-2</v>
      </c>
      <c r="F804" s="45">
        <f t="shared" si="37"/>
        <v>-3.7532588328954078E-2</v>
      </c>
      <c r="G804" s="45">
        <f t="shared" si="38"/>
        <v>-3.3096018514474919E-2</v>
      </c>
    </row>
    <row r="805" spans="1:7" x14ac:dyDescent="0.2">
      <c r="A805" s="47">
        <v>44729</v>
      </c>
      <c r="B805" s="43">
        <v>107.1435012817383</v>
      </c>
      <c r="C805" s="43">
        <v>175.50999450683591</v>
      </c>
      <c r="D805" s="43">
        <v>356.16116333007812</v>
      </c>
      <c r="E805" s="45">
        <f t="shared" si="36"/>
        <v>1.0468395396957089E-2</v>
      </c>
      <c r="F805" s="45">
        <f t="shared" si="37"/>
        <v>1.2460273015684118E-2</v>
      </c>
      <c r="G805" s="45">
        <f t="shared" si="38"/>
        <v>2.1558388274764777E-3</v>
      </c>
    </row>
    <row r="806" spans="1:7" x14ac:dyDescent="0.2">
      <c r="A806" s="47">
        <v>44733</v>
      </c>
      <c r="B806" s="43">
        <v>111.5439987182617</v>
      </c>
      <c r="C806" s="43">
        <v>170.9100036621094</v>
      </c>
      <c r="D806" s="43">
        <v>365.12701416015619</v>
      </c>
      <c r="E806" s="45">
        <f t="shared" si="36"/>
        <v>4.1071062489848244E-2</v>
      </c>
      <c r="F806" s="45">
        <f t="shared" si="37"/>
        <v>-2.6209281458027402E-2</v>
      </c>
      <c r="G806" s="45">
        <f t="shared" si="38"/>
        <v>2.5173578012403393E-2</v>
      </c>
    </row>
    <row r="807" spans="1:7" x14ac:dyDescent="0.2">
      <c r="A807" s="47">
        <v>44734</v>
      </c>
      <c r="B807" s="43">
        <v>111.4875030517578</v>
      </c>
      <c r="C807" s="43">
        <v>178.88999938964841</v>
      </c>
      <c r="D807" s="43">
        <v>364.46499633789062</v>
      </c>
      <c r="E807" s="45">
        <f t="shared" si="36"/>
        <v>-5.064877281887952E-4</v>
      </c>
      <c r="F807" s="45">
        <f t="shared" si="37"/>
        <v>4.6691215005269841E-2</v>
      </c>
      <c r="G807" s="45">
        <f t="shared" si="38"/>
        <v>-1.8131165227210121E-3</v>
      </c>
    </row>
    <row r="808" spans="1:7" x14ac:dyDescent="0.2">
      <c r="A808" s="47">
        <v>44735</v>
      </c>
      <c r="B808" s="43">
        <v>112.2419967651367</v>
      </c>
      <c r="C808" s="43">
        <v>181.71000671386719</v>
      </c>
      <c r="D808" s="43">
        <v>368.0377197265625</v>
      </c>
      <c r="E808" s="45">
        <f t="shared" si="36"/>
        <v>6.7675182664072618E-3</v>
      </c>
      <c r="F808" s="45">
        <f t="shared" si="37"/>
        <v>1.5763918239366712E-2</v>
      </c>
      <c r="G808" s="45">
        <f t="shared" si="38"/>
        <v>9.8026516251773343E-3</v>
      </c>
    </row>
    <row r="809" spans="1:7" x14ac:dyDescent="0.2">
      <c r="A809" s="47">
        <v>44736</v>
      </c>
      <c r="B809" s="43">
        <v>117.97499847412109</v>
      </c>
      <c r="C809" s="43">
        <v>190.8500061035156</v>
      </c>
      <c r="D809" s="43">
        <v>379.73907470703119</v>
      </c>
      <c r="E809" s="45">
        <f t="shared" si="36"/>
        <v>5.1077153598581622E-2</v>
      </c>
      <c r="F809" s="45">
        <f t="shared" si="37"/>
        <v>5.0299923240005533E-2</v>
      </c>
      <c r="G809" s="45">
        <f t="shared" si="38"/>
        <v>3.1793901421741058E-2</v>
      </c>
    </row>
    <row r="810" spans="1:7" x14ac:dyDescent="0.2">
      <c r="A810" s="47">
        <v>44739</v>
      </c>
      <c r="B810" s="43">
        <v>115.8335037231445</v>
      </c>
      <c r="C810" s="43">
        <v>189.13999938964841</v>
      </c>
      <c r="D810" s="43">
        <v>378.28860473632812</v>
      </c>
      <c r="E810" s="45">
        <f t="shared" si="36"/>
        <v>-1.8152106621525811E-2</v>
      </c>
      <c r="F810" s="45">
        <f t="shared" si="37"/>
        <v>-8.9599510567460652E-3</v>
      </c>
      <c r="G810" s="45">
        <f t="shared" si="38"/>
        <v>-3.8196489835082316E-3</v>
      </c>
    </row>
    <row r="811" spans="1:7" x14ac:dyDescent="0.2">
      <c r="A811" s="47">
        <v>44740</v>
      </c>
      <c r="B811" s="43">
        <v>112.0074996948242</v>
      </c>
      <c r="C811" s="43">
        <v>179.6000061035156</v>
      </c>
      <c r="D811" s="43">
        <v>370.55905151367188</v>
      </c>
      <c r="E811" s="45">
        <f t="shared" si="36"/>
        <v>-3.3030202017068321E-2</v>
      </c>
      <c r="F811" s="45">
        <f t="shared" si="37"/>
        <v>-5.0438793047045627E-2</v>
      </c>
      <c r="G811" s="45">
        <f t="shared" si="38"/>
        <v>-2.0432952845734924E-2</v>
      </c>
    </row>
    <row r="812" spans="1:7" x14ac:dyDescent="0.2">
      <c r="A812" s="47">
        <v>44741</v>
      </c>
      <c r="B812" s="43">
        <v>111.7014999389648</v>
      </c>
      <c r="C812" s="43">
        <v>178.36000061035159</v>
      </c>
      <c r="D812" s="43">
        <v>370.25732421875</v>
      </c>
      <c r="E812" s="45">
        <f t="shared" si="36"/>
        <v>-2.7319577411613581E-3</v>
      </c>
      <c r="F812" s="45">
        <f t="shared" si="37"/>
        <v>-6.9042619767468545E-3</v>
      </c>
      <c r="G812" s="45">
        <f t="shared" si="38"/>
        <v>-8.1424888608001714E-4</v>
      </c>
    </row>
    <row r="813" spans="1:7" x14ac:dyDescent="0.2">
      <c r="A813" s="47">
        <v>44742</v>
      </c>
      <c r="B813" s="43">
        <v>108.96299743652339</v>
      </c>
      <c r="C813" s="43">
        <v>174.8699951171875</v>
      </c>
      <c r="D813" s="43">
        <v>367.24920654296881</v>
      </c>
      <c r="E813" s="45">
        <f t="shared" si="36"/>
        <v>-2.4516255412306558E-2</v>
      </c>
      <c r="F813" s="45">
        <f t="shared" si="37"/>
        <v>-1.9567198257575805E-2</v>
      </c>
      <c r="G813" s="45">
        <f t="shared" si="38"/>
        <v>-8.1243974906597162E-3</v>
      </c>
    </row>
    <row r="814" spans="1:7" x14ac:dyDescent="0.2">
      <c r="A814" s="47">
        <v>44743</v>
      </c>
      <c r="B814" s="43">
        <v>108.7375030517578</v>
      </c>
      <c r="C814" s="43">
        <v>179.94999694824219</v>
      </c>
      <c r="D814" s="43">
        <v>371.13339233398438</v>
      </c>
      <c r="E814" s="45">
        <f t="shared" si="36"/>
        <v>-2.0694583488946217E-3</v>
      </c>
      <c r="F814" s="45">
        <f t="shared" si="37"/>
        <v>2.9050162823246902E-2</v>
      </c>
      <c r="G814" s="45">
        <f t="shared" si="38"/>
        <v>1.0576430722828836E-2</v>
      </c>
    </row>
    <row r="815" spans="1:7" x14ac:dyDescent="0.2">
      <c r="A815" s="47">
        <v>44747</v>
      </c>
      <c r="B815" s="43">
        <v>113.26300048828119</v>
      </c>
      <c r="C815" s="43">
        <v>185.8800048828125</v>
      </c>
      <c r="D815" s="43">
        <v>371.83432006835938</v>
      </c>
      <c r="E815" s="45">
        <f t="shared" si="36"/>
        <v>4.1618552104965206E-2</v>
      </c>
      <c r="F815" s="45">
        <f t="shared" si="37"/>
        <v>3.2953642873780768E-2</v>
      </c>
      <c r="G815" s="45">
        <f t="shared" si="38"/>
        <v>1.8886140370366685E-3</v>
      </c>
    </row>
    <row r="816" spans="1:7" x14ac:dyDescent="0.2">
      <c r="A816" s="47">
        <v>44748</v>
      </c>
      <c r="B816" s="43">
        <v>114.57199859619141</v>
      </c>
      <c r="C816" s="43">
        <v>184.05999755859381</v>
      </c>
      <c r="D816" s="43">
        <v>373.09014892578119</v>
      </c>
      <c r="E816" s="45">
        <f t="shared" si="36"/>
        <v>1.1557155490028266E-2</v>
      </c>
      <c r="F816" s="45">
        <f t="shared" si="37"/>
        <v>-9.7913023262836234E-3</v>
      </c>
      <c r="G816" s="45">
        <f t="shared" si="38"/>
        <v>3.3773882335308425E-3</v>
      </c>
    </row>
    <row r="817" spans="1:7" x14ac:dyDescent="0.2">
      <c r="A817" s="47">
        <v>44749</v>
      </c>
      <c r="B817" s="43">
        <v>118.7829971313477</v>
      </c>
      <c r="C817" s="43">
        <v>189.27000427246091</v>
      </c>
      <c r="D817" s="43">
        <v>378.67794799804688</v>
      </c>
      <c r="E817" s="45">
        <f t="shared" si="36"/>
        <v>3.6754168442133417E-2</v>
      </c>
      <c r="F817" s="45">
        <f t="shared" si="37"/>
        <v>2.8306024030064134E-2</v>
      </c>
      <c r="G817" s="45">
        <f t="shared" si="38"/>
        <v>1.4977074812493274E-2</v>
      </c>
    </row>
    <row r="818" spans="1:7" x14ac:dyDescent="0.2">
      <c r="A818" s="47">
        <v>44750</v>
      </c>
      <c r="B818" s="43">
        <v>119.35350036621089</v>
      </c>
      <c r="C818" s="43">
        <v>186.97999572753909</v>
      </c>
      <c r="D818" s="43">
        <v>378.366455078125</v>
      </c>
      <c r="E818" s="45">
        <f t="shared" si="36"/>
        <v>4.8029031817773188E-3</v>
      </c>
      <c r="F818" s="45">
        <f t="shared" si="37"/>
        <v>-1.2099162536210805E-2</v>
      </c>
      <c r="G818" s="45">
        <f t="shared" si="38"/>
        <v>-8.2258003553848768E-4</v>
      </c>
    </row>
    <row r="819" spans="1:7" x14ac:dyDescent="0.2">
      <c r="A819" s="47">
        <v>44753</v>
      </c>
      <c r="B819" s="43">
        <v>115.67649841308589</v>
      </c>
      <c r="C819" s="43">
        <v>177.3399963378906</v>
      </c>
      <c r="D819" s="43">
        <v>374.04415893554688</v>
      </c>
      <c r="E819" s="45">
        <f t="shared" si="36"/>
        <v>-3.0807659112157579E-2</v>
      </c>
      <c r="F819" s="45">
        <f t="shared" si="37"/>
        <v>-5.1556314097341058E-2</v>
      </c>
      <c r="G819" s="45">
        <f t="shared" si="38"/>
        <v>-1.1423571208725832E-2</v>
      </c>
    </row>
    <row r="820" spans="1:7" x14ac:dyDescent="0.2">
      <c r="A820" s="47">
        <v>44754</v>
      </c>
      <c r="B820" s="43">
        <v>114.0205001831055</v>
      </c>
      <c r="C820" s="43">
        <v>174.44999694824219</v>
      </c>
      <c r="D820" s="43">
        <v>370.7342529296875</v>
      </c>
      <c r="E820" s="45">
        <f t="shared" si="36"/>
        <v>-1.4315770728698536E-2</v>
      </c>
      <c r="F820" s="45">
        <f t="shared" si="37"/>
        <v>-1.6296376730165353E-2</v>
      </c>
      <c r="G820" s="45">
        <f t="shared" si="38"/>
        <v>-8.8489712425364169E-3</v>
      </c>
    </row>
    <row r="821" spans="1:7" x14ac:dyDescent="0.2">
      <c r="A821" s="47">
        <v>44755</v>
      </c>
      <c r="B821" s="43">
        <v>111.35350036621089</v>
      </c>
      <c r="C821" s="43">
        <v>176.55999755859381</v>
      </c>
      <c r="D821" s="43">
        <v>368.78732299804688</v>
      </c>
      <c r="E821" s="45">
        <f t="shared" si="36"/>
        <v>-2.3390529006728333E-2</v>
      </c>
      <c r="F821" s="45">
        <f t="shared" si="37"/>
        <v>1.209515991552375E-2</v>
      </c>
      <c r="G821" s="45">
        <f t="shared" si="38"/>
        <v>-5.2515512560687904E-3</v>
      </c>
    </row>
    <row r="822" spans="1:7" x14ac:dyDescent="0.2">
      <c r="A822" s="47">
        <v>44756</v>
      </c>
      <c r="B822" s="43">
        <v>110.3675003051758</v>
      </c>
      <c r="C822" s="43">
        <v>174.7799987792969</v>
      </c>
      <c r="D822" s="43">
        <v>367.89169311523438</v>
      </c>
      <c r="E822" s="45">
        <f t="shared" si="36"/>
        <v>-8.8546840269270177E-3</v>
      </c>
      <c r="F822" s="45">
        <f t="shared" si="37"/>
        <v>-1.0081551902526431E-2</v>
      </c>
      <c r="G822" s="45">
        <f t="shared" si="38"/>
        <v>-2.428580992241003E-3</v>
      </c>
    </row>
    <row r="823" spans="1:7" x14ac:dyDescent="0.2">
      <c r="A823" s="47">
        <v>44757</v>
      </c>
      <c r="B823" s="43">
        <v>111.7774963378906</v>
      </c>
      <c r="C823" s="43">
        <v>189.11000061035159</v>
      </c>
      <c r="D823" s="43">
        <v>374.92034912109381</v>
      </c>
      <c r="E823" s="45">
        <f t="shared" si="36"/>
        <v>1.277546405251581E-2</v>
      </c>
      <c r="F823" s="45">
        <f t="shared" si="37"/>
        <v>8.1988796951245377E-2</v>
      </c>
      <c r="G823" s="45">
        <f t="shared" si="38"/>
        <v>1.9105231614071405E-2</v>
      </c>
    </row>
    <row r="824" spans="1:7" x14ac:dyDescent="0.2">
      <c r="A824" s="47">
        <v>44760</v>
      </c>
      <c r="B824" s="43">
        <v>109.0299987792969</v>
      </c>
      <c r="C824" s="43">
        <v>190.91999816894531</v>
      </c>
      <c r="D824" s="43">
        <v>371.8245849609375</v>
      </c>
      <c r="E824" s="45">
        <f t="shared" si="36"/>
        <v>-2.4580059928058524E-2</v>
      </c>
      <c r="F824" s="45">
        <f t="shared" si="37"/>
        <v>9.5711361258101809E-3</v>
      </c>
      <c r="G824" s="45">
        <f t="shared" si="38"/>
        <v>-8.2571249264371625E-3</v>
      </c>
    </row>
    <row r="825" spans="1:7" x14ac:dyDescent="0.2">
      <c r="A825" s="47">
        <v>44761</v>
      </c>
      <c r="B825" s="43">
        <v>113.80999755859381</v>
      </c>
      <c r="C825" s="43">
        <v>201.6300048828125</v>
      </c>
      <c r="D825" s="43">
        <v>381.87103271484381</v>
      </c>
      <c r="E825" s="45">
        <f t="shared" si="36"/>
        <v>4.3841133933907289E-2</v>
      </c>
      <c r="F825" s="45">
        <f t="shared" si="37"/>
        <v>5.6096830172761111E-2</v>
      </c>
      <c r="G825" s="45">
        <f t="shared" si="38"/>
        <v>2.7019320830982033E-2</v>
      </c>
    </row>
    <row r="826" spans="1:7" x14ac:dyDescent="0.2">
      <c r="A826" s="47">
        <v>44762</v>
      </c>
      <c r="B826" s="43">
        <v>113.90000152587891</v>
      </c>
      <c r="C826" s="43">
        <v>216.44000244140619</v>
      </c>
      <c r="D826" s="43">
        <v>384.30471801757812</v>
      </c>
      <c r="E826" s="45">
        <f t="shared" si="36"/>
        <v>7.908265461367914E-4</v>
      </c>
      <c r="F826" s="45">
        <f t="shared" si="37"/>
        <v>7.3451357436614031E-2</v>
      </c>
      <c r="G826" s="45">
        <f t="shared" si="38"/>
        <v>6.3730555455659144E-3</v>
      </c>
    </row>
    <row r="827" spans="1:7" x14ac:dyDescent="0.2">
      <c r="A827" s="47">
        <v>44763</v>
      </c>
      <c r="B827" s="43">
        <v>114.3399963378906</v>
      </c>
      <c r="C827" s="43">
        <v>223.8800048828125</v>
      </c>
      <c r="D827" s="43">
        <v>388.21817016601562</v>
      </c>
      <c r="E827" s="45">
        <f t="shared" si="36"/>
        <v>3.8629921520389123E-3</v>
      </c>
      <c r="F827" s="45">
        <f t="shared" si="37"/>
        <v>3.4374433364832528E-2</v>
      </c>
      <c r="G827" s="45">
        <f t="shared" si="38"/>
        <v>1.0183200894917191E-2</v>
      </c>
    </row>
    <row r="828" spans="1:7" x14ac:dyDescent="0.2">
      <c r="A828" s="47">
        <v>44764</v>
      </c>
      <c r="B828" s="43">
        <v>107.90000152587891</v>
      </c>
      <c r="C828" s="43">
        <v>220.44000244140619</v>
      </c>
      <c r="D828" s="43">
        <v>384.61624145507812</v>
      </c>
      <c r="E828" s="45">
        <f t="shared" si="36"/>
        <v>-5.6323202888520392E-2</v>
      </c>
      <c r="F828" s="45">
        <f t="shared" si="37"/>
        <v>-1.5365384877523734E-2</v>
      </c>
      <c r="G828" s="45">
        <f t="shared" si="38"/>
        <v>-9.2781043952610189E-3</v>
      </c>
    </row>
    <row r="829" spans="1:7" x14ac:dyDescent="0.2">
      <c r="A829" s="47">
        <v>44767</v>
      </c>
      <c r="B829" s="43">
        <v>107.5100021362305</v>
      </c>
      <c r="C829" s="43">
        <v>218.50999450683591</v>
      </c>
      <c r="D829" s="43">
        <v>385.08355712890619</v>
      </c>
      <c r="E829" s="45">
        <f t="shared" si="36"/>
        <v>-3.6144521235699058E-3</v>
      </c>
      <c r="F829" s="45">
        <f t="shared" si="37"/>
        <v>-8.7552527363235159E-3</v>
      </c>
      <c r="G829" s="45">
        <f t="shared" si="38"/>
        <v>1.2150180451561848E-3</v>
      </c>
    </row>
    <row r="830" spans="1:7" x14ac:dyDescent="0.2">
      <c r="A830" s="47">
        <v>44768</v>
      </c>
      <c r="B830" s="43">
        <v>105.01999664306641</v>
      </c>
      <c r="C830" s="43">
        <v>213.9100036621094</v>
      </c>
      <c r="D830" s="43">
        <v>380.52761840820312</v>
      </c>
      <c r="E830" s="45">
        <f t="shared" si="36"/>
        <v>-2.3160686854130082E-2</v>
      </c>
      <c r="F830" s="45">
        <f t="shared" si="37"/>
        <v>-2.1051626746448886E-2</v>
      </c>
      <c r="G830" s="45">
        <f t="shared" si="38"/>
        <v>-1.1831039358499469E-2</v>
      </c>
    </row>
    <row r="831" spans="1:7" x14ac:dyDescent="0.2">
      <c r="A831" s="47">
        <v>44769</v>
      </c>
      <c r="B831" s="43">
        <v>113.05999755859381</v>
      </c>
      <c r="C831" s="43">
        <v>226.75</v>
      </c>
      <c r="D831" s="43">
        <v>390.4085693359375</v>
      </c>
      <c r="E831" s="45">
        <f t="shared" si="36"/>
        <v>7.6556857479753257E-2</v>
      </c>
      <c r="F831" s="45">
        <f t="shared" si="37"/>
        <v>6.002522611412113E-2</v>
      </c>
      <c r="G831" s="45">
        <f t="shared" si="38"/>
        <v>2.5966448819320097E-2</v>
      </c>
    </row>
    <row r="832" spans="1:7" x14ac:dyDescent="0.2">
      <c r="A832" s="47">
        <v>44770</v>
      </c>
      <c r="B832" s="43">
        <v>114.2200012207031</v>
      </c>
      <c r="C832" s="43">
        <v>226.02000427246091</v>
      </c>
      <c r="D832" s="43">
        <v>395.30517578125</v>
      </c>
      <c r="E832" s="45">
        <f t="shared" si="36"/>
        <v>1.0260071529792074E-2</v>
      </c>
      <c r="F832" s="45">
        <f t="shared" si="37"/>
        <v>-3.2193857884855169E-3</v>
      </c>
      <c r="G832" s="45">
        <f t="shared" si="38"/>
        <v>1.2542261696871422E-2</v>
      </c>
    </row>
    <row r="833" spans="1:7" x14ac:dyDescent="0.2">
      <c r="A833" s="47">
        <v>44771</v>
      </c>
      <c r="B833" s="43">
        <v>116.3199996948242</v>
      </c>
      <c r="C833" s="43">
        <v>224.8999938964844</v>
      </c>
      <c r="D833" s="43">
        <v>401.06820678710938</v>
      </c>
      <c r="E833" s="45">
        <f t="shared" si="36"/>
        <v>1.8385558148115919E-2</v>
      </c>
      <c r="F833" s="45">
        <f t="shared" si="37"/>
        <v>-4.9553595027206701E-3</v>
      </c>
      <c r="G833" s="45">
        <f t="shared" si="38"/>
        <v>1.4578688463842585E-2</v>
      </c>
    </row>
    <row r="834" spans="1:7" x14ac:dyDescent="0.2">
      <c r="A834" s="47">
        <v>44774</v>
      </c>
      <c r="B834" s="43">
        <v>114.86000061035161</v>
      </c>
      <c r="C834" s="43">
        <v>226.21000671386719</v>
      </c>
      <c r="D834" s="43">
        <v>399.88055419921881</v>
      </c>
      <c r="E834" s="45">
        <f t="shared" si="36"/>
        <v>-1.2551574005356224E-2</v>
      </c>
      <c r="F834" s="45">
        <f t="shared" si="37"/>
        <v>5.8248681766783364E-3</v>
      </c>
      <c r="G834" s="45">
        <f t="shared" si="38"/>
        <v>-2.9612234721985453E-3</v>
      </c>
    </row>
    <row r="835" spans="1:7" x14ac:dyDescent="0.2">
      <c r="A835" s="47">
        <v>44775</v>
      </c>
      <c r="B835" s="43">
        <v>115.129997253418</v>
      </c>
      <c r="C835" s="43">
        <v>221.41999816894531</v>
      </c>
      <c r="D835" s="43">
        <v>397.24246215820312</v>
      </c>
      <c r="E835" s="45">
        <f t="shared" si="36"/>
        <v>2.3506585550379924E-3</v>
      </c>
      <c r="F835" s="45">
        <f t="shared" si="37"/>
        <v>-2.1175051512998505E-2</v>
      </c>
      <c r="G835" s="45">
        <f t="shared" si="38"/>
        <v>-6.5972001221679703E-3</v>
      </c>
    </row>
    <row r="836" spans="1:7" x14ac:dyDescent="0.2">
      <c r="A836" s="47">
        <v>44776</v>
      </c>
      <c r="B836" s="43">
        <v>118.0800018310547</v>
      </c>
      <c r="C836" s="43">
        <v>226.72999572753909</v>
      </c>
      <c r="D836" s="43">
        <v>403.46304321289062</v>
      </c>
      <c r="E836" s="45">
        <f t="shared" ref="E836:E899" si="39">(B836-B835)/B835</f>
        <v>2.5623248918727169E-2</v>
      </c>
      <c r="F836" s="45">
        <f t="shared" ref="F836:F899" si="40">(C836-C835)/C835</f>
        <v>2.3981562652449332E-2</v>
      </c>
      <c r="G836" s="45">
        <f t="shared" ref="G836:G899" si="41">(D836-D835)/D835</f>
        <v>1.5659406149310728E-2</v>
      </c>
    </row>
    <row r="837" spans="1:7" x14ac:dyDescent="0.2">
      <c r="A837" s="47">
        <v>44777</v>
      </c>
      <c r="B837" s="43">
        <v>118.19000244140619</v>
      </c>
      <c r="C837" s="43">
        <v>229.9100036621094</v>
      </c>
      <c r="D837" s="43">
        <v>403.19049072265619</v>
      </c>
      <c r="E837" s="45">
        <f t="shared" si="39"/>
        <v>9.3157697023816947E-4</v>
      </c>
      <c r="F837" s="45">
        <f t="shared" si="40"/>
        <v>1.4025528136963936E-2</v>
      </c>
      <c r="G837" s="45">
        <f t="shared" si="41"/>
        <v>-6.7553272801399377E-4</v>
      </c>
    </row>
    <row r="838" spans="1:7" x14ac:dyDescent="0.2">
      <c r="A838" s="47">
        <v>44778</v>
      </c>
      <c r="B838" s="43">
        <v>117.4700012207031</v>
      </c>
      <c r="C838" s="43">
        <v>226.7799987792969</v>
      </c>
      <c r="D838" s="43">
        <v>402.509033203125</v>
      </c>
      <c r="E838" s="45">
        <f t="shared" si="39"/>
        <v>-6.0918961488307267E-3</v>
      </c>
      <c r="F838" s="45">
        <f t="shared" si="40"/>
        <v>-1.3614043899597155E-2</v>
      </c>
      <c r="G838" s="45">
        <f t="shared" si="41"/>
        <v>-1.6901626779683881E-3</v>
      </c>
    </row>
    <row r="839" spans="1:7" x14ac:dyDescent="0.2">
      <c r="A839" s="47">
        <v>44781</v>
      </c>
      <c r="B839" s="43">
        <v>117.3000030517578</v>
      </c>
      <c r="C839" s="43">
        <v>233.49000549316409</v>
      </c>
      <c r="D839" s="43">
        <v>402.04177856445312</v>
      </c>
      <c r="E839" s="45">
        <f t="shared" si="39"/>
        <v>-1.4471624004319629E-3</v>
      </c>
      <c r="F839" s="45">
        <f t="shared" si="40"/>
        <v>2.9588176867384984E-2</v>
      </c>
      <c r="G839" s="45">
        <f t="shared" si="41"/>
        <v>-1.1608550370994439E-3</v>
      </c>
    </row>
    <row r="840" spans="1:7" x14ac:dyDescent="0.2">
      <c r="A840" s="47">
        <v>44782</v>
      </c>
      <c r="B840" s="43">
        <v>116.629997253418</v>
      </c>
      <c r="C840" s="43">
        <v>229.94000244140619</v>
      </c>
      <c r="D840" s="43">
        <v>400.44522094726562</v>
      </c>
      <c r="E840" s="45">
        <f t="shared" si="39"/>
        <v>-5.711899240481399E-3</v>
      </c>
      <c r="F840" s="45">
        <f t="shared" si="40"/>
        <v>-1.5204089974899724E-2</v>
      </c>
      <c r="G840" s="45">
        <f t="shared" si="41"/>
        <v>-3.9711236550794152E-3</v>
      </c>
    </row>
    <row r="841" spans="1:7" x14ac:dyDescent="0.2">
      <c r="A841" s="47">
        <v>44783</v>
      </c>
      <c r="B841" s="43">
        <v>119.6999969482422</v>
      </c>
      <c r="C841" s="43">
        <v>244.11000061035159</v>
      </c>
      <c r="D841" s="43">
        <v>408.85614013671881</v>
      </c>
      <c r="E841" s="45">
        <f t="shared" si="39"/>
        <v>2.6322556521660503E-2</v>
      </c>
      <c r="F841" s="45">
        <f t="shared" si="40"/>
        <v>6.1624763062078453E-2</v>
      </c>
      <c r="G841" s="45">
        <f t="shared" si="41"/>
        <v>2.1003919511280198E-2</v>
      </c>
    </row>
    <row r="842" spans="1:7" x14ac:dyDescent="0.2">
      <c r="A842" s="47">
        <v>44784</v>
      </c>
      <c r="B842" s="43">
        <v>118.8399963378906</v>
      </c>
      <c r="C842" s="43">
        <v>242.69999694824219</v>
      </c>
      <c r="D842" s="43">
        <v>408.85614013671881</v>
      </c>
      <c r="E842" s="45">
        <f t="shared" si="39"/>
        <v>-7.1846335194433288E-3</v>
      </c>
      <c r="F842" s="45">
        <f t="shared" si="40"/>
        <v>-5.7760995394860997E-3</v>
      </c>
      <c r="G842" s="45">
        <f t="shared" si="41"/>
        <v>0</v>
      </c>
    </row>
    <row r="843" spans="1:7" x14ac:dyDescent="0.2">
      <c r="A843" s="47">
        <v>44785</v>
      </c>
      <c r="B843" s="43">
        <v>121.6800003051758</v>
      </c>
      <c r="C843" s="43">
        <v>249.30000305175781</v>
      </c>
      <c r="D843" s="43">
        <v>415.7777099609375</v>
      </c>
      <c r="E843" s="45">
        <f t="shared" si="39"/>
        <v>2.3897711669481937E-2</v>
      </c>
      <c r="F843" s="45">
        <f t="shared" si="40"/>
        <v>2.7194092239412479E-2</v>
      </c>
      <c r="G843" s="45">
        <f t="shared" si="41"/>
        <v>1.6929108174587194E-2</v>
      </c>
    </row>
    <row r="844" spans="1:7" x14ac:dyDescent="0.2">
      <c r="A844" s="47">
        <v>44788</v>
      </c>
      <c r="B844" s="43">
        <v>122.0800018310547</v>
      </c>
      <c r="C844" s="43">
        <v>249.11000061035159</v>
      </c>
      <c r="D844" s="43">
        <v>417.49102783203119</v>
      </c>
      <c r="E844" s="45">
        <f t="shared" si="39"/>
        <v>3.287323511470206E-3</v>
      </c>
      <c r="F844" s="45">
        <f t="shared" si="40"/>
        <v>-7.6214375884614278E-4</v>
      </c>
      <c r="G844" s="45">
        <f t="shared" si="41"/>
        <v>4.1207545042630115E-3</v>
      </c>
    </row>
    <row r="845" spans="1:7" x14ac:dyDescent="0.2">
      <c r="A845" s="47">
        <v>44789</v>
      </c>
      <c r="B845" s="43">
        <v>121.6999969482422</v>
      </c>
      <c r="C845" s="43">
        <v>245.69000244140619</v>
      </c>
      <c r="D845" s="43">
        <v>418.30877685546881</v>
      </c>
      <c r="E845" s="45">
        <f t="shared" si="39"/>
        <v>-3.1127529252365591E-3</v>
      </c>
      <c r="F845" s="45">
        <f t="shared" si="40"/>
        <v>-1.3728867410244316E-2</v>
      </c>
      <c r="G845" s="45">
        <f t="shared" si="41"/>
        <v>1.9587223890392635E-3</v>
      </c>
    </row>
    <row r="846" spans="1:7" x14ac:dyDescent="0.2">
      <c r="A846" s="47">
        <v>44790</v>
      </c>
      <c r="B846" s="43">
        <v>119.5500030517578</v>
      </c>
      <c r="C846" s="43">
        <v>241.1499938964844</v>
      </c>
      <c r="D846" s="43">
        <v>415.33963012695312</v>
      </c>
      <c r="E846" s="45">
        <f t="shared" si="39"/>
        <v>-1.766634305996552E-2</v>
      </c>
      <c r="F846" s="45">
        <f t="shared" si="40"/>
        <v>-1.8478605152053434E-2</v>
      </c>
      <c r="G846" s="45">
        <f t="shared" si="41"/>
        <v>-7.0979785574558033E-3</v>
      </c>
    </row>
    <row r="847" spans="1:7" x14ac:dyDescent="0.2">
      <c r="A847" s="47">
        <v>44791</v>
      </c>
      <c r="B847" s="43">
        <v>120.1699981689453</v>
      </c>
      <c r="C847" s="43">
        <v>245.16999816894531</v>
      </c>
      <c r="D847" s="43">
        <v>416.54678344726562</v>
      </c>
      <c r="E847" s="45">
        <f t="shared" si="39"/>
        <v>5.1860736207516465E-3</v>
      </c>
      <c r="F847" s="45">
        <f t="shared" si="40"/>
        <v>1.6670140469447942E-2</v>
      </c>
      <c r="G847" s="45">
        <f t="shared" si="41"/>
        <v>2.9064246047108971E-3</v>
      </c>
    </row>
    <row r="848" spans="1:7" x14ac:dyDescent="0.2">
      <c r="A848" s="47">
        <v>44792</v>
      </c>
      <c r="B848" s="43">
        <v>117.2099990844727</v>
      </c>
      <c r="C848" s="43">
        <v>241.1600036621094</v>
      </c>
      <c r="D848" s="43">
        <v>410.94918823242188</v>
      </c>
      <c r="E848" s="45">
        <f t="shared" si="39"/>
        <v>-2.4631764413536719E-2</v>
      </c>
      <c r="F848" s="45">
        <f t="shared" si="40"/>
        <v>-1.6355975595646267E-2</v>
      </c>
      <c r="G848" s="45">
        <f t="shared" si="41"/>
        <v>-1.3438094920621082E-2</v>
      </c>
    </row>
    <row r="849" spans="1:7" x14ac:dyDescent="0.2">
      <c r="A849" s="47">
        <v>44795</v>
      </c>
      <c r="B849" s="43">
        <v>114.2399978637695</v>
      </c>
      <c r="C849" s="43">
        <v>226.53999328613281</v>
      </c>
      <c r="D849" s="43">
        <v>402.39215087890619</v>
      </c>
      <c r="E849" s="45">
        <f t="shared" si="39"/>
        <v>-2.533914549869359E-2</v>
      </c>
      <c r="F849" s="45">
        <f t="shared" si="40"/>
        <v>-6.0623694451675189E-2</v>
      </c>
      <c r="G849" s="45">
        <f t="shared" si="41"/>
        <v>-2.0822616514516754E-2</v>
      </c>
    </row>
    <row r="850" spans="1:7" x14ac:dyDescent="0.2">
      <c r="A850" s="47">
        <v>44796</v>
      </c>
      <c r="B850" s="43">
        <v>113.86000061035161</v>
      </c>
      <c r="C850" s="43">
        <v>224.55000305175781</v>
      </c>
      <c r="D850" s="43">
        <v>401.41876220703119</v>
      </c>
      <c r="E850" s="45">
        <f t="shared" si="39"/>
        <v>-3.326306552202864E-3</v>
      </c>
      <c r="F850" s="45">
        <f t="shared" si="40"/>
        <v>-8.7842778023813645E-3</v>
      </c>
      <c r="G850" s="45">
        <f t="shared" si="41"/>
        <v>-2.4190051166478308E-3</v>
      </c>
    </row>
    <row r="851" spans="1:7" x14ac:dyDescent="0.2">
      <c r="A851" s="47">
        <v>44797</v>
      </c>
      <c r="B851" s="43">
        <v>113.69000244140619</v>
      </c>
      <c r="C851" s="43">
        <v>229.61000061035159</v>
      </c>
      <c r="D851" s="43">
        <v>402.70376586914062</v>
      </c>
      <c r="E851" s="45">
        <f t="shared" si="39"/>
        <v>-1.4930455650283613E-3</v>
      </c>
      <c r="F851" s="45">
        <f t="shared" si="40"/>
        <v>2.2533945623805986E-2</v>
      </c>
      <c r="G851" s="45">
        <f t="shared" si="41"/>
        <v>3.2011549610795045E-3</v>
      </c>
    </row>
    <row r="852" spans="1:7" x14ac:dyDescent="0.2">
      <c r="A852" s="47">
        <v>44798</v>
      </c>
      <c r="B852" s="43">
        <v>116.65000152587891</v>
      </c>
      <c r="C852" s="43">
        <v>233.97999572753909</v>
      </c>
      <c r="D852" s="43">
        <v>408.38894653320312</v>
      </c>
      <c r="E852" s="45">
        <f t="shared" si="39"/>
        <v>2.6035702532403796E-2</v>
      </c>
      <c r="F852" s="45">
        <f t="shared" si="40"/>
        <v>1.9032250797313424E-2</v>
      </c>
      <c r="G852" s="45">
        <f t="shared" si="41"/>
        <v>1.4117525451475193E-2</v>
      </c>
    </row>
    <row r="853" spans="1:7" x14ac:dyDescent="0.2">
      <c r="A853" s="47">
        <v>44799</v>
      </c>
      <c r="B853" s="43">
        <v>110.3399963378906</v>
      </c>
      <c r="C853" s="43">
        <v>223.2799987792969</v>
      </c>
      <c r="D853" s="43">
        <v>394.56533813476562</v>
      </c>
      <c r="E853" s="45">
        <f t="shared" si="39"/>
        <v>-5.4093485687511364E-2</v>
      </c>
      <c r="F853" s="45">
        <f t="shared" si="40"/>
        <v>-4.5730392100279939E-2</v>
      </c>
      <c r="G853" s="45">
        <f t="shared" si="41"/>
        <v>-3.3849124751748401E-2</v>
      </c>
    </row>
    <row r="854" spans="1:7" x14ac:dyDescent="0.2">
      <c r="A854" s="47">
        <v>44802</v>
      </c>
      <c r="B854" s="43">
        <v>109.4199981689453</v>
      </c>
      <c r="C854" s="43">
        <v>224.57000732421881</v>
      </c>
      <c r="D854" s="43">
        <v>391.95639038085938</v>
      </c>
      <c r="E854" s="45">
        <f t="shared" si="39"/>
        <v>-8.3378484636524516E-3</v>
      </c>
      <c r="F854" s="45">
        <f t="shared" si="40"/>
        <v>5.7775374058337565E-3</v>
      </c>
      <c r="G854" s="45">
        <f t="shared" si="41"/>
        <v>-6.6122071600094581E-3</v>
      </c>
    </row>
    <row r="855" spans="1:7" x14ac:dyDescent="0.2">
      <c r="A855" s="47">
        <v>44803</v>
      </c>
      <c r="B855" s="43">
        <v>108.94000244140619</v>
      </c>
      <c r="C855" s="43">
        <v>220.6499938964844</v>
      </c>
      <c r="D855" s="43">
        <v>387.653564453125</v>
      </c>
      <c r="E855" s="45">
        <f t="shared" si="39"/>
        <v>-4.3867276144346863E-3</v>
      </c>
      <c r="F855" s="45">
        <f t="shared" si="40"/>
        <v>-1.7455641002295363E-2</v>
      </c>
      <c r="G855" s="45">
        <f t="shared" si="41"/>
        <v>-1.0977818026013992E-2</v>
      </c>
    </row>
    <row r="856" spans="1:7" x14ac:dyDescent="0.2">
      <c r="A856" s="47">
        <v>44804</v>
      </c>
      <c r="B856" s="43">
        <v>108.2200012207031</v>
      </c>
      <c r="C856" s="43">
        <v>223.55999755859381</v>
      </c>
      <c r="D856" s="43">
        <v>384.703857421875</v>
      </c>
      <c r="E856" s="45">
        <f t="shared" si="39"/>
        <v>-6.6091537044930034E-3</v>
      </c>
      <c r="F856" s="45">
        <f t="shared" si="40"/>
        <v>1.318832423568795E-2</v>
      </c>
      <c r="G856" s="45">
        <f t="shared" si="41"/>
        <v>-7.6091317138054539E-3</v>
      </c>
    </row>
    <row r="857" spans="1:7" x14ac:dyDescent="0.2">
      <c r="A857" s="47">
        <v>44805</v>
      </c>
      <c r="B857" s="43">
        <v>109.7399978637695</v>
      </c>
      <c r="C857" s="43">
        <v>230.03999328613281</v>
      </c>
      <c r="D857" s="43">
        <v>385.9110107421875</v>
      </c>
      <c r="E857" s="45">
        <f t="shared" si="39"/>
        <v>1.4045431767890448E-2</v>
      </c>
      <c r="F857" s="45">
        <f t="shared" si="40"/>
        <v>2.8985488451889231E-2</v>
      </c>
      <c r="G857" s="45">
        <f t="shared" si="41"/>
        <v>3.137876829211796E-3</v>
      </c>
    </row>
    <row r="858" spans="1:7" x14ac:dyDescent="0.2">
      <c r="A858" s="47">
        <v>44806</v>
      </c>
      <c r="B858" s="43">
        <v>107.84999847412109</v>
      </c>
      <c r="C858" s="43">
        <v>226.11000061035159</v>
      </c>
      <c r="D858" s="43">
        <v>381.841796875</v>
      </c>
      <c r="E858" s="45">
        <f t="shared" si="39"/>
        <v>-1.7222520743937333E-2</v>
      </c>
      <c r="F858" s="45">
        <f t="shared" si="40"/>
        <v>-1.70839540535586E-2</v>
      </c>
      <c r="G858" s="45">
        <f t="shared" si="41"/>
        <v>-1.0544435773836958E-2</v>
      </c>
    </row>
    <row r="859" spans="1:7" x14ac:dyDescent="0.2">
      <c r="A859" s="47">
        <v>44810</v>
      </c>
      <c r="B859" s="43">
        <v>106.80999755859381</v>
      </c>
      <c r="C859" s="43">
        <v>218.38999938964841</v>
      </c>
      <c r="D859" s="43">
        <v>380.40106201171881</v>
      </c>
      <c r="E859" s="45">
        <f t="shared" si="39"/>
        <v>-9.6430313420619845E-3</v>
      </c>
      <c r="F859" s="45">
        <f t="shared" si="40"/>
        <v>-3.4142679226324107E-2</v>
      </c>
      <c r="G859" s="45">
        <f t="shared" si="41"/>
        <v>-3.7731198498231274E-3</v>
      </c>
    </row>
    <row r="860" spans="1:7" x14ac:dyDescent="0.2">
      <c r="A860" s="47">
        <v>44811</v>
      </c>
      <c r="B860" s="43">
        <v>109.4499969482422</v>
      </c>
      <c r="C860" s="43">
        <v>228.96000671386719</v>
      </c>
      <c r="D860" s="43">
        <v>387.23495483398438</v>
      </c>
      <c r="E860" s="45">
        <f t="shared" si="39"/>
        <v>2.4716781668309134E-2</v>
      </c>
      <c r="F860" s="45">
        <f t="shared" si="40"/>
        <v>4.8399685671320129E-2</v>
      </c>
      <c r="G860" s="45">
        <f t="shared" si="41"/>
        <v>1.7964967779335591E-2</v>
      </c>
    </row>
    <row r="861" spans="1:7" x14ac:dyDescent="0.2">
      <c r="A861" s="47">
        <v>44812</v>
      </c>
      <c r="B861" s="43">
        <v>108.379997253418</v>
      </c>
      <c r="C861" s="43">
        <v>227.44000244140619</v>
      </c>
      <c r="D861" s="43">
        <v>389.76605224609381</v>
      </c>
      <c r="E861" s="45">
        <f t="shared" si="39"/>
        <v>-9.7761509790648647E-3</v>
      </c>
      <c r="F861" s="45">
        <f t="shared" si="40"/>
        <v>-6.6387326515086695E-3</v>
      </c>
      <c r="G861" s="45">
        <f t="shared" si="41"/>
        <v>6.5363350609568957E-3</v>
      </c>
    </row>
    <row r="862" spans="1:7" x14ac:dyDescent="0.2">
      <c r="A862" s="47">
        <v>44813</v>
      </c>
      <c r="B862" s="43">
        <v>110.65000152587891</v>
      </c>
      <c r="C862" s="43">
        <v>233.57000732421881</v>
      </c>
      <c r="D862" s="43">
        <v>395.82113647460938</v>
      </c>
      <c r="E862" s="45">
        <f t="shared" si="39"/>
        <v>2.094486372013005E-2</v>
      </c>
      <c r="F862" s="45">
        <f t="shared" si="40"/>
        <v>2.6952184387141153E-2</v>
      </c>
      <c r="G862" s="45">
        <f t="shared" si="41"/>
        <v>1.5535176020646501E-2</v>
      </c>
    </row>
    <row r="863" spans="1:7" x14ac:dyDescent="0.2">
      <c r="A863" s="47">
        <v>44816</v>
      </c>
      <c r="B863" s="43">
        <v>110.86000061035161</v>
      </c>
      <c r="C863" s="43">
        <v>236.5299987792969</v>
      </c>
      <c r="D863" s="43">
        <v>400.07525634765619</v>
      </c>
      <c r="E863" s="45">
        <f t="shared" si="39"/>
        <v>1.8978678859175987E-3</v>
      </c>
      <c r="F863" s="45">
        <f t="shared" si="40"/>
        <v>1.2672823403089289E-2</v>
      </c>
      <c r="G863" s="45">
        <f t="shared" si="41"/>
        <v>1.0747581372071843E-2</v>
      </c>
    </row>
    <row r="864" spans="1:7" x14ac:dyDescent="0.2">
      <c r="A864" s="47">
        <v>44817</v>
      </c>
      <c r="B864" s="43">
        <v>104.3199996948242</v>
      </c>
      <c r="C864" s="43">
        <v>218.1300048828125</v>
      </c>
      <c r="D864" s="43">
        <v>382.67901611328119</v>
      </c>
      <c r="E864" s="45">
        <f t="shared" si="39"/>
        <v>-5.8993332847922832E-2</v>
      </c>
      <c r="F864" s="45">
        <f t="shared" si="40"/>
        <v>-7.779137526505972E-2</v>
      </c>
      <c r="G864" s="45">
        <f t="shared" si="41"/>
        <v>-4.348241976569045E-2</v>
      </c>
    </row>
    <row r="865" spans="1:7" x14ac:dyDescent="0.2">
      <c r="A865" s="47">
        <v>44818</v>
      </c>
      <c r="B865" s="43">
        <v>105</v>
      </c>
      <c r="C865" s="43">
        <v>224.1199951171875</v>
      </c>
      <c r="D865" s="43">
        <v>384.13925170898438</v>
      </c>
      <c r="E865" s="45">
        <f t="shared" si="39"/>
        <v>6.5184078524257649E-3</v>
      </c>
      <c r="F865" s="45">
        <f t="shared" si="40"/>
        <v>2.7460643195754038E-2</v>
      </c>
      <c r="G865" s="45">
        <f t="shared" si="41"/>
        <v>3.8158235341310713E-3</v>
      </c>
    </row>
    <row r="866" spans="1:7" x14ac:dyDescent="0.2">
      <c r="A866" s="47">
        <v>44819</v>
      </c>
      <c r="B866" s="43">
        <v>102.9100036621094</v>
      </c>
      <c r="C866" s="43">
        <v>235.3800048828125</v>
      </c>
      <c r="D866" s="43">
        <v>379.778076171875</v>
      </c>
      <c r="E866" s="45">
        <f t="shared" si="39"/>
        <v>-1.990472702752949E-2</v>
      </c>
      <c r="F866" s="45">
        <f t="shared" si="40"/>
        <v>5.0240987020088876E-2</v>
      </c>
      <c r="G866" s="45">
        <f t="shared" si="41"/>
        <v>-1.1353110929713863E-2</v>
      </c>
    </row>
    <row r="867" spans="1:7" x14ac:dyDescent="0.2">
      <c r="A867" s="47">
        <v>44820</v>
      </c>
      <c r="B867" s="43">
        <v>102.8000030517578</v>
      </c>
      <c r="C867" s="43">
        <v>240.1300048828125</v>
      </c>
      <c r="D867" s="43">
        <v>376.88076782226562</v>
      </c>
      <c r="E867" s="45">
        <f t="shared" si="39"/>
        <v>-1.0689010439915709E-3</v>
      </c>
      <c r="F867" s="45">
        <f t="shared" si="40"/>
        <v>2.0180133832373992E-2</v>
      </c>
      <c r="G867" s="45">
        <f t="shared" si="41"/>
        <v>-7.6289510411289485E-3</v>
      </c>
    </row>
    <row r="868" spans="1:7" x14ac:dyDescent="0.2">
      <c r="A868" s="47">
        <v>44823</v>
      </c>
      <c r="B868" s="43">
        <v>103.0699996948242</v>
      </c>
      <c r="C868" s="43">
        <v>243.6300048828125</v>
      </c>
      <c r="D868" s="43">
        <v>379.80340576171881</v>
      </c>
      <c r="E868" s="45">
        <f t="shared" si="39"/>
        <v>2.6264264110037838E-3</v>
      </c>
      <c r="F868" s="45">
        <f t="shared" si="40"/>
        <v>1.4575438007874355E-2</v>
      </c>
      <c r="G868" s="45">
        <f t="shared" si="41"/>
        <v>7.7548078569811179E-3</v>
      </c>
    </row>
    <row r="869" spans="1:7" x14ac:dyDescent="0.2">
      <c r="A869" s="47">
        <v>44824</v>
      </c>
      <c r="B869" s="43">
        <v>101.13999938964839</v>
      </c>
      <c r="C869" s="43">
        <v>242.8500061035156</v>
      </c>
      <c r="D869" s="43">
        <v>375.44381713867188</v>
      </c>
      <c r="E869" s="45">
        <f t="shared" si="39"/>
        <v>-1.8725141271856694E-2</v>
      </c>
      <c r="F869" s="45">
        <f t="shared" si="40"/>
        <v>-3.2015710859263314E-3</v>
      </c>
      <c r="G869" s="45">
        <f t="shared" si="41"/>
        <v>-1.147854009972215E-2</v>
      </c>
    </row>
    <row r="870" spans="1:7" x14ac:dyDescent="0.2">
      <c r="A870" s="47">
        <v>44825</v>
      </c>
      <c r="B870" s="43">
        <v>99.279998779296875</v>
      </c>
      <c r="C870" s="43">
        <v>236.8699951171875</v>
      </c>
      <c r="D870" s="43">
        <v>368.8946533203125</v>
      </c>
      <c r="E870" s="45">
        <f t="shared" si="39"/>
        <v>-1.8390356155587338E-2</v>
      </c>
      <c r="F870" s="45">
        <f t="shared" si="40"/>
        <v>-2.4624298274792292E-2</v>
      </c>
      <c r="G870" s="45">
        <f t="shared" si="41"/>
        <v>-1.7443791905462146E-2</v>
      </c>
    </row>
    <row r="871" spans="1:7" x14ac:dyDescent="0.2">
      <c r="A871" s="47">
        <v>44826</v>
      </c>
      <c r="B871" s="43">
        <v>100.13999938964839</v>
      </c>
      <c r="C871" s="43">
        <v>237.05000305175781</v>
      </c>
      <c r="D871" s="43">
        <v>365.79598999023438</v>
      </c>
      <c r="E871" s="45">
        <f t="shared" si="39"/>
        <v>8.6623753114998831E-3</v>
      </c>
      <c r="F871" s="45">
        <f t="shared" si="40"/>
        <v>7.5994401266929804E-4</v>
      </c>
      <c r="G871" s="45">
        <f t="shared" si="41"/>
        <v>-8.3998596948694319E-3</v>
      </c>
    </row>
    <row r="872" spans="1:7" x14ac:dyDescent="0.2">
      <c r="A872" s="47">
        <v>44827</v>
      </c>
      <c r="B872" s="43">
        <v>98.739997863769531</v>
      </c>
      <c r="C872" s="43">
        <v>226.4100036621094</v>
      </c>
      <c r="D872" s="43">
        <v>359.66717529296881</v>
      </c>
      <c r="E872" s="45">
        <f t="shared" si="39"/>
        <v>-1.3980442724304466E-2</v>
      </c>
      <c r="F872" s="45">
        <f t="shared" si="40"/>
        <v>-4.4885042196456996E-2</v>
      </c>
      <c r="G872" s="45">
        <f t="shared" si="41"/>
        <v>-1.6754734510428037E-2</v>
      </c>
    </row>
    <row r="873" spans="1:7" x14ac:dyDescent="0.2">
      <c r="A873" s="47">
        <v>44830</v>
      </c>
      <c r="B873" s="43">
        <v>98.169998168945312</v>
      </c>
      <c r="C873" s="43">
        <v>224.07000732421881</v>
      </c>
      <c r="D873" s="43">
        <v>356.10906982421881</v>
      </c>
      <c r="E873" s="45">
        <f t="shared" si="39"/>
        <v>-5.772733513835406E-3</v>
      </c>
      <c r="F873" s="45">
        <f t="shared" si="40"/>
        <v>-1.033521620088293E-2</v>
      </c>
      <c r="G873" s="45">
        <f t="shared" si="41"/>
        <v>-9.8927722994230048E-3</v>
      </c>
    </row>
    <row r="874" spans="1:7" x14ac:dyDescent="0.2">
      <c r="A874" s="47">
        <v>44831</v>
      </c>
      <c r="B874" s="43">
        <v>97.5</v>
      </c>
      <c r="C874" s="43">
        <v>224.36000061035159</v>
      </c>
      <c r="D874" s="43">
        <v>355.20004272460938</v>
      </c>
      <c r="E874" s="45">
        <f t="shared" si="39"/>
        <v>-6.8248770647044476E-3</v>
      </c>
      <c r="F874" s="45">
        <f t="shared" si="40"/>
        <v>1.2942084020784513E-3</v>
      </c>
      <c r="G874" s="45">
        <f t="shared" si="41"/>
        <v>-2.55266483400196E-3</v>
      </c>
    </row>
    <row r="875" spans="1:7" x14ac:dyDescent="0.2">
      <c r="A875" s="47">
        <v>44832</v>
      </c>
      <c r="B875" s="43">
        <v>100.0500030517578</v>
      </c>
      <c r="C875" s="43">
        <v>245.19999694824219</v>
      </c>
      <c r="D875" s="43">
        <v>362.18905639648438</v>
      </c>
      <c r="E875" s="45">
        <f t="shared" si="39"/>
        <v>2.6153877453926135E-2</v>
      </c>
      <c r="F875" s="45">
        <f t="shared" si="40"/>
        <v>9.2886415944006179E-2</v>
      </c>
      <c r="G875" s="45">
        <f t="shared" si="41"/>
        <v>1.9676274862651583E-2</v>
      </c>
    </row>
    <row r="876" spans="1:7" x14ac:dyDescent="0.2">
      <c r="A876" s="47">
        <v>44833</v>
      </c>
      <c r="B876" s="43">
        <v>97.419998168945312</v>
      </c>
      <c r="C876" s="43">
        <v>239.71000671386719</v>
      </c>
      <c r="D876" s="43">
        <v>354.62332153320312</v>
      </c>
      <c r="E876" s="45">
        <f t="shared" si="39"/>
        <v>-2.6286904573625387E-2</v>
      </c>
      <c r="F876" s="45">
        <f t="shared" si="40"/>
        <v>-2.2389846258986087E-2</v>
      </c>
      <c r="G876" s="45">
        <f t="shared" si="41"/>
        <v>-2.0888910721253609E-2</v>
      </c>
    </row>
    <row r="877" spans="1:7" x14ac:dyDescent="0.2">
      <c r="A877" s="47">
        <v>44834</v>
      </c>
      <c r="B877" s="43">
        <v>95.650001525878906</v>
      </c>
      <c r="C877" s="43">
        <v>235.44000244140619</v>
      </c>
      <c r="D877" s="43">
        <v>349.13958740234381</v>
      </c>
      <c r="E877" s="45">
        <f t="shared" si="39"/>
        <v>-1.8168719732440216E-2</v>
      </c>
      <c r="F877" s="45">
        <f t="shared" si="40"/>
        <v>-1.781320826359134E-2</v>
      </c>
      <c r="G877" s="45">
        <f t="shared" si="41"/>
        <v>-1.546354624154599E-2</v>
      </c>
    </row>
    <row r="878" spans="1:7" x14ac:dyDescent="0.2">
      <c r="A878" s="47">
        <v>44837</v>
      </c>
      <c r="B878" s="43">
        <v>98.639999389648438</v>
      </c>
      <c r="C878" s="43">
        <v>239.03999328613281</v>
      </c>
      <c r="D878" s="43">
        <v>358.3572998046875</v>
      </c>
      <c r="E878" s="45">
        <f t="shared" si="39"/>
        <v>3.1259778526616773E-2</v>
      </c>
      <c r="F878" s="45">
        <f t="shared" si="40"/>
        <v>1.5290480833317808E-2</v>
      </c>
      <c r="G878" s="45">
        <f t="shared" si="41"/>
        <v>2.6401223851253867E-2</v>
      </c>
    </row>
    <row r="879" spans="1:7" x14ac:dyDescent="0.2">
      <c r="A879" s="47">
        <v>44838</v>
      </c>
      <c r="B879" s="43">
        <v>101.63999938964839</v>
      </c>
      <c r="C879" s="43">
        <v>240.74000549316409</v>
      </c>
      <c r="D879" s="43">
        <v>369.46157836914062</v>
      </c>
      <c r="E879" s="45">
        <f t="shared" si="39"/>
        <v>3.0413625492325236E-2</v>
      </c>
      <c r="F879" s="45">
        <f t="shared" si="40"/>
        <v>7.1118317218004188E-3</v>
      </c>
      <c r="G879" s="45">
        <f t="shared" si="41"/>
        <v>3.0986611882903452E-2</v>
      </c>
    </row>
    <row r="880" spans="1:7" x14ac:dyDescent="0.2">
      <c r="A880" s="47">
        <v>44839</v>
      </c>
      <c r="B880" s="43">
        <v>101.4300003051758</v>
      </c>
      <c r="C880" s="43">
        <v>236.72999572753909</v>
      </c>
      <c r="D880" s="43">
        <v>368.60140991210938</v>
      </c>
      <c r="E880" s="45">
        <f t="shared" si="39"/>
        <v>-2.066106707336196E-3</v>
      </c>
      <c r="F880" s="45">
        <f t="shared" si="40"/>
        <v>-1.6657014514103539E-2</v>
      </c>
      <c r="G880" s="45">
        <f t="shared" si="41"/>
        <v>-2.328167548106528E-3</v>
      </c>
    </row>
    <row r="881" spans="1:7" x14ac:dyDescent="0.2">
      <c r="A881" s="47">
        <v>44840</v>
      </c>
      <c r="B881" s="43">
        <v>101.4199981689453</v>
      </c>
      <c r="C881" s="43">
        <v>240.02000427246091</v>
      </c>
      <c r="D881" s="43">
        <v>364.79898071289062</v>
      </c>
      <c r="E881" s="45">
        <f t="shared" si="39"/>
        <v>-9.8611221536068361E-5</v>
      </c>
      <c r="F881" s="45">
        <f t="shared" si="40"/>
        <v>1.3897725697204866E-2</v>
      </c>
      <c r="G881" s="45">
        <f t="shared" si="41"/>
        <v>-1.0315829231704281E-2</v>
      </c>
    </row>
    <row r="882" spans="1:7" x14ac:dyDescent="0.2">
      <c r="A882" s="47">
        <v>44841</v>
      </c>
      <c r="B882" s="43">
        <v>98.680000305175781</v>
      </c>
      <c r="C882" s="43">
        <v>224.75</v>
      </c>
      <c r="D882" s="43">
        <v>354.62332153320312</v>
      </c>
      <c r="E882" s="45">
        <f t="shared" si="39"/>
        <v>-2.7016347004909548E-2</v>
      </c>
      <c r="F882" s="45">
        <f t="shared" si="40"/>
        <v>-6.3619715026448476E-2</v>
      </c>
      <c r="G882" s="45">
        <f t="shared" si="41"/>
        <v>-2.7893880514145666E-2</v>
      </c>
    </row>
    <row r="883" spans="1:7" x14ac:dyDescent="0.2">
      <c r="A883" s="47">
        <v>44844</v>
      </c>
      <c r="B883" s="43">
        <v>97.860000610351562</v>
      </c>
      <c r="C883" s="43">
        <v>229.97999572753909</v>
      </c>
      <c r="D883" s="43">
        <v>351.91561889648438</v>
      </c>
      <c r="E883" s="45">
        <f t="shared" si="39"/>
        <v>-8.3096847617379829E-3</v>
      </c>
      <c r="F883" s="45">
        <f t="shared" si="40"/>
        <v>2.3270281323866923E-2</v>
      </c>
      <c r="G883" s="45">
        <f t="shared" si="41"/>
        <v>-7.6354330702562935E-3</v>
      </c>
    </row>
    <row r="884" spans="1:7" x14ac:dyDescent="0.2">
      <c r="A884" s="47">
        <v>44845</v>
      </c>
      <c r="B884" s="43">
        <v>97.180000305175781</v>
      </c>
      <c r="C884" s="43">
        <v>214.28999328613281</v>
      </c>
      <c r="D884" s="43">
        <v>349.68698120117188</v>
      </c>
      <c r="E884" s="45">
        <f t="shared" si="39"/>
        <v>-6.9487053028267744E-3</v>
      </c>
      <c r="F884" s="45">
        <f t="shared" si="40"/>
        <v>-6.8223335650438352E-2</v>
      </c>
      <c r="G884" s="45">
        <f t="shared" si="41"/>
        <v>-6.3328751997451171E-3</v>
      </c>
    </row>
    <row r="885" spans="1:7" x14ac:dyDescent="0.2">
      <c r="A885" s="47">
        <v>44846</v>
      </c>
      <c r="B885" s="43">
        <v>97.55999755859375</v>
      </c>
      <c r="C885" s="43">
        <v>220.8699951171875</v>
      </c>
      <c r="D885" s="43">
        <v>348.53353881835938</v>
      </c>
      <c r="E885" s="45">
        <f t="shared" si="39"/>
        <v>3.9102413276873617E-3</v>
      </c>
      <c r="F885" s="45">
        <f t="shared" si="40"/>
        <v>3.0706062052410797E-2</v>
      </c>
      <c r="G885" s="45">
        <f t="shared" si="41"/>
        <v>-3.2984996434537971E-3</v>
      </c>
    </row>
    <row r="886" spans="1:7" x14ac:dyDescent="0.2">
      <c r="A886" s="47">
        <v>44847</v>
      </c>
      <c r="B886" s="43">
        <v>99.05999755859375</v>
      </c>
      <c r="C886" s="43">
        <v>232.50999450683591</v>
      </c>
      <c r="D886" s="43">
        <v>357.73171997070312</v>
      </c>
      <c r="E886" s="45">
        <f t="shared" si="39"/>
        <v>1.5375154136295586E-2</v>
      </c>
      <c r="F886" s="45">
        <f t="shared" si="40"/>
        <v>5.2700682061737482E-2</v>
      </c>
      <c r="G886" s="45">
        <f t="shared" si="41"/>
        <v>2.6391093332161199E-2</v>
      </c>
    </row>
    <row r="887" spans="1:7" x14ac:dyDescent="0.2">
      <c r="A887" s="47">
        <v>44848</v>
      </c>
      <c r="B887" s="43">
        <v>96.55999755859375</v>
      </c>
      <c r="C887" s="43">
        <v>230</v>
      </c>
      <c r="D887" s="43">
        <v>349.5794677734375</v>
      </c>
      <c r="E887" s="45">
        <f t="shared" si="39"/>
        <v>-2.5237230583629443E-2</v>
      </c>
      <c r="F887" s="45">
        <f t="shared" si="40"/>
        <v>-1.079521124311116E-2</v>
      </c>
      <c r="G887" s="45">
        <f t="shared" si="41"/>
        <v>-2.2788731728719119E-2</v>
      </c>
    </row>
    <row r="888" spans="1:7" x14ac:dyDescent="0.2">
      <c r="A888" s="47">
        <v>44851</v>
      </c>
      <c r="B888" s="43">
        <v>99.970001220703125</v>
      </c>
      <c r="C888" s="43">
        <v>245.1000061035156</v>
      </c>
      <c r="D888" s="43">
        <v>358.5626220703125</v>
      </c>
      <c r="E888" s="45">
        <f t="shared" si="39"/>
        <v>3.5314868976049262E-2</v>
      </c>
      <c r="F888" s="45">
        <f t="shared" si="40"/>
        <v>6.565220045006781E-2</v>
      </c>
      <c r="G888" s="45">
        <f t="shared" si="41"/>
        <v>2.5697030646825585E-2</v>
      </c>
    </row>
    <row r="889" spans="1:7" x14ac:dyDescent="0.2">
      <c r="A889" s="47">
        <v>44852</v>
      </c>
      <c r="B889" s="43">
        <v>100.76999664306641</v>
      </c>
      <c r="C889" s="43">
        <v>240.86000061035159</v>
      </c>
      <c r="D889" s="43">
        <v>362.77557373046881</v>
      </c>
      <c r="E889" s="45">
        <f t="shared" si="39"/>
        <v>8.002354832397536E-3</v>
      </c>
      <c r="F889" s="45">
        <f t="shared" si="40"/>
        <v>-1.729908358865271E-2</v>
      </c>
      <c r="G889" s="45">
        <f t="shared" si="41"/>
        <v>1.1749556146792585E-2</v>
      </c>
    </row>
    <row r="890" spans="1:7" x14ac:dyDescent="0.2">
      <c r="A890" s="47">
        <v>44853</v>
      </c>
      <c r="B890" s="43">
        <v>99.629997253417969</v>
      </c>
      <c r="C890" s="43">
        <v>272.3800048828125</v>
      </c>
      <c r="D890" s="43">
        <v>360.20477294921881</v>
      </c>
      <c r="E890" s="45">
        <f t="shared" si="39"/>
        <v>-1.1312885061278569E-2</v>
      </c>
      <c r="F890" s="45">
        <f t="shared" si="40"/>
        <v>0.13086441996424314</v>
      </c>
      <c r="G890" s="45">
        <f t="shared" si="41"/>
        <v>-7.0864770602224354E-3</v>
      </c>
    </row>
    <row r="891" spans="1:7" x14ac:dyDescent="0.2">
      <c r="A891" s="47">
        <v>44854</v>
      </c>
      <c r="B891" s="43">
        <v>99.970001220703125</v>
      </c>
      <c r="C891" s="43">
        <v>268.16000366210938</v>
      </c>
      <c r="D891" s="43">
        <v>357.184326171875</v>
      </c>
      <c r="E891" s="45">
        <f t="shared" si="39"/>
        <v>3.4126666331258165E-3</v>
      </c>
      <c r="F891" s="45">
        <f t="shared" si="40"/>
        <v>-1.5493065368431572E-2</v>
      </c>
      <c r="G891" s="45">
        <f t="shared" si="41"/>
        <v>-8.3853602288874313E-3</v>
      </c>
    </row>
    <row r="892" spans="1:7" x14ac:dyDescent="0.2">
      <c r="A892" s="47">
        <v>44855</v>
      </c>
      <c r="B892" s="43">
        <v>101.129997253418</v>
      </c>
      <c r="C892" s="43">
        <v>289.57000732421881</v>
      </c>
      <c r="D892" s="43">
        <v>365.86444091796881</v>
      </c>
      <c r="E892" s="45">
        <f t="shared" si="39"/>
        <v>1.1603441217870514E-2</v>
      </c>
      <c r="F892" s="45">
        <f t="shared" si="40"/>
        <v>7.9840406360848493E-2</v>
      </c>
      <c r="G892" s="45">
        <f t="shared" si="41"/>
        <v>2.4301499562209197E-2</v>
      </c>
    </row>
    <row r="893" spans="1:7" x14ac:dyDescent="0.2">
      <c r="A893" s="47">
        <v>44858</v>
      </c>
      <c r="B893" s="43">
        <v>102.51999664306641</v>
      </c>
      <c r="C893" s="43">
        <v>282.45001220703119</v>
      </c>
      <c r="D893" s="43">
        <v>370.34136962890619</v>
      </c>
      <c r="E893" s="45">
        <f t="shared" si="39"/>
        <v>1.374467939680904E-2</v>
      </c>
      <c r="F893" s="45">
        <f t="shared" si="40"/>
        <v>-2.4588164993260744E-2</v>
      </c>
      <c r="G893" s="45">
        <f t="shared" si="41"/>
        <v>1.2236577842067924E-2</v>
      </c>
    </row>
    <row r="894" spans="1:7" x14ac:dyDescent="0.2">
      <c r="A894" s="47">
        <v>44859</v>
      </c>
      <c r="B894" s="43">
        <v>104.48000335693359</v>
      </c>
      <c r="C894" s="43">
        <v>291.01998901367188</v>
      </c>
      <c r="D894" s="43">
        <v>376.25515747070312</v>
      </c>
      <c r="E894" s="45">
        <f t="shared" si="39"/>
        <v>1.9118286949336784E-2</v>
      </c>
      <c r="F894" s="45">
        <f t="shared" si="40"/>
        <v>3.034156996374647E-2</v>
      </c>
      <c r="G894" s="45">
        <f t="shared" si="41"/>
        <v>1.596847753661098E-2</v>
      </c>
    </row>
    <row r="895" spans="1:7" x14ac:dyDescent="0.2">
      <c r="A895" s="47">
        <v>44860</v>
      </c>
      <c r="B895" s="43">
        <v>94.930000305175781</v>
      </c>
      <c r="C895" s="43">
        <v>298.6199951171875</v>
      </c>
      <c r="D895" s="43">
        <v>373.42044067382812</v>
      </c>
      <c r="E895" s="45">
        <f t="shared" si="39"/>
        <v>-9.1405079870951658E-2</v>
      </c>
      <c r="F895" s="45">
        <f t="shared" si="40"/>
        <v>2.6115065598324185E-2</v>
      </c>
      <c r="G895" s="45">
        <f t="shared" si="41"/>
        <v>-7.5340277484321882E-3</v>
      </c>
    </row>
    <row r="896" spans="1:7" x14ac:dyDescent="0.2">
      <c r="A896" s="47">
        <v>44861</v>
      </c>
      <c r="B896" s="43">
        <v>92.220001220703125</v>
      </c>
      <c r="C896" s="43">
        <v>296.94000244140619</v>
      </c>
      <c r="D896" s="43">
        <v>371.42633056640619</v>
      </c>
      <c r="E896" s="45">
        <f t="shared" si="39"/>
        <v>-2.8547340943439369E-2</v>
      </c>
      <c r="F896" s="45">
        <f t="shared" si="40"/>
        <v>-5.6258546087043738E-3</v>
      </c>
      <c r="G896" s="45">
        <f t="shared" si="41"/>
        <v>-5.3401203850105489E-3</v>
      </c>
    </row>
    <row r="897" spans="1:7" x14ac:dyDescent="0.2">
      <c r="A897" s="47">
        <v>44862</v>
      </c>
      <c r="B897" s="43">
        <v>96.290000915527344</v>
      </c>
      <c r="C897" s="43">
        <v>295.72000122070312</v>
      </c>
      <c r="D897" s="43">
        <v>380.2628173828125</v>
      </c>
      <c r="E897" s="45">
        <f t="shared" si="39"/>
        <v>4.413358968716339E-2</v>
      </c>
      <c r="F897" s="45">
        <f t="shared" si="40"/>
        <v>-4.1085781998799753E-3</v>
      </c>
      <c r="G897" s="45">
        <f t="shared" si="41"/>
        <v>2.3790684960140321E-2</v>
      </c>
    </row>
    <row r="898" spans="1:7" x14ac:dyDescent="0.2">
      <c r="A898" s="47">
        <v>44865</v>
      </c>
      <c r="B898" s="43">
        <v>94.510002136230469</v>
      </c>
      <c r="C898" s="43">
        <v>291.8800048828125</v>
      </c>
      <c r="D898" s="43">
        <v>377.51608276367188</v>
      </c>
      <c r="E898" s="45">
        <f t="shared" si="39"/>
        <v>-1.8485811219987634E-2</v>
      </c>
      <c r="F898" s="45">
        <f t="shared" si="40"/>
        <v>-1.2985243886242044E-2</v>
      </c>
      <c r="G898" s="45">
        <f t="shared" si="41"/>
        <v>-7.2232532174595267E-3</v>
      </c>
    </row>
    <row r="899" spans="1:7" x14ac:dyDescent="0.2">
      <c r="A899" s="47">
        <v>44866</v>
      </c>
      <c r="B899" s="43">
        <v>90.470001220703125</v>
      </c>
      <c r="C899" s="43">
        <v>286.75</v>
      </c>
      <c r="D899" s="43">
        <v>375.8641357421875</v>
      </c>
      <c r="E899" s="45">
        <f t="shared" si="39"/>
        <v>-4.2746808001378797E-2</v>
      </c>
      <c r="F899" s="45">
        <f t="shared" si="40"/>
        <v>-1.7575732482504776E-2</v>
      </c>
      <c r="G899" s="45">
        <f t="shared" si="41"/>
        <v>-4.3758321748599708E-3</v>
      </c>
    </row>
    <row r="900" spans="1:7" x14ac:dyDescent="0.2">
      <c r="A900" s="47">
        <v>44867</v>
      </c>
      <c r="B900" s="43">
        <v>86.970001220703125</v>
      </c>
      <c r="C900" s="43">
        <v>273</v>
      </c>
      <c r="D900" s="43">
        <v>366.43142700195312</v>
      </c>
      <c r="E900" s="45">
        <f t="shared" ref="E900:E963" si="42">(B900-B899)/B899</f>
        <v>-3.8686856999832347E-2</v>
      </c>
      <c r="F900" s="45">
        <f t="shared" ref="F900:F963" si="43">(C900-C899)/C899</f>
        <v>-4.7951176983435047E-2</v>
      </c>
      <c r="G900" s="45">
        <f t="shared" ref="G900:G963" si="44">(D900-D899)/D899</f>
        <v>-2.5096059568461868E-2</v>
      </c>
    </row>
    <row r="901" spans="1:7" x14ac:dyDescent="0.2">
      <c r="A901" s="47">
        <v>44868</v>
      </c>
      <c r="B901" s="43">
        <v>83.430000305175781</v>
      </c>
      <c r="C901" s="43">
        <v>269.05999755859381</v>
      </c>
      <c r="D901" s="43">
        <v>362.65829467773438</v>
      </c>
      <c r="E901" s="45">
        <f t="shared" si="42"/>
        <v>-4.0703700883525457E-2</v>
      </c>
      <c r="F901" s="45">
        <f t="shared" si="43"/>
        <v>-1.443224337511426E-2</v>
      </c>
      <c r="G901" s="45">
        <f t="shared" si="44"/>
        <v>-1.0296967034431352E-2</v>
      </c>
    </row>
    <row r="902" spans="1:7" x14ac:dyDescent="0.2">
      <c r="A902" s="47">
        <v>44869</v>
      </c>
      <c r="B902" s="43">
        <v>86.580001831054688</v>
      </c>
      <c r="C902" s="43">
        <v>260.79000854492188</v>
      </c>
      <c r="D902" s="43">
        <v>367.87808227539062</v>
      </c>
      <c r="E902" s="45">
        <f t="shared" si="42"/>
        <v>3.7756220955970539E-2</v>
      </c>
      <c r="F902" s="45">
        <f t="shared" si="43"/>
        <v>-3.0736598114593224E-2</v>
      </c>
      <c r="G902" s="45">
        <f t="shared" si="44"/>
        <v>1.4393128943306428E-2</v>
      </c>
    </row>
    <row r="903" spans="1:7" x14ac:dyDescent="0.2">
      <c r="A903" s="47">
        <v>44872</v>
      </c>
      <c r="B903" s="43">
        <v>88.489997863769531</v>
      </c>
      <c r="C903" s="43">
        <v>258.60000610351562</v>
      </c>
      <c r="D903" s="43">
        <v>371.39703369140619</v>
      </c>
      <c r="E903" s="45">
        <f t="shared" si="42"/>
        <v>2.2060475771782238E-2</v>
      </c>
      <c r="F903" s="45">
        <f t="shared" si="43"/>
        <v>-8.3975703426115555E-3</v>
      </c>
      <c r="G903" s="45">
        <f t="shared" si="44"/>
        <v>9.5655370231633122E-3</v>
      </c>
    </row>
    <row r="904" spans="1:7" x14ac:dyDescent="0.2">
      <c r="A904" s="47">
        <v>44873</v>
      </c>
      <c r="B904" s="43">
        <v>88.900001525878906</v>
      </c>
      <c r="C904" s="43">
        <v>263.45999145507812</v>
      </c>
      <c r="D904" s="43">
        <v>373.40087890625</v>
      </c>
      <c r="E904" s="45">
        <f t="shared" si="42"/>
        <v>4.6333333936856473E-3</v>
      </c>
      <c r="F904" s="45">
        <f t="shared" si="43"/>
        <v>1.8793446391556095E-2</v>
      </c>
      <c r="G904" s="45">
        <f t="shared" si="44"/>
        <v>5.3954260079222974E-3</v>
      </c>
    </row>
    <row r="905" spans="1:7" x14ac:dyDescent="0.2">
      <c r="A905" s="47">
        <v>44874</v>
      </c>
      <c r="B905" s="43">
        <v>87.319999694824219</v>
      </c>
      <c r="C905" s="43">
        <v>254.6600036621094</v>
      </c>
      <c r="D905" s="43">
        <v>365.70806884765619</v>
      </c>
      <c r="E905" s="45">
        <f t="shared" si="42"/>
        <v>-1.7772798694438121E-2</v>
      </c>
      <c r="F905" s="45">
        <f t="shared" si="43"/>
        <v>-3.3401609649976717E-2</v>
      </c>
      <c r="G905" s="45">
        <f t="shared" si="44"/>
        <v>-2.0602013795809102E-2</v>
      </c>
    </row>
    <row r="906" spans="1:7" x14ac:dyDescent="0.2">
      <c r="A906" s="47">
        <v>44875</v>
      </c>
      <c r="B906" s="43">
        <v>93.94000244140625</v>
      </c>
      <c r="C906" s="43">
        <v>274.97000122070312</v>
      </c>
      <c r="D906" s="43">
        <v>385.80520629882812</v>
      </c>
      <c r="E906" s="45">
        <f t="shared" si="42"/>
        <v>7.5813132956005072E-2</v>
      </c>
      <c r="F906" s="45">
        <f t="shared" si="43"/>
        <v>7.9753385951967709E-2</v>
      </c>
      <c r="G906" s="45">
        <f t="shared" si="44"/>
        <v>5.4954044395295637E-2</v>
      </c>
    </row>
    <row r="907" spans="1:7" x14ac:dyDescent="0.2">
      <c r="A907" s="47">
        <v>44876</v>
      </c>
      <c r="B907" s="43">
        <v>96.410003662109375</v>
      </c>
      <c r="C907" s="43">
        <v>290.1300048828125</v>
      </c>
      <c r="D907" s="43">
        <v>389.53924560546881</v>
      </c>
      <c r="E907" s="45">
        <f t="shared" si="42"/>
        <v>2.6293391063554137E-2</v>
      </c>
      <c r="F907" s="45">
        <f t="shared" si="43"/>
        <v>5.5133300341157154E-2</v>
      </c>
      <c r="G907" s="45">
        <f t="shared" si="44"/>
        <v>9.6785612160673017E-3</v>
      </c>
    </row>
    <row r="908" spans="1:7" x14ac:dyDescent="0.2">
      <c r="A908" s="47">
        <v>44879</v>
      </c>
      <c r="B908" s="43">
        <v>95.699996948242188</v>
      </c>
      <c r="C908" s="43">
        <v>299.26998901367188</v>
      </c>
      <c r="D908" s="43">
        <v>386.22552490234381</v>
      </c>
      <c r="E908" s="45">
        <f t="shared" si="42"/>
        <v>-7.3644506472125689E-3</v>
      </c>
      <c r="F908" s="45">
        <f t="shared" si="43"/>
        <v>3.1503064064508396E-2</v>
      </c>
      <c r="G908" s="45">
        <f t="shared" si="44"/>
        <v>-8.50676983258623E-3</v>
      </c>
    </row>
    <row r="909" spans="1:7" x14ac:dyDescent="0.2">
      <c r="A909" s="47">
        <v>44880</v>
      </c>
      <c r="B909" s="43">
        <v>98.44000244140625</v>
      </c>
      <c r="C909" s="43">
        <v>310.20001220703119</v>
      </c>
      <c r="D909" s="43">
        <v>389.51962280273438</v>
      </c>
      <c r="E909" s="45">
        <f t="shared" si="42"/>
        <v>2.8631197288814445E-2</v>
      </c>
      <c r="F909" s="45">
        <f t="shared" si="43"/>
        <v>3.6522282870334821E-2</v>
      </c>
      <c r="G909" s="45">
        <f t="shared" si="44"/>
        <v>8.5289492485600815E-3</v>
      </c>
    </row>
    <row r="910" spans="1:7" x14ac:dyDescent="0.2">
      <c r="A910" s="47">
        <v>44881</v>
      </c>
      <c r="B910" s="43">
        <v>98.849998474121094</v>
      </c>
      <c r="C910" s="43">
        <v>306.01998901367188</v>
      </c>
      <c r="D910" s="43">
        <v>386.548095703125</v>
      </c>
      <c r="E910" s="45">
        <f t="shared" si="42"/>
        <v>4.1649331831222049E-3</v>
      </c>
      <c r="F910" s="45">
        <f t="shared" si="43"/>
        <v>-1.3475251543734695E-2</v>
      </c>
      <c r="G910" s="45">
        <f t="shared" si="44"/>
        <v>-7.6286967989652593E-3</v>
      </c>
    </row>
    <row r="911" spans="1:7" x14ac:dyDescent="0.2">
      <c r="A911" s="47">
        <v>44882</v>
      </c>
      <c r="B911" s="43">
        <v>98.360000610351562</v>
      </c>
      <c r="C911" s="43">
        <v>295.27999877929688</v>
      </c>
      <c r="D911" s="43">
        <v>385.36529541015619</v>
      </c>
      <c r="E911" s="45">
        <f t="shared" si="42"/>
        <v>-4.9569840296741384E-3</v>
      </c>
      <c r="F911" s="45">
        <f t="shared" si="43"/>
        <v>-3.5095714724358011E-2</v>
      </c>
      <c r="G911" s="45">
        <f t="shared" si="44"/>
        <v>-3.0599045917360204E-3</v>
      </c>
    </row>
    <row r="912" spans="1:7" x14ac:dyDescent="0.2">
      <c r="A912" s="47">
        <v>44883</v>
      </c>
      <c r="B912" s="43">
        <v>97.430000305175781</v>
      </c>
      <c r="C912" s="43">
        <v>287.98001098632812</v>
      </c>
      <c r="D912" s="43">
        <v>387.11505126953119</v>
      </c>
      <c r="E912" s="45">
        <f t="shared" si="42"/>
        <v>-9.4550660777233311E-3</v>
      </c>
      <c r="F912" s="45">
        <f t="shared" si="43"/>
        <v>-2.472225624203226E-2</v>
      </c>
      <c r="G912" s="45">
        <f t="shared" si="44"/>
        <v>4.5405122885097396E-3</v>
      </c>
    </row>
    <row r="913" spans="1:7" x14ac:dyDescent="0.2">
      <c r="A913" s="47">
        <v>44886</v>
      </c>
      <c r="B913" s="43">
        <v>95.599998474121094</v>
      </c>
      <c r="C913" s="43">
        <v>285.04998779296881</v>
      </c>
      <c r="D913" s="43">
        <v>385.70745849609381</v>
      </c>
      <c r="E913" s="45">
        <f t="shared" si="42"/>
        <v>-1.8782734530664598E-2</v>
      </c>
      <c r="F913" s="45">
        <f t="shared" si="43"/>
        <v>-1.0174397810889803E-2</v>
      </c>
      <c r="G913" s="45">
        <f t="shared" si="44"/>
        <v>-3.6361096496280157E-3</v>
      </c>
    </row>
    <row r="914" spans="1:7" x14ac:dyDescent="0.2">
      <c r="A914" s="47">
        <v>44887</v>
      </c>
      <c r="B914" s="43">
        <v>97.050003051757812</v>
      </c>
      <c r="C914" s="43">
        <v>286.69000244140619</v>
      </c>
      <c r="D914" s="43">
        <v>390.89794921875</v>
      </c>
      <c r="E914" s="45">
        <f t="shared" si="42"/>
        <v>1.5167412142053902E-2</v>
      </c>
      <c r="F914" s="45">
        <f t="shared" si="43"/>
        <v>5.7534282359925073E-3</v>
      </c>
      <c r="G914" s="45">
        <f t="shared" si="44"/>
        <v>1.3457065992175412E-2</v>
      </c>
    </row>
    <row r="915" spans="1:7" x14ac:dyDescent="0.2">
      <c r="A915" s="47">
        <v>44888</v>
      </c>
      <c r="B915" s="43">
        <v>98.459999084472656</v>
      </c>
      <c r="C915" s="43">
        <v>291.5</v>
      </c>
      <c r="D915" s="43">
        <v>393.36117553710938</v>
      </c>
      <c r="E915" s="45">
        <f t="shared" si="42"/>
        <v>1.4528552172871934E-2</v>
      </c>
      <c r="F915" s="45">
        <f t="shared" si="43"/>
        <v>1.6777695481644414E-2</v>
      </c>
      <c r="G915" s="45">
        <f t="shared" si="44"/>
        <v>6.3014562324575701E-3</v>
      </c>
    </row>
    <row r="916" spans="1:7" x14ac:dyDescent="0.2">
      <c r="A916" s="47">
        <v>44890</v>
      </c>
      <c r="B916" s="43">
        <v>97.459999084472656</v>
      </c>
      <c r="C916" s="43">
        <v>285.54000854492188</v>
      </c>
      <c r="D916" s="43">
        <v>393.27322387695312</v>
      </c>
      <c r="E916" s="45">
        <f t="shared" si="42"/>
        <v>-1.0156408788324902E-2</v>
      </c>
      <c r="F916" s="45">
        <f t="shared" si="43"/>
        <v>-2.0445939811588765E-2</v>
      </c>
      <c r="G916" s="45">
        <f t="shared" si="44"/>
        <v>-2.2359008876805819E-4</v>
      </c>
    </row>
    <row r="917" spans="1:7" x14ac:dyDescent="0.2">
      <c r="A917" s="47">
        <v>44893</v>
      </c>
      <c r="B917" s="43">
        <v>96.050003051757812</v>
      </c>
      <c r="C917" s="43">
        <v>281.17001342773438</v>
      </c>
      <c r="D917" s="43">
        <v>386.99771118164062</v>
      </c>
      <c r="E917" s="45">
        <f t="shared" si="42"/>
        <v>-1.4467433264520567E-2</v>
      </c>
      <c r="F917" s="45">
        <f t="shared" si="43"/>
        <v>-1.5304318086479293E-2</v>
      </c>
      <c r="G917" s="45">
        <f t="shared" si="44"/>
        <v>-1.5957131872461207E-2</v>
      </c>
    </row>
    <row r="918" spans="1:7" x14ac:dyDescent="0.2">
      <c r="A918" s="47">
        <v>44894</v>
      </c>
      <c r="B918" s="43">
        <v>95.19000244140625</v>
      </c>
      <c r="C918" s="43">
        <v>280.95999145507812</v>
      </c>
      <c r="D918" s="43">
        <v>386.33306884765619</v>
      </c>
      <c r="E918" s="45">
        <f t="shared" si="42"/>
        <v>-8.9536760335982481E-3</v>
      </c>
      <c r="F918" s="45">
        <f t="shared" si="43"/>
        <v>-7.4695722383720455E-4</v>
      </c>
      <c r="G918" s="45">
        <f t="shared" si="44"/>
        <v>-1.7174322089788185E-3</v>
      </c>
    </row>
    <row r="919" spans="1:7" x14ac:dyDescent="0.2">
      <c r="A919" s="47">
        <v>44895</v>
      </c>
      <c r="B919" s="43">
        <v>100.9899978637695</v>
      </c>
      <c r="C919" s="43">
        <v>305.52999877929688</v>
      </c>
      <c r="D919" s="43">
        <v>398.5028076171875</v>
      </c>
      <c r="E919" s="45">
        <f t="shared" si="42"/>
        <v>6.0930720386664687E-2</v>
      </c>
      <c r="F919" s="45">
        <f t="shared" si="43"/>
        <v>8.7450199571020334E-2</v>
      </c>
      <c r="G919" s="45">
        <f t="shared" si="44"/>
        <v>3.1500639605692764E-2</v>
      </c>
    </row>
    <row r="920" spans="1:7" x14ac:dyDescent="0.2">
      <c r="A920" s="47">
        <v>44896</v>
      </c>
      <c r="B920" s="43">
        <v>100.9899978637695</v>
      </c>
      <c r="C920" s="43">
        <v>316.95001220703119</v>
      </c>
      <c r="D920" s="43">
        <v>398.20956420898438</v>
      </c>
      <c r="E920" s="45">
        <f t="shared" si="42"/>
        <v>0</v>
      </c>
      <c r="F920" s="45">
        <f t="shared" si="43"/>
        <v>3.7377715685403767E-2</v>
      </c>
      <c r="G920" s="45">
        <f t="shared" si="44"/>
        <v>-7.3586284110907063E-4</v>
      </c>
    </row>
    <row r="921" spans="1:7" x14ac:dyDescent="0.2">
      <c r="A921" s="47">
        <v>44897</v>
      </c>
      <c r="B921" s="43">
        <v>100.44000244140619</v>
      </c>
      <c r="C921" s="43">
        <v>320.41000366210938</v>
      </c>
      <c r="D921" s="43">
        <v>397.75015258789062</v>
      </c>
      <c r="E921" s="45">
        <f t="shared" si="42"/>
        <v>-5.4460385582463938E-3</v>
      </c>
      <c r="F921" s="45">
        <f t="shared" si="43"/>
        <v>1.0916520971193784E-2</v>
      </c>
      <c r="G921" s="45">
        <f t="shared" si="44"/>
        <v>-1.1536930862179045E-3</v>
      </c>
    </row>
    <row r="922" spans="1:7" x14ac:dyDescent="0.2">
      <c r="A922" s="47">
        <v>44900</v>
      </c>
      <c r="B922" s="43">
        <v>99.480003356933594</v>
      </c>
      <c r="C922" s="43">
        <v>312.58999633789062</v>
      </c>
      <c r="D922" s="43">
        <v>390.59490966796881</v>
      </c>
      <c r="E922" s="45">
        <f t="shared" si="42"/>
        <v>-9.5579356943229395E-3</v>
      </c>
      <c r="F922" s="45">
        <f t="shared" si="43"/>
        <v>-2.4406252098375162E-2</v>
      </c>
      <c r="G922" s="45">
        <f t="shared" si="44"/>
        <v>-1.7989290194780575E-2</v>
      </c>
    </row>
    <row r="923" spans="1:7" x14ac:dyDescent="0.2">
      <c r="A923" s="47">
        <v>44901</v>
      </c>
      <c r="B923" s="43">
        <v>96.980003356933594</v>
      </c>
      <c r="C923" s="43">
        <v>305.55999755859381</v>
      </c>
      <c r="D923" s="43">
        <v>384.96453857421881</v>
      </c>
      <c r="E923" s="45">
        <f t="shared" si="42"/>
        <v>-2.5130678685544638E-2</v>
      </c>
      <c r="F923" s="45">
        <f t="shared" si="43"/>
        <v>-2.2489519375718667E-2</v>
      </c>
      <c r="G923" s="45">
        <f t="shared" si="44"/>
        <v>-1.4414860394714778E-2</v>
      </c>
    </row>
    <row r="924" spans="1:7" x14ac:dyDescent="0.2">
      <c r="A924" s="47">
        <v>44902</v>
      </c>
      <c r="B924" s="43">
        <v>94.94000244140625</v>
      </c>
      <c r="C924" s="43">
        <v>308.42001342773438</v>
      </c>
      <c r="D924" s="43">
        <v>384.30966186523438</v>
      </c>
      <c r="E924" s="45">
        <f t="shared" si="42"/>
        <v>-2.1035273715336429E-2</v>
      </c>
      <c r="F924" s="45">
        <f t="shared" si="43"/>
        <v>9.3599158659246132E-3</v>
      </c>
      <c r="G924" s="45">
        <f t="shared" si="44"/>
        <v>-1.7011351523698217E-3</v>
      </c>
    </row>
    <row r="925" spans="1:7" x14ac:dyDescent="0.2">
      <c r="A925" s="47">
        <v>44903</v>
      </c>
      <c r="B925" s="43">
        <v>93.709999084472656</v>
      </c>
      <c r="C925" s="43">
        <v>310.260009765625</v>
      </c>
      <c r="D925" s="43">
        <v>387.3203125</v>
      </c>
      <c r="E925" s="45">
        <f t="shared" si="42"/>
        <v>-1.2955585899554933E-2</v>
      </c>
      <c r="F925" s="45">
        <f t="shared" si="43"/>
        <v>5.9658785350573656E-3</v>
      </c>
      <c r="G925" s="45">
        <f t="shared" si="44"/>
        <v>7.833918669006474E-3</v>
      </c>
    </row>
    <row r="926" spans="1:7" x14ac:dyDescent="0.2">
      <c r="A926" s="47">
        <v>44904</v>
      </c>
      <c r="B926" s="43">
        <v>92.830001831054688</v>
      </c>
      <c r="C926" s="43">
        <v>320.010009765625</v>
      </c>
      <c r="D926" s="43">
        <v>384.42697143554688</v>
      </c>
      <c r="E926" s="45">
        <f t="shared" si="42"/>
        <v>-9.3906441363286759E-3</v>
      </c>
      <c r="F926" s="45">
        <f t="shared" si="43"/>
        <v>3.1425255247575397E-2</v>
      </c>
      <c r="G926" s="45">
        <f t="shared" si="44"/>
        <v>-7.4701505990681163E-3</v>
      </c>
    </row>
    <row r="927" spans="1:7" x14ac:dyDescent="0.2">
      <c r="A927" s="47">
        <v>44907</v>
      </c>
      <c r="B927" s="43">
        <v>93.30999755859375</v>
      </c>
      <c r="C927" s="43">
        <v>315.17999267578119</v>
      </c>
      <c r="D927" s="43">
        <v>389.96932983398438</v>
      </c>
      <c r="E927" s="45">
        <f t="shared" si="42"/>
        <v>5.1706960903935709E-3</v>
      </c>
      <c r="F927" s="45">
        <f t="shared" si="43"/>
        <v>-1.5093331278547525E-2</v>
      </c>
      <c r="G927" s="45">
        <f t="shared" si="44"/>
        <v>1.4417194448508494E-2</v>
      </c>
    </row>
    <row r="928" spans="1:7" x14ac:dyDescent="0.2">
      <c r="A928" s="47">
        <v>44908</v>
      </c>
      <c r="B928" s="43">
        <v>95.629997253417969</v>
      </c>
      <c r="C928" s="43">
        <v>320.33999633789062</v>
      </c>
      <c r="D928" s="43">
        <v>392.92135620117188</v>
      </c>
      <c r="E928" s="45">
        <f t="shared" si="42"/>
        <v>2.4863356076795323E-2</v>
      </c>
      <c r="F928" s="45">
        <f t="shared" si="43"/>
        <v>1.6371609182113965E-2</v>
      </c>
      <c r="G928" s="45">
        <f t="shared" si="44"/>
        <v>7.5698936848295753E-3</v>
      </c>
    </row>
    <row r="929" spans="1:7" x14ac:dyDescent="0.2">
      <c r="A929" s="47">
        <v>44909</v>
      </c>
      <c r="B929" s="43">
        <v>95.069999694824219</v>
      </c>
      <c r="C929" s="43">
        <v>317.82998657226562</v>
      </c>
      <c r="D929" s="43">
        <v>390.40921020507812</v>
      </c>
      <c r="E929" s="45">
        <f t="shared" si="42"/>
        <v>-5.8558775977977434E-3</v>
      </c>
      <c r="F929" s="45">
        <f t="shared" si="43"/>
        <v>-7.8354554358472089E-3</v>
      </c>
      <c r="G929" s="45">
        <f t="shared" si="44"/>
        <v>-6.3935084119162919E-3</v>
      </c>
    </row>
    <row r="930" spans="1:7" x14ac:dyDescent="0.2">
      <c r="A930" s="47">
        <v>44910</v>
      </c>
      <c r="B930" s="43">
        <v>90.860000610351562</v>
      </c>
      <c r="C930" s="43">
        <v>290.41000366210938</v>
      </c>
      <c r="D930" s="43">
        <v>380.859130859375</v>
      </c>
      <c r="E930" s="45">
        <f t="shared" si="42"/>
        <v>-4.4283150289121713E-2</v>
      </c>
      <c r="F930" s="45">
        <f t="shared" si="43"/>
        <v>-8.6272485506718274E-2</v>
      </c>
      <c r="G930" s="45">
        <f t="shared" si="44"/>
        <v>-2.44617163121909E-2</v>
      </c>
    </row>
    <row r="931" spans="1:7" x14ac:dyDescent="0.2">
      <c r="A931" s="47">
        <v>44911</v>
      </c>
      <c r="B931" s="43">
        <v>90.260002136230469</v>
      </c>
      <c r="C931" s="43">
        <v>290.70999145507812</v>
      </c>
      <c r="D931" s="43">
        <v>376.36264038085938</v>
      </c>
      <c r="E931" s="45">
        <f t="shared" si="42"/>
        <v>-6.6035490875039314E-3</v>
      </c>
      <c r="F931" s="45">
        <f t="shared" si="43"/>
        <v>1.032980232036994E-3</v>
      </c>
      <c r="G931" s="45">
        <f t="shared" si="44"/>
        <v>-1.1806177439857334E-2</v>
      </c>
    </row>
    <row r="932" spans="1:7" x14ac:dyDescent="0.2">
      <c r="A932" s="47">
        <v>44914</v>
      </c>
      <c r="B932" s="43">
        <v>88.44000244140625</v>
      </c>
      <c r="C932" s="43">
        <v>288.29998779296881</v>
      </c>
      <c r="D932" s="43">
        <v>373.17120361328119</v>
      </c>
      <c r="E932" s="45">
        <f t="shared" si="42"/>
        <v>-2.0163966892857727E-2</v>
      </c>
      <c r="F932" s="45">
        <f t="shared" si="43"/>
        <v>-8.2900613427375897E-3</v>
      </c>
      <c r="G932" s="45">
        <f t="shared" si="44"/>
        <v>-8.4796853490787874E-3</v>
      </c>
    </row>
    <row r="933" spans="1:7" x14ac:dyDescent="0.2">
      <c r="A933" s="47">
        <v>44915</v>
      </c>
      <c r="B933" s="43">
        <v>89.019996643066406</v>
      </c>
      <c r="C933" s="43">
        <v>288.19000244140619</v>
      </c>
      <c r="D933" s="43">
        <v>373.681884765625</v>
      </c>
      <c r="E933" s="45">
        <f t="shared" si="42"/>
        <v>6.5580527549670429E-3</v>
      </c>
      <c r="F933" s="45">
        <f t="shared" si="43"/>
        <v>-3.8149620610319034E-4</v>
      </c>
      <c r="G933" s="45">
        <f t="shared" si="44"/>
        <v>1.3684902462973208E-3</v>
      </c>
    </row>
    <row r="934" spans="1:7" x14ac:dyDescent="0.2">
      <c r="A934" s="47">
        <v>44916</v>
      </c>
      <c r="B934" s="43">
        <v>89.580001831054688</v>
      </c>
      <c r="C934" s="43">
        <v>297.95999145507812</v>
      </c>
      <c r="D934" s="43">
        <v>379.26931762695312</v>
      </c>
      <c r="E934" s="45">
        <f t="shared" si="42"/>
        <v>6.2907797023816102E-3</v>
      </c>
      <c r="F934" s="45">
        <f t="shared" si="43"/>
        <v>3.3901207296940607E-2</v>
      </c>
      <c r="G934" s="45">
        <f t="shared" si="44"/>
        <v>1.4952378183471721E-2</v>
      </c>
    </row>
    <row r="935" spans="1:7" x14ac:dyDescent="0.2">
      <c r="A935" s="47">
        <v>44917</v>
      </c>
      <c r="B935" s="43">
        <v>87.760002136230469</v>
      </c>
      <c r="C935" s="43">
        <v>297.75</v>
      </c>
      <c r="D935" s="43">
        <v>373.85861206054688</v>
      </c>
      <c r="E935" s="45">
        <f t="shared" si="42"/>
        <v>-2.0317031230437859E-2</v>
      </c>
      <c r="F935" s="45">
        <f t="shared" si="43"/>
        <v>-7.0476393173673558E-4</v>
      </c>
      <c r="G935" s="45">
        <f t="shared" si="44"/>
        <v>-1.4266130464389912E-2</v>
      </c>
    </row>
    <row r="936" spans="1:7" x14ac:dyDescent="0.2">
      <c r="A936" s="47">
        <v>44918</v>
      </c>
      <c r="B936" s="43">
        <v>89.230003356933594</v>
      </c>
      <c r="C936" s="43">
        <v>294.95999145507812</v>
      </c>
      <c r="D936" s="43">
        <v>376.00912475585938</v>
      </c>
      <c r="E936" s="45">
        <f t="shared" si="42"/>
        <v>1.6750241396088755E-2</v>
      </c>
      <c r="F936" s="45">
        <f t="shared" si="43"/>
        <v>-9.3703057763958857E-3</v>
      </c>
      <c r="G936" s="45">
        <f t="shared" si="44"/>
        <v>5.7522085246607124E-3</v>
      </c>
    </row>
    <row r="937" spans="1:7" x14ac:dyDescent="0.2">
      <c r="A937" s="47">
        <v>44922</v>
      </c>
      <c r="B937" s="43">
        <v>87.389999389648438</v>
      </c>
      <c r="C937" s="43">
        <v>284.17001342773438</v>
      </c>
      <c r="D937" s="43">
        <v>374.52633666992188</v>
      </c>
      <c r="E937" s="45">
        <f t="shared" si="42"/>
        <v>-2.0620911106826484E-2</v>
      </c>
      <c r="F937" s="45">
        <f t="shared" si="43"/>
        <v>-3.6581157919470052E-2</v>
      </c>
      <c r="G937" s="45">
        <f t="shared" si="44"/>
        <v>-3.9434896344610415E-3</v>
      </c>
    </row>
    <row r="938" spans="1:7" x14ac:dyDescent="0.2">
      <c r="A938" s="47">
        <v>44923</v>
      </c>
      <c r="B938" s="43">
        <v>86.019996643066406</v>
      </c>
      <c r="C938" s="43">
        <v>276.8800048828125</v>
      </c>
      <c r="D938" s="43">
        <v>369.87176513671881</v>
      </c>
      <c r="E938" s="45">
        <f t="shared" si="42"/>
        <v>-1.567688243678271E-2</v>
      </c>
      <c r="F938" s="45">
        <f t="shared" si="43"/>
        <v>-2.5653686879160299E-2</v>
      </c>
      <c r="G938" s="45">
        <f t="shared" si="44"/>
        <v>-1.2427888448617279E-2</v>
      </c>
    </row>
    <row r="939" spans="1:7" x14ac:dyDescent="0.2">
      <c r="A939" s="47">
        <v>44924</v>
      </c>
      <c r="B939" s="43">
        <v>88.449996948242188</v>
      </c>
      <c r="C939" s="43">
        <v>291.1199951171875</v>
      </c>
      <c r="D939" s="43">
        <v>376.52960205078119</v>
      </c>
      <c r="E939" s="45">
        <f t="shared" si="42"/>
        <v>2.8249249011934832E-2</v>
      </c>
      <c r="F939" s="45">
        <f t="shared" si="43"/>
        <v>5.1430186301831278E-2</v>
      </c>
      <c r="G939" s="45">
        <f t="shared" si="44"/>
        <v>1.8000392410600453E-2</v>
      </c>
    </row>
    <row r="940" spans="1:7" x14ac:dyDescent="0.2">
      <c r="A940" s="47">
        <v>44925</v>
      </c>
      <c r="B940" s="43">
        <v>88.230003356933594</v>
      </c>
      <c r="C940" s="43">
        <v>294.8800048828125</v>
      </c>
      <c r="D940" s="43">
        <v>375.53778076171881</v>
      </c>
      <c r="E940" s="45">
        <f t="shared" si="42"/>
        <v>-2.4872085799768455E-3</v>
      </c>
      <c r="F940" s="45">
        <f t="shared" si="43"/>
        <v>1.2915669925425236E-2</v>
      </c>
      <c r="G940" s="45">
        <f t="shared" si="44"/>
        <v>-2.6341123876061755E-3</v>
      </c>
    </row>
    <row r="941" spans="1:7" x14ac:dyDescent="0.2">
      <c r="A941" s="47">
        <v>44929</v>
      </c>
      <c r="B941" s="43">
        <v>89.120002746582031</v>
      </c>
      <c r="C941" s="43">
        <v>294.95001220703119</v>
      </c>
      <c r="D941" s="43">
        <v>373.95681762695312</v>
      </c>
      <c r="E941" s="45">
        <f t="shared" si="42"/>
        <v>1.0087264601452569E-2</v>
      </c>
      <c r="F941" s="45">
        <f t="shared" si="43"/>
        <v>2.3740953289292906E-4</v>
      </c>
      <c r="G941" s="45">
        <f t="shared" si="44"/>
        <v>-4.2098644018158408E-3</v>
      </c>
    </row>
    <row r="942" spans="1:7" x14ac:dyDescent="0.2">
      <c r="A942" s="47">
        <v>44930</v>
      </c>
      <c r="B942" s="43">
        <v>88.080001831054688</v>
      </c>
      <c r="C942" s="43">
        <v>309.41000366210938</v>
      </c>
      <c r="D942" s="43">
        <v>376.84384155273438</v>
      </c>
      <c r="E942" s="45">
        <f t="shared" si="42"/>
        <v>-1.1669668800220389E-2</v>
      </c>
      <c r="F942" s="45">
        <f t="shared" si="43"/>
        <v>4.90252275186496E-2</v>
      </c>
      <c r="G942" s="45">
        <f t="shared" si="44"/>
        <v>7.7202066915149784E-3</v>
      </c>
    </row>
    <row r="943" spans="1:7" x14ac:dyDescent="0.2">
      <c r="A943" s="47">
        <v>44931</v>
      </c>
      <c r="B943" s="43">
        <v>86.199996948242188</v>
      </c>
      <c r="C943" s="43">
        <v>309.70001220703119</v>
      </c>
      <c r="D943" s="43">
        <v>372.54275512695312</v>
      </c>
      <c r="E943" s="45">
        <f t="shared" si="42"/>
        <v>-2.1344287508287266E-2</v>
      </c>
      <c r="F943" s="45">
        <f t="shared" si="43"/>
        <v>9.3729530877909636E-4</v>
      </c>
      <c r="G943" s="45">
        <f t="shared" si="44"/>
        <v>-1.1413444911449798E-2</v>
      </c>
    </row>
    <row r="944" spans="1:7" x14ac:dyDescent="0.2">
      <c r="A944" s="47">
        <v>44932</v>
      </c>
      <c r="B944" s="43">
        <v>87.339996337890625</v>
      </c>
      <c r="C944" s="43">
        <v>315.54998779296881</v>
      </c>
      <c r="D944" s="43">
        <v>381.0859375</v>
      </c>
      <c r="E944" s="45">
        <f t="shared" si="42"/>
        <v>1.3225051392205237E-2</v>
      </c>
      <c r="F944" s="45">
        <f t="shared" si="43"/>
        <v>1.8889168083167419E-2</v>
      </c>
      <c r="G944" s="45">
        <f t="shared" si="44"/>
        <v>2.2932085661243298E-2</v>
      </c>
    </row>
    <row r="945" spans="1:7" x14ac:dyDescent="0.2">
      <c r="A945" s="47">
        <v>44935</v>
      </c>
      <c r="B945" s="43">
        <v>88.019996643066406</v>
      </c>
      <c r="C945" s="43">
        <v>315.17001342773438</v>
      </c>
      <c r="D945" s="43">
        <v>380.86993408203119</v>
      </c>
      <c r="E945" s="45">
        <f t="shared" si="42"/>
        <v>7.7856690369561806E-3</v>
      </c>
      <c r="F945" s="45">
        <f t="shared" si="43"/>
        <v>-1.2041653618561749E-3</v>
      </c>
      <c r="G945" s="45">
        <f t="shared" si="44"/>
        <v>-5.6681025646297125E-4</v>
      </c>
    </row>
    <row r="946" spans="1:7" x14ac:dyDescent="0.2">
      <c r="A946" s="47">
        <v>44936</v>
      </c>
      <c r="B946" s="43">
        <v>88.419998168945312</v>
      </c>
      <c r="C946" s="43">
        <v>327.54000854492188</v>
      </c>
      <c r="D946" s="43">
        <v>383.54092407226562</v>
      </c>
      <c r="E946" s="45">
        <f t="shared" si="42"/>
        <v>4.5444392312461593E-3</v>
      </c>
      <c r="F946" s="45">
        <f t="shared" si="43"/>
        <v>3.9248642288819233E-2</v>
      </c>
      <c r="G946" s="45">
        <f t="shared" si="44"/>
        <v>7.0128664702085886E-3</v>
      </c>
    </row>
    <row r="947" spans="1:7" x14ac:dyDescent="0.2">
      <c r="A947" s="47">
        <v>44937</v>
      </c>
      <c r="B947" s="43">
        <v>91.519996643066406</v>
      </c>
      <c r="C947" s="43">
        <v>327.260009765625</v>
      </c>
      <c r="D947" s="43">
        <v>388.39187622070312</v>
      </c>
      <c r="E947" s="45">
        <f t="shared" si="42"/>
        <v>3.5059924658648871E-2</v>
      </c>
      <c r="F947" s="45">
        <f t="shared" si="43"/>
        <v>-8.5485367281009088E-4</v>
      </c>
      <c r="G947" s="45">
        <f t="shared" si="44"/>
        <v>1.2647808470950803E-2</v>
      </c>
    </row>
    <row r="948" spans="1:7" x14ac:dyDescent="0.2">
      <c r="A948" s="47">
        <v>44938</v>
      </c>
      <c r="B948" s="43">
        <v>91.129997253417969</v>
      </c>
      <c r="C948" s="43">
        <v>330.1300048828125</v>
      </c>
      <c r="D948" s="43">
        <v>389.805908203125</v>
      </c>
      <c r="E948" s="45">
        <f t="shared" si="42"/>
        <v>-4.2613571236181204E-3</v>
      </c>
      <c r="F948" s="45">
        <f t="shared" si="43"/>
        <v>8.7697703096779687E-3</v>
      </c>
      <c r="G948" s="45">
        <f t="shared" si="44"/>
        <v>3.6407352187210872E-3</v>
      </c>
    </row>
    <row r="949" spans="1:7" x14ac:dyDescent="0.2">
      <c r="A949" s="47">
        <v>44939</v>
      </c>
      <c r="B949" s="43">
        <v>92.120002746582031</v>
      </c>
      <c r="C949" s="43">
        <v>332.82000732421881</v>
      </c>
      <c r="D949" s="43">
        <v>391.31814575195312</v>
      </c>
      <c r="E949" s="45">
        <f t="shared" si="42"/>
        <v>1.0863662054230236E-2</v>
      </c>
      <c r="F949" s="45">
        <f t="shared" si="43"/>
        <v>8.1483124878672791E-3</v>
      </c>
      <c r="G949" s="45">
        <f t="shared" si="44"/>
        <v>3.8794628737133176E-3</v>
      </c>
    </row>
    <row r="950" spans="1:7" x14ac:dyDescent="0.2">
      <c r="A950" s="47">
        <v>44943</v>
      </c>
      <c r="B950" s="43">
        <v>91.290000915527344</v>
      </c>
      <c r="C950" s="43">
        <v>326.22000122070312</v>
      </c>
      <c r="D950" s="43">
        <v>390.601318359375</v>
      </c>
      <c r="E950" s="45">
        <f t="shared" si="42"/>
        <v>-9.01000658171912E-3</v>
      </c>
      <c r="F950" s="45">
        <f t="shared" si="43"/>
        <v>-1.9830556932493072E-2</v>
      </c>
      <c r="G950" s="45">
        <f t="shared" si="44"/>
        <v>-1.8318276327326363E-3</v>
      </c>
    </row>
    <row r="951" spans="1:7" x14ac:dyDescent="0.2">
      <c r="A951" s="47">
        <v>44944</v>
      </c>
      <c r="B951" s="43">
        <v>91.120002746582031</v>
      </c>
      <c r="C951" s="43">
        <v>326.32998657226562</v>
      </c>
      <c r="D951" s="43">
        <v>384.43450927734381</v>
      </c>
      <c r="E951" s="45">
        <f t="shared" si="42"/>
        <v>-1.8621773166878984E-3</v>
      </c>
      <c r="F951" s="45">
        <f t="shared" si="43"/>
        <v>3.3715085264833213E-4</v>
      </c>
      <c r="G951" s="45">
        <f t="shared" si="44"/>
        <v>-1.5787988396796411E-2</v>
      </c>
    </row>
    <row r="952" spans="1:7" x14ac:dyDescent="0.2">
      <c r="A952" s="47">
        <v>44945</v>
      </c>
      <c r="B952" s="43">
        <v>93.050003051757812</v>
      </c>
      <c r="C952" s="43">
        <v>315.77999877929688</v>
      </c>
      <c r="D952" s="43">
        <v>381.63589477539062</v>
      </c>
      <c r="E952" s="45">
        <f t="shared" si="42"/>
        <v>2.1180863114583004E-2</v>
      </c>
      <c r="F952" s="45">
        <f t="shared" si="43"/>
        <v>-3.232920119840859E-2</v>
      </c>
      <c r="G952" s="45">
        <f t="shared" si="44"/>
        <v>-7.2798212294052107E-3</v>
      </c>
    </row>
    <row r="953" spans="1:7" x14ac:dyDescent="0.2">
      <c r="A953" s="47">
        <v>44946</v>
      </c>
      <c r="B953" s="43">
        <v>98.019996643066406</v>
      </c>
      <c r="C953" s="43">
        <v>342.5</v>
      </c>
      <c r="D953" s="43">
        <v>388.74539184570312</v>
      </c>
      <c r="E953" s="45">
        <f t="shared" si="42"/>
        <v>5.341207338321205E-2</v>
      </c>
      <c r="F953" s="45">
        <f t="shared" si="43"/>
        <v>8.4615876002261031E-2</v>
      </c>
      <c r="G953" s="45">
        <f t="shared" si="44"/>
        <v>1.8629005205332557E-2</v>
      </c>
    </row>
    <row r="954" spans="1:7" x14ac:dyDescent="0.2">
      <c r="A954" s="47">
        <v>44949</v>
      </c>
      <c r="B954" s="43">
        <v>99.790000915527344</v>
      </c>
      <c r="C954" s="43">
        <v>357.42001342773438</v>
      </c>
      <c r="D954" s="43">
        <v>393.40982055664062</v>
      </c>
      <c r="E954" s="45">
        <f t="shared" si="42"/>
        <v>1.8057583483769089E-2</v>
      </c>
      <c r="F954" s="45">
        <f t="shared" si="43"/>
        <v>4.3562083000684308E-2</v>
      </c>
      <c r="G954" s="45">
        <f t="shared" si="44"/>
        <v>1.199867267568501E-2</v>
      </c>
    </row>
    <row r="955" spans="1:7" x14ac:dyDescent="0.2">
      <c r="A955" s="47">
        <v>44950</v>
      </c>
      <c r="B955" s="43">
        <v>97.699996948242188</v>
      </c>
      <c r="C955" s="43">
        <v>363.82998657226562</v>
      </c>
      <c r="D955" s="43">
        <v>392.98751831054688</v>
      </c>
      <c r="E955" s="45">
        <f t="shared" si="42"/>
        <v>-2.0944021927150329E-2</v>
      </c>
      <c r="F955" s="45">
        <f t="shared" si="43"/>
        <v>1.7934007340714462E-2</v>
      </c>
      <c r="G955" s="45">
        <f t="shared" si="44"/>
        <v>-1.0734410378882488E-3</v>
      </c>
    </row>
    <row r="956" spans="1:7" x14ac:dyDescent="0.2">
      <c r="A956" s="47">
        <v>44951</v>
      </c>
      <c r="B956" s="43">
        <v>95.220001220703125</v>
      </c>
      <c r="C956" s="43">
        <v>367.95999145507812</v>
      </c>
      <c r="D956" s="43">
        <v>393.13482666015619</v>
      </c>
      <c r="E956" s="45">
        <f t="shared" si="42"/>
        <v>-2.5383785107515117E-2</v>
      </c>
      <c r="F956" s="45">
        <f t="shared" si="43"/>
        <v>1.1351469189558346E-2</v>
      </c>
      <c r="G956" s="45">
        <f t="shared" si="44"/>
        <v>3.7484231113139844E-4</v>
      </c>
    </row>
    <row r="957" spans="1:7" x14ac:dyDescent="0.2">
      <c r="A957" s="47">
        <v>44952</v>
      </c>
      <c r="B957" s="43">
        <v>97.519996643066406</v>
      </c>
      <c r="C957" s="43">
        <v>364.8699951171875</v>
      </c>
      <c r="D957" s="43">
        <v>397.45553588867188</v>
      </c>
      <c r="E957" s="45">
        <f t="shared" si="42"/>
        <v>2.4154540988004177E-2</v>
      </c>
      <c r="F957" s="45">
        <f t="shared" si="43"/>
        <v>-8.3976421612344306E-3</v>
      </c>
      <c r="G957" s="45">
        <f t="shared" si="44"/>
        <v>1.099040058399787E-2</v>
      </c>
    </row>
    <row r="958" spans="1:7" x14ac:dyDescent="0.2">
      <c r="A958" s="47">
        <v>44953</v>
      </c>
      <c r="B958" s="43">
        <v>99.370002746582031</v>
      </c>
      <c r="C958" s="43">
        <v>360.76998901367188</v>
      </c>
      <c r="D958" s="43">
        <v>398.36874389648438</v>
      </c>
      <c r="E958" s="45">
        <f t="shared" si="42"/>
        <v>1.8970530836735409E-2</v>
      </c>
      <c r="F958" s="45">
        <f t="shared" si="43"/>
        <v>-1.1236895766665608E-2</v>
      </c>
      <c r="G958" s="45">
        <f t="shared" si="44"/>
        <v>2.2976356481503165E-3</v>
      </c>
    </row>
    <row r="959" spans="1:7" x14ac:dyDescent="0.2">
      <c r="A959" s="47">
        <v>44956</v>
      </c>
      <c r="B959" s="43">
        <v>96.94000244140625</v>
      </c>
      <c r="C959" s="43">
        <v>353.1099853515625</v>
      </c>
      <c r="D959" s="43">
        <v>393.3704833984375</v>
      </c>
      <c r="E959" s="45">
        <f t="shared" si="42"/>
        <v>-2.4454062976861139E-2</v>
      </c>
      <c r="F959" s="45">
        <f t="shared" si="43"/>
        <v>-2.1232374907490126E-2</v>
      </c>
      <c r="G959" s="45">
        <f t="shared" si="44"/>
        <v>-1.2546818932525657E-2</v>
      </c>
    </row>
    <row r="960" spans="1:7" x14ac:dyDescent="0.2">
      <c r="A960" s="47">
        <v>44957</v>
      </c>
      <c r="B960" s="43">
        <v>98.839996337890625</v>
      </c>
      <c r="C960" s="43">
        <v>353.8599853515625</v>
      </c>
      <c r="D960" s="43">
        <v>399.15435791015619</v>
      </c>
      <c r="E960" s="45">
        <f t="shared" si="42"/>
        <v>1.95996889687804E-2</v>
      </c>
      <c r="F960" s="45">
        <f t="shared" si="43"/>
        <v>2.1239841157516029E-3</v>
      </c>
      <c r="G960" s="45">
        <f t="shared" si="44"/>
        <v>1.4703376983830067E-2</v>
      </c>
    </row>
    <row r="961" spans="1:7" x14ac:dyDescent="0.2">
      <c r="A961" s="47">
        <v>44958</v>
      </c>
      <c r="B961" s="43">
        <v>100.4300003051758</v>
      </c>
      <c r="C961" s="43">
        <v>361.989990234375</v>
      </c>
      <c r="D961" s="43">
        <v>403.39651489257812</v>
      </c>
      <c r="E961" s="45">
        <f t="shared" si="42"/>
        <v>1.6086645347999039E-2</v>
      </c>
      <c r="F961" s="45">
        <f t="shared" si="43"/>
        <v>2.2975202677226362E-2</v>
      </c>
      <c r="G961" s="45">
        <f t="shared" si="44"/>
        <v>1.0627860872251279E-2</v>
      </c>
    </row>
    <row r="962" spans="1:7" x14ac:dyDescent="0.2">
      <c r="A962" s="47">
        <v>44959</v>
      </c>
      <c r="B962" s="43">
        <v>107.7399978637695</v>
      </c>
      <c r="C962" s="43">
        <v>366.8900146484375</v>
      </c>
      <c r="D962" s="43">
        <v>409.26870727539062</v>
      </c>
      <c r="E962" s="45">
        <f t="shared" si="42"/>
        <v>7.2786991301213577E-2</v>
      </c>
      <c r="F962" s="45">
        <f t="shared" si="43"/>
        <v>1.3536353341952681E-2</v>
      </c>
      <c r="G962" s="45">
        <f t="shared" si="44"/>
        <v>1.4556874355685067E-2</v>
      </c>
    </row>
    <row r="963" spans="1:7" x14ac:dyDescent="0.2">
      <c r="A963" s="47">
        <v>44960</v>
      </c>
      <c r="B963" s="43">
        <v>104.7799987792969</v>
      </c>
      <c r="C963" s="43">
        <v>365.89999389648438</v>
      </c>
      <c r="D963" s="43">
        <v>404.91860961914062</v>
      </c>
      <c r="E963" s="45">
        <f t="shared" si="42"/>
        <v>-2.7473539476168669E-2</v>
      </c>
      <c r="F963" s="45">
        <f t="shared" si="43"/>
        <v>-2.6984129096611848E-3</v>
      </c>
      <c r="G963" s="45">
        <f t="shared" si="44"/>
        <v>-1.0628952516818948E-2</v>
      </c>
    </row>
    <row r="964" spans="1:7" x14ac:dyDescent="0.2">
      <c r="A964" s="47">
        <v>44963</v>
      </c>
      <c r="B964" s="43">
        <v>102.90000152587891</v>
      </c>
      <c r="C964" s="43">
        <v>361.48001098632812</v>
      </c>
      <c r="D964" s="43">
        <v>402.44393920898438</v>
      </c>
      <c r="E964" s="45">
        <f t="shared" ref="E964:E1027" si="45">(B964-B963)/B963</f>
        <v>-1.7942329407522946E-2</v>
      </c>
      <c r="F964" s="45">
        <f t="shared" ref="F964:F1027" si="46">(C964-C963)/C963</f>
        <v>-1.207975672010176E-2</v>
      </c>
      <c r="G964" s="45">
        <f t="shared" ref="G964:G1027" si="47">(D964-D963)/D963</f>
        <v>-6.1115255050487351E-3</v>
      </c>
    </row>
    <row r="965" spans="1:7" x14ac:dyDescent="0.2">
      <c r="A965" s="47">
        <v>44964</v>
      </c>
      <c r="B965" s="43">
        <v>107.63999938964839</v>
      </c>
      <c r="C965" s="43">
        <v>362.95001220703119</v>
      </c>
      <c r="D965" s="43">
        <v>407.70736694335938</v>
      </c>
      <c r="E965" s="45">
        <f t="shared" si="45"/>
        <v>4.6064118498359785E-2</v>
      </c>
      <c r="F965" s="45">
        <f t="shared" si="46"/>
        <v>4.0666182804743427E-3</v>
      </c>
      <c r="G965" s="45">
        <f t="shared" si="47"/>
        <v>1.307866070668234E-2</v>
      </c>
    </row>
    <row r="966" spans="1:7" x14ac:dyDescent="0.2">
      <c r="A966" s="47">
        <v>44965</v>
      </c>
      <c r="B966" s="43">
        <v>99.370002746582031</v>
      </c>
      <c r="C966" s="43">
        <v>366.82998657226562</v>
      </c>
      <c r="D966" s="43">
        <v>403.24920654296881</v>
      </c>
      <c r="E966" s="45">
        <f t="shared" si="45"/>
        <v>-7.6830143905237513E-2</v>
      </c>
      <c r="F966" s="45">
        <f t="shared" si="46"/>
        <v>1.0690106721972629E-2</v>
      </c>
      <c r="G966" s="45">
        <f t="shared" si="47"/>
        <v>-1.0934706512207607E-2</v>
      </c>
    </row>
    <row r="967" spans="1:7" x14ac:dyDescent="0.2">
      <c r="A967" s="47">
        <v>44966</v>
      </c>
      <c r="B967" s="43">
        <v>95.010002136230469</v>
      </c>
      <c r="C967" s="43">
        <v>362.5</v>
      </c>
      <c r="D967" s="43">
        <v>399.75335693359381</v>
      </c>
      <c r="E967" s="45">
        <f t="shared" si="45"/>
        <v>-4.3876426384636791E-2</v>
      </c>
      <c r="F967" s="45">
        <f t="shared" si="46"/>
        <v>-1.1803796665386886E-2</v>
      </c>
      <c r="G967" s="45">
        <f t="shared" si="47"/>
        <v>-8.6692039380429492E-3</v>
      </c>
    </row>
    <row r="968" spans="1:7" x14ac:dyDescent="0.2">
      <c r="A968" s="47">
        <v>44967</v>
      </c>
      <c r="B968" s="43">
        <v>94.569999694824219</v>
      </c>
      <c r="C968" s="43">
        <v>347.3599853515625</v>
      </c>
      <c r="D968" s="43">
        <v>400.68624877929688</v>
      </c>
      <c r="E968" s="45">
        <f t="shared" si="45"/>
        <v>-4.6311170562374137E-3</v>
      </c>
      <c r="F968" s="45">
        <f t="shared" si="46"/>
        <v>-4.1765557650862067E-2</v>
      </c>
      <c r="G968" s="45">
        <f t="shared" si="47"/>
        <v>2.3336685721892215E-3</v>
      </c>
    </row>
    <row r="969" spans="1:7" x14ac:dyDescent="0.2">
      <c r="A969" s="47">
        <v>44970</v>
      </c>
      <c r="B969" s="43">
        <v>94.610000610351562</v>
      </c>
      <c r="C969" s="43">
        <v>358.57000732421881</v>
      </c>
      <c r="D969" s="43">
        <v>405.389892578125</v>
      </c>
      <c r="E969" s="45">
        <f t="shared" si="45"/>
        <v>4.2297679662076792E-4</v>
      </c>
      <c r="F969" s="45">
        <f t="shared" si="46"/>
        <v>3.2272059089680873E-2</v>
      </c>
      <c r="G969" s="45">
        <f t="shared" si="47"/>
        <v>1.1738969862724069E-2</v>
      </c>
    </row>
    <row r="970" spans="1:7" x14ac:dyDescent="0.2">
      <c r="A970" s="47">
        <v>44971</v>
      </c>
      <c r="B970" s="43">
        <v>94.680000305175781</v>
      </c>
      <c r="C970" s="43">
        <v>359.95999145507812</v>
      </c>
      <c r="D970" s="43">
        <v>405.203369140625</v>
      </c>
      <c r="E970" s="45">
        <f t="shared" si="45"/>
        <v>7.3987627494592658E-4</v>
      </c>
      <c r="F970" s="45">
        <f t="shared" si="46"/>
        <v>3.8764651322398397E-3</v>
      </c>
      <c r="G970" s="45">
        <f t="shared" si="47"/>
        <v>-4.6010875188274214E-4</v>
      </c>
    </row>
    <row r="971" spans="1:7" x14ac:dyDescent="0.2">
      <c r="A971" s="47">
        <v>44972</v>
      </c>
      <c r="B971" s="43">
        <v>96.94000244140625</v>
      </c>
      <c r="C971" s="43">
        <v>361.42001342773438</v>
      </c>
      <c r="D971" s="43">
        <v>406.51919555664062</v>
      </c>
      <c r="E971" s="45">
        <f t="shared" si="45"/>
        <v>2.3869899967743486E-2</v>
      </c>
      <c r="F971" s="45">
        <f t="shared" si="46"/>
        <v>4.0560673611374281E-3</v>
      </c>
      <c r="G971" s="45">
        <f t="shared" si="47"/>
        <v>3.2473234830359223E-3</v>
      </c>
    </row>
    <row r="972" spans="1:7" x14ac:dyDescent="0.2">
      <c r="A972" s="47">
        <v>44973</v>
      </c>
      <c r="B972" s="43">
        <v>95.510002136230469</v>
      </c>
      <c r="C972" s="43">
        <v>350.70999145507812</v>
      </c>
      <c r="D972" s="43">
        <v>400.92193603515619</v>
      </c>
      <c r="E972" s="45">
        <f t="shared" si="45"/>
        <v>-1.4751395390567695E-2</v>
      </c>
      <c r="F972" s="45">
        <f t="shared" si="46"/>
        <v>-2.9633173523185952E-2</v>
      </c>
      <c r="G972" s="45">
        <f t="shared" si="47"/>
        <v>-1.3768745935404572E-2</v>
      </c>
    </row>
    <row r="973" spans="1:7" x14ac:dyDescent="0.2">
      <c r="A973" s="47">
        <v>44974</v>
      </c>
      <c r="B973" s="43">
        <v>94.349998474121094</v>
      </c>
      <c r="C973" s="43">
        <v>347.95999145507812</v>
      </c>
      <c r="D973" s="43">
        <v>399.92031860351562</v>
      </c>
      <c r="E973" s="45">
        <f t="shared" si="45"/>
        <v>-1.2145363167878549E-2</v>
      </c>
      <c r="F973" s="45">
        <f t="shared" si="46"/>
        <v>-7.8412365401692389E-3</v>
      </c>
      <c r="G973" s="45">
        <f t="shared" si="47"/>
        <v>-2.498285430689774E-3</v>
      </c>
    </row>
    <row r="974" spans="1:7" x14ac:dyDescent="0.2">
      <c r="A974" s="47">
        <v>44978</v>
      </c>
      <c r="B974" s="43">
        <v>91.790000915527344</v>
      </c>
      <c r="C974" s="43">
        <v>337.5</v>
      </c>
      <c r="D974" s="43">
        <v>391.89755249023438</v>
      </c>
      <c r="E974" s="45">
        <f t="shared" si="45"/>
        <v>-2.7132989931058896E-2</v>
      </c>
      <c r="F974" s="45">
        <f t="shared" si="46"/>
        <v>-3.0060902724296443E-2</v>
      </c>
      <c r="G974" s="45">
        <f t="shared" si="47"/>
        <v>-2.0060911486808171E-2</v>
      </c>
    </row>
    <row r="975" spans="1:7" x14ac:dyDescent="0.2">
      <c r="A975" s="47">
        <v>44979</v>
      </c>
      <c r="B975" s="43">
        <v>91.650001525878906</v>
      </c>
      <c r="C975" s="43">
        <v>334.8800048828125</v>
      </c>
      <c r="D975" s="43">
        <v>391.35745239257812</v>
      </c>
      <c r="E975" s="45">
        <f t="shared" si="45"/>
        <v>-1.5252139476202465E-3</v>
      </c>
      <c r="F975" s="45">
        <f t="shared" si="46"/>
        <v>-7.7629484953703701E-3</v>
      </c>
      <c r="G975" s="45">
        <f t="shared" si="47"/>
        <v>-1.3781665494573575E-3</v>
      </c>
    </row>
    <row r="976" spans="1:7" x14ac:dyDescent="0.2">
      <c r="A976" s="47">
        <v>44980</v>
      </c>
      <c r="B976" s="43">
        <v>90.889999389648438</v>
      </c>
      <c r="C976" s="43">
        <v>323.64999389648438</v>
      </c>
      <c r="D976" s="43">
        <v>393.43923950195312</v>
      </c>
      <c r="E976" s="45">
        <f t="shared" si="45"/>
        <v>-8.2924399735647518E-3</v>
      </c>
      <c r="F976" s="45">
        <f t="shared" si="46"/>
        <v>-3.3534432700029197E-2</v>
      </c>
      <c r="G976" s="45">
        <f t="shared" si="47"/>
        <v>5.3194007080941434E-3</v>
      </c>
    </row>
    <row r="977" spans="1:7" x14ac:dyDescent="0.2">
      <c r="A977" s="47">
        <v>44981</v>
      </c>
      <c r="B977" s="43">
        <v>89.129997253417969</v>
      </c>
      <c r="C977" s="43">
        <v>317.14999389648438</v>
      </c>
      <c r="D977" s="43">
        <v>389.23635864257812</v>
      </c>
      <c r="E977" s="45">
        <f t="shared" si="45"/>
        <v>-1.9364090087461452E-2</v>
      </c>
      <c r="F977" s="45">
        <f t="shared" si="46"/>
        <v>-2.0083423829999971E-2</v>
      </c>
      <c r="G977" s="45">
        <f t="shared" si="47"/>
        <v>-1.0682414048724125E-2</v>
      </c>
    </row>
    <row r="978" spans="1:7" x14ac:dyDescent="0.2">
      <c r="A978" s="47">
        <v>44984</v>
      </c>
      <c r="B978" s="43">
        <v>89.870002746582031</v>
      </c>
      <c r="C978" s="43">
        <v>323.02999877929688</v>
      </c>
      <c r="D978" s="43">
        <v>390.56204223632812</v>
      </c>
      <c r="E978" s="45">
        <f t="shared" si="45"/>
        <v>8.3025414110588312E-3</v>
      </c>
      <c r="F978" s="45">
        <f t="shared" si="46"/>
        <v>1.8540138722915107E-2</v>
      </c>
      <c r="G978" s="45">
        <f t="shared" si="47"/>
        <v>3.4058575575344131E-3</v>
      </c>
    </row>
    <row r="979" spans="1:7" x14ac:dyDescent="0.2">
      <c r="A979" s="47">
        <v>44985</v>
      </c>
      <c r="B979" s="43">
        <v>90.05999755859375</v>
      </c>
      <c r="C979" s="43">
        <v>322.1300048828125</v>
      </c>
      <c r="D979" s="43">
        <v>389.1185302734375</v>
      </c>
      <c r="E979" s="45">
        <f t="shared" si="45"/>
        <v>2.114107112553134E-3</v>
      </c>
      <c r="F979" s="45">
        <f t="shared" si="46"/>
        <v>-2.786100052271851E-3</v>
      </c>
      <c r="G979" s="45">
        <f t="shared" si="47"/>
        <v>-3.6959863140442087E-3</v>
      </c>
    </row>
    <row r="980" spans="1:7" x14ac:dyDescent="0.2">
      <c r="A980" s="47">
        <v>44986</v>
      </c>
      <c r="B980" s="43">
        <v>90.360000610351562</v>
      </c>
      <c r="C980" s="43">
        <v>313.48001098632812</v>
      </c>
      <c r="D980" s="43">
        <v>387.62591552734381</v>
      </c>
      <c r="E980" s="45">
        <f t="shared" si="45"/>
        <v>3.331146567738114E-3</v>
      </c>
      <c r="F980" s="45">
        <f t="shared" si="46"/>
        <v>-2.6852493606210795E-2</v>
      </c>
      <c r="G980" s="45">
        <f t="shared" si="47"/>
        <v>-3.8358870882988219E-3</v>
      </c>
    </row>
    <row r="981" spans="1:7" x14ac:dyDescent="0.2">
      <c r="A981" s="47">
        <v>44987</v>
      </c>
      <c r="B981" s="43">
        <v>92</v>
      </c>
      <c r="C981" s="43">
        <v>311.8800048828125</v>
      </c>
      <c r="D981" s="43">
        <v>390.64059448242188</v>
      </c>
      <c r="E981" s="45">
        <f t="shared" si="45"/>
        <v>1.8149616850053014E-2</v>
      </c>
      <c r="F981" s="45">
        <f t="shared" si="46"/>
        <v>-5.1040131665218251E-3</v>
      </c>
      <c r="G981" s="45">
        <f t="shared" si="47"/>
        <v>7.7772894801854588E-3</v>
      </c>
    </row>
    <row r="982" spans="1:7" x14ac:dyDescent="0.2">
      <c r="A982" s="47">
        <v>44988</v>
      </c>
      <c r="B982" s="43">
        <v>93.650001525878906</v>
      </c>
      <c r="C982" s="43">
        <v>315.17999267578119</v>
      </c>
      <c r="D982" s="43">
        <v>396.90560913085938</v>
      </c>
      <c r="E982" s="45">
        <f t="shared" si="45"/>
        <v>1.7934799194335938E-2</v>
      </c>
      <c r="F982" s="45">
        <f t="shared" si="46"/>
        <v>1.0580953383685653E-2</v>
      </c>
      <c r="G982" s="45">
        <f t="shared" si="47"/>
        <v>1.6037797241063266E-2</v>
      </c>
    </row>
    <row r="983" spans="1:7" x14ac:dyDescent="0.2">
      <c r="A983" s="47">
        <v>44991</v>
      </c>
      <c r="B983" s="43">
        <v>95.129997253417969</v>
      </c>
      <c r="C983" s="43">
        <v>312.02999877929688</v>
      </c>
      <c r="D983" s="43">
        <v>397.18060302734381</v>
      </c>
      <c r="E983" s="45">
        <f t="shared" si="45"/>
        <v>1.5803477879603511E-2</v>
      </c>
      <c r="F983" s="45">
        <f t="shared" si="46"/>
        <v>-9.9942698448015014E-3</v>
      </c>
      <c r="G983" s="45">
        <f t="shared" si="47"/>
        <v>6.9284457099664382E-4</v>
      </c>
    </row>
    <row r="984" spans="1:7" x14ac:dyDescent="0.2">
      <c r="A984" s="47">
        <v>44992</v>
      </c>
      <c r="B984" s="43">
        <v>93.860000610351562</v>
      </c>
      <c r="C984" s="43">
        <v>308.47000122070312</v>
      </c>
      <c r="D984" s="43">
        <v>391.09231567382812</v>
      </c>
      <c r="E984" s="45">
        <f t="shared" si="45"/>
        <v>-1.3350117520588659E-2</v>
      </c>
      <c r="F984" s="45">
        <f t="shared" si="46"/>
        <v>-1.1409151596067485E-2</v>
      </c>
      <c r="G984" s="45">
        <f t="shared" si="47"/>
        <v>-1.5328763054162881E-2</v>
      </c>
    </row>
    <row r="985" spans="1:7" x14ac:dyDescent="0.2">
      <c r="A985" s="47">
        <v>44993</v>
      </c>
      <c r="B985" s="43">
        <v>94.25</v>
      </c>
      <c r="C985" s="43">
        <v>311.79000854492188</v>
      </c>
      <c r="D985" s="43">
        <v>391.73062133789062</v>
      </c>
      <c r="E985" s="45">
        <f t="shared" si="45"/>
        <v>4.155118123933035E-3</v>
      </c>
      <c r="F985" s="45">
        <f t="shared" si="46"/>
        <v>1.0762820731612608E-2</v>
      </c>
      <c r="G985" s="45">
        <f t="shared" si="47"/>
        <v>1.6321099609506221E-3</v>
      </c>
    </row>
    <row r="986" spans="1:7" x14ac:dyDescent="0.2">
      <c r="A986" s="47">
        <v>44994</v>
      </c>
      <c r="B986" s="43">
        <v>92.319999694824219</v>
      </c>
      <c r="C986" s="43">
        <v>297.77999877929688</v>
      </c>
      <c r="D986" s="43">
        <v>384.50323486328119</v>
      </c>
      <c r="E986" s="45">
        <f t="shared" si="45"/>
        <v>-2.047745681884118E-2</v>
      </c>
      <c r="F986" s="45">
        <f t="shared" si="46"/>
        <v>-4.4934120342751377E-2</v>
      </c>
      <c r="G986" s="45">
        <f t="shared" si="47"/>
        <v>-1.8449888982192658E-2</v>
      </c>
    </row>
    <row r="987" spans="1:7" x14ac:dyDescent="0.2">
      <c r="A987" s="47">
        <v>44995</v>
      </c>
      <c r="B987" s="43">
        <v>90.629997253417969</v>
      </c>
      <c r="C987" s="43">
        <v>292.760009765625</v>
      </c>
      <c r="D987" s="43">
        <v>378.955078125</v>
      </c>
      <c r="E987" s="45">
        <f t="shared" si="45"/>
        <v>-1.8305919053214614E-2</v>
      </c>
      <c r="F987" s="45">
        <f t="shared" si="46"/>
        <v>-1.6858046323630013E-2</v>
      </c>
      <c r="G987" s="45">
        <f t="shared" si="47"/>
        <v>-1.4429414983345889E-2</v>
      </c>
    </row>
    <row r="988" spans="1:7" x14ac:dyDescent="0.2">
      <c r="A988" s="47">
        <v>44998</v>
      </c>
      <c r="B988" s="43">
        <v>91.110000610351562</v>
      </c>
      <c r="C988" s="43">
        <v>293.510009765625</v>
      </c>
      <c r="D988" s="43">
        <v>378.41494750976562</v>
      </c>
      <c r="E988" s="45">
        <f t="shared" si="45"/>
        <v>5.2962967172051987E-3</v>
      </c>
      <c r="F988" s="45">
        <f t="shared" si="46"/>
        <v>2.5618253005266251E-3</v>
      </c>
      <c r="G988" s="45">
        <f t="shared" si="47"/>
        <v>-1.4253156809689474E-3</v>
      </c>
    </row>
    <row r="989" spans="1:7" x14ac:dyDescent="0.2">
      <c r="A989" s="47">
        <v>44999</v>
      </c>
      <c r="B989" s="43">
        <v>93.970001220703125</v>
      </c>
      <c r="C989" s="43">
        <v>294.94000244140619</v>
      </c>
      <c r="D989" s="43">
        <v>384.67022705078119</v>
      </c>
      <c r="E989" s="45">
        <f t="shared" si="45"/>
        <v>3.1390633203734392E-2</v>
      </c>
      <c r="F989" s="45">
        <f t="shared" si="46"/>
        <v>4.8720405717102384E-3</v>
      </c>
      <c r="G989" s="45">
        <f t="shared" si="47"/>
        <v>1.653021262024577E-2</v>
      </c>
    </row>
    <row r="990" spans="1:7" x14ac:dyDescent="0.2">
      <c r="A990" s="47">
        <v>45000</v>
      </c>
      <c r="B990" s="43">
        <v>96.110000610351562</v>
      </c>
      <c r="C990" s="43">
        <v>303.79000854492188</v>
      </c>
      <c r="D990" s="43">
        <v>382.26431274414062</v>
      </c>
      <c r="E990" s="45">
        <f t="shared" si="45"/>
        <v>2.277321870649248E-2</v>
      </c>
      <c r="F990" s="45">
        <f t="shared" si="46"/>
        <v>3.0006123381903255E-2</v>
      </c>
      <c r="G990" s="45">
        <f t="shared" si="47"/>
        <v>-6.254485368120153E-3</v>
      </c>
    </row>
    <row r="991" spans="1:7" x14ac:dyDescent="0.2">
      <c r="A991" s="47">
        <v>45001</v>
      </c>
      <c r="B991" s="43">
        <v>100.3199996948242</v>
      </c>
      <c r="C991" s="43">
        <v>310.05999755859381</v>
      </c>
      <c r="D991" s="43">
        <v>388.97122192382812</v>
      </c>
      <c r="E991" s="45">
        <f t="shared" si="45"/>
        <v>4.3803964808415606E-2</v>
      </c>
      <c r="F991" s="45">
        <f t="shared" si="46"/>
        <v>2.0639220636990696E-2</v>
      </c>
      <c r="G991" s="45">
        <f t="shared" si="47"/>
        <v>1.7545214021002811E-2</v>
      </c>
    </row>
    <row r="992" spans="1:7" x14ac:dyDescent="0.2">
      <c r="A992" s="47">
        <v>45002</v>
      </c>
      <c r="B992" s="43">
        <v>101.620002746582</v>
      </c>
      <c r="C992" s="43">
        <v>303.5</v>
      </c>
      <c r="D992" s="43">
        <v>384.42312622070312</v>
      </c>
      <c r="E992" s="45">
        <f t="shared" si="45"/>
        <v>1.295856315502829E-2</v>
      </c>
      <c r="F992" s="45">
        <f t="shared" si="46"/>
        <v>-2.1157187674150472E-2</v>
      </c>
      <c r="G992" s="45">
        <f t="shared" si="47"/>
        <v>-1.169262774924683E-2</v>
      </c>
    </row>
    <row r="993" spans="1:7" x14ac:dyDescent="0.2">
      <c r="A993" s="47">
        <v>45005</v>
      </c>
      <c r="B993" s="43">
        <v>101.2200012207031</v>
      </c>
      <c r="C993" s="43">
        <v>305.1300048828125</v>
      </c>
      <c r="D993" s="43">
        <v>388.11956787109381</v>
      </c>
      <c r="E993" s="45">
        <f t="shared" si="45"/>
        <v>-3.9362479341436577E-3</v>
      </c>
      <c r="F993" s="45">
        <f t="shared" si="46"/>
        <v>5.3706915413920921E-3</v>
      </c>
      <c r="G993" s="45">
        <f t="shared" si="47"/>
        <v>9.6155548359712854E-3</v>
      </c>
    </row>
    <row r="994" spans="1:7" x14ac:dyDescent="0.2">
      <c r="A994" s="47">
        <v>45006</v>
      </c>
      <c r="B994" s="43">
        <v>104.9199981689453</v>
      </c>
      <c r="C994" s="43">
        <v>305.79000854492188</v>
      </c>
      <c r="D994" s="43">
        <v>393.21575927734381</v>
      </c>
      <c r="E994" s="45">
        <f t="shared" si="45"/>
        <v>3.6554010112829563E-2</v>
      </c>
      <c r="F994" s="45">
        <f t="shared" si="46"/>
        <v>2.1630244536680501E-3</v>
      </c>
      <c r="G994" s="45">
        <f t="shared" si="47"/>
        <v>1.313046758812892E-2</v>
      </c>
    </row>
    <row r="995" spans="1:7" x14ac:dyDescent="0.2">
      <c r="A995" s="47">
        <v>45007</v>
      </c>
      <c r="B995" s="43">
        <v>103.370002746582</v>
      </c>
      <c r="C995" s="43">
        <v>293.89999389648438</v>
      </c>
      <c r="D995" s="43">
        <v>386.51284790039062</v>
      </c>
      <c r="E995" s="45">
        <f t="shared" si="45"/>
        <v>-1.4773117131277935E-2</v>
      </c>
      <c r="F995" s="45">
        <f t="shared" si="46"/>
        <v>-3.888294030604602E-2</v>
      </c>
      <c r="G995" s="45">
        <f t="shared" si="47"/>
        <v>-1.7046395569882206E-2</v>
      </c>
    </row>
    <row r="996" spans="1:7" x14ac:dyDescent="0.2">
      <c r="A996" s="47">
        <v>45008</v>
      </c>
      <c r="B996" s="43">
        <v>105.59999847412109</v>
      </c>
      <c r="C996" s="43">
        <v>320.3699951171875</v>
      </c>
      <c r="D996" s="43">
        <v>387.55770874023438</v>
      </c>
      <c r="E996" s="45">
        <f t="shared" si="45"/>
        <v>2.1572948324341871E-2</v>
      </c>
      <c r="F996" s="45">
        <f t="shared" si="46"/>
        <v>9.0064653863266911E-2</v>
      </c>
      <c r="G996" s="45">
        <f t="shared" si="47"/>
        <v>2.703301702697925E-3</v>
      </c>
    </row>
    <row r="997" spans="1:7" x14ac:dyDescent="0.2">
      <c r="A997" s="47">
        <v>45009</v>
      </c>
      <c r="B997" s="43">
        <v>105.44000244140619</v>
      </c>
      <c r="C997" s="43">
        <v>328.3900146484375</v>
      </c>
      <c r="D997" s="43">
        <v>390.10092163085938</v>
      </c>
      <c r="E997" s="45">
        <f t="shared" si="45"/>
        <v>-1.5151139680566385E-3</v>
      </c>
      <c r="F997" s="45">
        <f t="shared" si="46"/>
        <v>2.503361629829402E-2</v>
      </c>
      <c r="G997" s="45">
        <f t="shared" si="47"/>
        <v>6.5621527665951336E-3</v>
      </c>
    </row>
    <row r="998" spans="1:7" x14ac:dyDescent="0.2">
      <c r="A998" s="47">
        <v>45012</v>
      </c>
      <c r="B998" s="43">
        <v>102.4599990844727</v>
      </c>
      <c r="C998" s="43">
        <v>327.66000366210938</v>
      </c>
      <c r="D998" s="43">
        <v>390.830322265625</v>
      </c>
      <c r="E998" s="45">
        <f t="shared" si="45"/>
        <v>-2.8262550151110861E-2</v>
      </c>
      <c r="F998" s="45">
        <f t="shared" si="46"/>
        <v>-2.2229999505607636E-3</v>
      </c>
      <c r="G998" s="45">
        <f t="shared" si="47"/>
        <v>1.8697741900128978E-3</v>
      </c>
    </row>
    <row r="999" spans="1:7" x14ac:dyDescent="0.2">
      <c r="A999" s="47">
        <v>45013</v>
      </c>
      <c r="B999" s="43">
        <v>101.0299987792969</v>
      </c>
      <c r="C999" s="43">
        <v>323.51998901367188</v>
      </c>
      <c r="D999" s="43">
        <v>389.95306396484381</v>
      </c>
      <c r="E999" s="45">
        <f t="shared" si="45"/>
        <v>-1.3956669119202684E-2</v>
      </c>
      <c r="F999" s="45">
        <f t="shared" si="46"/>
        <v>-1.2635093090906449E-2</v>
      </c>
      <c r="G999" s="45">
        <f t="shared" si="47"/>
        <v>-2.2446014313724895E-3</v>
      </c>
    </row>
    <row r="1000" spans="1:7" x14ac:dyDescent="0.2">
      <c r="A1000" s="47">
        <v>45014</v>
      </c>
      <c r="B1000" s="43">
        <v>101.38999938964839</v>
      </c>
      <c r="C1000" s="43">
        <v>332.02999877929688</v>
      </c>
      <c r="D1000" s="43">
        <v>395.62094116210938</v>
      </c>
      <c r="E1000" s="45">
        <f t="shared" si="45"/>
        <v>3.5633041146315731E-3</v>
      </c>
      <c r="F1000" s="45">
        <f t="shared" si="46"/>
        <v>2.6304432661393821E-2</v>
      </c>
      <c r="G1000" s="45">
        <f t="shared" si="47"/>
        <v>1.4534767696495277E-2</v>
      </c>
    </row>
    <row r="1001" spans="1:7" x14ac:dyDescent="0.2">
      <c r="A1001" s="47">
        <v>45015</v>
      </c>
      <c r="B1001" s="43">
        <v>100.88999938964839</v>
      </c>
      <c r="C1001" s="43">
        <v>338.42999267578119</v>
      </c>
      <c r="D1001" s="43">
        <v>397.93740844726562</v>
      </c>
      <c r="E1001" s="45">
        <f t="shared" si="45"/>
        <v>-4.9314528356832052E-3</v>
      </c>
      <c r="F1001" s="45">
        <f t="shared" si="46"/>
        <v>1.92753483721766E-2</v>
      </c>
      <c r="G1001" s="45">
        <f t="shared" si="47"/>
        <v>5.855269638537804E-3</v>
      </c>
    </row>
    <row r="1002" spans="1:7" x14ac:dyDescent="0.2">
      <c r="A1002" s="47">
        <v>45016</v>
      </c>
      <c r="B1002" s="43">
        <v>103.73000335693359</v>
      </c>
      <c r="C1002" s="43">
        <v>345.48001098632812</v>
      </c>
      <c r="D1002" s="43">
        <v>403.54617309570312</v>
      </c>
      <c r="E1002" s="45">
        <f t="shared" si="45"/>
        <v>2.8149509212670204E-2</v>
      </c>
      <c r="F1002" s="45">
        <f t="shared" si="46"/>
        <v>2.0831541125555349E-2</v>
      </c>
      <c r="G1002" s="45">
        <f t="shared" si="47"/>
        <v>1.4094590077174837E-2</v>
      </c>
    </row>
    <row r="1003" spans="1:7" x14ac:dyDescent="0.2">
      <c r="A1003" s="47">
        <v>45019</v>
      </c>
      <c r="B1003" s="43">
        <v>104.36000061035161</v>
      </c>
      <c r="C1003" s="43">
        <v>348.27999877929688</v>
      </c>
      <c r="D1003" s="43">
        <v>405.08395385742188</v>
      </c>
      <c r="E1003" s="45">
        <f t="shared" si="45"/>
        <v>6.0734332693521565E-3</v>
      </c>
      <c r="F1003" s="45">
        <f t="shared" si="46"/>
        <v>8.1046303807126938E-3</v>
      </c>
      <c r="G1003" s="45">
        <f t="shared" si="47"/>
        <v>3.8106686774453864E-3</v>
      </c>
    </row>
    <row r="1004" spans="1:7" x14ac:dyDescent="0.2">
      <c r="A1004" s="47">
        <v>45020</v>
      </c>
      <c r="B1004" s="43">
        <v>104.7200012207031</v>
      </c>
      <c r="C1004" s="43">
        <v>346.75</v>
      </c>
      <c r="D1004" s="43">
        <v>402.83648681640619</v>
      </c>
      <c r="E1004" s="45">
        <f t="shared" si="45"/>
        <v>3.449603375297245E-3</v>
      </c>
      <c r="F1004" s="45">
        <f t="shared" si="46"/>
        <v>-4.3930136231177227E-3</v>
      </c>
      <c r="G1004" s="45">
        <f t="shared" si="47"/>
        <v>-5.5481512402901223E-3</v>
      </c>
    </row>
    <row r="1005" spans="1:7" x14ac:dyDescent="0.2">
      <c r="A1005" s="47">
        <v>45021</v>
      </c>
      <c r="B1005" s="43">
        <v>104.4700012207031</v>
      </c>
      <c r="C1005" s="43">
        <v>342.35000610351562</v>
      </c>
      <c r="D1005" s="43">
        <v>401.78173828125</v>
      </c>
      <c r="E1005" s="45">
        <f t="shared" si="45"/>
        <v>-2.3873185359605891E-3</v>
      </c>
      <c r="F1005" s="45">
        <f t="shared" si="46"/>
        <v>-1.2689239787986662E-2</v>
      </c>
      <c r="G1005" s="45">
        <f t="shared" si="47"/>
        <v>-2.6183043732999726E-3</v>
      </c>
    </row>
    <row r="1006" spans="1:7" x14ac:dyDescent="0.2">
      <c r="A1006" s="47">
        <v>45022</v>
      </c>
      <c r="B1006" s="43">
        <v>108.4199981689453</v>
      </c>
      <c r="C1006" s="43">
        <v>339.32998657226562</v>
      </c>
      <c r="D1006" s="43">
        <v>403.34906005859381</v>
      </c>
      <c r="E1006" s="45">
        <f t="shared" si="45"/>
        <v>3.7809867924644192E-2</v>
      </c>
      <c r="F1006" s="45">
        <f t="shared" si="46"/>
        <v>-8.8214385202518251E-3</v>
      </c>
      <c r="G1006" s="45">
        <f t="shared" si="47"/>
        <v>3.9009283598814806E-3</v>
      </c>
    </row>
    <row r="1007" spans="1:7" x14ac:dyDescent="0.2">
      <c r="A1007" s="47">
        <v>45026</v>
      </c>
      <c r="B1007" s="43">
        <v>106.44000244140619</v>
      </c>
      <c r="C1007" s="43">
        <v>338.989990234375</v>
      </c>
      <c r="D1007" s="43">
        <v>403.76303100585938</v>
      </c>
      <c r="E1007" s="45">
        <f t="shared" si="45"/>
        <v>-1.8262274128189707E-2</v>
      </c>
      <c r="F1007" s="45">
        <f t="shared" si="46"/>
        <v>-1.0019637265927792E-3</v>
      </c>
      <c r="G1007" s="45">
        <f t="shared" si="47"/>
        <v>1.0263342307167676E-3</v>
      </c>
    </row>
    <row r="1008" spans="1:7" x14ac:dyDescent="0.2">
      <c r="A1008" s="47">
        <v>45027</v>
      </c>
      <c r="B1008" s="43">
        <v>105.34999847412109</v>
      </c>
      <c r="C1008" s="43">
        <v>338.20999145507812</v>
      </c>
      <c r="D1008" s="43">
        <v>403.87149047851562</v>
      </c>
      <c r="E1008" s="45">
        <f t="shared" si="45"/>
        <v>-1.0240548123673072E-2</v>
      </c>
      <c r="F1008" s="45">
        <f t="shared" si="46"/>
        <v>-2.300949295752332E-3</v>
      </c>
      <c r="G1008" s="45">
        <f t="shared" si="47"/>
        <v>2.6862160308747051E-4</v>
      </c>
    </row>
    <row r="1009" spans="1:7" x14ac:dyDescent="0.2">
      <c r="A1009" s="47">
        <v>45028</v>
      </c>
      <c r="B1009" s="43">
        <v>104.63999938964839</v>
      </c>
      <c r="C1009" s="43">
        <v>331.02999877929688</v>
      </c>
      <c r="D1009" s="43">
        <v>402.22531127929688</v>
      </c>
      <c r="E1009" s="45">
        <f t="shared" si="45"/>
        <v>-6.7394313693047462E-3</v>
      </c>
      <c r="F1009" s="45">
        <f t="shared" si="46"/>
        <v>-2.1229392558424501E-2</v>
      </c>
      <c r="G1009" s="45">
        <f t="shared" si="47"/>
        <v>-4.0759975339391286E-3</v>
      </c>
    </row>
    <row r="1010" spans="1:7" x14ac:dyDescent="0.2">
      <c r="A1010" s="47">
        <v>45029</v>
      </c>
      <c r="B1010" s="43">
        <v>107.4300003051758</v>
      </c>
      <c r="C1010" s="43">
        <v>346.19000244140619</v>
      </c>
      <c r="D1010" s="43">
        <v>407.5679931640625</v>
      </c>
      <c r="E1010" s="45">
        <f t="shared" si="45"/>
        <v>2.6662852941524425E-2</v>
      </c>
      <c r="F1010" s="45">
        <f t="shared" si="46"/>
        <v>4.5796464725291378E-2</v>
      </c>
      <c r="G1010" s="45">
        <f t="shared" si="47"/>
        <v>1.3282808751575005E-2</v>
      </c>
    </row>
    <row r="1011" spans="1:7" x14ac:dyDescent="0.2">
      <c r="A1011" s="47">
        <v>45030</v>
      </c>
      <c r="B1011" s="43">
        <v>108.870002746582</v>
      </c>
      <c r="C1011" s="43">
        <v>338.6300048828125</v>
      </c>
      <c r="D1011" s="43">
        <v>406.57235717773438</v>
      </c>
      <c r="E1011" s="45">
        <f t="shared" si="45"/>
        <v>1.3404099760919674E-2</v>
      </c>
      <c r="F1011" s="45">
        <f t="shared" si="46"/>
        <v>-2.1837711965333972E-2</v>
      </c>
      <c r="G1011" s="45">
        <f t="shared" si="47"/>
        <v>-2.4428708903236705E-3</v>
      </c>
    </row>
    <row r="1012" spans="1:7" x14ac:dyDescent="0.2">
      <c r="A1012" s="47">
        <v>45033</v>
      </c>
      <c r="B1012" s="43">
        <v>105.9700012207031</v>
      </c>
      <c r="C1012" s="43">
        <v>332.72000122070312</v>
      </c>
      <c r="D1012" s="43">
        <v>408.03125</v>
      </c>
      <c r="E1012" s="45">
        <f t="shared" si="45"/>
        <v>-2.6637287156401328E-2</v>
      </c>
      <c r="F1012" s="45">
        <f t="shared" si="46"/>
        <v>-1.7452687525887176E-2</v>
      </c>
      <c r="G1012" s="45">
        <f t="shared" si="47"/>
        <v>3.5882735176407123E-3</v>
      </c>
    </row>
    <row r="1013" spans="1:7" x14ac:dyDescent="0.2">
      <c r="A1013" s="47">
        <v>45034</v>
      </c>
      <c r="B1013" s="43">
        <v>104.5</v>
      </c>
      <c r="C1013" s="43">
        <v>333.70001220703119</v>
      </c>
      <c r="D1013" s="43">
        <v>408.29739379882812</v>
      </c>
      <c r="E1013" s="45">
        <f t="shared" si="45"/>
        <v>-1.3871861883265753E-2</v>
      </c>
      <c r="F1013" s="45">
        <f t="shared" si="46"/>
        <v>2.9454525809465767E-3</v>
      </c>
      <c r="G1013" s="45">
        <f t="shared" si="47"/>
        <v>6.5226327353143908E-4</v>
      </c>
    </row>
    <row r="1014" spans="1:7" x14ac:dyDescent="0.2">
      <c r="A1014" s="47">
        <v>45035</v>
      </c>
      <c r="B1014" s="43">
        <v>104.1800003051758</v>
      </c>
      <c r="C1014" s="43">
        <v>323.1199951171875</v>
      </c>
      <c r="D1014" s="43">
        <v>408.2283935546875</v>
      </c>
      <c r="E1014" s="45">
        <f t="shared" si="45"/>
        <v>-3.0621980365952589E-3</v>
      </c>
      <c r="F1014" s="45">
        <f t="shared" si="46"/>
        <v>-3.1705174416594664E-2</v>
      </c>
      <c r="G1014" s="45">
        <f t="shared" si="47"/>
        <v>-1.6899506386421377E-4</v>
      </c>
    </row>
    <row r="1015" spans="1:7" x14ac:dyDescent="0.2">
      <c r="A1015" s="47">
        <v>45036</v>
      </c>
      <c r="B1015" s="43">
        <v>105.2900009155273</v>
      </c>
      <c r="C1015" s="43">
        <v>325.35000610351562</v>
      </c>
      <c r="D1015" s="43">
        <v>406.00067138671881</v>
      </c>
      <c r="E1015" s="45">
        <f t="shared" si="45"/>
        <v>1.0654642033979332E-2</v>
      </c>
      <c r="F1015" s="45">
        <f t="shared" si="46"/>
        <v>6.901494862672785E-3</v>
      </c>
      <c r="G1015" s="45">
        <f t="shared" si="47"/>
        <v>-5.4570485618861313E-3</v>
      </c>
    </row>
    <row r="1016" spans="1:7" x14ac:dyDescent="0.2">
      <c r="A1016" s="47">
        <v>45037</v>
      </c>
      <c r="B1016" s="43">
        <v>105.4100036621094</v>
      </c>
      <c r="C1016" s="43">
        <v>327.98001098632812</v>
      </c>
      <c r="D1016" s="43">
        <v>406.31610107421881</v>
      </c>
      <c r="E1016" s="45">
        <f t="shared" si="45"/>
        <v>1.1397354500773424E-3</v>
      </c>
      <c r="F1016" s="45">
        <f t="shared" si="46"/>
        <v>8.0836171307023721E-3</v>
      </c>
      <c r="G1016" s="45">
        <f t="shared" si="47"/>
        <v>7.7691912780003948E-4</v>
      </c>
    </row>
    <row r="1017" spans="1:7" x14ac:dyDescent="0.2">
      <c r="A1017" s="47">
        <v>45040</v>
      </c>
      <c r="B1017" s="43">
        <v>105.9700012207031</v>
      </c>
      <c r="C1017" s="43">
        <v>329.01998901367188</v>
      </c>
      <c r="D1017" s="43">
        <v>406.739990234375</v>
      </c>
      <c r="E1017" s="45">
        <f t="shared" si="45"/>
        <v>5.3125655928137443E-3</v>
      </c>
      <c r="F1017" s="45">
        <f t="shared" si="46"/>
        <v>3.1708579563011893E-3</v>
      </c>
      <c r="G1017" s="45">
        <f t="shared" si="47"/>
        <v>1.0432497236400788E-3</v>
      </c>
    </row>
    <row r="1018" spans="1:7" x14ac:dyDescent="0.2">
      <c r="A1018" s="47">
        <v>45041</v>
      </c>
      <c r="B1018" s="43">
        <v>103.84999847412109</v>
      </c>
      <c r="C1018" s="43">
        <v>322.54998779296881</v>
      </c>
      <c r="D1018" s="43">
        <v>400.28341674804688</v>
      </c>
      <c r="E1018" s="45">
        <f t="shared" si="45"/>
        <v>-2.0005687667839934E-2</v>
      </c>
      <c r="F1018" s="45">
        <f t="shared" si="46"/>
        <v>-1.9664462454389717E-2</v>
      </c>
      <c r="G1018" s="45">
        <f t="shared" si="47"/>
        <v>-1.5873957912541783E-2</v>
      </c>
    </row>
    <row r="1019" spans="1:7" x14ac:dyDescent="0.2">
      <c r="A1019" s="47">
        <v>45042</v>
      </c>
      <c r="B1019" s="43">
        <v>103.7099990844727</v>
      </c>
      <c r="C1019" s="43">
        <v>321.14999389648438</v>
      </c>
      <c r="D1019" s="43">
        <v>398.58798217773438</v>
      </c>
      <c r="E1019" s="45">
        <f t="shared" si="45"/>
        <v>-1.3480923611499333E-3</v>
      </c>
      <c r="F1019" s="45">
        <f t="shared" si="46"/>
        <v>-4.3403935807402004E-3</v>
      </c>
      <c r="G1019" s="45">
        <f t="shared" si="47"/>
        <v>-4.2355853362260791E-3</v>
      </c>
    </row>
    <row r="1020" spans="1:7" x14ac:dyDescent="0.2">
      <c r="A1020" s="47">
        <v>45043</v>
      </c>
      <c r="B1020" s="43">
        <v>107.5899963378906</v>
      </c>
      <c r="C1020" s="43">
        <v>325.85000610351562</v>
      </c>
      <c r="D1020" s="43">
        <v>406.5230712890625</v>
      </c>
      <c r="E1020" s="45">
        <f t="shared" si="45"/>
        <v>3.7411988117535377E-2</v>
      </c>
      <c r="F1020" s="45">
        <f t="shared" si="46"/>
        <v>1.4634944095767896E-2</v>
      </c>
      <c r="G1020" s="45">
        <f t="shared" si="47"/>
        <v>1.9907998901456565E-2</v>
      </c>
    </row>
    <row r="1021" spans="1:7" x14ac:dyDescent="0.2">
      <c r="A1021" s="47">
        <v>45044</v>
      </c>
      <c r="B1021" s="43">
        <v>107.3399963378906</v>
      </c>
      <c r="C1021" s="43">
        <v>329.92999267578119</v>
      </c>
      <c r="D1021" s="43">
        <v>409.9927978515625</v>
      </c>
      <c r="E1021" s="45">
        <f t="shared" si="45"/>
        <v>-2.3236361047440247E-3</v>
      </c>
      <c r="F1021" s="45">
        <f t="shared" si="46"/>
        <v>1.2521057222166947E-2</v>
      </c>
      <c r="G1021" s="45">
        <f t="shared" si="47"/>
        <v>8.5351282806599045E-3</v>
      </c>
    </row>
    <row r="1022" spans="1:7" x14ac:dyDescent="0.2">
      <c r="A1022" s="47">
        <v>45047</v>
      </c>
      <c r="B1022" s="43">
        <v>107.1999969482422</v>
      </c>
      <c r="C1022" s="43">
        <v>324.1199951171875</v>
      </c>
      <c r="D1022" s="43">
        <v>409.57879638671881</v>
      </c>
      <c r="E1022" s="45">
        <f t="shared" si="45"/>
        <v>-1.3042611740706352E-3</v>
      </c>
      <c r="F1022" s="45">
        <f t="shared" si="46"/>
        <v>-1.7609789008491621E-2</v>
      </c>
      <c r="G1022" s="45">
        <f t="shared" si="47"/>
        <v>-1.0097774083182359E-3</v>
      </c>
    </row>
    <row r="1023" spans="1:7" x14ac:dyDescent="0.2">
      <c r="A1023" s="47">
        <v>45048</v>
      </c>
      <c r="B1023" s="43">
        <v>105.3199996948242</v>
      </c>
      <c r="C1023" s="43">
        <v>317.54998779296881</v>
      </c>
      <c r="D1023" s="43">
        <v>404.97552490234381</v>
      </c>
      <c r="E1023" s="45">
        <f t="shared" si="45"/>
        <v>-1.7537288310984642E-2</v>
      </c>
      <c r="F1023" s="45">
        <f t="shared" si="46"/>
        <v>-2.0270293172882679E-2</v>
      </c>
      <c r="G1023" s="45">
        <f t="shared" si="47"/>
        <v>-1.1239037579544652E-2</v>
      </c>
    </row>
    <row r="1024" spans="1:7" x14ac:dyDescent="0.2">
      <c r="A1024" s="47">
        <v>45049</v>
      </c>
      <c r="B1024" s="43">
        <v>105.4100036621094</v>
      </c>
      <c r="C1024" s="43">
        <v>319.29998779296881</v>
      </c>
      <c r="D1024" s="43">
        <v>402.19573974609381</v>
      </c>
      <c r="E1024" s="45">
        <f t="shared" si="45"/>
        <v>8.5457622052786616E-4</v>
      </c>
      <c r="F1024" s="45">
        <f t="shared" si="46"/>
        <v>5.5109433704054718E-3</v>
      </c>
      <c r="G1024" s="45">
        <f t="shared" si="47"/>
        <v>-6.8640818649974471E-3</v>
      </c>
    </row>
    <row r="1025" spans="1:7" x14ac:dyDescent="0.2">
      <c r="A1025" s="47">
        <v>45050</v>
      </c>
      <c r="B1025" s="43">
        <v>104.69000244140619</v>
      </c>
      <c r="C1025" s="43">
        <v>320.77999877929688</v>
      </c>
      <c r="D1025" s="43">
        <v>399.34701538085938</v>
      </c>
      <c r="E1025" s="45">
        <f t="shared" si="45"/>
        <v>-6.8304828354922194E-3</v>
      </c>
      <c r="F1025" s="45">
        <f t="shared" si="46"/>
        <v>4.6351739521133138E-3</v>
      </c>
      <c r="G1025" s="45">
        <f t="shared" si="47"/>
        <v>-7.08293023449933E-3</v>
      </c>
    </row>
    <row r="1026" spans="1:7" x14ac:dyDescent="0.2">
      <c r="A1026" s="47">
        <v>45051</v>
      </c>
      <c r="B1026" s="43">
        <v>105.5699996948242</v>
      </c>
      <c r="C1026" s="43">
        <v>322.760009765625</v>
      </c>
      <c r="D1026" s="43">
        <v>406.739990234375</v>
      </c>
      <c r="E1026" s="45">
        <f t="shared" si="45"/>
        <v>8.4057429830564374E-3</v>
      </c>
      <c r="F1026" s="45">
        <f t="shared" si="46"/>
        <v>6.1724889140934644E-3</v>
      </c>
      <c r="G1026" s="45">
        <f t="shared" si="47"/>
        <v>1.8512658336672195E-2</v>
      </c>
    </row>
    <row r="1027" spans="1:7" x14ac:dyDescent="0.2">
      <c r="A1027" s="47">
        <v>45054</v>
      </c>
      <c r="B1027" s="43">
        <v>107.76999664306641</v>
      </c>
      <c r="C1027" s="43">
        <v>331.20999145507812</v>
      </c>
      <c r="D1027" s="43">
        <v>406.84835815429688</v>
      </c>
      <c r="E1027" s="45">
        <f t="shared" si="45"/>
        <v>2.0839224728633407E-2</v>
      </c>
      <c r="F1027" s="45">
        <f t="shared" si="46"/>
        <v>2.6180386150034984E-2</v>
      </c>
      <c r="G1027" s="45">
        <f t="shared" si="47"/>
        <v>2.6643045317336603E-4</v>
      </c>
    </row>
    <row r="1028" spans="1:7" x14ac:dyDescent="0.2">
      <c r="A1028" s="47">
        <v>45055</v>
      </c>
      <c r="B1028" s="43">
        <v>107.34999847412109</v>
      </c>
      <c r="C1028" s="43">
        <v>332.1400146484375</v>
      </c>
      <c r="D1028" s="43">
        <v>405.064208984375</v>
      </c>
      <c r="E1028" s="45">
        <f t="shared" ref="E1028:E1091" si="48">(B1028-B1027)/B1027</f>
        <v>-3.8971715878988468E-3</v>
      </c>
      <c r="F1028" s="45">
        <f t="shared" ref="F1028:F1091" si="49">(C1028-C1027)/C1027</f>
        <v>2.8079563339064115E-3</v>
      </c>
      <c r="G1028" s="45">
        <f t="shared" ref="G1028:G1091" si="50">(D1028-D1027)/D1027</f>
        <v>-4.385292785783439E-3</v>
      </c>
    </row>
    <row r="1029" spans="1:7" x14ac:dyDescent="0.2">
      <c r="A1029" s="47">
        <v>45056</v>
      </c>
      <c r="B1029" s="43">
        <v>111.75</v>
      </c>
      <c r="C1029" s="43">
        <v>335.42001342773438</v>
      </c>
      <c r="D1029" s="43">
        <v>406.95681762695312</v>
      </c>
      <c r="E1029" s="45">
        <f t="shared" si="48"/>
        <v>4.0987439109648582E-2</v>
      </c>
      <c r="F1029" s="45">
        <f t="shared" si="49"/>
        <v>9.8753496556826421E-3</v>
      </c>
      <c r="G1029" s="45">
        <f t="shared" si="50"/>
        <v>4.6723669991073705E-3</v>
      </c>
    </row>
    <row r="1030" spans="1:7" x14ac:dyDescent="0.2">
      <c r="A1030" s="47">
        <v>45057</v>
      </c>
      <c r="B1030" s="43">
        <v>116.5699996948242</v>
      </c>
      <c r="C1030" s="43">
        <v>344.760009765625</v>
      </c>
      <c r="D1030" s="43">
        <v>406.2470703125</v>
      </c>
      <c r="E1030" s="45">
        <f t="shared" si="48"/>
        <v>4.3131988320574535E-2</v>
      </c>
      <c r="F1030" s="45">
        <f t="shared" si="49"/>
        <v>2.7845673972888653E-2</v>
      </c>
      <c r="G1030" s="45">
        <f t="shared" si="50"/>
        <v>-1.7440359362740352E-3</v>
      </c>
    </row>
    <row r="1031" spans="1:7" x14ac:dyDescent="0.2">
      <c r="A1031" s="47">
        <v>45058</v>
      </c>
      <c r="B1031" s="43">
        <v>117.5100021362305</v>
      </c>
      <c r="C1031" s="43">
        <v>339.8900146484375</v>
      </c>
      <c r="D1031" s="43">
        <v>405.71481323242188</v>
      </c>
      <c r="E1031" s="45">
        <f t="shared" si="48"/>
        <v>8.0638452763762813E-3</v>
      </c>
      <c r="F1031" s="45">
        <f t="shared" si="49"/>
        <v>-1.4125754087599149E-2</v>
      </c>
      <c r="G1031" s="45">
        <f t="shared" si="50"/>
        <v>-1.3101807224571332E-3</v>
      </c>
    </row>
    <row r="1032" spans="1:7" x14ac:dyDescent="0.2">
      <c r="A1032" s="47">
        <v>45061</v>
      </c>
      <c r="B1032" s="43">
        <v>116.5100021362305</v>
      </c>
      <c r="C1032" s="43">
        <v>335.8900146484375</v>
      </c>
      <c r="D1032" s="43">
        <v>407.114501953125</v>
      </c>
      <c r="E1032" s="45">
        <f t="shared" si="48"/>
        <v>-8.5099138951651981E-3</v>
      </c>
      <c r="F1032" s="45">
        <f t="shared" si="49"/>
        <v>-1.1768512835357544E-2</v>
      </c>
      <c r="G1032" s="45">
        <f t="shared" si="50"/>
        <v>3.4499325019746942E-3</v>
      </c>
    </row>
    <row r="1033" spans="1:7" x14ac:dyDescent="0.2">
      <c r="A1033" s="47">
        <v>45062</v>
      </c>
      <c r="B1033" s="43">
        <v>119.5100021362305</v>
      </c>
      <c r="C1033" s="43">
        <v>333.75</v>
      </c>
      <c r="D1033" s="43">
        <v>404.39389038085938</v>
      </c>
      <c r="E1033" s="45">
        <f t="shared" si="48"/>
        <v>2.5748862286451766E-2</v>
      </c>
      <c r="F1033" s="45">
        <f t="shared" si="49"/>
        <v>-6.3711767397353772E-3</v>
      </c>
      <c r="G1033" s="45">
        <f t="shared" si="50"/>
        <v>-6.6826692717000665E-3</v>
      </c>
    </row>
    <row r="1034" spans="1:7" x14ac:dyDescent="0.2">
      <c r="A1034" s="47">
        <v>45063</v>
      </c>
      <c r="B1034" s="43">
        <v>120.8399963378906</v>
      </c>
      <c r="C1034" s="43">
        <v>339.95999145507812</v>
      </c>
      <c r="D1034" s="43">
        <v>409.30282592773438</v>
      </c>
      <c r="E1034" s="45">
        <f t="shared" si="48"/>
        <v>1.1128727118120435E-2</v>
      </c>
      <c r="F1034" s="45">
        <f t="shared" si="49"/>
        <v>1.8606715970271536E-2</v>
      </c>
      <c r="G1034" s="45">
        <f t="shared" si="50"/>
        <v>1.2138995330151378E-2</v>
      </c>
    </row>
    <row r="1035" spans="1:7" x14ac:dyDescent="0.2">
      <c r="A1035" s="47">
        <v>45064</v>
      </c>
      <c r="B1035" s="43">
        <v>122.8300018310547</v>
      </c>
      <c r="C1035" s="43">
        <v>371.29000854492188</v>
      </c>
      <c r="D1035" s="43">
        <v>413.2457275390625</v>
      </c>
      <c r="E1035" s="45">
        <f t="shared" si="48"/>
        <v>1.6468102892023332E-2</v>
      </c>
      <c r="F1035" s="45">
        <f t="shared" si="49"/>
        <v>9.2157953516079139E-2</v>
      </c>
      <c r="G1035" s="45">
        <f t="shared" si="50"/>
        <v>9.6332137516789949E-3</v>
      </c>
    </row>
    <row r="1036" spans="1:7" x14ac:dyDescent="0.2">
      <c r="A1036" s="47">
        <v>45065</v>
      </c>
      <c r="B1036" s="43">
        <v>122.7600021362305</v>
      </c>
      <c r="C1036" s="43">
        <v>365.3599853515625</v>
      </c>
      <c r="D1036" s="43">
        <v>412.64443969726562</v>
      </c>
      <c r="E1036" s="45">
        <f t="shared" si="48"/>
        <v>-5.6989085549705458E-4</v>
      </c>
      <c r="F1036" s="45">
        <f t="shared" si="49"/>
        <v>-1.5971405254342871E-2</v>
      </c>
      <c r="G1036" s="45">
        <f t="shared" si="50"/>
        <v>-1.4550370438858018E-3</v>
      </c>
    </row>
    <row r="1037" spans="1:7" x14ac:dyDescent="0.2">
      <c r="A1037" s="47">
        <v>45068</v>
      </c>
      <c r="B1037" s="43">
        <v>125.0500030517578</v>
      </c>
      <c r="C1037" s="43">
        <v>363.010009765625</v>
      </c>
      <c r="D1037" s="43">
        <v>412.81204223632812</v>
      </c>
      <c r="E1037" s="45">
        <f t="shared" si="48"/>
        <v>1.8654291916564304E-2</v>
      </c>
      <c r="F1037" s="45">
        <f t="shared" si="49"/>
        <v>-6.4319456978198337E-3</v>
      </c>
      <c r="G1037" s="45">
        <f t="shared" si="50"/>
        <v>4.0616696346486747E-4</v>
      </c>
    </row>
    <row r="1038" spans="1:7" x14ac:dyDescent="0.2">
      <c r="A1038" s="47">
        <v>45069</v>
      </c>
      <c r="B1038" s="43">
        <v>122.55999755859381</v>
      </c>
      <c r="C1038" s="43">
        <v>355.989990234375</v>
      </c>
      <c r="D1038" s="43">
        <v>408.17910766601562</v>
      </c>
      <c r="E1038" s="45">
        <f t="shared" si="48"/>
        <v>-1.991207862772611E-2</v>
      </c>
      <c r="F1038" s="45">
        <f t="shared" si="49"/>
        <v>-1.9338363522764645E-2</v>
      </c>
      <c r="G1038" s="45">
        <f t="shared" si="50"/>
        <v>-1.1222866816613409E-2</v>
      </c>
    </row>
    <row r="1039" spans="1:7" x14ac:dyDescent="0.2">
      <c r="A1039" s="47">
        <v>45070</v>
      </c>
      <c r="B1039" s="43">
        <v>120.90000152587891</v>
      </c>
      <c r="C1039" s="43">
        <v>364.85000610351562</v>
      </c>
      <c r="D1039" s="43">
        <v>405.22189331054688</v>
      </c>
      <c r="E1039" s="45">
        <f t="shared" si="48"/>
        <v>-1.3544354322635208E-2</v>
      </c>
      <c r="F1039" s="45">
        <f t="shared" si="49"/>
        <v>2.4888384820335566E-2</v>
      </c>
      <c r="G1039" s="45">
        <f t="shared" si="50"/>
        <v>-7.2448939691652017E-3</v>
      </c>
    </row>
    <row r="1040" spans="1:7" x14ac:dyDescent="0.2">
      <c r="A1040" s="47">
        <v>45071</v>
      </c>
      <c r="B1040" s="43">
        <v>123.48000335693359</v>
      </c>
      <c r="C1040" s="43">
        <v>359</v>
      </c>
      <c r="D1040" s="43">
        <v>408.73110961914062</v>
      </c>
      <c r="E1040" s="45">
        <f t="shared" si="48"/>
        <v>2.1339965248076798E-2</v>
      </c>
      <c r="F1040" s="45">
        <f t="shared" si="49"/>
        <v>-1.6034003030428498E-2</v>
      </c>
      <c r="G1040" s="45">
        <f t="shared" si="50"/>
        <v>8.6599869516537156E-3</v>
      </c>
    </row>
    <row r="1041" spans="1:7" x14ac:dyDescent="0.2">
      <c r="A1041" s="47">
        <v>45072</v>
      </c>
      <c r="B1041" s="43">
        <v>124.61000061035161</v>
      </c>
      <c r="C1041" s="43">
        <v>378.8800048828125</v>
      </c>
      <c r="D1041" s="43">
        <v>414.0244140625</v>
      </c>
      <c r="E1041" s="45">
        <f t="shared" si="48"/>
        <v>9.1512570675238835E-3</v>
      </c>
      <c r="F1041" s="45">
        <f t="shared" si="49"/>
        <v>5.537605816939415E-2</v>
      </c>
      <c r="G1041" s="45">
        <f t="shared" si="50"/>
        <v>1.2950578800551111E-2</v>
      </c>
    </row>
    <row r="1042" spans="1:7" x14ac:dyDescent="0.2">
      <c r="A1042" s="47">
        <v>45076</v>
      </c>
      <c r="B1042" s="43">
        <v>123.6699981689453</v>
      </c>
      <c r="C1042" s="43">
        <v>392.98001098632812</v>
      </c>
      <c r="D1042" s="43">
        <v>414.18215942382812</v>
      </c>
      <c r="E1042" s="45">
        <f t="shared" si="48"/>
        <v>-7.5435553872248273E-3</v>
      </c>
      <c r="F1042" s="45">
        <f t="shared" si="49"/>
        <v>3.7214964954080262E-2</v>
      </c>
      <c r="G1042" s="45">
        <f t="shared" si="50"/>
        <v>3.8100497451416522E-4</v>
      </c>
    </row>
    <row r="1043" spans="1:7" x14ac:dyDescent="0.2">
      <c r="A1043" s="47">
        <v>45077</v>
      </c>
      <c r="B1043" s="43">
        <v>122.870002746582</v>
      </c>
      <c r="C1043" s="43">
        <v>395.23001098632812</v>
      </c>
      <c r="D1043" s="43">
        <v>411.88546752929688</v>
      </c>
      <c r="E1043" s="45">
        <f t="shared" si="48"/>
        <v>-6.4687914143123342E-3</v>
      </c>
      <c r="F1043" s="45">
        <f t="shared" si="49"/>
        <v>5.725482052771071E-3</v>
      </c>
      <c r="G1043" s="45">
        <f t="shared" si="50"/>
        <v>-5.5451251153023949E-3</v>
      </c>
    </row>
    <row r="1044" spans="1:7" x14ac:dyDescent="0.2">
      <c r="A1044" s="47">
        <v>45078</v>
      </c>
      <c r="B1044" s="43">
        <v>123.7200012207031</v>
      </c>
      <c r="C1044" s="43">
        <v>403.1300048828125</v>
      </c>
      <c r="D1044" s="43">
        <v>415.79873657226562</v>
      </c>
      <c r="E1044" s="45">
        <f t="shared" si="48"/>
        <v>6.9178681136209137E-3</v>
      </c>
      <c r="F1044" s="45">
        <f t="shared" si="49"/>
        <v>1.9988345208829937E-2</v>
      </c>
      <c r="G1044" s="45">
        <f t="shared" si="50"/>
        <v>9.5008669920853776E-3</v>
      </c>
    </row>
    <row r="1045" spans="1:7" x14ac:dyDescent="0.2">
      <c r="A1045" s="47">
        <v>45079</v>
      </c>
      <c r="B1045" s="43">
        <v>124.6699981689453</v>
      </c>
      <c r="C1045" s="43">
        <v>400.47000122070312</v>
      </c>
      <c r="D1045" s="43">
        <v>421.81170654296881</v>
      </c>
      <c r="E1045" s="45">
        <f t="shared" si="48"/>
        <v>7.6786044202142379E-3</v>
      </c>
      <c r="F1045" s="45">
        <f t="shared" si="49"/>
        <v>-6.5983767764511156E-3</v>
      </c>
      <c r="G1045" s="45">
        <f t="shared" si="50"/>
        <v>1.4461251181936025E-2</v>
      </c>
    </row>
    <row r="1046" spans="1:7" x14ac:dyDescent="0.2">
      <c r="A1046" s="47">
        <v>45082</v>
      </c>
      <c r="B1046" s="43">
        <v>126.0100021362305</v>
      </c>
      <c r="C1046" s="43">
        <v>403.54000854492188</v>
      </c>
      <c r="D1046" s="43">
        <v>421.00338745117188</v>
      </c>
      <c r="E1046" s="45">
        <f t="shared" si="48"/>
        <v>1.0748407692035946E-2</v>
      </c>
      <c r="F1046" s="45">
        <f t="shared" si="49"/>
        <v>7.6660107245507198E-3</v>
      </c>
      <c r="G1046" s="45">
        <f t="shared" si="50"/>
        <v>-1.916303125917608E-3</v>
      </c>
    </row>
    <row r="1047" spans="1:7" x14ac:dyDescent="0.2">
      <c r="A1047" s="47">
        <v>45083</v>
      </c>
      <c r="B1047" s="43">
        <v>127.30999755859381</v>
      </c>
      <c r="C1047" s="43">
        <v>399.29000854492188</v>
      </c>
      <c r="D1047" s="43">
        <v>421.92010498046881</v>
      </c>
      <c r="E1047" s="45">
        <f t="shared" si="48"/>
        <v>1.0316605033923208E-2</v>
      </c>
      <c r="F1047" s="45">
        <f t="shared" si="49"/>
        <v>-1.053179340339656E-2</v>
      </c>
      <c r="G1047" s="45">
        <f t="shared" si="50"/>
        <v>2.1774587963457968E-3</v>
      </c>
    </row>
    <row r="1048" spans="1:7" x14ac:dyDescent="0.2">
      <c r="A1048" s="47">
        <v>45084</v>
      </c>
      <c r="B1048" s="43">
        <v>122.5</v>
      </c>
      <c r="C1048" s="43">
        <v>399.76998901367188</v>
      </c>
      <c r="D1048" s="43">
        <v>420.46121215820312</v>
      </c>
      <c r="E1048" s="45">
        <f t="shared" si="48"/>
        <v>-3.7781774022735561E-2</v>
      </c>
      <c r="F1048" s="45">
        <f t="shared" si="49"/>
        <v>1.202084846798765E-3</v>
      </c>
      <c r="G1048" s="45">
        <f t="shared" si="50"/>
        <v>-3.4577466327024541E-3</v>
      </c>
    </row>
    <row r="1049" spans="1:7" x14ac:dyDescent="0.2">
      <c r="A1049" s="47">
        <v>45085</v>
      </c>
      <c r="B1049" s="43">
        <v>122.13999938964839</v>
      </c>
      <c r="C1049" s="43">
        <v>409.3699951171875</v>
      </c>
      <c r="D1049" s="43">
        <v>423.00442504882812</v>
      </c>
      <c r="E1049" s="45">
        <f t="shared" si="48"/>
        <v>-2.9387804926661642E-3</v>
      </c>
      <c r="F1049" s="45">
        <f t="shared" si="49"/>
        <v>2.4013823867072001E-2</v>
      </c>
      <c r="G1049" s="45">
        <f t="shared" si="50"/>
        <v>6.048626643991333E-3</v>
      </c>
    </row>
    <row r="1050" spans="1:7" x14ac:dyDescent="0.2">
      <c r="A1050" s="47">
        <v>45086</v>
      </c>
      <c r="B1050" s="43">
        <v>122.23000335693359</v>
      </c>
      <c r="C1050" s="43">
        <v>420.01998901367188</v>
      </c>
      <c r="D1050" s="43">
        <v>423.76339721679688</v>
      </c>
      <c r="E1050" s="45">
        <f t="shared" si="48"/>
        <v>7.3689182687868015E-4</v>
      </c>
      <c r="F1050" s="45">
        <f t="shared" si="49"/>
        <v>2.6015570323945397E-2</v>
      </c>
      <c r="G1050" s="45">
        <f t="shared" si="50"/>
        <v>1.7942416746140198E-3</v>
      </c>
    </row>
    <row r="1051" spans="1:7" x14ac:dyDescent="0.2">
      <c r="A1051" s="47">
        <v>45089</v>
      </c>
      <c r="B1051" s="43">
        <v>123.63999938964839</v>
      </c>
      <c r="C1051" s="43">
        <v>423.97000122070312</v>
      </c>
      <c r="D1051" s="43">
        <v>427.60772705078119</v>
      </c>
      <c r="E1051" s="45">
        <f t="shared" si="48"/>
        <v>1.1535596776491604E-2</v>
      </c>
      <c r="F1051" s="45">
        <f t="shared" si="49"/>
        <v>9.4043433892444465E-3</v>
      </c>
      <c r="G1051" s="45">
        <f t="shared" si="50"/>
        <v>9.0718779848217128E-3</v>
      </c>
    </row>
    <row r="1052" spans="1:7" x14ac:dyDescent="0.2">
      <c r="A1052" s="47">
        <v>45090</v>
      </c>
      <c r="B1052" s="43">
        <v>123.8300018310547</v>
      </c>
      <c r="C1052" s="43">
        <v>435.73001098632812</v>
      </c>
      <c r="D1052" s="43">
        <v>430.42694091796881</v>
      </c>
      <c r="E1052" s="45">
        <f t="shared" si="48"/>
        <v>1.5367392619237959E-3</v>
      </c>
      <c r="F1052" s="45">
        <f t="shared" si="49"/>
        <v>2.7737834591516707E-2</v>
      </c>
      <c r="G1052" s="45">
        <f t="shared" si="50"/>
        <v>6.5929909326751098E-3</v>
      </c>
    </row>
    <row r="1053" spans="1:7" x14ac:dyDescent="0.2">
      <c r="A1053" s="47">
        <v>45091</v>
      </c>
      <c r="B1053" s="43">
        <v>123.6699981689453</v>
      </c>
      <c r="C1053" s="43">
        <v>440.8599853515625</v>
      </c>
      <c r="D1053" s="43">
        <v>430.93948364257812</v>
      </c>
      <c r="E1053" s="45">
        <f t="shared" si="48"/>
        <v>-1.292123554416979E-3</v>
      </c>
      <c r="F1053" s="45">
        <f t="shared" si="49"/>
        <v>1.1773286750715314E-2</v>
      </c>
      <c r="G1053" s="45">
        <f t="shared" si="50"/>
        <v>1.1907775185173621E-3</v>
      </c>
    </row>
    <row r="1054" spans="1:7" x14ac:dyDescent="0.2">
      <c r="A1054" s="47">
        <v>45092</v>
      </c>
      <c r="B1054" s="43">
        <v>125.0899963378906</v>
      </c>
      <c r="C1054" s="43">
        <v>445.26998901367188</v>
      </c>
      <c r="D1054" s="43">
        <v>436.28213500976562</v>
      </c>
      <c r="E1054" s="45">
        <f t="shared" si="48"/>
        <v>1.1482155655937199E-2</v>
      </c>
      <c r="F1054" s="45">
        <f t="shared" si="49"/>
        <v>1.0003184250420528E-2</v>
      </c>
      <c r="G1054" s="45">
        <f t="shared" si="50"/>
        <v>1.2397683595914602E-2</v>
      </c>
    </row>
    <row r="1055" spans="1:7" x14ac:dyDescent="0.2">
      <c r="A1055" s="47">
        <v>45093</v>
      </c>
      <c r="B1055" s="43">
        <v>123.5299987792969</v>
      </c>
      <c r="C1055" s="43">
        <v>431.95999145507812</v>
      </c>
      <c r="D1055" s="43">
        <v>434.79608154296881</v>
      </c>
      <c r="E1055" s="45">
        <f t="shared" si="48"/>
        <v>-1.2471001712877655E-2</v>
      </c>
      <c r="F1055" s="45">
        <f t="shared" si="49"/>
        <v>-2.9891970909777778E-2</v>
      </c>
      <c r="G1055" s="45">
        <f t="shared" si="50"/>
        <v>-3.4061753795248911E-3</v>
      </c>
    </row>
    <row r="1056" spans="1:7" x14ac:dyDescent="0.2">
      <c r="A1056" s="47">
        <v>45097</v>
      </c>
      <c r="B1056" s="43">
        <v>123.09999847412109</v>
      </c>
      <c r="C1056" s="43">
        <v>434.70001220703119</v>
      </c>
      <c r="D1056" s="43">
        <v>432.540283203125</v>
      </c>
      <c r="E1056" s="45">
        <f t="shared" si="48"/>
        <v>-3.4809383099247294E-3</v>
      </c>
      <c r="F1056" s="45">
        <f t="shared" si="49"/>
        <v>6.3432280909238277E-3</v>
      </c>
      <c r="G1056" s="45">
        <f t="shared" si="50"/>
        <v>-5.188175412801822E-3</v>
      </c>
    </row>
    <row r="1057" spans="1:7" x14ac:dyDescent="0.2">
      <c r="A1057" s="47">
        <v>45098</v>
      </c>
      <c r="B1057" s="43">
        <v>120.5500030517578</v>
      </c>
      <c r="C1057" s="43">
        <v>424.45001220703119</v>
      </c>
      <c r="D1057" s="43">
        <v>430.32403564453119</v>
      </c>
      <c r="E1057" s="45">
        <f t="shared" si="48"/>
        <v>-2.0714829033075678E-2</v>
      </c>
      <c r="F1057" s="45">
        <f t="shared" si="49"/>
        <v>-2.3579479439071908E-2</v>
      </c>
      <c r="G1057" s="45">
        <f t="shared" si="50"/>
        <v>-5.123794579736371E-3</v>
      </c>
    </row>
    <row r="1058" spans="1:7" x14ac:dyDescent="0.2">
      <c r="A1058" s="47">
        <v>45099</v>
      </c>
      <c r="B1058" s="43">
        <v>123.15000152587891</v>
      </c>
      <c r="C1058" s="43">
        <v>422.48001098632812</v>
      </c>
      <c r="D1058" s="43">
        <v>431.87738037109381</v>
      </c>
      <c r="E1058" s="45">
        <f t="shared" si="48"/>
        <v>2.1567800981347186E-2</v>
      </c>
      <c r="F1058" s="45">
        <f t="shared" si="49"/>
        <v>-4.6413032490199898E-3</v>
      </c>
      <c r="G1058" s="45">
        <f t="shared" si="50"/>
        <v>3.6097094233559215E-3</v>
      </c>
    </row>
    <row r="1059" spans="1:7" x14ac:dyDescent="0.2">
      <c r="A1059" s="47">
        <v>45100</v>
      </c>
      <c r="B1059" s="43">
        <v>122.3399963378906</v>
      </c>
      <c r="C1059" s="43">
        <v>424.01998901367188</v>
      </c>
      <c r="D1059" s="43">
        <v>428.61239624023438</v>
      </c>
      <c r="E1059" s="45">
        <f t="shared" si="48"/>
        <v>-6.5773867474787978E-3</v>
      </c>
      <c r="F1059" s="45">
        <f t="shared" si="49"/>
        <v>3.6450908618102297E-3</v>
      </c>
      <c r="G1059" s="45">
        <f t="shared" si="50"/>
        <v>-7.5599794739283875E-3</v>
      </c>
    </row>
    <row r="1060" spans="1:7" x14ac:dyDescent="0.2">
      <c r="A1060" s="47">
        <v>45103</v>
      </c>
      <c r="B1060" s="43">
        <v>118.3399963378906</v>
      </c>
      <c r="C1060" s="43">
        <v>415.94000244140619</v>
      </c>
      <c r="D1060" s="43">
        <v>426.8612060546875</v>
      </c>
      <c r="E1060" s="45">
        <f t="shared" si="48"/>
        <v>-3.2695766877026938E-2</v>
      </c>
      <c r="F1060" s="45">
        <f t="shared" si="49"/>
        <v>-1.9055673745619468E-2</v>
      </c>
      <c r="G1060" s="45">
        <f t="shared" si="50"/>
        <v>-4.0857198739659055E-3</v>
      </c>
    </row>
    <row r="1061" spans="1:7" x14ac:dyDescent="0.2">
      <c r="A1061" s="47">
        <v>45104</v>
      </c>
      <c r="B1061" s="43">
        <v>118.3300018310547</v>
      </c>
      <c r="C1061" s="43">
        <v>417.07998657226562</v>
      </c>
      <c r="D1061" s="43">
        <v>431.541015625</v>
      </c>
      <c r="E1061" s="45">
        <f t="shared" si="48"/>
        <v>-8.4455865685157067E-5</v>
      </c>
      <c r="F1061" s="45">
        <f t="shared" si="49"/>
        <v>2.7407417516184256E-3</v>
      </c>
      <c r="G1061" s="45">
        <f t="shared" si="50"/>
        <v>1.0963304942995791E-2</v>
      </c>
    </row>
    <row r="1062" spans="1:7" x14ac:dyDescent="0.2">
      <c r="A1062" s="47">
        <v>45105</v>
      </c>
      <c r="B1062" s="43">
        <v>120.1800003051758</v>
      </c>
      <c r="C1062" s="43">
        <v>429.83999633789062</v>
      </c>
      <c r="D1062" s="43">
        <v>431.7586669921875</v>
      </c>
      <c r="E1062" s="45">
        <f t="shared" si="48"/>
        <v>1.5634230081078029E-2</v>
      </c>
      <c r="F1062" s="45">
        <f t="shared" si="49"/>
        <v>3.0593675497335639E-2</v>
      </c>
      <c r="G1062" s="45">
        <f t="shared" si="50"/>
        <v>5.0435847186454798E-4</v>
      </c>
    </row>
    <row r="1063" spans="1:7" x14ac:dyDescent="0.2">
      <c r="A1063" s="47">
        <v>45106</v>
      </c>
      <c r="B1063" s="43">
        <v>119.09999847412109</v>
      </c>
      <c r="C1063" s="43">
        <v>428.239990234375</v>
      </c>
      <c r="D1063" s="43">
        <v>433.46041870117188</v>
      </c>
      <c r="E1063" s="45">
        <f t="shared" si="48"/>
        <v>-8.9865354327860591E-3</v>
      </c>
      <c r="F1063" s="45">
        <f t="shared" si="49"/>
        <v>-3.7223295113232896E-3</v>
      </c>
      <c r="G1063" s="45">
        <f t="shared" si="50"/>
        <v>3.9414419190227108E-3</v>
      </c>
    </row>
    <row r="1064" spans="1:7" x14ac:dyDescent="0.2">
      <c r="A1064" s="47">
        <v>45107</v>
      </c>
      <c r="B1064" s="43">
        <v>119.6999969482422</v>
      </c>
      <c r="C1064" s="43">
        <v>440.489990234375</v>
      </c>
      <c r="D1064" s="43">
        <v>438.57553100585938</v>
      </c>
      <c r="E1064" s="45">
        <f t="shared" si="48"/>
        <v>5.0377706281119726E-3</v>
      </c>
      <c r="F1064" s="45">
        <f t="shared" si="49"/>
        <v>2.8605455537432635E-2</v>
      </c>
      <c r="G1064" s="45">
        <f t="shared" si="50"/>
        <v>1.1800644497171182E-2</v>
      </c>
    </row>
    <row r="1065" spans="1:7" x14ac:dyDescent="0.2">
      <c r="A1065" s="47">
        <v>45110</v>
      </c>
      <c r="B1065" s="43">
        <v>119.90000152587891</v>
      </c>
      <c r="C1065" s="43">
        <v>441.44000244140619</v>
      </c>
      <c r="D1065" s="43">
        <v>439.08013916015619</v>
      </c>
      <c r="E1065" s="45">
        <f t="shared" si="48"/>
        <v>1.6708820612851454E-3</v>
      </c>
      <c r="F1065" s="45">
        <f t="shared" si="49"/>
        <v>2.1567169018431331E-3</v>
      </c>
      <c r="G1065" s="45">
        <f t="shared" si="50"/>
        <v>1.1505615763367258E-3</v>
      </c>
    </row>
    <row r="1066" spans="1:7" x14ac:dyDescent="0.2">
      <c r="A1066" s="47">
        <v>45112</v>
      </c>
      <c r="B1066" s="43">
        <v>121.75</v>
      </c>
      <c r="C1066" s="43">
        <v>445.89999389648438</v>
      </c>
      <c r="D1066" s="43">
        <v>438.4271240234375</v>
      </c>
      <c r="E1066" s="45">
        <f t="shared" si="48"/>
        <v>1.542951168121374E-2</v>
      </c>
      <c r="F1066" s="45">
        <f t="shared" si="49"/>
        <v>1.0103278883680624E-2</v>
      </c>
      <c r="G1066" s="45">
        <f t="shared" si="50"/>
        <v>-1.4872345125145898E-3</v>
      </c>
    </row>
    <row r="1067" spans="1:7" x14ac:dyDescent="0.2">
      <c r="A1067" s="47">
        <v>45113</v>
      </c>
      <c r="B1067" s="43">
        <v>120.11000061035161</v>
      </c>
      <c r="C1067" s="43">
        <v>438.83999633789062</v>
      </c>
      <c r="D1067" s="43">
        <v>434.99395751953119</v>
      </c>
      <c r="E1067" s="45">
        <f t="shared" si="48"/>
        <v>-1.3470220859535071E-2</v>
      </c>
      <c r="F1067" s="45">
        <f t="shared" si="49"/>
        <v>-1.5833141186883996E-2</v>
      </c>
      <c r="G1067" s="45">
        <f t="shared" si="50"/>
        <v>-7.8306434884780896E-3</v>
      </c>
    </row>
    <row r="1068" spans="1:7" x14ac:dyDescent="0.2">
      <c r="A1068" s="47">
        <v>45114</v>
      </c>
      <c r="B1068" s="43">
        <v>119.48000335693359</v>
      </c>
      <c r="C1068" s="43">
        <v>438.10000610351562</v>
      </c>
      <c r="D1068" s="43">
        <v>433.89572143554688</v>
      </c>
      <c r="E1068" s="45">
        <f t="shared" si="48"/>
        <v>-5.2451690135427026E-3</v>
      </c>
      <c r="F1068" s="45">
        <f t="shared" si="49"/>
        <v>-1.6862415471474821E-3</v>
      </c>
      <c r="G1068" s="45">
        <f t="shared" si="50"/>
        <v>-2.5247157230569289E-3</v>
      </c>
    </row>
    <row r="1069" spans="1:7" x14ac:dyDescent="0.2">
      <c r="A1069" s="47">
        <v>45117</v>
      </c>
      <c r="B1069" s="43">
        <v>116.4499969482422</v>
      </c>
      <c r="C1069" s="43">
        <v>441.70999145507812</v>
      </c>
      <c r="D1069" s="43">
        <v>434.99395751953119</v>
      </c>
      <c r="E1069" s="45">
        <f t="shared" si="48"/>
        <v>-2.5359945794775178E-2</v>
      </c>
      <c r="F1069" s="45">
        <f t="shared" si="49"/>
        <v>8.2400942736109463E-3</v>
      </c>
      <c r="G1069" s="45">
        <f t="shared" si="50"/>
        <v>2.5311060462887185E-3</v>
      </c>
    </row>
    <row r="1070" spans="1:7" x14ac:dyDescent="0.2">
      <c r="A1070" s="47">
        <v>45118</v>
      </c>
      <c r="B1070" s="43">
        <v>117.13999938964839</v>
      </c>
      <c r="C1070" s="43">
        <v>440.20999145507812</v>
      </c>
      <c r="D1070" s="43">
        <v>437.76422119140619</v>
      </c>
      <c r="E1070" s="45">
        <f t="shared" si="48"/>
        <v>5.9253109445153032E-3</v>
      </c>
      <c r="F1070" s="45">
        <f t="shared" si="49"/>
        <v>-3.3958932988106291E-3</v>
      </c>
      <c r="G1070" s="45">
        <f t="shared" si="50"/>
        <v>6.3685106976471397E-3</v>
      </c>
    </row>
    <row r="1071" spans="1:7" x14ac:dyDescent="0.2">
      <c r="A1071" s="47">
        <v>45119</v>
      </c>
      <c r="B1071" s="43">
        <v>118.9300003051758</v>
      </c>
      <c r="C1071" s="43">
        <v>444.04998779296881</v>
      </c>
      <c r="D1071" s="43">
        <v>441.28646850585938</v>
      </c>
      <c r="E1071" s="45">
        <f t="shared" si="48"/>
        <v>1.5280868404081467E-2</v>
      </c>
      <c r="F1071" s="45">
        <f t="shared" si="49"/>
        <v>8.7231012753660776E-3</v>
      </c>
      <c r="G1071" s="45">
        <f t="shared" si="50"/>
        <v>8.0459917552584293E-3</v>
      </c>
    </row>
    <row r="1072" spans="1:7" x14ac:dyDescent="0.2">
      <c r="A1072" s="47">
        <v>45120</v>
      </c>
      <c r="B1072" s="43">
        <v>124.5400009155273</v>
      </c>
      <c r="C1072" s="43">
        <v>450.3800048828125</v>
      </c>
      <c r="D1072" s="43">
        <v>444.78887939453119</v>
      </c>
      <c r="E1072" s="45">
        <f t="shared" si="48"/>
        <v>4.7170609568285359E-2</v>
      </c>
      <c r="F1072" s="45">
        <f t="shared" si="49"/>
        <v>1.4255190325092324E-2</v>
      </c>
      <c r="G1072" s="45">
        <f t="shared" si="50"/>
        <v>7.9368191382131938E-3</v>
      </c>
    </row>
    <row r="1073" spans="1:7" x14ac:dyDescent="0.2">
      <c r="A1073" s="47">
        <v>45121</v>
      </c>
      <c r="B1073" s="43">
        <v>125.4199981689453</v>
      </c>
      <c r="C1073" s="43">
        <v>441.91000366210938</v>
      </c>
      <c r="D1073" s="43">
        <v>444.5118408203125</v>
      </c>
      <c r="E1073" s="45">
        <f t="shared" si="48"/>
        <v>7.065980784879548E-3</v>
      </c>
      <c r="F1073" s="45">
        <f t="shared" si="49"/>
        <v>-1.8806343818276287E-2</v>
      </c>
      <c r="G1073" s="45">
        <f t="shared" si="50"/>
        <v>-6.2285409337529279E-4</v>
      </c>
    </row>
    <row r="1074" spans="1:7" x14ac:dyDescent="0.2">
      <c r="A1074" s="47">
        <v>45124</v>
      </c>
      <c r="B1074" s="43">
        <v>124.65000152587891</v>
      </c>
      <c r="C1074" s="43">
        <v>450.04998779296881</v>
      </c>
      <c r="D1074" s="43">
        <v>446.0552978515625</v>
      </c>
      <c r="E1074" s="45">
        <f t="shared" si="48"/>
        <v>-6.1393450351448619E-3</v>
      </c>
      <c r="F1074" s="45">
        <f t="shared" si="49"/>
        <v>1.8420004216703315E-2</v>
      </c>
      <c r="G1074" s="45">
        <f t="shared" si="50"/>
        <v>3.4722517816435858E-3</v>
      </c>
    </row>
    <row r="1075" spans="1:7" x14ac:dyDescent="0.2">
      <c r="A1075" s="47">
        <v>45125</v>
      </c>
      <c r="B1075" s="43">
        <v>123.7600021362305</v>
      </c>
      <c r="C1075" s="43">
        <v>474.79998779296881</v>
      </c>
      <c r="D1075" s="43">
        <v>449.36972045898438</v>
      </c>
      <c r="E1075" s="45">
        <f t="shared" si="48"/>
        <v>-7.13998699361134E-3</v>
      </c>
      <c r="F1075" s="45">
        <f t="shared" si="49"/>
        <v>5.4993891059464825E-2</v>
      </c>
      <c r="G1075" s="45">
        <f t="shared" si="50"/>
        <v>7.4305195418278448E-3</v>
      </c>
    </row>
    <row r="1076" spans="1:7" x14ac:dyDescent="0.2">
      <c r="A1076" s="47">
        <v>45126</v>
      </c>
      <c r="B1076" s="43">
        <v>122.0299987792969</v>
      </c>
      <c r="C1076" s="43">
        <v>477.58999633789062</v>
      </c>
      <c r="D1076" s="43">
        <v>450.3690185546875</v>
      </c>
      <c r="E1076" s="45">
        <f t="shared" si="48"/>
        <v>-1.3978695273690033E-2</v>
      </c>
      <c r="F1076" s="45">
        <f t="shared" si="49"/>
        <v>5.8761765304391079E-3</v>
      </c>
      <c r="G1076" s="45">
        <f t="shared" si="50"/>
        <v>2.2237771042571495E-3</v>
      </c>
    </row>
    <row r="1077" spans="1:7" x14ac:dyDescent="0.2">
      <c r="A1077" s="47">
        <v>45127</v>
      </c>
      <c r="B1077" s="43">
        <v>119.1999969482422</v>
      </c>
      <c r="C1077" s="43">
        <v>437.42001342773438</v>
      </c>
      <c r="D1077" s="43">
        <v>447.38104248046881</v>
      </c>
      <c r="E1077" s="45">
        <f t="shared" si="48"/>
        <v>-2.3191033838925415E-2</v>
      </c>
      <c r="F1077" s="45">
        <f t="shared" si="49"/>
        <v>-8.410976615543754E-2</v>
      </c>
      <c r="G1077" s="45">
        <f t="shared" si="50"/>
        <v>-6.6345062629033147E-3</v>
      </c>
    </row>
    <row r="1078" spans="1:7" x14ac:dyDescent="0.2">
      <c r="A1078" s="47">
        <v>45128</v>
      </c>
      <c r="B1078" s="43">
        <v>120.01999664306641</v>
      </c>
      <c r="C1078" s="43">
        <v>427.5</v>
      </c>
      <c r="D1078" s="43">
        <v>447.38104248046881</v>
      </c>
      <c r="E1078" s="45">
        <f t="shared" si="48"/>
        <v>6.8791922467939023E-3</v>
      </c>
      <c r="F1078" s="45">
        <f t="shared" si="49"/>
        <v>-2.2678462629084181E-2</v>
      </c>
      <c r="G1078" s="45">
        <f t="shared" si="50"/>
        <v>0</v>
      </c>
    </row>
    <row r="1079" spans="1:7" x14ac:dyDescent="0.2">
      <c r="A1079" s="47">
        <v>45131</v>
      </c>
      <c r="B1079" s="43">
        <v>121.5299987792969</v>
      </c>
      <c r="C1079" s="43">
        <v>428.3699951171875</v>
      </c>
      <c r="D1079" s="43">
        <v>449.379638671875</v>
      </c>
      <c r="E1079" s="45">
        <f t="shared" si="48"/>
        <v>1.2581254611439205E-2</v>
      </c>
      <c r="F1079" s="45">
        <f t="shared" si="49"/>
        <v>2.03507629751462E-3</v>
      </c>
      <c r="G1079" s="45">
        <f t="shared" si="50"/>
        <v>4.4673242753540355E-3</v>
      </c>
    </row>
    <row r="1080" spans="1:7" x14ac:dyDescent="0.2">
      <c r="A1080" s="47">
        <v>45132</v>
      </c>
      <c r="B1080" s="43">
        <v>122.2099990844727</v>
      </c>
      <c r="C1080" s="43">
        <v>427.70001220703119</v>
      </c>
      <c r="D1080" s="43">
        <v>450.60650634765619</v>
      </c>
      <c r="E1080" s="45">
        <f t="shared" si="48"/>
        <v>5.5953288242082668E-3</v>
      </c>
      <c r="F1080" s="45">
        <f t="shared" si="49"/>
        <v>-1.564028568277809E-3</v>
      </c>
      <c r="G1080" s="45">
        <f t="shared" si="50"/>
        <v>2.7301363261743577E-3</v>
      </c>
    </row>
    <row r="1081" spans="1:7" x14ac:dyDescent="0.2">
      <c r="A1081" s="47">
        <v>45133</v>
      </c>
      <c r="B1081" s="43">
        <v>129.27000427246091</v>
      </c>
      <c r="C1081" s="43">
        <v>422.67001342773438</v>
      </c>
      <c r="D1081" s="43">
        <v>450.67578125</v>
      </c>
      <c r="E1081" s="45">
        <f t="shared" si="48"/>
        <v>5.7769456189163938E-2</v>
      </c>
      <c r="F1081" s="45">
        <f t="shared" si="49"/>
        <v>-1.1760576655915577E-2</v>
      </c>
      <c r="G1081" s="45">
        <f t="shared" si="50"/>
        <v>1.5373702192031648E-4</v>
      </c>
    </row>
    <row r="1082" spans="1:7" x14ac:dyDescent="0.2">
      <c r="A1082" s="47">
        <v>45134</v>
      </c>
      <c r="B1082" s="43">
        <v>129.3999938964844</v>
      </c>
      <c r="C1082" s="43">
        <v>413.17001342773438</v>
      </c>
      <c r="D1082" s="43">
        <v>447.68780517578119</v>
      </c>
      <c r="E1082" s="45">
        <f t="shared" si="48"/>
        <v>1.0055667960644351E-3</v>
      </c>
      <c r="F1082" s="45">
        <f t="shared" si="49"/>
        <v>-2.2476162723155314E-2</v>
      </c>
      <c r="G1082" s="45">
        <f t="shared" si="50"/>
        <v>-6.6299903356939194E-3</v>
      </c>
    </row>
    <row r="1083" spans="1:7" x14ac:dyDescent="0.2">
      <c r="A1083" s="47">
        <v>45135</v>
      </c>
      <c r="B1083" s="43">
        <v>132.58000183105469</v>
      </c>
      <c r="C1083" s="43">
        <v>425.77999877929688</v>
      </c>
      <c r="D1083" s="43">
        <v>452.07077026367188</v>
      </c>
      <c r="E1083" s="45">
        <f t="shared" si="48"/>
        <v>2.4575023837436826E-2</v>
      </c>
      <c r="F1083" s="45">
        <f t="shared" si="49"/>
        <v>3.0520088442401092E-2</v>
      </c>
      <c r="G1083" s="45">
        <f t="shared" si="50"/>
        <v>9.79022666514167E-3</v>
      </c>
    </row>
    <row r="1084" spans="1:7" x14ac:dyDescent="0.2">
      <c r="A1084" s="47">
        <v>45138</v>
      </c>
      <c r="B1084" s="43">
        <v>132.7200012207031</v>
      </c>
      <c r="C1084" s="43">
        <v>438.97000122070312</v>
      </c>
      <c r="D1084" s="43">
        <v>452.93154907226562</v>
      </c>
      <c r="E1084" s="45">
        <f t="shared" si="48"/>
        <v>1.0559615908499447E-3</v>
      </c>
      <c r="F1084" s="45">
        <f t="shared" si="49"/>
        <v>3.0978445392507246E-2</v>
      </c>
      <c r="G1084" s="45">
        <f t="shared" si="50"/>
        <v>1.9040797707219552E-3</v>
      </c>
    </row>
    <row r="1085" spans="1:7" x14ac:dyDescent="0.2">
      <c r="A1085" s="47">
        <v>45139</v>
      </c>
      <c r="B1085" s="43">
        <v>131.55000305175781</v>
      </c>
      <c r="C1085" s="43">
        <v>438.6199951171875</v>
      </c>
      <c r="D1085" s="43">
        <v>451.63546752929688</v>
      </c>
      <c r="E1085" s="45">
        <f t="shared" si="48"/>
        <v>-8.8155376596152045E-3</v>
      </c>
      <c r="F1085" s="45">
        <f t="shared" si="49"/>
        <v>-7.9733490339275071E-4</v>
      </c>
      <c r="G1085" s="45">
        <f t="shared" si="50"/>
        <v>-2.8615395540970783E-3</v>
      </c>
    </row>
    <row r="1086" spans="1:7" x14ac:dyDescent="0.2">
      <c r="A1086" s="47">
        <v>45140</v>
      </c>
      <c r="B1086" s="43">
        <v>128.3800048828125</v>
      </c>
      <c r="C1086" s="43">
        <v>429.70001220703119</v>
      </c>
      <c r="D1086" s="43">
        <v>445.35287475585938</v>
      </c>
      <c r="E1086" s="45">
        <f t="shared" si="48"/>
        <v>-2.4097286928211545E-2</v>
      </c>
      <c r="F1086" s="45">
        <f t="shared" si="49"/>
        <v>-2.033647122670075E-2</v>
      </c>
      <c r="G1086" s="45">
        <f t="shared" si="50"/>
        <v>-1.3910760392240359E-2</v>
      </c>
    </row>
    <row r="1087" spans="1:7" x14ac:dyDescent="0.2">
      <c r="A1087" s="47">
        <v>45141</v>
      </c>
      <c r="B1087" s="43">
        <v>128.44999694824219</v>
      </c>
      <c r="C1087" s="43">
        <v>431</v>
      </c>
      <c r="D1087" s="43">
        <v>444.07650756835938</v>
      </c>
      <c r="E1087" s="45">
        <f t="shared" si="48"/>
        <v>5.4519444436520678E-4</v>
      </c>
      <c r="F1087" s="45">
        <f t="shared" si="49"/>
        <v>3.0253380405827579E-3</v>
      </c>
      <c r="G1087" s="45">
        <f t="shared" si="50"/>
        <v>-2.8659682239610541E-3</v>
      </c>
    </row>
    <row r="1088" spans="1:7" x14ac:dyDescent="0.2">
      <c r="A1088" s="47">
        <v>45142</v>
      </c>
      <c r="B1088" s="43">
        <v>128.11000061035159</v>
      </c>
      <c r="C1088" s="43">
        <v>431.60000610351562</v>
      </c>
      <c r="D1088" s="43">
        <v>442.06808471679688</v>
      </c>
      <c r="E1088" s="45">
        <f t="shared" si="48"/>
        <v>-2.6469158892046931E-3</v>
      </c>
      <c r="F1088" s="45">
        <f t="shared" si="49"/>
        <v>1.3921255301986659E-3</v>
      </c>
      <c r="G1088" s="45">
        <f t="shared" si="50"/>
        <v>-4.5226955655908712E-3</v>
      </c>
    </row>
    <row r="1089" spans="1:7" x14ac:dyDescent="0.2">
      <c r="A1089" s="47">
        <v>45145</v>
      </c>
      <c r="B1089" s="43">
        <v>131.5299987792969</v>
      </c>
      <c r="C1089" s="43">
        <v>440.760009765625</v>
      </c>
      <c r="D1089" s="43">
        <v>445.92666625976562</v>
      </c>
      <c r="E1089" s="45">
        <f t="shared" si="48"/>
        <v>2.6695793869732982E-2</v>
      </c>
      <c r="F1089" s="45">
        <f t="shared" si="49"/>
        <v>2.1223363143123834E-2</v>
      </c>
      <c r="G1089" s="45">
        <f t="shared" si="50"/>
        <v>8.7284779796774573E-3</v>
      </c>
    </row>
    <row r="1090" spans="1:7" x14ac:dyDescent="0.2">
      <c r="A1090" s="47">
        <v>45146</v>
      </c>
      <c r="B1090" s="43">
        <v>131.3999938964844</v>
      </c>
      <c r="C1090" s="43">
        <v>438.29998779296881</v>
      </c>
      <c r="D1090" s="43">
        <v>443.98748779296881</v>
      </c>
      <c r="E1090" s="45">
        <f t="shared" si="48"/>
        <v>-9.8840480513228009E-4</v>
      </c>
      <c r="F1090" s="45">
        <f t="shared" si="49"/>
        <v>-5.5813184457553545E-3</v>
      </c>
      <c r="G1090" s="45">
        <f t="shared" si="50"/>
        <v>-4.3486488104911595E-3</v>
      </c>
    </row>
    <row r="1091" spans="1:7" x14ac:dyDescent="0.2">
      <c r="A1091" s="47">
        <v>45147</v>
      </c>
      <c r="B1091" s="43">
        <v>129.6600036621094</v>
      </c>
      <c r="C1091" s="43">
        <v>428.89999389648438</v>
      </c>
      <c r="D1091" s="43">
        <v>441.01931762695312</v>
      </c>
      <c r="E1091" s="45">
        <f t="shared" si="48"/>
        <v>-1.3241935427681579E-2</v>
      </c>
      <c r="F1091" s="45">
        <f t="shared" si="49"/>
        <v>-2.1446484504408708E-2</v>
      </c>
      <c r="G1091" s="45">
        <f t="shared" si="50"/>
        <v>-6.6852563363221139E-3</v>
      </c>
    </row>
    <row r="1092" spans="1:7" x14ac:dyDescent="0.2">
      <c r="A1092" s="47">
        <v>45148</v>
      </c>
      <c r="B1092" s="43">
        <v>129.69000244140619</v>
      </c>
      <c r="C1092" s="43">
        <v>429.98001098632812</v>
      </c>
      <c r="D1092" s="43">
        <v>441.1776123046875</v>
      </c>
      <c r="E1092" s="45">
        <f t="shared" ref="E1092:E1155" si="51">(B1092-B1091)/B1091</f>
        <v>2.3136494253822308E-4</v>
      </c>
      <c r="F1092" s="45">
        <f t="shared" ref="F1092:F1155" si="52">(C1092-C1091)/C1091</f>
        <v>2.5181093616532288E-3</v>
      </c>
      <c r="G1092" s="45">
        <f t="shared" ref="G1092:G1155" si="53">(D1092-D1091)/D1091</f>
        <v>3.589291248876141E-4</v>
      </c>
    </row>
    <row r="1093" spans="1:7" x14ac:dyDescent="0.2">
      <c r="A1093" s="47">
        <v>45149</v>
      </c>
      <c r="B1093" s="43">
        <v>129.55999755859381</v>
      </c>
      <c r="C1093" s="43">
        <v>421.66000366210938</v>
      </c>
      <c r="D1093" s="43">
        <v>440.92037963867188</v>
      </c>
      <c r="E1093" s="45">
        <f t="shared" si="51"/>
        <v>-1.0024279463725231E-3</v>
      </c>
      <c r="F1093" s="45">
        <f t="shared" si="52"/>
        <v>-1.9349753736536596E-2</v>
      </c>
      <c r="G1093" s="45">
        <f t="shared" si="53"/>
        <v>-5.8305920074197722E-4</v>
      </c>
    </row>
    <row r="1094" spans="1:7" x14ac:dyDescent="0.2">
      <c r="A1094" s="47">
        <v>45152</v>
      </c>
      <c r="B1094" s="43">
        <v>131.33000183105469</v>
      </c>
      <c r="C1094" s="43">
        <v>427.77999877929688</v>
      </c>
      <c r="D1094" s="43">
        <v>443.35427856445312</v>
      </c>
      <c r="E1094" s="45">
        <f t="shared" si="51"/>
        <v>1.3661657192146766E-2</v>
      </c>
      <c r="F1094" s="45">
        <f t="shared" si="52"/>
        <v>1.4514051757424122E-2</v>
      </c>
      <c r="G1094" s="45">
        <f t="shared" si="53"/>
        <v>5.5200417993284782E-3</v>
      </c>
    </row>
    <row r="1095" spans="1:7" x14ac:dyDescent="0.2">
      <c r="A1095" s="47">
        <v>45153</v>
      </c>
      <c r="B1095" s="43">
        <v>129.7799987792969</v>
      </c>
      <c r="C1095" s="43">
        <v>423.70001220703119</v>
      </c>
      <c r="D1095" s="43">
        <v>438.18966674804688</v>
      </c>
      <c r="E1095" s="45">
        <f t="shared" si="51"/>
        <v>-1.1802353081146959E-2</v>
      </c>
      <c r="F1095" s="45">
        <f t="shared" si="52"/>
        <v>-9.5375814294923495E-3</v>
      </c>
      <c r="G1095" s="45">
        <f t="shared" si="53"/>
        <v>-1.1648949984488396E-2</v>
      </c>
    </row>
    <row r="1096" spans="1:7" x14ac:dyDescent="0.2">
      <c r="A1096" s="47">
        <v>45154</v>
      </c>
      <c r="B1096" s="43">
        <v>128.69999694824219</v>
      </c>
      <c r="C1096" s="43">
        <v>415.45001220703119</v>
      </c>
      <c r="D1096" s="43">
        <v>434.97418212890619</v>
      </c>
      <c r="E1096" s="45">
        <f t="shared" si="51"/>
        <v>-8.3217894992537386E-3</v>
      </c>
      <c r="F1096" s="45">
        <f t="shared" si="52"/>
        <v>-1.9471323489055812E-2</v>
      </c>
      <c r="G1096" s="45">
        <f t="shared" si="53"/>
        <v>-7.3381114689533332E-3</v>
      </c>
    </row>
    <row r="1097" spans="1:7" x14ac:dyDescent="0.2">
      <c r="A1097" s="47">
        <v>45155</v>
      </c>
      <c r="B1097" s="43">
        <v>129.91999816894531</v>
      </c>
      <c r="C1097" s="43">
        <v>403</v>
      </c>
      <c r="D1097" s="43">
        <v>431.65972900390619</v>
      </c>
      <c r="E1097" s="45">
        <f t="shared" si="51"/>
        <v>9.479419189059958E-3</v>
      </c>
      <c r="F1097" s="45">
        <f t="shared" si="52"/>
        <v>-2.9967533617081661E-2</v>
      </c>
      <c r="G1097" s="45">
        <f t="shared" si="53"/>
        <v>-7.6198847223023216E-3</v>
      </c>
    </row>
    <row r="1098" spans="1:7" x14ac:dyDescent="0.2">
      <c r="A1098" s="47">
        <v>45156</v>
      </c>
      <c r="B1098" s="43">
        <v>127.4599990844727</v>
      </c>
      <c r="C1098" s="43">
        <v>404.52999877929688</v>
      </c>
      <c r="D1098" s="43">
        <v>431.86749267578119</v>
      </c>
      <c r="E1098" s="45">
        <f t="shared" si="51"/>
        <v>-1.8934722284044993E-2</v>
      </c>
      <c r="F1098" s="45">
        <f t="shared" si="52"/>
        <v>3.7965230255505582E-3</v>
      </c>
      <c r="G1098" s="45">
        <f t="shared" si="53"/>
        <v>4.8131353914907335E-4</v>
      </c>
    </row>
    <row r="1099" spans="1:7" x14ac:dyDescent="0.2">
      <c r="A1099" s="47">
        <v>45159</v>
      </c>
      <c r="B1099" s="43">
        <v>128.3699951171875</v>
      </c>
      <c r="C1099" s="43">
        <v>408.29000854492188</v>
      </c>
      <c r="D1099" s="43">
        <v>434.6773681640625</v>
      </c>
      <c r="E1099" s="45">
        <f t="shared" si="51"/>
        <v>7.139463669003413E-3</v>
      </c>
      <c r="F1099" s="45">
        <f t="shared" si="52"/>
        <v>9.2947612710334061E-3</v>
      </c>
      <c r="G1099" s="45">
        <f t="shared" si="53"/>
        <v>6.5063370962972289E-3</v>
      </c>
    </row>
    <row r="1100" spans="1:7" x14ac:dyDescent="0.2">
      <c r="A1100" s="47">
        <v>45160</v>
      </c>
      <c r="B1100" s="43">
        <v>129.08000183105469</v>
      </c>
      <c r="C1100" s="43">
        <v>413.17001342773438</v>
      </c>
      <c r="D1100" s="43">
        <v>433.49993896484381</v>
      </c>
      <c r="E1100" s="45">
        <f t="shared" si="51"/>
        <v>5.5309397902448352E-3</v>
      </c>
      <c r="F1100" s="45">
        <f t="shared" si="52"/>
        <v>1.195230052335601E-2</v>
      </c>
      <c r="G1100" s="45">
        <f t="shared" si="53"/>
        <v>-2.7087428181314698E-3</v>
      </c>
    </row>
    <row r="1101" spans="1:7" x14ac:dyDescent="0.2">
      <c r="A1101" s="47">
        <v>45161</v>
      </c>
      <c r="B1101" s="43">
        <v>132.3699951171875</v>
      </c>
      <c r="C1101" s="43">
        <v>427.54998779296881</v>
      </c>
      <c r="D1101" s="43">
        <v>438.32818603515619</v>
      </c>
      <c r="E1101" s="45">
        <f t="shared" si="51"/>
        <v>2.5488017039532535E-2</v>
      </c>
      <c r="F1101" s="45">
        <f t="shared" si="52"/>
        <v>3.4804012628930937E-2</v>
      </c>
      <c r="G1101" s="45">
        <f t="shared" si="53"/>
        <v>1.1137826413174996E-2</v>
      </c>
    </row>
    <row r="1102" spans="1:7" x14ac:dyDescent="0.2">
      <c r="A1102" s="47">
        <v>45162</v>
      </c>
      <c r="B1102" s="43">
        <v>129.7799987792969</v>
      </c>
      <c r="C1102" s="43">
        <v>406.92999267578119</v>
      </c>
      <c r="D1102" s="43">
        <v>432.25335693359381</v>
      </c>
      <c r="E1102" s="45">
        <f t="shared" si="51"/>
        <v>-1.9566340057636671E-2</v>
      </c>
      <c r="F1102" s="45">
        <f t="shared" si="52"/>
        <v>-4.8228267350980181E-2</v>
      </c>
      <c r="G1102" s="45">
        <f t="shared" si="53"/>
        <v>-1.385908845267631E-2</v>
      </c>
    </row>
    <row r="1103" spans="1:7" x14ac:dyDescent="0.2">
      <c r="A1103" s="47">
        <v>45163</v>
      </c>
      <c r="B1103" s="43">
        <v>129.8800048828125</v>
      </c>
      <c r="C1103" s="43">
        <v>416.02999877929688</v>
      </c>
      <c r="D1103" s="43">
        <v>435.3006591796875</v>
      </c>
      <c r="E1103" s="45">
        <f t="shared" si="51"/>
        <v>7.705817880740342E-4</v>
      </c>
      <c r="F1103" s="45">
        <f t="shared" si="52"/>
        <v>2.2362583902155505E-2</v>
      </c>
      <c r="G1103" s="45">
        <f t="shared" si="53"/>
        <v>7.0498058539354364E-3</v>
      </c>
    </row>
    <row r="1104" spans="1:7" x14ac:dyDescent="0.2">
      <c r="A1104" s="47">
        <v>45166</v>
      </c>
      <c r="B1104" s="43">
        <v>131.00999450683591</v>
      </c>
      <c r="C1104" s="43">
        <v>418.05999755859381</v>
      </c>
      <c r="D1104" s="43">
        <v>438.06106567382812</v>
      </c>
      <c r="E1104" s="45">
        <f t="shared" si="51"/>
        <v>8.7002585582204948E-3</v>
      </c>
      <c r="F1104" s="45">
        <f t="shared" si="52"/>
        <v>4.8794528886217225E-3</v>
      </c>
      <c r="G1104" s="45">
        <f t="shared" si="53"/>
        <v>6.3413790811678011E-3</v>
      </c>
    </row>
    <row r="1105" spans="1:7" x14ac:dyDescent="0.2">
      <c r="A1105" s="47">
        <v>45167</v>
      </c>
      <c r="B1105" s="43">
        <v>134.57000732421881</v>
      </c>
      <c r="C1105" s="43">
        <v>429.989990234375</v>
      </c>
      <c r="D1105" s="43">
        <v>444.39312744140619</v>
      </c>
      <c r="E1105" s="45">
        <f t="shared" si="51"/>
        <v>2.7173597180764262E-2</v>
      </c>
      <c r="F1105" s="45">
        <f t="shared" si="52"/>
        <v>2.8536556344664687E-2</v>
      </c>
      <c r="G1105" s="45">
        <f t="shared" si="53"/>
        <v>1.4454746755085511E-2</v>
      </c>
    </row>
    <row r="1106" spans="1:7" x14ac:dyDescent="0.2">
      <c r="A1106" s="47">
        <v>45168</v>
      </c>
      <c r="B1106" s="43">
        <v>135.8800048828125</v>
      </c>
      <c r="C1106" s="43">
        <v>434.67001342773438</v>
      </c>
      <c r="D1106" s="43">
        <v>446.2235107421875</v>
      </c>
      <c r="E1106" s="45">
        <f t="shared" si="51"/>
        <v>9.7346918874539629E-3</v>
      </c>
      <c r="F1106" s="45">
        <f t="shared" si="52"/>
        <v>1.0884028232397761E-2</v>
      </c>
      <c r="G1106" s="45">
        <f t="shared" si="53"/>
        <v>4.1188380012079397E-3</v>
      </c>
    </row>
    <row r="1107" spans="1:7" x14ac:dyDescent="0.2">
      <c r="A1107" s="47">
        <v>45169</v>
      </c>
      <c r="B1107" s="43">
        <v>136.16999816894531</v>
      </c>
      <c r="C1107" s="43">
        <v>433.67999267578119</v>
      </c>
      <c r="D1107" s="43">
        <v>445.57049560546881</v>
      </c>
      <c r="E1107" s="45">
        <f t="shared" si="51"/>
        <v>2.134186603709004E-3</v>
      </c>
      <c r="F1107" s="45">
        <f t="shared" si="52"/>
        <v>-2.2776375672801654E-3</v>
      </c>
      <c r="G1107" s="45">
        <f t="shared" si="53"/>
        <v>-1.4634261104542801E-3</v>
      </c>
    </row>
    <row r="1108" spans="1:7" x14ac:dyDescent="0.2">
      <c r="A1108" s="47">
        <v>45170</v>
      </c>
      <c r="B1108" s="43">
        <v>135.6600036621094</v>
      </c>
      <c r="C1108" s="43">
        <v>439.8800048828125</v>
      </c>
      <c r="D1108" s="43">
        <v>446.40158081054688</v>
      </c>
      <c r="E1108" s="45">
        <f t="shared" si="51"/>
        <v>-3.7452780619352134E-3</v>
      </c>
      <c r="F1108" s="45">
        <f t="shared" si="52"/>
        <v>1.4296283692447004E-2</v>
      </c>
      <c r="G1108" s="45">
        <f t="shared" si="53"/>
        <v>1.8652159720511522E-3</v>
      </c>
    </row>
    <row r="1109" spans="1:7" x14ac:dyDescent="0.2">
      <c r="A1109" s="47">
        <v>45174</v>
      </c>
      <c r="B1109" s="43">
        <v>135.77000427246091</v>
      </c>
      <c r="C1109" s="43">
        <v>448.67999267578119</v>
      </c>
      <c r="D1109" s="43">
        <v>444.4722900390625</v>
      </c>
      <c r="E1109" s="45">
        <f t="shared" si="51"/>
        <v>8.1085513328958757E-4</v>
      </c>
      <c r="F1109" s="45">
        <f t="shared" si="52"/>
        <v>2.0005428060575474E-2</v>
      </c>
      <c r="G1109" s="45">
        <f t="shared" si="53"/>
        <v>-4.3218726241544547E-3</v>
      </c>
    </row>
    <row r="1110" spans="1:7" x14ac:dyDescent="0.2">
      <c r="A1110" s="47">
        <v>45175</v>
      </c>
      <c r="B1110" s="43">
        <v>134.46000671386719</v>
      </c>
      <c r="C1110" s="43">
        <v>445.760009765625</v>
      </c>
      <c r="D1110" s="43">
        <v>441.48434448242188</v>
      </c>
      <c r="E1110" s="45">
        <f t="shared" si="51"/>
        <v>-9.6486522602211976E-3</v>
      </c>
      <c r="F1110" s="45">
        <f t="shared" si="52"/>
        <v>-6.5079409775826358E-3</v>
      </c>
      <c r="G1110" s="45">
        <f t="shared" si="53"/>
        <v>-6.722456323155779E-3</v>
      </c>
    </row>
    <row r="1111" spans="1:7" x14ac:dyDescent="0.2">
      <c r="A1111" s="47">
        <v>45176</v>
      </c>
      <c r="B1111" s="43">
        <v>135.25999450683591</v>
      </c>
      <c r="C1111" s="43">
        <v>443.1400146484375</v>
      </c>
      <c r="D1111" s="43">
        <v>440.12887573242188</v>
      </c>
      <c r="E1111" s="45">
        <f t="shared" si="51"/>
        <v>5.9496337425529585E-3</v>
      </c>
      <c r="F1111" s="45">
        <f t="shared" si="52"/>
        <v>-5.8775912145305736E-3</v>
      </c>
      <c r="G1111" s="45">
        <f t="shared" si="53"/>
        <v>-3.0702532647881226E-3</v>
      </c>
    </row>
    <row r="1112" spans="1:7" x14ac:dyDescent="0.2">
      <c r="A1112" s="47">
        <v>45177</v>
      </c>
      <c r="B1112" s="43">
        <v>136.3800048828125</v>
      </c>
      <c r="C1112" s="43">
        <v>442.79998779296881</v>
      </c>
      <c r="D1112" s="43">
        <v>440.791748046875</v>
      </c>
      <c r="E1112" s="45">
        <f t="shared" si="51"/>
        <v>8.2804260051924424E-3</v>
      </c>
      <c r="F1112" s="45">
        <f t="shared" si="52"/>
        <v>-7.673124615894853E-4</v>
      </c>
      <c r="G1112" s="45">
        <f t="shared" si="53"/>
        <v>1.5060868554693987E-3</v>
      </c>
    </row>
    <row r="1113" spans="1:7" x14ac:dyDescent="0.2">
      <c r="A1113" s="47">
        <v>45180</v>
      </c>
      <c r="B1113" s="43">
        <v>136.91999816894531</v>
      </c>
      <c r="C1113" s="43">
        <v>445.3599853515625</v>
      </c>
      <c r="D1113" s="43">
        <v>443.69070434570312</v>
      </c>
      <c r="E1113" s="45">
        <f t="shared" si="51"/>
        <v>3.9594754861375283E-3</v>
      </c>
      <c r="F1113" s="45">
        <f t="shared" si="52"/>
        <v>5.7813857930606363E-3</v>
      </c>
      <c r="G1113" s="45">
        <f t="shared" si="53"/>
        <v>6.5767027438087206E-3</v>
      </c>
    </row>
    <row r="1114" spans="1:7" x14ac:dyDescent="0.2">
      <c r="A1114" s="47">
        <v>45181</v>
      </c>
      <c r="B1114" s="43">
        <v>135.3399963378906</v>
      </c>
      <c r="C1114" s="43">
        <v>434.69000244140619</v>
      </c>
      <c r="D1114" s="43">
        <v>441.25677490234381</v>
      </c>
      <c r="E1114" s="45">
        <f t="shared" si="51"/>
        <v>-1.1539598686710138E-2</v>
      </c>
      <c r="F1114" s="45">
        <f t="shared" si="52"/>
        <v>-2.3958108633701194E-2</v>
      </c>
      <c r="G1114" s="45">
        <f t="shared" si="53"/>
        <v>-5.4856444354599637E-3</v>
      </c>
    </row>
    <row r="1115" spans="1:7" x14ac:dyDescent="0.2">
      <c r="A1115" s="47">
        <v>45182</v>
      </c>
      <c r="B1115" s="43">
        <v>136.71000671386719</v>
      </c>
      <c r="C1115" s="43">
        <v>412.239990234375</v>
      </c>
      <c r="D1115" s="43">
        <v>441.77127075195312</v>
      </c>
      <c r="E1115" s="45">
        <f t="shared" si="51"/>
        <v>1.0122730996358352E-2</v>
      </c>
      <c r="F1115" s="45">
        <f t="shared" si="52"/>
        <v>-5.1646028390214316E-2</v>
      </c>
      <c r="G1115" s="45">
        <f t="shared" si="53"/>
        <v>1.1659783574386664E-3</v>
      </c>
    </row>
    <row r="1116" spans="1:7" x14ac:dyDescent="0.2">
      <c r="A1116" s="47">
        <v>45183</v>
      </c>
      <c r="B1116" s="43">
        <v>138.1000061035156</v>
      </c>
      <c r="C1116" s="43">
        <v>400.489990234375</v>
      </c>
      <c r="D1116" s="43">
        <v>445.58035278320312</v>
      </c>
      <c r="E1116" s="45">
        <f t="shared" si="51"/>
        <v>1.0167502899459769E-2</v>
      </c>
      <c r="F1116" s="45">
        <f t="shared" si="52"/>
        <v>-2.850281457002668E-2</v>
      </c>
      <c r="G1116" s="45">
        <f t="shared" si="53"/>
        <v>8.6222945751235451E-3</v>
      </c>
    </row>
    <row r="1117" spans="1:7" x14ac:dyDescent="0.2">
      <c r="A1117" s="47">
        <v>45184</v>
      </c>
      <c r="B1117" s="43">
        <v>137.3999938964844</v>
      </c>
      <c r="C1117" s="43">
        <v>396.94000244140619</v>
      </c>
      <c r="D1117" s="43">
        <v>440.2119140625</v>
      </c>
      <c r="E1117" s="45">
        <f t="shared" si="51"/>
        <v>-5.0688789000232562E-3</v>
      </c>
      <c r="F1117" s="45">
        <f t="shared" si="52"/>
        <v>-8.8641111626567258E-3</v>
      </c>
      <c r="G1117" s="45">
        <f t="shared" si="53"/>
        <v>-1.2048194421433874E-2</v>
      </c>
    </row>
    <row r="1118" spans="1:7" x14ac:dyDescent="0.2">
      <c r="A1118" s="47">
        <v>45187</v>
      </c>
      <c r="B1118" s="43">
        <v>138.21000671386719</v>
      </c>
      <c r="C1118" s="43">
        <v>394.39999389648438</v>
      </c>
      <c r="D1118" s="43">
        <v>440.47003173828119</v>
      </c>
      <c r="E1118" s="45">
        <f t="shared" si="51"/>
        <v>5.8952900536010109E-3</v>
      </c>
      <c r="F1118" s="45">
        <f t="shared" si="52"/>
        <v>-6.3989734702960769E-3</v>
      </c>
      <c r="G1118" s="45">
        <f t="shared" si="53"/>
        <v>5.8634868238606182E-4</v>
      </c>
    </row>
    <row r="1119" spans="1:7" x14ac:dyDescent="0.2">
      <c r="A1119" s="47">
        <v>45188</v>
      </c>
      <c r="B1119" s="43">
        <v>138.03999328613281</v>
      </c>
      <c r="C1119" s="43">
        <v>396.20001220703119</v>
      </c>
      <c r="D1119" s="43">
        <v>439.55661010742188</v>
      </c>
      <c r="E1119" s="45">
        <f t="shared" si="51"/>
        <v>-1.2301093949467034E-3</v>
      </c>
      <c r="F1119" s="45">
        <f t="shared" si="52"/>
        <v>4.5639410202913374E-3</v>
      </c>
      <c r="G1119" s="45">
        <f t="shared" si="53"/>
        <v>-2.0737429678349961E-3</v>
      </c>
    </row>
    <row r="1120" spans="1:7" x14ac:dyDescent="0.2">
      <c r="A1120" s="47">
        <v>45189</v>
      </c>
      <c r="B1120" s="43">
        <v>133.74000549316409</v>
      </c>
      <c r="C1120" s="43">
        <v>386.29998779296881</v>
      </c>
      <c r="D1120" s="43">
        <v>435.515625</v>
      </c>
      <c r="E1120" s="45">
        <f t="shared" si="51"/>
        <v>-3.115030427490385E-2</v>
      </c>
      <c r="F1120" s="45">
        <f t="shared" si="52"/>
        <v>-2.4987440961736284E-2</v>
      </c>
      <c r="G1120" s="45">
        <f t="shared" si="53"/>
        <v>-9.1933212116507845E-3</v>
      </c>
    </row>
    <row r="1121" spans="1:7" x14ac:dyDescent="0.2">
      <c r="A1121" s="47">
        <v>45190</v>
      </c>
      <c r="B1121" s="43">
        <v>130.44000244140619</v>
      </c>
      <c r="C1121" s="43">
        <v>384.14999389648438</v>
      </c>
      <c r="D1121" s="43">
        <v>428.3172607421875</v>
      </c>
      <c r="E1121" s="45">
        <f t="shared" si="51"/>
        <v>-2.4674763841897495E-2</v>
      </c>
      <c r="F1121" s="45">
        <f t="shared" si="52"/>
        <v>-5.5656069490654138E-3</v>
      </c>
      <c r="G1121" s="45">
        <f t="shared" si="53"/>
        <v>-1.6528371990815485E-2</v>
      </c>
    </row>
    <row r="1122" spans="1:7" x14ac:dyDescent="0.2">
      <c r="A1122" s="47">
        <v>45191</v>
      </c>
      <c r="B1122" s="43">
        <v>130.25</v>
      </c>
      <c r="C1122" s="43">
        <v>379.80999755859381</v>
      </c>
      <c r="D1122" s="43">
        <v>427.35415649414062</v>
      </c>
      <c r="E1122" s="45">
        <f t="shared" si="51"/>
        <v>-1.4566270917661358E-3</v>
      </c>
      <c r="F1122" s="45">
        <f t="shared" si="52"/>
        <v>-1.12976608274008E-2</v>
      </c>
      <c r="G1122" s="45">
        <f t="shared" si="53"/>
        <v>-2.2485767824953155E-3</v>
      </c>
    </row>
    <row r="1123" spans="1:7" x14ac:dyDescent="0.2">
      <c r="A1123" s="47">
        <v>45194</v>
      </c>
      <c r="B1123" s="43">
        <v>131.11000061035159</v>
      </c>
      <c r="C1123" s="43">
        <v>384.79998779296881</v>
      </c>
      <c r="D1123" s="43">
        <v>429.1512451171875</v>
      </c>
      <c r="E1123" s="45">
        <f t="shared" si="51"/>
        <v>6.6026918261158614E-3</v>
      </c>
      <c r="F1123" s="45">
        <f t="shared" si="52"/>
        <v>1.3138122393961437E-2</v>
      </c>
      <c r="G1123" s="45">
        <f t="shared" si="53"/>
        <v>4.205150682959403E-3</v>
      </c>
    </row>
    <row r="1124" spans="1:7" x14ac:dyDescent="0.2">
      <c r="A1124" s="47">
        <v>45195</v>
      </c>
      <c r="B1124" s="43">
        <v>128.57000732421881</v>
      </c>
      <c r="C1124" s="43">
        <v>379.25</v>
      </c>
      <c r="D1124" s="43">
        <v>422.84649658203119</v>
      </c>
      <c r="E1124" s="45">
        <f t="shared" si="51"/>
        <v>-1.9372994236202014E-2</v>
      </c>
      <c r="F1124" s="45">
        <f t="shared" si="52"/>
        <v>-1.4423045657565943E-2</v>
      </c>
      <c r="G1124" s="45">
        <f t="shared" si="53"/>
        <v>-1.4691204107854053E-2</v>
      </c>
    </row>
    <row r="1125" spans="1:7" x14ac:dyDescent="0.2">
      <c r="A1125" s="47">
        <v>45196</v>
      </c>
      <c r="B1125" s="43">
        <v>130.53999328613281</v>
      </c>
      <c r="C1125" s="43">
        <v>377.58999633789062</v>
      </c>
      <c r="D1125" s="43">
        <v>423.0152587890625</v>
      </c>
      <c r="E1125" s="45">
        <f t="shared" si="51"/>
        <v>1.5322282411839905E-2</v>
      </c>
      <c r="F1125" s="45">
        <f t="shared" si="52"/>
        <v>-4.3770696430042852E-3</v>
      </c>
      <c r="G1125" s="45">
        <f t="shared" si="53"/>
        <v>3.9910986231517091E-4</v>
      </c>
    </row>
    <row r="1126" spans="1:7" x14ac:dyDescent="0.2">
      <c r="A1126" s="47">
        <v>45197</v>
      </c>
      <c r="B1126" s="43">
        <v>132.30999755859381</v>
      </c>
      <c r="C1126" s="43">
        <v>376.3599853515625</v>
      </c>
      <c r="D1126" s="43">
        <v>425.46768188476562</v>
      </c>
      <c r="E1126" s="45">
        <f t="shared" si="51"/>
        <v>1.3559095782863203E-2</v>
      </c>
      <c r="F1126" s="45">
        <f t="shared" si="52"/>
        <v>-3.2575306503285534E-3</v>
      </c>
      <c r="G1126" s="45">
        <f t="shared" si="53"/>
        <v>5.7974814022631535E-3</v>
      </c>
    </row>
    <row r="1127" spans="1:7" x14ac:dyDescent="0.2">
      <c r="A1127" s="47">
        <v>45198</v>
      </c>
      <c r="B1127" s="43">
        <v>130.86000061035159</v>
      </c>
      <c r="C1127" s="43">
        <v>377.60000610351562</v>
      </c>
      <c r="D1127" s="43">
        <v>424.43508911132812</v>
      </c>
      <c r="E1127" s="45">
        <f t="shared" si="51"/>
        <v>-1.095908831530347E-2</v>
      </c>
      <c r="F1127" s="45">
        <f t="shared" si="52"/>
        <v>3.2947730901700572E-3</v>
      </c>
      <c r="G1127" s="45">
        <f t="shared" si="53"/>
        <v>-2.4269593611981302E-3</v>
      </c>
    </row>
    <row r="1128" spans="1:7" x14ac:dyDescent="0.2">
      <c r="A1128" s="47">
        <v>45201</v>
      </c>
      <c r="B1128" s="43">
        <v>134.16999816894531</v>
      </c>
      <c r="C1128" s="43">
        <v>380.32998657226562</v>
      </c>
      <c r="D1128" s="43">
        <v>424.26629638671881</v>
      </c>
      <c r="E1128" s="45">
        <f t="shared" si="51"/>
        <v>2.5294188775449894E-2</v>
      </c>
      <c r="F1128" s="45">
        <f t="shared" si="52"/>
        <v>7.2298210397846244E-3</v>
      </c>
      <c r="G1128" s="45">
        <f t="shared" si="53"/>
        <v>-3.9768795968950698E-4</v>
      </c>
    </row>
    <row r="1129" spans="1:7" x14ac:dyDescent="0.2">
      <c r="A1129" s="47">
        <v>45202</v>
      </c>
      <c r="B1129" s="43">
        <v>132.42999267578119</v>
      </c>
      <c r="C1129" s="43">
        <v>376.75</v>
      </c>
      <c r="D1129" s="43">
        <v>418.5870361328125</v>
      </c>
      <c r="E1129" s="45">
        <f t="shared" si="51"/>
        <v>-1.2968663016400466E-2</v>
      </c>
      <c r="F1129" s="45">
        <f t="shared" si="52"/>
        <v>-9.4128433167480468E-3</v>
      </c>
      <c r="G1129" s="45">
        <f t="shared" si="53"/>
        <v>-1.3386074506209798E-2</v>
      </c>
    </row>
    <row r="1130" spans="1:7" x14ac:dyDescent="0.2">
      <c r="A1130" s="47">
        <v>45203</v>
      </c>
      <c r="B1130" s="43">
        <v>135.24000549316409</v>
      </c>
      <c r="C1130" s="43">
        <v>376.89999389648438</v>
      </c>
      <c r="D1130" s="43">
        <v>421.63519287109381</v>
      </c>
      <c r="E1130" s="45">
        <f t="shared" si="51"/>
        <v>2.1218855038846445E-2</v>
      </c>
      <c r="F1130" s="45">
        <f t="shared" si="52"/>
        <v>3.9812580354180491E-4</v>
      </c>
      <c r="G1130" s="45">
        <f t="shared" si="53"/>
        <v>7.2820141933735479E-3</v>
      </c>
    </row>
    <row r="1131" spans="1:7" x14ac:dyDescent="0.2">
      <c r="A1131" s="47">
        <v>45204</v>
      </c>
      <c r="B1131" s="43">
        <v>135.07000732421881</v>
      </c>
      <c r="C1131" s="43">
        <v>372.58999633789062</v>
      </c>
      <c r="D1131" s="43">
        <v>421.476318359375</v>
      </c>
      <c r="E1131" s="45">
        <f t="shared" si="51"/>
        <v>-1.2570109585944736E-3</v>
      </c>
      <c r="F1131" s="45">
        <f t="shared" si="52"/>
        <v>-1.1435387711302248E-2</v>
      </c>
      <c r="G1131" s="45">
        <f t="shared" si="53"/>
        <v>-3.7680562345131241E-4</v>
      </c>
    </row>
    <row r="1132" spans="1:7" x14ac:dyDescent="0.2">
      <c r="A1132" s="47">
        <v>45205</v>
      </c>
      <c r="B1132" s="43">
        <v>137.58000183105469</v>
      </c>
      <c r="C1132" s="43">
        <v>381.510009765625</v>
      </c>
      <c r="D1132" s="43">
        <v>426.48040771484381</v>
      </c>
      <c r="E1132" s="45">
        <f t="shared" si="51"/>
        <v>1.8582915308584753E-2</v>
      </c>
      <c r="F1132" s="45">
        <f t="shared" si="52"/>
        <v>2.3940560711257219E-2</v>
      </c>
      <c r="G1132" s="45">
        <f t="shared" si="53"/>
        <v>1.1872765176813641E-2</v>
      </c>
    </row>
    <row r="1133" spans="1:7" x14ac:dyDescent="0.2">
      <c r="A1133" s="47">
        <v>45208</v>
      </c>
      <c r="B1133" s="43">
        <v>138.41999816894531</v>
      </c>
      <c r="C1133" s="43">
        <v>385.95001220703119</v>
      </c>
      <c r="D1133" s="43">
        <v>429.2108154296875</v>
      </c>
      <c r="E1133" s="45">
        <f t="shared" si="51"/>
        <v>6.1055118964318854E-3</v>
      </c>
      <c r="F1133" s="45">
        <f t="shared" si="52"/>
        <v>1.1637971030259056E-2</v>
      </c>
      <c r="G1133" s="45">
        <f t="shared" si="53"/>
        <v>6.4021879210669781E-3</v>
      </c>
    </row>
    <row r="1134" spans="1:7" x14ac:dyDescent="0.2">
      <c r="A1134" s="47">
        <v>45209</v>
      </c>
      <c r="B1134" s="43">
        <v>138.05999755859381</v>
      </c>
      <c r="C1134" s="43">
        <v>373.32000732421881</v>
      </c>
      <c r="D1134" s="43">
        <v>431.44479370117188</v>
      </c>
      <c r="E1134" s="45">
        <f t="shared" si="51"/>
        <v>-2.6007846778910897E-3</v>
      </c>
      <c r="F1134" s="45">
        <f t="shared" si="52"/>
        <v>-3.2724457788169216E-2</v>
      </c>
      <c r="G1134" s="45">
        <f t="shared" si="53"/>
        <v>5.2048508359415768E-3</v>
      </c>
    </row>
    <row r="1135" spans="1:7" x14ac:dyDescent="0.2">
      <c r="A1135" s="47">
        <v>45210</v>
      </c>
      <c r="B1135" s="43">
        <v>140.55000305175781</v>
      </c>
      <c r="C1135" s="43">
        <v>365.92999267578119</v>
      </c>
      <c r="D1135" s="43">
        <v>433.21212768554688</v>
      </c>
      <c r="E1135" s="45">
        <f t="shared" si="51"/>
        <v>1.8035676786878303E-2</v>
      </c>
      <c r="F1135" s="45">
        <f t="shared" si="52"/>
        <v>-1.9795388683841893E-2</v>
      </c>
      <c r="G1135" s="45">
        <f t="shared" si="53"/>
        <v>4.0963154734440814E-3</v>
      </c>
    </row>
    <row r="1136" spans="1:7" x14ac:dyDescent="0.2">
      <c r="A1136" s="47">
        <v>45211</v>
      </c>
      <c r="B1136" s="43">
        <v>138.9700012207031</v>
      </c>
      <c r="C1136" s="43">
        <v>361.20001220703119</v>
      </c>
      <c r="D1136" s="43">
        <v>430.57107543945312</v>
      </c>
      <c r="E1136" s="45">
        <f t="shared" si="51"/>
        <v>-1.1241563833142551E-2</v>
      </c>
      <c r="F1136" s="45">
        <f t="shared" si="52"/>
        <v>-1.2925916332146146E-2</v>
      </c>
      <c r="G1136" s="45">
        <f t="shared" si="53"/>
        <v>-6.0964411596777712E-3</v>
      </c>
    </row>
    <row r="1137" spans="1:7" x14ac:dyDescent="0.2">
      <c r="A1137" s="47">
        <v>45212</v>
      </c>
      <c r="B1137" s="43">
        <v>137.36000061035159</v>
      </c>
      <c r="C1137" s="43">
        <v>355.67999267578119</v>
      </c>
      <c r="D1137" s="43">
        <v>428.42642211914062</v>
      </c>
      <c r="E1137" s="45">
        <f t="shared" si="51"/>
        <v>-1.1585238513415624E-2</v>
      </c>
      <c r="F1137" s="45">
        <f t="shared" si="52"/>
        <v>-1.5282445583324224E-2</v>
      </c>
      <c r="G1137" s="45">
        <f t="shared" si="53"/>
        <v>-4.9809507480817325E-3</v>
      </c>
    </row>
    <row r="1138" spans="1:7" x14ac:dyDescent="0.2">
      <c r="A1138" s="47">
        <v>45215</v>
      </c>
      <c r="B1138" s="43">
        <v>139.1000061035156</v>
      </c>
      <c r="C1138" s="43">
        <v>360.82000732421881</v>
      </c>
      <c r="D1138" s="43">
        <v>432.93414306640619</v>
      </c>
      <c r="E1138" s="45">
        <f t="shared" si="51"/>
        <v>1.2667483149624251E-2</v>
      </c>
      <c r="F1138" s="45">
        <f t="shared" si="52"/>
        <v>1.4451233564669395E-2</v>
      </c>
      <c r="G1138" s="45">
        <f t="shared" si="53"/>
        <v>1.0521575501736961E-2</v>
      </c>
    </row>
    <row r="1139" spans="1:7" x14ac:dyDescent="0.2">
      <c r="A1139" s="47">
        <v>45216</v>
      </c>
      <c r="B1139" s="43">
        <v>139.7200012207031</v>
      </c>
      <c r="C1139" s="43">
        <v>355.72000122070312</v>
      </c>
      <c r="D1139" s="43">
        <v>432.91424560546881</v>
      </c>
      <c r="E1139" s="45">
        <f t="shared" si="51"/>
        <v>4.4571897195037598E-3</v>
      </c>
      <c r="F1139" s="45">
        <f t="shared" si="52"/>
        <v>-1.413448811039188E-2</v>
      </c>
      <c r="G1139" s="45">
        <f t="shared" si="53"/>
        <v>-4.5959555872529821E-5</v>
      </c>
    </row>
    <row r="1140" spans="1:7" x14ac:dyDescent="0.2">
      <c r="A1140" s="47">
        <v>45217</v>
      </c>
      <c r="B1140" s="43">
        <v>137.96000671386719</v>
      </c>
      <c r="C1140" s="43">
        <v>346.19000244140619</v>
      </c>
      <c r="D1140" s="43">
        <v>427.1456298828125</v>
      </c>
      <c r="E1140" s="45">
        <f t="shared" si="51"/>
        <v>-1.2596582389487703E-2</v>
      </c>
      <c r="F1140" s="45">
        <f t="shared" si="52"/>
        <v>-2.6790730761816605E-2</v>
      </c>
      <c r="G1140" s="45">
        <f t="shared" si="53"/>
        <v>-1.3325077151453837E-2</v>
      </c>
    </row>
    <row r="1141" spans="1:7" x14ac:dyDescent="0.2">
      <c r="A1141" s="47">
        <v>45218</v>
      </c>
      <c r="B1141" s="43">
        <v>137.75</v>
      </c>
      <c r="C1141" s="43">
        <v>401.76998901367188</v>
      </c>
      <c r="D1141" s="43">
        <v>423.39254760742188</v>
      </c>
      <c r="E1141" s="45">
        <f t="shared" si="51"/>
        <v>-1.5222289333657916E-3</v>
      </c>
      <c r="F1141" s="45">
        <f t="shared" si="52"/>
        <v>0.16054763621220627</v>
      </c>
      <c r="G1141" s="45">
        <f t="shared" si="53"/>
        <v>-8.7864232075142244E-3</v>
      </c>
    </row>
    <row r="1142" spans="1:7" x14ac:dyDescent="0.2">
      <c r="A1142" s="47">
        <v>45219</v>
      </c>
      <c r="B1142" s="43">
        <v>135.6000061035156</v>
      </c>
      <c r="C1142" s="43">
        <v>400.95999145507812</v>
      </c>
      <c r="D1142" s="43">
        <v>418.18988037109381</v>
      </c>
      <c r="E1142" s="45">
        <f t="shared" si="51"/>
        <v>-1.560794117230057E-2</v>
      </c>
      <c r="F1142" s="45">
        <f t="shared" si="52"/>
        <v>-2.0160728295865486E-3</v>
      </c>
      <c r="G1142" s="45">
        <f t="shared" si="53"/>
        <v>-1.2288046319492818E-2</v>
      </c>
    </row>
    <row r="1143" spans="1:7" x14ac:dyDescent="0.2">
      <c r="A1143" s="47">
        <v>45222</v>
      </c>
      <c r="B1143" s="43">
        <v>136.5</v>
      </c>
      <c r="C1143" s="43">
        <v>406.83999633789062</v>
      </c>
      <c r="D1143" s="43">
        <v>417.465087890625</v>
      </c>
      <c r="E1143" s="45">
        <f t="shared" si="51"/>
        <v>6.6371228316712445E-3</v>
      </c>
      <c r="F1143" s="45">
        <f t="shared" si="52"/>
        <v>1.4664816959602492E-2</v>
      </c>
      <c r="G1143" s="45">
        <f t="shared" si="53"/>
        <v>-1.7331659958525053E-3</v>
      </c>
    </row>
    <row r="1144" spans="1:7" x14ac:dyDescent="0.2">
      <c r="A1144" s="47">
        <v>45223</v>
      </c>
      <c r="B1144" s="43">
        <v>138.80999755859381</v>
      </c>
      <c r="C1144" s="43">
        <v>413.73001098632812</v>
      </c>
      <c r="D1144" s="43">
        <v>420.61251831054688</v>
      </c>
      <c r="E1144" s="45">
        <f t="shared" si="51"/>
        <v>1.6923059037317265E-2</v>
      </c>
      <c r="F1144" s="45">
        <f t="shared" si="52"/>
        <v>1.6935440739496942E-2</v>
      </c>
      <c r="G1144" s="45">
        <f t="shared" si="53"/>
        <v>7.5393859539854393E-3</v>
      </c>
    </row>
    <row r="1145" spans="1:7" x14ac:dyDescent="0.2">
      <c r="A1145" s="47">
        <v>45224</v>
      </c>
      <c r="B1145" s="43">
        <v>125.61000061035161</v>
      </c>
      <c r="C1145" s="43">
        <v>411.25</v>
      </c>
      <c r="D1145" s="43">
        <v>414.5758056640625</v>
      </c>
      <c r="E1145" s="45">
        <f t="shared" si="51"/>
        <v>-9.5093993086991319E-2</v>
      </c>
      <c r="F1145" s="45">
        <f t="shared" si="52"/>
        <v>-5.9942738512388889E-3</v>
      </c>
      <c r="G1145" s="45">
        <f t="shared" si="53"/>
        <v>-1.4352194439508683E-2</v>
      </c>
    </row>
    <row r="1146" spans="1:7" x14ac:dyDescent="0.2">
      <c r="A1146" s="47">
        <v>45225</v>
      </c>
      <c r="B1146" s="43">
        <v>122.2799987792969</v>
      </c>
      <c r="C1146" s="43">
        <v>403.54000854492188</v>
      </c>
      <c r="D1146" s="43">
        <v>409.61141967773438</v>
      </c>
      <c r="E1146" s="45">
        <f t="shared" si="51"/>
        <v>-2.6510642583185164E-2</v>
      </c>
      <c r="F1146" s="45">
        <f t="shared" si="52"/>
        <v>-1.8747699586816109E-2</v>
      </c>
      <c r="G1146" s="45">
        <f t="shared" si="53"/>
        <v>-1.1974615784382863E-2</v>
      </c>
    </row>
    <row r="1147" spans="1:7" x14ac:dyDescent="0.2">
      <c r="A1147" s="47">
        <v>45226</v>
      </c>
      <c r="B1147" s="43">
        <v>122.1699981689453</v>
      </c>
      <c r="C1147" s="43">
        <v>397.8699951171875</v>
      </c>
      <c r="D1147" s="43">
        <v>407.7547607421875</v>
      </c>
      <c r="E1147" s="45">
        <f t="shared" si="51"/>
        <v>-8.9957974689012848E-4</v>
      </c>
      <c r="F1147" s="45">
        <f t="shared" si="52"/>
        <v>-1.4050684709501838E-2</v>
      </c>
      <c r="G1147" s="45">
        <f t="shared" si="53"/>
        <v>-4.5327323564553421E-3</v>
      </c>
    </row>
    <row r="1148" spans="1:7" x14ac:dyDescent="0.2">
      <c r="A1148" s="47">
        <v>45229</v>
      </c>
      <c r="B1148" s="43">
        <v>124.4599990844727</v>
      </c>
      <c r="C1148" s="43">
        <v>410.07998657226562</v>
      </c>
      <c r="D1148" s="43">
        <v>412.6297607421875</v>
      </c>
      <c r="E1148" s="45">
        <f t="shared" si="51"/>
        <v>1.8744380370380506E-2</v>
      </c>
      <c r="F1148" s="45">
        <f t="shared" si="52"/>
        <v>3.0688394714162421E-2</v>
      </c>
      <c r="G1148" s="45">
        <f t="shared" si="53"/>
        <v>1.1955715712862842E-2</v>
      </c>
    </row>
    <row r="1149" spans="1:7" x14ac:dyDescent="0.2">
      <c r="A1149" s="47">
        <v>45230</v>
      </c>
      <c r="B1149" s="43">
        <v>124.0800018310547</v>
      </c>
      <c r="C1149" s="43">
        <v>411.69000244140619</v>
      </c>
      <c r="D1149" s="43">
        <v>415.22119140625</v>
      </c>
      <c r="E1149" s="45">
        <f t="shared" si="51"/>
        <v>-3.0531677343182996E-3</v>
      </c>
      <c r="F1149" s="45">
        <f t="shared" si="52"/>
        <v>3.9261020334062213E-3</v>
      </c>
      <c r="G1149" s="45">
        <f t="shared" si="53"/>
        <v>6.280280558051252E-3</v>
      </c>
    </row>
    <row r="1150" spans="1:7" x14ac:dyDescent="0.2">
      <c r="A1150" s="47">
        <v>45231</v>
      </c>
      <c r="B1150" s="43">
        <v>126.4499969482422</v>
      </c>
      <c r="C1150" s="43">
        <v>420.19000244140619</v>
      </c>
      <c r="D1150" s="43">
        <v>419.64944458007812</v>
      </c>
      <c r="E1150" s="45">
        <f t="shared" si="51"/>
        <v>1.9100540636793725E-2</v>
      </c>
      <c r="F1150" s="45">
        <f t="shared" si="52"/>
        <v>2.0646602904110509E-2</v>
      </c>
      <c r="G1150" s="45">
        <f t="shared" si="53"/>
        <v>1.0664805326603738E-2</v>
      </c>
    </row>
    <row r="1151" spans="1:7" x14ac:dyDescent="0.2">
      <c r="A1151" s="47">
        <v>45232</v>
      </c>
      <c r="B1151" s="43">
        <v>127.4899978637695</v>
      </c>
      <c r="C1151" s="43">
        <v>424.70999145507812</v>
      </c>
      <c r="D1151" s="43">
        <v>427.69174194335938</v>
      </c>
      <c r="E1151" s="45">
        <f t="shared" si="51"/>
        <v>8.2246021401881763E-3</v>
      </c>
      <c r="F1151" s="45">
        <f t="shared" si="52"/>
        <v>1.0757012273994372E-2</v>
      </c>
      <c r="G1151" s="45">
        <f t="shared" si="53"/>
        <v>1.9164322667765635E-2</v>
      </c>
    </row>
    <row r="1152" spans="1:7" x14ac:dyDescent="0.2">
      <c r="A1152" s="47">
        <v>45233</v>
      </c>
      <c r="B1152" s="43">
        <v>129.1000061035156</v>
      </c>
      <c r="C1152" s="43">
        <v>432.3599853515625</v>
      </c>
      <c r="D1152" s="43">
        <v>431.59375</v>
      </c>
      <c r="E1152" s="45">
        <f t="shared" si="51"/>
        <v>1.2628506288520622E-2</v>
      </c>
      <c r="F1152" s="45">
        <f t="shared" si="52"/>
        <v>1.8012276730940812E-2</v>
      </c>
      <c r="G1152" s="45">
        <f t="shared" si="53"/>
        <v>9.1234122008308043E-3</v>
      </c>
    </row>
    <row r="1153" spans="1:7" x14ac:dyDescent="0.2">
      <c r="A1153" s="47">
        <v>45236</v>
      </c>
      <c r="B1153" s="43">
        <v>130.25</v>
      </c>
      <c r="C1153" s="43">
        <v>434.739990234375</v>
      </c>
      <c r="D1153" s="43">
        <v>432.58660888671881</v>
      </c>
      <c r="E1153" s="45">
        <f t="shared" si="51"/>
        <v>8.9077756941568983E-3</v>
      </c>
      <c r="F1153" s="45">
        <f t="shared" si="52"/>
        <v>5.50468351246071E-3</v>
      </c>
      <c r="G1153" s="45">
        <f t="shared" si="53"/>
        <v>2.3004477861850569E-3</v>
      </c>
    </row>
    <row r="1154" spans="1:7" x14ac:dyDescent="0.2">
      <c r="A1154" s="47">
        <v>45237</v>
      </c>
      <c r="B1154" s="43">
        <v>130.9700012207031</v>
      </c>
      <c r="C1154" s="43">
        <v>434.6099853515625</v>
      </c>
      <c r="D1154" s="43">
        <v>433.8177490234375</v>
      </c>
      <c r="E1154" s="45">
        <f t="shared" si="51"/>
        <v>5.5278404660506451E-3</v>
      </c>
      <c r="F1154" s="45">
        <f t="shared" si="52"/>
        <v>-2.9904054315871048E-4</v>
      </c>
      <c r="G1154" s="45">
        <f t="shared" si="53"/>
        <v>2.8459968742145948E-3</v>
      </c>
    </row>
    <row r="1155" spans="1:7" x14ac:dyDescent="0.2">
      <c r="A1155" s="47">
        <v>45238</v>
      </c>
      <c r="B1155" s="43">
        <v>131.8399963378906</v>
      </c>
      <c r="C1155" s="43">
        <v>436.64999389648438</v>
      </c>
      <c r="D1155" s="43">
        <v>434.135498046875</v>
      </c>
      <c r="E1155" s="45">
        <f t="shared" si="51"/>
        <v>6.6427052689831956E-3</v>
      </c>
      <c r="F1155" s="45">
        <f t="shared" si="52"/>
        <v>4.6938832831272424E-3</v>
      </c>
      <c r="G1155" s="45">
        <f t="shared" si="53"/>
        <v>7.3244818625513004E-4</v>
      </c>
    </row>
    <row r="1156" spans="1:7" x14ac:dyDescent="0.2">
      <c r="A1156" s="47">
        <v>45239</v>
      </c>
      <c r="B1156" s="43">
        <v>130.24000549316409</v>
      </c>
      <c r="C1156" s="43">
        <v>435.14999389648438</v>
      </c>
      <c r="D1156" s="43">
        <v>430.74978637695312</v>
      </c>
      <c r="E1156" s="45">
        <f t="shared" ref="E1156:E1219" si="54">(B1156-B1155)/B1155</f>
        <v>-1.2135853224888712E-2</v>
      </c>
      <c r="F1156" s="45">
        <f t="shared" ref="F1156:F1219" si="55">(C1156-C1155)/C1155</f>
        <v>-3.4352456680798709E-3</v>
      </c>
      <c r="G1156" s="45">
        <f t="shared" ref="G1156:G1219" si="56">(D1156-D1155)/D1155</f>
        <v>-7.7987441366895753E-3</v>
      </c>
    </row>
    <row r="1157" spans="1:7" x14ac:dyDescent="0.2">
      <c r="A1157" s="47">
        <v>45240</v>
      </c>
      <c r="B1157" s="43">
        <v>132.5899963378906</v>
      </c>
      <c r="C1157" s="43">
        <v>447.239990234375</v>
      </c>
      <c r="D1157" s="43">
        <v>437.4715576171875</v>
      </c>
      <c r="E1157" s="45">
        <f t="shared" si="54"/>
        <v>1.8043540737180404E-2</v>
      </c>
      <c r="F1157" s="45">
        <f t="shared" si="55"/>
        <v>2.7783514897087767E-2</v>
      </c>
      <c r="G1157" s="45">
        <f t="shared" si="56"/>
        <v>1.5604816189861301E-2</v>
      </c>
    </row>
    <row r="1158" spans="1:7" x14ac:dyDescent="0.2">
      <c r="A1158" s="47">
        <v>45243</v>
      </c>
      <c r="B1158" s="43">
        <v>132.0899963378906</v>
      </c>
      <c r="C1158" s="43">
        <v>444.6199951171875</v>
      </c>
      <c r="D1158" s="43">
        <v>437.05453491210938</v>
      </c>
      <c r="E1158" s="45">
        <f t="shared" si="54"/>
        <v>-3.7710235599208147E-3</v>
      </c>
      <c r="F1158" s="45">
        <f t="shared" si="55"/>
        <v>-5.8581414327786253E-3</v>
      </c>
      <c r="G1158" s="45">
        <f t="shared" si="56"/>
        <v>-9.5325672679055307E-4</v>
      </c>
    </row>
    <row r="1159" spans="1:7" x14ac:dyDescent="0.2">
      <c r="A1159" s="47">
        <v>45244</v>
      </c>
      <c r="B1159" s="43">
        <v>133.6199951171875</v>
      </c>
      <c r="C1159" s="43">
        <v>448.64999389648438</v>
      </c>
      <c r="D1159" s="43">
        <v>445.53375244140619</v>
      </c>
      <c r="E1159" s="45">
        <f t="shared" si="54"/>
        <v>1.158300266269306E-2</v>
      </c>
      <c r="F1159" s="45">
        <f t="shared" si="55"/>
        <v>9.063917105740369E-3</v>
      </c>
      <c r="G1159" s="45">
        <f t="shared" si="56"/>
        <v>1.9400822670795462E-2</v>
      </c>
    </row>
    <row r="1160" spans="1:7" x14ac:dyDescent="0.2">
      <c r="A1160" s="47">
        <v>45245</v>
      </c>
      <c r="B1160" s="43">
        <v>134.6199951171875</v>
      </c>
      <c r="C1160" s="43">
        <v>461.94000244140619</v>
      </c>
      <c r="D1160" s="43">
        <v>446.4769287109375</v>
      </c>
      <c r="E1160" s="45">
        <f t="shared" si="54"/>
        <v>7.4839098678530806E-3</v>
      </c>
      <c r="F1160" s="45">
        <f t="shared" si="55"/>
        <v>2.9622219381971463E-2</v>
      </c>
      <c r="G1160" s="45">
        <f t="shared" si="56"/>
        <v>2.1169580629143187E-3</v>
      </c>
    </row>
    <row r="1161" spans="1:7" x14ac:dyDescent="0.2">
      <c r="A1161" s="47">
        <v>45246</v>
      </c>
      <c r="B1161" s="43">
        <v>136.92999267578119</v>
      </c>
      <c r="C1161" s="43">
        <v>466.95001220703119</v>
      </c>
      <c r="D1161" s="43">
        <v>447.02304077148438</v>
      </c>
      <c r="E1161" s="45">
        <f t="shared" si="54"/>
        <v>1.7159394164164295E-2</v>
      </c>
      <c r="F1161" s="45">
        <f t="shared" si="55"/>
        <v>1.0845585442149457E-2</v>
      </c>
      <c r="G1161" s="45">
        <f t="shared" si="56"/>
        <v>1.2231585227115828E-3</v>
      </c>
    </row>
    <row r="1162" spans="1:7" x14ac:dyDescent="0.2">
      <c r="A1162" s="47">
        <v>45247</v>
      </c>
      <c r="B1162" s="43">
        <v>135.30999755859381</v>
      </c>
      <c r="C1162" s="43">
        <v>465.91000366210938</v>
      </c>
      <c r="D1162" s="43">
        <v>447.57907104492188</v>
      </c>
      <c r="E1162" s="45">
        <f t="shared" si="54"/>
        <v>-1.1830827458109656E-2</v>
      </c>
      <c r="F1162" s="45">
        <f t="shared" si="55"/>
        <v>-2.2272374295617546E-3</v>
      </c>
      <c r="G1162" s="45">
        <f t="shared" si="56"/>
        <v>1.2438514857710421E-3</v>
      </c>
    </row>
    <row r="1163" spans="1:7" x14ac:dyDescent="0.2">
      <c r="A1163" s="47">
        <v>45250</v>
      </c>
      <c r="B1163" s="43">
        <v>136.25</v>
      </c>
      <c r="C1163" s="43">
        <v>474.47000122070312</v>
      </c>
      <c r="D1163" s="43">
        <v>451.02432250976562</v>
      </c>
      <c r="E1163" s="45">
        <f t="shared" si="54"/>
        <v>6.9470287367283433E-3</v>
      </c>
      <c r="F1163" s="45">
        <f t="shared" si="55"/>
        <v>1.8372641693269357E-2</v>
      </c>
      <c r="G1163" s="45">
        <f t="shared" si="56"/>
        <v>7.6975258400720946E-3</v>
      </c>
    </row>
    <row r="1164" spans="1:7" x14ac:dyDescent="0.2">
      <c r="A1164" s="47">
        <v>45251</v>
      </c>
      <c r="B1164" s="43">
        <v>136.9700012207031</v>
      </c>
      <c r="C1164" s="43">
        <v>474.95001220703119</v>
      </c>
      <c r="D1164" s="43">
        <v>450.0413818359375</v>
      </c>
      <c r="E1164" s="45">
        <f t="shared" si="54"/>
        <v>5.2844126290135527E-3</v>
      </c>
      <c r="F1164" s="45">
        <f t="shared" si="55"/>
        <v>1.0116782622570644E-3</v>
      </c>
      <c r="G1164" s="45">
        <f t="shared" si="56"/>
        <v>-2.1793518104710244E-3</v>
      </c>
    </row>
    <row r="1165" spans="1:7" x14ac:dyDescent="0.2">
      <c r="A1165" s="47">
        <v>45252</v>
      </c>
      <c r="B1165" s="43">
        <v>138.49000549316409</v>
      </c>
      <c r="C1165" s="43">
        <v>478</v>
      </c>
      <c r="D1165" s="43">
        <v>451.77890014648438</v>
      </c>
      <c r="E1165" s="45">
        <f t="shared" si="54"/>
        <v>1.1097351674924602E-2</v>
      </c>
      <c r="F1165" s="45">
        <f t="shared" si="55"/>
        <v>6.4217027362435649E-3</v>
      </c>
      <c r="G1165" s="45">
        <f t="shared" si="56"/>
        <v>3.8607967637524655E-3</v>
      </c>
    </row>
    <row r="1166" spans="1:7" x14ac:dyDescent="0.2">
      <c r="A1166" s="47">
        <v>45254</v>
      </c>
      <c r="B1166" s="43">
        <v>136.69000244140619</v>
      </c>
      <c r="C1166" s="43">
        <v>479.55999755859381</v>
      </c>
      <c r="D1166" s="43">
        <v>452.05691528320312</v>
      </c>
      <c r="E1166" s="45">
        <f t="shared" si="54"/>
        <v>-1.2997349847363147E-2</v>
      </c>
      <c r="F1166" s="45">
        <f t="shared" si="55"/>
        <v>3.2635932188154956E-3</v>
      </c>
      <c r="G1166" s="45">
        <f t="shared" si="56"/>
        <v>6.1537875413970552E-4</v>
      </c>
    </row>
    <row r="1167" spans="1:7" x14ac:dyDescent="0.2">
      <c r="A1167" s="47">
        <v>45257</v>
      </c>
      <c r="B1167" s="43">
        <v>136.4100036621094</v>
      </c>
      <c r="C1167" s="43">
        <v>479.17001342773438</v>
      </c>
      <c r="D1167" s="43">
        <v>451.24276733398438</v>
      </c>
      <c r="E1167" s="45">
        <f t="shared" si="54"/>
        <v>-2.0484217886879807E-3</v>
      </c>
      <c r="F1167" s="45">
        <f t="shared" si="55"/>
        <v>-8.1321238811580111E-4</v>
      </c>
      <c r="G1167" s="45">
        <f t="shared" si="56"/>
        <v>-1.8009854991571255E-3</v>
      </c>
    </row>
    <row r="1168" spans="1:7" x14ac:dyDescent="0.2">
      <c r="A1168" s="47">
        <v>45258</v>
      </c>
      <c r="B1168" s="43">
        <v>137.19999694824219</v>
      </c>
      <c r="C1168" s="43">
        <v>479</v>
      </c>
      <c r="D1168" s="43">
        <v>451.68954467773438</v>
      </c>
      <c r="E1168" s="45">
        <f t="shared" si="54"/>
        <v>5.7913148957140633E-3</v>
      </c>
      <c r="F1168" s="45">
        <f t="shared" si="55"/>
        <v>-3.5480815362002081E-4</v>
      </c>
      <c r="G1168" s="45">
        <f t="shared" si="56"/>
        <v>9.9010416585651483E-4</v>
      </c>
    </row>
    <row r="1169" spans="1:7" x14ac:dyDescent="0.2">
      <c r="A1169" s="47">
        <v>45259</v>
      </c>
      <c r="B1169" s="43">
        <v>134.99000549316409</v>
      </c>
      <c r="C1169" s="43">
        <v>477.19000244140619</v>
      </c>
      <c r="D1169" s="43">
        <v>451.371826171875</v>
      </c>
      <c r="E1169" s="45">
        <f t="shared" si="54"/>
        <v>-1.6107809797632877E-2</v>
      </c>
      <c r="F1169" s="45">
        <f t="shared" si="55"/>
        <v>-3.7787005398618096E-3</v>
      </c>
      <c r="G1169" s="45">
        <f t="shared" si="56"/>
        <v>-7.0340017740737543E-4</v>
      </c>
    </row>
    <row r="1170" spans="1:7" x14ac:dyDescent="0.2">
      <c r="A1170" s="47">
        <v>45260</v>
      </c>
      <c r="B1170" s="43">
        <v>132.5299987792969</v>
      </c>
      <c r="C1170" s="43">
        <v>473.97000122070312</v>
      </c>
      <c r="D1170" s="43">
        <v>453.14907836914062</v>
      </c>
      <c r="E1170" s="45">
        <f t="shared" si="54"/>
        <v>-1.8223621110910783E-2</v>
      </c>
      <c r="F1170" s="45">
        <f t="shared" si="55"/>
        <v>-6.74783881520747E-3</v>
      </c>
      <c r="G1170" s="45">
        <f t="shared" si="56"/>
        <v>3.9374460128330574E-3</v>
      </c>
    </row>
    <row r="1171" spans="1:7" x14ac:dyDescent="0.2">
      <c r="A1171" s="47">
        <v>45261</v>
      </c>
      <c r="B1171" s="43">
        <v>131.86000061035159</v>
      </c>
      <c r="C1171" s="43">
        <v>465.739990234375</v>
      </c>
      <c r="D1171" s="43">
        <v>455.82986450195312</v>
      </c>
      <c r="E1171" s="45">
        <f t="shared" si="54"/>
        <v>-5.0554453717385518E-3</v>
      </c>
      <c r="F1171" s="45">
        <f t="shared" si="55"/>
        <v>-1.7363991318294084E-2</v>
      </c>
      <c r="G1171" s="45">
        <f t="shared" si="56"/>
        <v>5.9159033103642327E-3</v>
      </c>
    </row>
    <row r="1172" spans="1:7" x14ac:dyDescent="0.2">
      <c r="A1172" s="47">
        <v>45264</v>
      </c>
      <c r="B1172" s="43">
        <v>129.27000427246091</v>
      </c>
      <c r="C1172" s="43">
        <v>453.89999389648438</v>
      </c>
      <c r="D1172" s="43">
        <v>453.43704223632812</v>
      </c>
      <c r="E1172" s="45">
        <f t="shared" si="54"/>
        <v>-1.9642016729122899E-2</v>
      </c>
      <c r="F1172" s="45">
        <f t="shared" si="55"/>
        <v>-2.5421901889791269E-2</v>
      </c>
      <c r="G1172" s="45">
        <f t="shared" si="56"/>
        <v>-5.2493758131434308E-3</v>
      </c>
    </row>
    <row r="1173" spans="1:7" x14ac:dyDescent="0.2">
      <c r="A1173" s="47">
        <v>45265</v>
      </c>
      <c r="B1173" s="43">
        <v>130.99000549316409</v>
      </c>
      <c r="C1173" s="43">
        <v>455.14999389648438</v>
      </c>
      <c r="D1173" s="43">
        <v>453.34768676757812</v>
      </c>
      <c r="E1173" s="45">
        <f t="shared" si="54"/>
        <v>1.3305493647837707E-2</v>
      </c>
      <c r="F1173" s="45">
        <f t="shared" si="55"/>
        <v>2.7539105900166033E-3</v>
      </c>
      <c r="G1173" s="45">
        <f t="shared" si="56"/>
        <v>-1.9706256972148423E-4</v>
      </c>
    </row>
    <row r="1174" spans="1:7" x14ac:dyDescent="0.2">
      <c r="A1174" s="47">
        <v>45266</v>
      </c>
      <c r="B1174" s="43">
        <v>130.02000427246091</v>
      </c>
      <c r="C1174" s="43">
        <v>446.73001098632812</v>
      </c>
      <c r="D1174" s="43">
        <v>451.52078247070312</v>
      </c>
      <c r="E1174" s="45">
        <f t="shared" si="54"/>
        <v>-7.4051544394644888E-3</v>
      </c>
      <c r="F1174" s="45">
        <f t="shared" si="55"/>
        <v>-1.8499358503937986E-2</v>
      </c>
      <c r="G1174" s="45">
        <f t="shared" si="56"/>
        <v>-4.0298083572479233E-3</v>
      </c>
    </row>
    <row r="1175" spans="1:7" x14ac:dyDescent="0.2">
      <c r="A1175" s="47">
        <v>45267</v>
      </c>
      <c r="B1175" s="43">
        <v>136.92999267578119</v>
      </c>
      <c r="C1175" s="43">
        <v>452</v>
      </c>
      <c r="D1175" s="43">
        <v>454.966064453125</v>
      </c>
      <c r="E1175" s="45">
        <f t="shared" si="54"/>
        <v>5.314557895906688E-2</v>
      </c>
      <c r="F1175" s="45">
        <f t="shared" si="55"/>
        <v>1.1796809894272269E-2</v>
      </c>
      <c r="G1175" s="45">
        <f t="shared" si="56"/>
        <v>7.6303951361207205E-3</v>
      </c>
    </row>
    <row r="1176" spans="1:7" x14ac:dyDescent="0.2">
      <c r="A1176" s="47">
        <v>45268</v>
      </c>
      <c r="B1176" s="43">
        <v>134.99000549316409</v>
      </c>
      <c r="C1176" s="43">
        <v>453.760009765625</v>
      </c>
      <c r="D1176" s="43">
        <v>456.92202758789062</v>
      </c>
      <c r="E1176" s="45">
        <f t="shared" si="54"/>
        <v>-1.4167730127690481E-2</v>
      </c>
      <c r="F1176" s="45">
        <f t="shared" si="55"/>
        <v>3.8938269150995577E-3</v>
      </c>
      <c r="G1176" s="45">
        <f t="shared" si="56"/>
        <v>4.2991407218837688E-3</v>
      </c>
    </row>
    <row r="1177" spans="1:7" x14ac:dyDescent="0.2">
      <c r="A1177" s="47">
        <v>45271</v>
      </c>
      <c r="B1177" s="43">
        <v>133.28999328613281</v>
      </c>
      <c r="C1177" s="43">
        <v>459.8900146484375</v>
      </c>
      <c r="D1177" s="43">
        <v>458.69927978515619</v>
      </c>
      <c r="E1177" s="45">
        <f t="shared" si="54"/>
        <v>-1.2593615363008242E-2</v>
      </c>
      <c r="F1177" s="45">
        <f t="shared" si="55"/>
        <v>1.350935461672516E-2</v>
      </c>
      <c r="G1177" s="45">
        <f t="shared" si="56"/>
        <v>3.8896181185392887E-3</v>
      </c>
    </row>
    <row r="1178" spans="1:7" x14ac:dyDescent="0.2">
      <c r="A1178" s="47">
        <v>45272</v>
      </c>
      <c r="B1178" s="43">
        <v>132.52000427246091</v>
      </c>
      <c r="C1178" s="43">
        <v>463</v>
      </c>
      <c r="D1178" s="43">
        <v>460.79425048828119</v>
      </c>
      <c r="E1178" s="45">
        <f t="shared" si="54"/>
        <v>-5.7767953519134232E-3</v>
      </c>
      <c r="F1178" s="45">
        <f t="shared" si="55"/>
        <v>6.7624546141536153E-3</v>
      </c>
      <c r="G1178" s="45">
        <f t="shared" si="56"/>
        <v>4.5671985883785002E-3</v>
      </c>
    </row>
    <row r="1179" spans="1:7" x14ac:dyDescent="0.2">
      <c r="A1179" s="47">
        <v>45273</v>
      </c>
      <c r="B1179" s="43">
        <v>132.57000732421881</v>
      </c>
      <c r="C1179" s="43">
        <v>479.98001098632812</v>
      </c>
      <c r="D1179" s="43">
        <v>467.14865112304688</v>
      </c>
      <c r="E1179" s="45">
        <f t="shared" si="54"/>
        <v>3.7732455588434464E-4</v>
      </c>
      <c r="F1179" s="45">
        <f t="shared" si="55"/>
        <v>3.6673889819283205E-2</v>
      </c>
      <c r="G1179" s="45">
        <f t="shared" si="56"/>
        <v>1.3790103995508262E-2</v>
      </c>
    </row>
    <row r="1180" spans="1:7" x14ac:dyDescent="0.2">
      <c r="A1180" s="47">
        <v>45274</v>
      </c>
      <c r="B1180" s="43">
        <v>131.94000244140619</v>
      </c>
      <c r="C1180" s="43">
        <v>469.82998657226562</v>
      </c>
      <c r="D1180" s="43">
        <v>468.64791870117188</v>
      </c>
      <c r="E1180" s="45">
        <f t="shared" si="54"/>
        <v>-4.7522429509402313E-3</v>
      </c>
      <c r="F1180" s="45">
        <f t="shared" si="55"/>
        <v>-2.1146764827153636E-2</v>
      </c>
      <c r="G1180" s="45">
        <f t="shared" si="56"/>
        <v>3.2094014924814438E-3</v>
      </c>
    </row>
    <row r="1181" spans="1:7" x14ac:dyDescent="0.2">
      <c r="A1181" s="47">
        <v>45275</v>
      </c>
      <c r="B1181" s="43">
        <v>132.6000061035156</v>
      </c>
      <c r="C1181" s="43">
        <v>472.05999755859381</v>
      </c>
      <c r="D1181" s="43">
        <v>467.87628173828119</v>
      </c>
      <c r="E1181" s="45">
        <f t="shared" si="54"/>
        <v>5.002301424107577E-3</v>
      </c>
      <c r="F1181" s="45">
        <f t="shared" si="55"/>
        <v>4.7464211524633681E-3</v>
      </c>
      <c r="G1181" s="45">
        <f t="shared" si="56"/>
        <v>-1.6465174219256642E-3</v>
      </c>
    </row>
    <row r="1182" spans="1:7" x14ac:dyDescent="0.2">
      <c r="A1182" s="47">
        <v>45278</v>
      </c>
      <c r="B1182" s="43">
        <v>135.80000305175781</v>
      </c>
      <c r="C1182" s="43">
        <v>486.1199951171875</v>
      </c>
      <c r="D1182" s="43">
        <v>470.50811767578119</v>
      </c>
      <c r="E1182" s="45">
        <f t="shared" si="54"/>
        <v>2.4132705889501276E-2</v>
      </c>
      <c r="F1182" s="45">
        <f t="shared" si="55"/>
        <v>2.9784344429329694E-2</v>
      </c>
      <c r="G1182" s="45">
        <f t="shared" si="56"/>
        <v>5.6250680793692937E-3</v>
      </c>
    </row>
    <row r="1183" spans="1:7" x14ac:dyDescent="0.2">
      <c r="A1183" s="47">
        <v>45279</v>
      </c>
      <c r="B1183" s="43">
        <v>136.6499938964844</v>
      </c>
      <c r="C1183" s="43">
        <v>495.01998901367188</v>
      </c>
      <c r="D1183" s="43">
        <v>473.36923217773438</v>
      </c>
      <c r="E1183" s="45">
        <f t="shared" si="54"/>
        <v>6.2591371548248913E-3</v>
      </c>
      <c r="F1183" s="45">
        <f t="shared" si="55"/>
        <v>1.8308224277709211E-2</v>
      </c>
      <c r="G1183" s="45">
        <f t="shared" si="56"/>
        <v>6.08090359011558E-3</v>
      </c>
    </row>
    <row r="1184" spans="1:7" x14ac:dyDescent="0.2">
      <c r="A1184" s="47">
        <v>45280</v>
      </c>
      <c r="B1184" s="43">
        <v>138.3399963378906</v>
      </c>
      <c r="C1184" s="43">
        <v>489.26998901367188</v>
      </c>
      <c r="D1184" s="43">
        <v>466.80960083007812</v>
      </c>
      <c r="E1184" s="45">
        <f t="shared" si="54"/>
        <v>1.2367380291918709E-2</v>
      </c>
      <c r="F1184" s="45">
        <f t="shared" si="55"/>
        <v>-1.1615692553056058E-2</v>
      </c>
      <c r="G1184" s="45">
        <f t="shared" si="56"/>
        <v>-1.3857325110630188E-2</v>
      </c>
    </row>
    <row r="1185" spans="1:7" x14ac:dyDescent="0.2">
      <c r="A1185" s="47">
        <v>45281</v>
      </c>
      <c r="B1185" s="43">
        <v>140.41999816894531</v>
      </c>
      <c r="C1185" s="43">
        <v>491.6099853515625</v>
      </c>
      <c r="D1185" s="43">
        <v>471.23587036132812</v>
      </c>
      <c r="E1185" s="45">
        <f t="shared" si="54"/>
        <v>1.5035433613677308E-2</v>
      </c>
      <c r="F1185" s="45">
        <f t="shared" si="55"/>
        <v>4.7826279772602964E-3</v>
      </c>
      <c r="G1185" s="45">
        <f t="shared" si="56"/>
        <v>9.4819590757757189E-3</v>
      </c>
    </row>
    <row r="1186" spans="1:7" x14ac:dyDescent="0.2">
      <c r="A1186" s="47">
        <v>45282</v>
      </c>
      <c r="B1186" s="43">
        <v>141.49000549316409</v>
      </c>
      <c r="C1186" s="43">
        <v>486.760009765625</v>
      </c>
      <c r="D1186" s="43">
        <v>472.18289184570312</v>
      </c>
      <c r="E1186" s="45">
        <f t="shared" si="54"/>
        <v>7.620049410137485E-3</v>
      </c>
      <c r="F1186" s="45">
        <f t="shared" si="55"/>
        <v>-9.8654944579068347E-3</v>
      </c>
      <c r="G1186" s="45">
        <f t="shared" si="56"/>
        <v>2.0096549179264623E-3</v>
      </c>
    </row>
    <row r="1187" spans="1:7" x14ac:dyDescent="0.2">
      <c r="A1187" s="47">
        <v>45286</v>
      </c>
      <c r="B1187" s="43">
        <v>141.52000427246091</v>
      </c>
      <c r="C1187" s="43">
        <v>491.19000244140619</v>
      </c>
      <c r="D1187" s="43">
        <v>474.17669677734381</v>
      </c>
      <c r="E1187" s="45">
        <f t="shared" si="54"/>
        <v>2.1202048294688565E-4</v>
      </c>
      <c r="F1187" s="45">
        <f t="shared" si="55"/>
        <v>9.1009791003871399E-3</v>
      </c>
      <c r="G1187" s="45">
        <f t="shared" si="56"/>
        <v>4.2225268345643585E-3</v>
      </c>
    </row>
    <row r="1188" spans="1:7" x14ac:dyDescent="0.2">
      <c r="A1188" s="47">
        <v>45287</v>
      </c>
      <c r="B1188" s="43">
        <v>140.3699951171875</v>
      </c>
      <c r="C1188" s="43">
        <v>491.79000854492188</v>
      </c>
      <c r="D1188" s="43">
        <v>475.0340576171875</v>
      </c>
      <c r="E1188" s="45">
        <f t="shared" si="54"/>
        <v>-8.1261243679682047E-3</v>
      </c>
      <c r="F1188" s="45">
        <f t="shared" si="55"/>
        <v>1.2215356593852015E-3</v>
      </c>
      <c r="G1188" s="45">
        <f t="shared" si="56"/>
        <v>1.8081041216715015E-3</v>
      </c>
    </row>
    <row r="1189" spans="1:7" x14ac:dyDescent="0.2">
      <c r="A1189" s="47">
        <v>45288</v>
      </c>
      <c r="B1189" s="43">
        <v>140.22999572753909</v>
      </c>
      <c r="C1189" s="43">
        <v>490.510009765625</v>
      </c>
      <c r="D1189" s="43">
        <v>475.2135009765625</v>
      </c>
      <c r="E1189" s="45">
        <f t="shared" si="54"/>
        <v>-9.9735979567094077E-4</v>
      </c>
      <c r="F1189" s="45">
        <f t="shared" si="55"/>
        <v>-2.6027344131778051E-3</v>
      </c>
      <c r="G1189" s="45">
        <f t="shared" si="56"/>
        <v>3.7774840876694956E-4</v>
      </c>
    </row>
    <row r="1190" spans="1:7" x14ac:dyDescent="0.2">
      <c r="A1190" s="47">
        <v>45289</v>
      </c>
      <c r="B1190" s="43">
        <v>139.69000244140619</v>
      </c>
      <c r="C1190" s="43">
        <v>486.8800048828125</v>
      </c>
      <c r="D1190" s="43">
        <v>473.8377685546875</v>
      </c>
      <c r="E1190" s="45">
        <f t="shared" si="54"/>
        <v>-3.8507687555099247E-3</v>
      </c>
      <c r="F1190" s="45">
        <f t="shared" si="55"/>
        <v>-7.4004705521646449E-3</v>
      </c>
      <c r="G1190" s="45">
        <f t="shared" si="56"/>
        <v>-2.8949775607129712E-3</v>
      </c>
    </row>
    <row r="1191" spans="1:7" x14ac:dyDescent="0.2">
      <c r="A1191" s="47">
        <v>45293</v>
      </c>
      <c r="B1191" s="43">
        <v>138.16999816894531</v>
      </c>
      <c r="C1191" s="43">
        <v>468.5</v>
      </c>
      <c r="D1191" s="43">
        <v>471.18600463867188</v>
      </c>
      <c r="E1191" s="45">
        <f t="shared" si="54"/>
        <v>-1.0881267419967693E-2</v>
      </c>
      <c r="F1191" s="45">
        <f t="shared" si="55"/>
        <v>-3.7750584740559222E-2</v>
      </c>
      <c r="G1191" s="45">
        <f t="shared" si="56"/>
        <v>-5.5963540519450477E-3</v>
      </c>
    </row>
    <row r="1192" spans="1:7" x14ac:dyDescent="0.2">
      <c r="A1192" s="47">
        <v>45294</v>
      </c>
      <c r="B1192" s="43">
        <v>138.91999816894531</v>
      </c>
      <c r="C1192" s="43">
        <v>470.260009765625</v>
      </c>
      <c r="D1192" s="43">
        <v>467.33798217773438</v>
      </c>
      <c r="E1192" s="45">
        <f t="shared" si="54"/>
        <v>5.428095895919088E-3</v>
      </c>
      <c r="F1192" s="45">
        <f t="shared" si="55"/>
        <v>3.756691068569904E-3</v>
      </c>
      <c r="G1192" s="45">
        <f t="shared" si="56"/>
        <v>-8.1666739314304321E-3</v>
      </c>
    </row>
    <row r="1193" spans="1:7" x14ac:dyDescent="0.2">
      <c r="A1193" s="47">
        <v>45295</v>
      </c>
      <c r="B1193" s="43">
        <v>136.38999938964841</v>
      </c>
      <c r="C1193" s="43">
        <v>474.67001342773438</v>
      </c>
      <c r="D1193" s="43">
        <v>465.8326416015625</v>
      </c>
      <c r="E1193" s="45">
        <f t="shared" si="54"/>
        <v>-1.8211911982752016E-2</v>
      </c>
      <c r="F1193" s="45">
        <f t="shared" si="55"/>
        <v>9.3777986018996097E-3</v>
      </c>
      <c r="G1193" s="45">
        <f t="shared" si="56"/>
        <v>-3.2210961522048417E-3</v>
      </c>
    </row>
    <row r="1194" spans="1:7" x14ac:dyDescent="0.2">
      <c r="A1194" s="47">
        <v>45296</v>
      </c>
      <c r="B1194" s="43">
        <v>135.72999572753909</v>
      </c>
      <c r="C1194" s="43">
        <v>474.05999755859381</v>
      </c>
      <c r="D1194" s="43">
        <v>466.47067260742188</v>
      </c>
      <c r="E1194" s="45">
        <f t="shared" si="54"/>
        <v>-4.8390913194725806E-3</v>
      </c>
      <c r="F1194" s="45">
        <f t="shared" si="55"/>
        <v>-1.2851367305372016E-3</v>
      </c>
      <c r="G1194" s="45">
        <f t="shared" si="56"/>
        <v>1.3696571448187562E-3</v>
      </c>
    </row>
    <row r="1195" spans="1:7" x14ac:dyDescent="0.2">
      <c r="A1195" s="47">
        <v>45299</v>
      </c>
      <c r="B1195" s="43">
        <v>138.8399963378906</v>
      </c>
      <c r="C1195" s="43">
        <v>485.02999877929688</v>
      </c>
      <c r="D1195" s="43">
        <v>473.12997436523438</v>
      </c>
      <c r="E1195" s="45">
        <f t="shared" si="54"/>
        <v>2.2913141591741012E-2</v>
      </c>
      <c r="F1195" s="45">
        <f t="shared" si="55"/>
        <v>2.3140533428676769E-2</v>
      </c>
      <c r="G1195" s="45">
        <f t="shared" si="56"/>
        <v>1.427592804621378E-2</v>
      </c>
    </row>
    <row r="1196" spans="1:7" x14ac:dyDescent="0.2">
      <c r="A1196" s="47">
        <v>45300</v>
      </c>
      <c r="B1196" s="43">
        <v>140.94999694824219</v>
      </c>
      <c r="C1196" s="43">
        <v>482.08999633789062</v>
      </c>
      <c r="D1196" s="43">
        <v>472.41220092773438</v>
      </c>
      <c r="E1196" s="45">
        <f t="shared" si="54"/>
        <v>1.5197354263943856E-2</v>
      </c>
      <c r="F1196" s="45">
        <f t="shared" si="55"/>
        <v>-6.0614857819217879E-3</v>
      </c>
      <c r="G1196" s="45">
        <f t="shared" si="56"/>
        <v>-1.5170745384774803E-3</v>
      </c>
    </row>
    <row r="1197" spans="1:7" x14ac:dyDescent="0.2">
      <c r="A1197" s="47">
        <v>45301</v>
      </c>
      <c r="B1197" s="43">
        <v>142.2799987792969</v>
      </c>
      <c r="C1197" s="43">
        <v>478.32998657226562</v>
      </c>
      <c r="D1197" s="43">
        <v>475.08389282226562</v>
      </c>
      <c r="E1197" s="45">
        <f t="shared" si="54"/>
        <v>9.4359833973114721E-3</v>
      </c>
      <c r="F1197" s="45">
        <f t="shared" si="55"/>
        <v>-7.7993938770504123E-3</v>
      </c>
      <c r="G1197" s="45">
        <f t="shared" si="56"/>
        <v>5.6554252605765E-3</v>
      </c>
    </row>
    <row r="1198" spans="1:7" x14ac:dyDescent="0.2">
      <c r="A1198" s="47">
        <v>45302</v>
      </c>
      <c r="B1198" s="43">
        <v>142.08000183105469</v>
      </c>
      <c r="C1198" s="43">
        <v>492.23001098632812</v>
      </c>
      <c r="D1198" s="43">
        <v>474.87454223632812</v>
      </c>
      <c r="E1198" s="45">
        <f t="shared" si="54"/>
        <v>-1.4056575060311105E-3</v>
      </c>
      <c r="F1198" s="45">
        <f t="shared" si="55"/>
        <v>2.9059487810226377E-2</v>
      </c>
      <c r="G1198" s="45">
        <f t="shared" si="56"/>
        <v>-4.4066024780137192E-4</v>
      </c>
    </row>
    <row r="1199" spans="1:7" x14ac:dyDescent="0.2">
      <c r="A1199" s="47">
        <v>45303</v>
      </c>
      <c r="B1199" s="43">
        <v>142.6499938964844</v>
      </c>
      <c r="C1199" s="43">
        <v>492.16000366210938</v>
      </c>
      <c r="D1199" s="43">
        <v>475.20352172851562</v>
      </c>
      <c r="E1199" s="45">
        <f t="shared" si="54"/>
        <v>4.0117684268295931E-3</v>
      </c>
      <c r="F1199" s="45">
        <f t="shared" si="55"/>
        <v>-1.4222481899969826E-4</v>
      </c>
      <c r="G1199" s="45">
        <f t="shared" si="56"/>
        <v>6.9277138049606934E-4</v>
      </c>
    </row>
    <row r="1200" spans="1:7" x14ac:dyDescent="0.2">
      <c r="A1200" s="47">
        <v>45307</v>
      </c>
      <c r="B1200" s="43">
        <v>142.49000549316409</v>
      </c>
      <c r="C1200" s="43">
        <v>481.239990234375</v>
      </c>
      <c r="D1200" s="43">
        <v>473.45892333984381</v>
      </c>
      <c r="E1200" s="45">
        <f t="shared" si="54"/>
        <v>-1.1215451115715429E-3</v>
      </c>
      <c r="F1200" s="45">
        <f t="shared" si="55"/>
        <v>-2.2187933490083987E-2</v>
      </c>
      <c r="G1200" s="45">
        <f t="shared" si="56"/>
        <v>-3.6712656975393995E-3</v>
      </c>
    </row>
    <row r="1201" spans="1:7" x14ac:dyDescent="0.2">
      <c r="A1201" s="47">
        <v>45308</v>
      </c>
      <c r="B1201" s="43">
        <v>141.4700012207031</v>
      </c>
      <c r="C1201" s="43">
        <v>480.32998657226562</v>
      </c>
      <c r="D1201" s="43">
        <v>470.82711791992188</v>
      </c>
      <c r="E1201" s="45">
        <f t="shared" si="54"/>
        <v>-7.1584267888173299E-3</v>
      </c>
      <c r="F1201" s="45">
        <f t="shared" si="55"/>
        <v>-1.8909560314515469E-3</v>
      </c>
      <c r="G1201" s="45">
        <f t="shared" si="56"/>
        <v>-5.558677406176691E-3</v>
      </c>
    </row>
    <row r="1202" spans="1:7" x14ac:dyDescent="0.2">
      <c r="A1202" s="47">
        <v>45309</v>
      </c>
      <c r="B1202" s="43">
        <v>143.47999572753909</v>
      </c>
      <c r="C1202" s="43">
        <v>485.30999755859381</v>
      </c>
      <c r="D1202" s="43">
        <v>475.01409912109381</v>
      </c>
      <c r="E1202" s="45">
        <f t="shared" si="54"/>
        <v>1.4207920332878645E-2</v>
      </c>
      <c r="F1202" s="45">
        <f t="shared" si="55"/>
        <v>1.0367895250235308E-2</v>
      </c>
      <c r="G1202" s="45">
        <f t="shared" si="56"/>
        <v>8.8928208291605935E-3</v>
      </c>
    </row>
    <row r="1203" spans="1:7" x14ac:dyDescent="0.2">
      <c r="A1203" s="47">
        <v>45310</v>
      </c>
      <c r="B1203" s="43">
        <v>146.3800048828125</v>
      </c>
      <c r="C1203" s="43">
        <v>482.95001220703119</v>
      </c>
      <c r="D1203" s="43">
        <v>480.93569946289062</v>
      </c>
      <c r="E1203" s="45">
        <f t="shared" si="54"/>
        <v>2.0211940630249062E-2</v>
      </c>
      <c r="F1203" s="45">
        <f t="shared" si="55"/>
        <v>-4.8628409953118288E-3</v>
      </c>
      <c r="G1203" s="45">
        <f t="shared" si="56"/>
        <v>1.2466157010399062E-2</v>
      </c>
    </row>
    <row r="1204" spans="1:7" x14ac:dyDescent="0.2">
      <c r="A1204" s="47">
        <v>45313</v>
      </c>
      <c r="B1204" s="43">
        <v>145.99000549316409</v>
      </c>
      <c r="C1204" s="43">
        <v>485.70999145507812</v>
      </c>
      <c r="D1204" s="43">
        <v>481.95257568359381</v>
      </c>
      <c r="E1204" s="45">
        <f t="shared" si="54"/>
        <v>-2.6642941429099627E-3</v>
      </c>
      <c r="F1204" s="45">
        <f t="shared" si="55"/>
        <v>5.7148342028900973E-3</v>
      </c>
      <c r="G1204" s="45">
        <f t="shared" si="56"/>
        <v>2.1143704279778567E-3</v>
      </c>
    </row>
    <row r="1205" spans="1:7" x14ac:dyDescent="0.2">
      <c r="A1205" s="47">
        <v>45314</v>
      </c>
      <c r="B1205" s="43">
        <v>147.03999328613281</v>
      </c>
      <c r="C1205" s="43">
        <v>492.19000244140619</v>
      </c>
      <c r="D1205" s="43">
        <v>483.35818481445312</v>
      </c>
      <c r="E1205" s="45">
        <f t="shared" si="54"/>
        <v>7.1921895572357297E-3</v>
      </c>
      <c r="F1205" s="45">
        <f t="shared" si="55"/>
        <v>1.3341317041709209E-2</v>
      </c>
      <c r="G1205" s="45">
        <f t="shared" si="56"/>
        <v>2.9164884716418927E-3</v>
      </c>
    </row>
    <row r="1206" spans="1:7" x14ac:dyDescent="0.2">
      <c r="A1206" s="47">
        <v>45315</v>
      </c>
      <c r="B1206" s="43">
        <v>148.69999694824219</v>
      </c>
      <c r="C1206" s="43">
        <v>544.8699951171875</v>
      </c>
      <c r="D1206" s="43">
        <v>483.88656616210938</v>
      </c>
      <c r="E1206" s="45">
        <f t="shared" si="54"/>
        <v>1.1289470469976743E-2</v>
      </c>
      <c r="F1206" s="45">
        <f t="shared" si="55"/>
        <v>0.10703182188681841</v>
      </c>
      <c r="G1206" s="45">
        <f t="shared" si="56"/>
        <v>1.093146582092284E-3</v>
      </c>
    </row>
    <row r="1207" spans="1:7" x14ac:dyDescent="0.2">
      <c r="A1207" s="47">
        <v>45316</v>
      </c>
      <c r="B1207" s="43">
        <v>151.8699951171875</v>
      </c>
      <c r="C1207" s="43">
        <v>562</v>
      </c>
      <c r="D1207" s="43">
        <v>486.51837158203119</v>
      </c>
      <c r="E1207" s="45">
        <f t="shared" si="54"/>
        <v>2.1318078238082881E-2</v>
      </c>
      <c r="F1207" s="45">
        <f t="shared" si="55"/>
        <v>3.143870104120576E-2</v>
      </c>
      <c r="G1207" s="45">
        <f t="shared" si="56"/>
        <v>5.4388892024750347E-3</v>
      </c>
    </row>
    <row r="1208" spans="1:7" x14ac:dyDescent="0.2">
      <c r="A1208" s="47">
        <v>45317</v>
      </c>
      <c r="B1208" s="43">
        <v>152.19000244140619</v>
      </c>
      <c r="C1208" s="43">
        <v>570.41998291015625</v>
      </c>
      <c r="D1208" s="43">
        <v>485.90029907226562</v>
      </c>
      <c r="E1208" s="45">
        <f t="shared" si="54"/>
        <v>2.1071135478194082E-3</v>
      </c>
      <c r="F1208" s="45">
        <f t="shared" si="55"/>
        <v>1.4982175996719306E-2</v>
      </c>
      <c r="G1208" s="45">
        <f t="shared" si="56"/>
        <v>-1.2703991172126905E-3</v>
      </c>
    </row>
    <row r="1209" spans="1:7" x14ac:dyDescent="0.2">
      <c r="A1209" s="47">
        <v>45320</v>
      </c>
      <c r="B1209" s="43">
        <v>153.50999450683591</v>
      </c>
      <c r="C1209" s="43">
        <v>575.78997802734375</v>
      </c>
      <c r="D1209" s="43">
        <v>489.74832153320312</v>
      </c>
      <c r="E1209" s="45">
        <f t="shared" si="54"/>
        <v>8.6733165402104427E-3</v>
      </c>
      <c r="F1209" s="45">
        <f t="shared" si="55"/>
        <v>9.4141076366065848E-3</v>
      </c>
      <c r="G1209" s="45">
        <f t="shared" si="56"/>
        <v>7.9193663150332865E-3</v>
      </c>
    </row>
    <row r="1210" spans="1:7" x14ac:dyDescent="0.2">
      <c r="A1210" s="47">
        <v>45321</v>
      </c>
      <c r="B1210" s="43">
        <v>151.46000671386719</v>
      </c>
      <c r="C1210" s="43">
        <v>562.8499755859375</v>
      </c>
      <c r="D1210" s="43">
        <v>489.36953735351562</v>
      </c>
      <c r="E1210" s="45">
        <f t="shared" si="54"/>
        <v>-1.3354099839261177E-2</v>
      </c>
      <c r="F1210" s="45">
        <f t="shared" si="55"/>
        <v>-2.2473476328536829E-2</v>
      </c>
      <c r="G1210" s="45">
        <f t="shared" si="56"/>
        <v>-7.7342619266500094E-4</v>
      </c>
    </row>
    <row r="1211" spans="1:7" x14ac:dyDescent="0.2">
      <c r="A1211" s="47">
        <v>45322</v>
      </c>
      <c r="B1211" s="43">
        <v>140.1000061035156</v>
      </c>
      <c r="C1211" s="43">
        <v>564.1099853515625</v>
      </c>
      <c r="D1211" s="43">
        <v>481.38433837890619</v>
      </c>
      <c r="E1211" s="45">
        <f t="shared" si="54"/>
        <v>-7.500330190670397E-2</v>
      </c>
      <c r="F1211" s="45">
        <f t="shared" si="55"/>
        <v>2.238624536339912E-3</v>
      </c>
      <c r="G1211" s="45">
        <f t="shared" si="56"/>
        <v>-1.6317319254878351E-2</v>
      </c>
    </row>
    <row r="1212" spans="1:7" x14ac:dyDescent="0.2">
      <c r="A1212" s="47">
        <v>45323</v>
      </c>
      <c r="B1212" s="43">
        <v>141.1600036621094</v>
      </c>
      <c r="C1212" s="43">
        <v>567.510009765625</v>
      </c>
      <c r="D1212" s="43">
        <v>487.68475341796881</v>
      </c>
      <c r="E1212" s="45">
        <f t="shared" si="54"/>
        <v>7.5660065125950611E-3</v>
      </c>
      <c r="F1212" s="45">
        <f t="shared" si="55"/>
        <v>6.0272367133220473E-3</v>
      </c>
      <c r="G1212" s="45">
        <f t="shared" si="56"/>
        <v>1.3088118031175839E-2</v>
      </c>
    </row>
    <row r="1213" spans="1:7" x14ac:dyDescent="0.2">
      <c r="A1213" s="47">
        <v>45324</v>
      </c>
      <c r="B1213" s="43">
        <v>142.3800048828125</v>
      </c>
      <c r="C1213" s="43">
        <v>564.6400146484375</v>
      </c>
      <c r="D1213" s="43">
        <v>492.81878662109381</v>
      </c>
      <c r="E1213" s="45">
        <f t="shared" si="54"/>
        <v>8.6426834021864872E-3</v>
      </c>
      <c r="F1213" s="45">
        <f t="shared" si="55"/>
        <v>-5.0571709182235828E-3</v>
      </c>
      <c r="G1213" s="45">
        <f t="shared" si="56"/>
        <v>1.0527360486754631E-2</v>
      </c>
    </row>
    <row r="1214" spans="1:7" x14ac:dyDescent="0.2">
      <c r="A1214" s="47">
        <v>45327</v>
      </c>
      <c r="B1214" s="43">
        <v>143.67999267578119</v>
      </c>
      <c r="C1214" s="43">
        <v>562.05999755859375</v>
      </c>
      <c r="D1214" s="43">
        <v>491.02435302734381</v>
      </c>
      <c r="E1214" s="45">
        <f t="shared" si="54"/>
        <v>9.1304098074632255E-3</v>
      </c>
      <c r="F1214" s="45">
        <f t="shared" si="55"/>
        <v>-4.5693132312809061E-3</v>
      </c>
      <c r="G1214" s="45">
        <f t="shared" si="56"/>
        <v>-3.6411631262134882E-3</v>
      </c>
    </row>
    <row r="1215" spans="1:7" x14ac:dyDescent="0.2">
      <c r="A1215" s="47">
        <v>45328</v>
      </c>
      <c r="B1215" s="43">
        <v>144.1000061035156</v>
      </c>
      <c r="C1215" s="43">
        <v>555.8800048828125</v>
      </c>
      <c r="D1215" s="43">
        <v>492.449951171875</v>
      </c>
      <c r="E1215" s="45">
        <f t="shared" si="54"/>
        <v>2.9232561883697898E-3</v>
      </c>
      <c r="F1215" s="45">
        <f t="shared" si="55"/>
        <v>-1.0995254425906723E-2</v>
      </c>
      <c r="G1215" s="45">
        <f t="shared" si="56"/>
        <v>2.9033145418182658E-3</v>
      </c>
    </row>
    <row r="1216" spans="1:7" x14ac:dyDescent="0.2">
      <c r="A1216" s="47">
        <v>45329</v>
      </c>
      <c r="B1216" s="43">
        <v>145.53999328613281</v>
      </c>
      <c r="C1216" s="43">
        <v>559.29998779296875</v>
      </c>
      <c r="D1216" s="43">
        <v>496.55718994140619</v>
      </c>
      <c r="E1216" s="45">
        <f t="shared" si="54"/>
        <v>9.9929710036430371E-3</v>
      </c>
      <c r="F1216" s="45">
        <f t="shared" si="55"/>
        <v>6.1523761965088701E-3</v>
      </c>
      <c r="G1216" s="45">
        <f t="shared" si="56"/>
        <v>8.3404186755573137E-3</v>
      </c>
    </row>
    <row r="1217" spans="1:7" x14ac:dyDescent="0.2">
      <c r="A1217" s="47">
        <v>45330</v>
      </c>
      <c r="B1217" s="43">
        <v>145.9100036621094</v>
      </c>
      <c r="C1217" s="43">
        <v>558.530029296875</v>
      </c>
      <c r="D1217" s="43">
        <v>496.7764892578125</v>
      </c>
      <c r="E1217" s="45">
        <f t="shared" si="54"/>
        <v>2.5423278345845977E-3</v>
      </c>
      <c r="F1217" s="45">
        <f t="shared" si="55"/>
        <v>-1.376646724295583E-3</v>
      </c>
      <c r="G1217" s="45">
        <f t="shared" si="56"/>
        <v>4.4163959529452024E-4</v>
      </c>
    </row>
    <row r="1218" spans="1:7" x14ac:dyDescent="0.2">
      <c r="A1218" s="47">
        <v>45331</v>
      </c>
      <c r="B1218" s="43">
        <v>149</v>
      </c>
      <c r="C1218" s="43">
        <v>561.32000732421875</v>
      </c>
      <c r="D1218" s="43">
        <v>499.6475830078125</v>
      </c>
      <c r="E1218" s="45">
        <f t="shared" si="54"/>
        <v>2.117741251687064E-2</v>
      </c>
      <c r="F1218" s="45">
        <f t="shared" si="55"/>
        <v>4.9952158004038048E-3</v>
      </c>
      <c r="G1218" s="45">
        <f t="shared" si="56"/>
        <v>5.7794477236421428E-3</v>
      </c>
    </row>
    <row r="1219" spans="1:7" x14ac:dyDescent="0.2">
      <c r="A1219" s="47">
        <v>45334</v>
      </c>
      <c r="B1219" s="43">
        <v>147.5299987792969</v>
      </c>
      <c r="C1219" s="43">
        <v>557.8499755859375</v>
      </c>
      <c r="D1219" s="43">
        <v>499.42825317382812</v>
      </c>
      <c r="E1219" s="45">
        <f t="shared" si="54"/>
        <v>-9.8657800047187681E-3</v>
      </c>
      <c r="F1219" s="45">
        <f t="shared" si="55"/>
        <v>-6.1819135127976254E-3</v>
      </c>
      <c r="G1219" s="45">
        <f t="shared" si="56"/>
        <v>-4.3896906828616751E-4</v>
      </c>
    </row>
    <row r="1220" spans="1:7" x14ac:dyDescent="0.2">
      <c r="A1220" s="47">
        <v>45335</v>
      </c>
      <c r="B1220" s="43">
        <v>145.13999938964841</v>
      </c>
      <c r="C1220" s="43">
        <v>554.52001953125</v>
      </c>
      <c r="D1220" s="43">
        <v>492.54962158203119</v>
      </c>
      <c r="E1220" s="45">
        <f t="shared" ref="E1220:E1259" si="57">(B1220-B1219)/B1219</f>
        <v>-1.6200090892862437E-2</v>
      </c>
      <c r="F1220" s="45">
        <f t="shared" ref="F1220:F1259" si="58">(C1220-C1219)/C1219</f>
        <v>-5.969268083573692E-3</v>
      </c>
      <c r="G1220" s="45">
        <f t="shared" ref="G1220:G1259" si="59">(D1220-D1219)/D1219</f>
        <v>-1.3773012536002433E-2</v>
      </c>
    </row>
    <row r="1221" spans="1:7" x14ac:dyDescent="0.2">
      <c r="A1221" s="47">
        <v>45336</v>
      </c>
      <c r="B1221" s="43">
        <v>145.94000244140619</v>
      </c>
      <c r="C1221" s="43">
        <v>579.33001708984375</v>
      </c>
      <c r="D1221" s="43">
        <v>497.02572631835938</v>
      </c>
      <c r="E1221" s="45">
        <f t="shared" si="57"/>
        <v>5.5119405754582183E-3</v>
      </c>
      <c r="F1221" s="45">
        <f t="shared" si="58"/>
        <v>4.4741391987193319E-2</v>
      </c>
      <c r="G1221" s="45">
        <f t="shared" si="59"/>
        <v>9.087621917059403E-3</v>
      </c>
    </row>
    <row r="1222" spans="1:7" x14ac:dyDescent="0.2">
      <c r="A1222" s="47">
        <v>45337</v>
      </c>
      <c r="B1222" s="43">
        <v>142.77000427246091</v>
      </c>
      <c r="C1222" s="43">
        <v>593.46002197265625</v>
      </c>
      <c r="D1222" s="43">
        <v>500.455078125</v>
      </c>
      <c r="E1222" s="45">
        <f t="shared" si="57"/>
        <v>-2.1721242400403649E-2</v>
      </c>
      <c r="F1222" s="45">
        <f t="shared" si="58"/>
        <v>2.4390251611321547E-2</v>
      </c>
      <c r="G1222" s="45">
        <f t="shared" si="59"/>
        <v>6.899747085614691E-3</v>
      </c>
    </row>
    <row r="1223" spans="1:7" x14ac:dyDescent="0.2">
      <c r="A1223" s="47">
        <v>45338</v>
      </c>
      <c r="B1223" s="43">
        <v>140.52000427246091</v>
      </c>
      <c r="C1223" s="43">
        <v>583.95001220703125</v>
      </c>
      <c r="D1223" s="43">
        <v>497.96282958984381</v>
      </c>
      <c r="E1223" s="45">
        <f t="shared" si="57"/>
        <v>-1.5759612892538136E-2</v>
      </c>
      <c r="F1223" s="45">
        <f t="shared" si="58"/>
        <v>-1.6024684753007969E-2</v>
      </c>
      <c r="G1223" s="45">
        <f t="shared" si="59"/>
        <v>-4.9799645244756564E-3</v>
      </c>
    </row>
    <row r="1224" spans="1:7" x14ac:dyDescent="0.2">
      <c r="A1224" s="47">
        <v>45342</v>
      </c>
      <c r="B1224" s="43">
        <v>141.1199951171875</v>
      </c>
      <c r="C1224" s="43">
        <v>575.1300048828125</v>
      </c>
      <c r="D1224" s="43">
        <v>495.22134399414062</v>
      </c>
      <c r="E1224" s="45">
        <f t="shared" si="57"/>
        <v>4.2697895423006119E-3</v>
      </c>
      <c r="F1224" s="45">
        <f t="shared" si="58"/>
        <v>-1.5104045106333076E-2</v>
      </c>
      <c r="G1224" s="45">
        <f t="shared" si="59"/>
        <v>-5.5054020758160934E-3</v>
      </c>
    </row>
    <row r="1225" spans="1:7" x14ac:dyDescent="0.2">
      <c r="A1225" s="47">
        <v>45343</v>
      </c>
      <c r="B1225" s="43">
        <v>142.55000305175781</v>
      </c>
      <c r="C1225" s="43">
        <v>573.3499755859375</v>
      </c>
      <c r="D1225" s="43">
        <v>495.669921875</v>
      </c>
      <c r="E1225" s="45">
        <f t="shared" si="57"/>
        <v>1.0133276530960897E-2</v>
      </c>
      <c r="F1225" s="45">
        <f t="shared" si="58"/>
        <v>-3.0950033588278804E-3</v>
      </c>
      <c r="G1225" s="45">
        <f t="shared" si="59"/>
        <v>9.0581289821119366E-4</v>
      </c>
    </row>
    <row r="1226" spans="1:7" x14ac:dyDescent="0.2">
      <c r="A1226" s="47">
        <v>45344</v>
      </c>
      <c r="B1226" s="43">
        <v>144.0899963378906</v>
      </c>
      <c r="C1226" s="43">
        <v>588.469970703125</v>
      </c>
      <c r="D1226" s="43">
        <v>505.92807006835938</v>
      </c>
      <c r="E1226" s="45">
        <f t="shared" si="57"/>
        <v>1.0803179608306533E-2</v>
      </c>
      <c r="F1226" s="45">
        <f t="shared" si="58"/>
        <v>2.637131902157239E-2</v>
      </c>
      <c r="G1226" s="45">
        <f t="shared" si="59"/>
        <v>2.0695522848260126E-2</v>
      </c>
    </row>
    <row r="1227" spans="1:7" x14ac:dyDescent="0.2">
      <c r="A1227" s="47">
        <v>45345</v>
      </c>
      <c r="B1227" s="43">
        <v>143.96000671386719</v>
      </c>
      <c r="C1227" s="43">
        <v>583.55999755859375</v>
      </c>
      <c r="D1227" s="43">
        <v>506.2769775390625</v>
      </c>
      <c r="E1227" s="45">
        <f t="shared" si="57"/>
        <v>-9.0214190663579321E-4</v>
      </c>
      <c r="F1227" s="45">
        <f t="shared" si="58"/>
        <v>-8.343625654618601E-3</v>
      </c>
      <c r="G1227" s="45">
        <f t="shared" si="59"/>
        <v>6.8963849081546662E-4</v>
      </c>
    </row>
    <row r="1228" spans="1:7" x14ac:dyDescent="0.2">
      <c r="A1228" s="47">
        <v>45348</v>
      </c>
      <c r="B1228" s="43">
        <v>137.57000732421881</v>
      </c>
      <c r="C1228" s="43">
        <v>587.6500244140625</v>
      </c>
      <c r="D1228" s="43">
        <v>504.4227294921875</v>
      </c>
      <c r="E1228" s="45">
        <f t="shared" si="57"/>
        <v>-4.4387323504013518E-2</v>
      </c>
      <c r="F1228" s="45">
        <f t="shared" si="58"/>
        <v>7.0087512382273611E-3</v>
      </c>
      <c r="G1228" s="45">
        <f t="shared" si="59"/>
        <v>-3.6625170196129112E-3</v>
      </c>
    </row>
    <row r="1229" spans="1:7" x14ac:dyDescent="0.2">
      <c r="A1229" s="47">
        <v>45349</v>
      </c>
      <c r="B1229" s="43">
        <v>138.8800048828125</v>
      </c>
      <c r="C1229" s="43">
        <v>601.66998291015625</v>
      </c>
      <c r="D1229" s="43">
        <v>505.35983276367188</v>
      </c>
      <c r="E1229" s="45">
        <f t="shared" si="57"/>
        <v>9.5224066936796022E-3</v>
      </c>
      <c r="F1229" s="45">
        <f t="shared" si="58"/>
        <v>2.385766683167052E-2</v>
      </c>
      <c r="G1229" s="45">
        <f t="shared" si="59"/>
        <v>1.8577736820618209E-3</v>
      </c>
    </row>
    <row r="1230" spans="1:7" x14ac:dyDescent="0.2">
      <c r="A1230" s="47">
        <v>45350</v>
      </c>
      <c r="B1230" s="43">
        <v>136.3800048828125</v>
      </c>
      <c r="C1230" s="43">
        <v>596.47998046875</v>
      </c>
      <c r="D1230" s="43">
        <v>504.69192504882812</v>
      </c>
      <c r="E1230" s="45">
        <f t="shared" si="57"/>
        <v>-1.8001151440839233E-2</v>
      </c>
      <c r="F1230" s="45">
        <f t="shared" si="58"/>
        <v>-8.6259952944689969E-3</v>
      </c>
      <c r="G1230" s="45">
        <f t="shared" si="59"/>
        <v>-1.321647807248845E-3</v>
      </c>
    </row>
    <row r="1231" spans="1:7" x14ac:dyDescent="0.2">
      <c r="A1231" s="47">
        <v>45351</v>
      </c>
      <c r="B1231" s="43">
        <v>138.46000671386719</v>
      </c>
      <c r="C1231" s="43">
        <v>602.91998291015625</v>
      </c>
      <c r="D1231" s="43">
        <v>506.50625610351562</v>
      </c>
      <c r="E1231" s="45">
        <f t="shared" si="57"/>
        <v>1.5251516033028262E-2</v>
      </c>
      <c r="F1231" s="45">
        <f t="shared" si="58"/>
        <v>1.079667826629371E-2</v>
      </c>
      <c r="G1231" s="45">
        <f t="shared" si="59"/>
        <v>3.5949278453622307E-3</v>
      </c>
    </row>
    <row r="1232" spans="1:7" x14ac:dyDescent="0.2">
      <c r="A1232" s="47">
        <v>45352</v>
      </c>
      <c r="B1232" s="43">
        <v>137.13999938964841</v>
      </c>
      <c r="C1232" s="43">
        <v>619.34002685546875</v>
      </c>
      <c r="D1232" s="43">
        <v>511.261474609375</v>
      </c>
      <c r="E1232" s="45">
        <f t="shared" si="57"/>
        <v>-9.533491695884598E-3</v>
      </c>
      <c r="F1232" s="45">
        <f t="shared" si="58"/>
        <v>2.7234200906821365E-2</v>
      </c>
      <c r="G1232" s="45">
        <f t="shared" si="59"/>
        <v>9.3882720076167072E-3</v>
      </c>
    </row>
    <row r="1233" spans="1:7" x14ac:dyDescent="0.2">
      <c r="A1233" s="47">
        <v>45355</v>
      </c>
      <c r="B1233" s="43">
        <v>133.3500061035156</v>
      </c>
      <c r="C1233" s="43">
        <v>615.83001708984375</v>
      </c>
      <c r="D1233" s="43">
        <v>510.71319580078119</v>
      </c>
      <c r="E1233" s="45">
        <f t="shared" si="57"/>
        <v>-2.7635943583202965E-2</v>
      </c>
      <c r="F1233" s="45">
        <f t="shared" si="58"/>
        <v>-5.6673388016694548E-3</v>
      </c>
      <c r="G1233" s="45">
        <f t="shared" si="59"/>
        <v>-1.0724039181960944E-3</v>
      </c>
    </row>
    <row r="1234" spans="1:7" x14ac:dyDescent="0.2">
      <c r="A1234" s="47">
        <v>45356</v>
      </c>
      <c r="B1234" s="43">
        <v>132.66999816894531</v>
      </c>
      <c r="C1234" s="43">
        <v>598.5</v>
      </c>
      <c r="D1234" s="43">
        <v>505.60903930664062</v>
      </c>
      <c r="E1234" s="45">
        <f t="shared" si="57"/>
        <v>-5.0994218481131108E-3</v>
      </c>
      <c r="F1234" s="45">
        <f t="shared" si="58"/>
        <v>-2.8140910005878237E-2</v>
      </c>
      <c r="G1234" s="45">
        <f t="shared" si="59"/>
        <v>-9.99417390446985E-3</v>
      </c>
    </row>
    <row r="1235" spans="1:7" x14ac:dyDescent="0.2">
      <c r="A1235" s="47">
        <v>45357</v>
      </c>
      <c r="B1235" s="43">
        <v>131.3999938964844</v>
      </c>
      <c r="C1235" s="43">
        <v>597.69000244140625</v>
      </c>
      <c r="D1235" s="43">
        <v>508.17108154296881</v>
      </c>
      <c r="E1235" s="45">
        <f t="shared" si="57"/>
        <v>-9.5726561392098144E-3</v>
      </c>
      <c r="F1235" s="45">
        <f t="shared" si="58"/>
        <v>-1.3533793794381788E-3</v>
      </c>
      <c r="G1235" s="45">
        <f t="shared" si="59"/>
        <v>5.0672397784691505E-3</v>
      </c>
    </row>
    <row r="1236" spans="1:7" x14ac:dyDescent="0.2">
      <c r="A1236" s="47">
        <v>45358</v>
      </c>
      <c r="B1236" s="43">
        <v>134.3800048828125</v>
      </c>
      <c r="C1236" s="43">
        <v>608.510009765625</v>
      </c>
      <c r="D1236" s="43">
        <v>513.21539306640625</v>
      </c>
      <c r="E1236" s="45">
        <f t="shared" si="57"/>
        <v>2.2678927890025014E-2</v>
      </c>
      <c r="F1236" s="45">
        <f t="shared" si="58"/>
        <v>1.8103042179092622E-2</v>
      </c>
      <c r="G1236" s="45">
        <f t="shared" si="59"/>
        <v>9.9264041316977566E-3</v>
      </c>
    </row>
    <row r="1237" spans="1:7" x14ac:dyDescent="0.2">
      <c r="A1237" s="47">
        <v>45359</v>
      </c>
      <c r="B1237" s="43">
        <v>135.4100036621094</v>
      </c>
      <c r="C1237" s="43">
        <v>604.82000732421875</v>
      </c>
      <c r="D1237" s="43">
        <v>510.13497924804688</v>
      </c>
      <c r="E1237" s="45">
        <f t="shared" si="57"/>
        <v>7.6648217135810099E-3</v>
      </c>
      <c r="F1237" s="45">
        <f t="shared" si="58"/>
        <v>-6.0639962896049966E-3</v>
      </c>
      <c r="G1237" s="45">
        <f t="shared" si="59"/>
        <v>-6.0021851643112982E-3</v>
      </c>
    </row>
    <row r="1238" spans="1:7" x14ac:dyDescent="0.2">
      <c r="A1238" s="47">
        <v>45362</v>
      </c>
      <c r="B1238" s="43">
        <v>137.66999816894531</v>
      </c>
      <c r="C1238" s="43">
        <v>600.92999267578125</v>
      </c>
      <c r="D1238" s="43">
        <v>509.69635009765619</v>
      </c>
      <c r="E1238" s="45">
        <f t="shared" si="57"/>
        <v>1.6690011415074674E-2</v>
      </c>
      <c r="F1238" s="45">
        <f t="shared" si="58"/>
        <v>-6.4316897611362009E-3</v>
      </c>
      <c r="G1238" s="45">
        <f t="shared" si="59"/>
        <v>-8.5982959066487345E-4</v>
      </c>
    </row>
    <row r="1239" spans="1:7" x14ac:dyDescent="0.2">
      <c r="A1239" s="47">
        <v>45363</v>
      </c>
      <c r="B1239" s="43">
        <v>138.5</v>
      </c>
      <c r="C1239" s="43">
        <v>611.08001708984375</v>
      </c>
      <c r="D1239" s="43">
        <v>515.1793212890625</v>
      </c>
      <c r="E1239" s="45">
        <f t="shared" si="57"/>
        <v>6.0289230921331833E-3</v>
      </c>
      <c r="F1239" s="45">
        <f t="shared" si="58"/>
        <v>1.6890527245723156E-2</v>
      </c>
      <c r="G1239" s="45">
        <f t="shared" si="59"/>
        <v>1.0757328731814123E-2</v>
      </c>
    </row>
    <row r="1240" spans="1:7" x14ac:dyDescent="0.2">
      <c r="A1240" s="47">
        <v>45364</v>
      </c>
      <c r="B1240" s="43">
        <v>139.78999328613281</v>
      </c>
      <c r="C1240" s="43">
        <v>609.45001220703125</v>
      </c>
      <c r="D1240" s="43">
        <v>514.371826171875</v>
      </c>
      <c r="E1240" s="45">
        <f t="shared" si="57"/>
        <v>9.3140309468073106E-3</v>
      </c>
      <c r="F1240" s="45">
        <f t="shared" si="58"/>
        <v>-2.6674164384806734E-3</v>
      </c>
      <c r="G1240" s="45">
        <f t="shared" si="59"/>
        <v>-1.5674059183257119E-3</v>
      </c>
    </row>
    <row r="1241" spans="1:7" x14ac:dyDescent="0.2">
      <c r="A1241" s="47">
        <v>45365</v>
      </c>
      <c r="B1241" s="43">
        <v>143.1000061035156</v>
      </c>
      <c r="C1241" s="43">
        <v>613.010009765625</v>
      </c>
      <c r="D1241" s="43">
        <v>513.35498046875</v>
      </c>
      <c r="E1241" s="45">
        <f t="shared" si="57"/>
        <v>2.3678467532419131E-2</v>
      </c>
      <c r="F1241" s="45">
        <f t="shared" si="58"/>
        <v>5.8413282259225105E-3</v>
      </c>
      <c r="G1241" s="45">
        <f t="shared" si="59"/>
        <v>-1.9768689717955617E-3</v>
      </c>
    </row>
    <row r="1242" spans="1:7" x14ac:dyDescent="0.2">
      <c r="A1242" s="47">
        <v>45366</v>
      </c>
      <c r="B1242" s="43">
        <v>141.17999267578119</v>
      </c>
      <c r="C1242" s="43">
        <v>605.8800048828125</v>
      </c>
      <c r="D1242" s="43">
        <v>509.82998657226562</v>
      </c>
      <c r="E1242" s="45">
        <f t="shared" si="57"/>
        <v>-1.3417284038027959E-2</v>
      </c>
      <c r="F1242" s="45">
        <f t="shared" si="58"/>
        <v>-1.1631139409189336E-2</v>
      </c>
      <c r="G1242" s="45">
        <f t="shared" si="59"/>
        <v>-6.8665816649244637E-3</v>
      </c>
    </row>
    <row r="1243" spans="1:7" x14ac:dyDescent="0.2">
      <c r="A1243" s="47">
        <v>45369</v>
      </c>
      <c r="B1243" s="43">
        <v>147.67999267578119</v>
      </c>
      <c r="C1243" s="43">
        <v>618.3900146484375</v>
      </c>
      <c r="D1243" s="43">
        <v>512.8599853515625</v>
      </c>
      <c r="E1243" s="45">
        <f t="shared" si="57"/>
        <v>4.6040518042292311E-2</v>
      </c>
      <c r="F1243" s="45">
        <f t="shared" si="58"/>
        <v>2.0647668952278181E-2</v>
      </c>
      <c r="G1243" s="45">
        <f t="shared" si="59"/>
        <v>5.9431552852911469E-3</v>
      </c>
    </row>
    <row r="1244" spans="1:7" x14ac:dyDescent="0.2">
      <c r="A1244" s="47">
        <v>45370</v>
      </c>
      <c r="B1244" s="43">
        <v>147.0299987792969</v>
      </c>
      <c r="C1244" s="43">
        <v>620.739990234375</v>
      </c>
      <c r="D1244" s="43">
        <v>515.71002197265625</v>
      </c>
      <c r="E1244" s="45">
        <f t="shared" si="57"/>
        <v>-4.4013673396591764E-3</v>
      </c>
      <c r="F1244" s="45">
        <f t="shared" si="58"/>
        <v>3.8001512480331538E-3</v>
      </c>
      <c r="G1244" s="45">
        <f t="shared" si="59"/>
        <v>5.5571436698070072E-3</v>
      </c>
    </row>
    <row r="1245" spans="1:7" x14ac:dyDescent="0.2">
      <c r="A1245" s="47">
        <v>45371</v>
      </c>
      <c r="B1245" s="43">
        <v>148.74000549316409</v>
      </c>
      <c r="C1245" s="43">
        <v>627.69000244140625</v>
      </c>
      <c r="D1245" s="43">
        <v>520.47998046875</v>
      </c>
      <c r="E1245" s="45">
        <f t="shared" si="57"/>
        <v>1.1630325294595399E-2</v>
      </c>
      <c r="F1245" s="45">
        <f t="shared" si="58"/>
        <v>1.1196333918179025E-2</v>
      </c>
      <c r="G1245" s="45">
        <f t="shared" si="59"/>
        <v>9.2493034706753498E-3</v>
      </c>
    </row>
    <row r="1246" spans="1:7" x14ac:dyDescent="0.2">
      <c r="A1246" s="47">
        <v>45372</v>
      </c>
      <c r="B1246" s="43">
        <v>147.6000061035156</v>
      </c>
      <c r="C1246" s="43">
        <v>622.71002197265625</v>
      </c>
      <c r="D1246" s="43">
        <v>522.20001220703125</v>
      </c>
      <c r="E1246" s="45">
        <f t="shared" si="57"/>
        <v>-7.6643764121743785E-3</v>
      </c>
      <c r="F1246" s="45">
        <f t="shared" si="58"/>
        <v>-7.9338215510527787E-3</v>
      </c>
      <c r="G1246" s="45">
        <f t="shared" si="59"/>
        <v>3.3047029719225135E-3</v>
      </c>
    </row>
    <row r="1247" spans="1:7" x14ac:dyDescent="0.2">
      <c r="A1247" s="47">
        <v>45373</v>
      </c>
      <c r="B1247" s="43">
        <v>150.77000427246091</v>
      </c>
      <c r="C1247" s="43">
        <v>628.010009765625</v>
      </c>
      <c r="D1247" s="43">
        <v>521.21002197265625</v>
      </c>
      <c r="E1247" s="45">
        <f t="shared" si="57"/>
        <v>2.1476951476019E-2</v>
      </c>
      <c r="F1247" s="45">
        <f t="shared" si="58"/>
        <v>8.5111650783765251E-3</v>
      </c>
      <c r="G1247" s="45">
        <f t="shared" si="59"/>
        <v>-1.8958066090249512E-3</v>
      </c>
    </row>
    <row r="1248" spans="1:7" x14ac:dyDescent="0.2">
      <c r="A1248" s="47">
        <v>45376</v>
      </c>
      <c r="B1248" s="43">
        <v>150.07000732421881</v>
      </c>
      <c r="C1248" s="43">
        <v>627.46002197265625</v>
      </c>
      <c r="D1248" s="43">
        <v>519.77001953125</v>
      </c>
      <c r="E1248" s="45">
        <f t="shared" si="57"/>
        <v>-4.6428130822170517E-3</v>
      </c>
      <c r="F1248" s="45">
        <f t="shared" si="58"/>
        <v>-8.7576278151045225E-4</v>
      </c>
      <c r="G1248" s="45">
        <f t="shared" si="59"/>
        <v>-2.7628065092765914E-3</v>
      </c>
    </row>
    <row r="1249" spans="1:7" x14ac:dyDescent="0.2">
      <c r="A1249" s="47">
        <v>45377</v>
      </c>
      <c r="B1249" s="43">
        <v>150.66999816894531</v>
      </c>
      <c r="C1249" s="43">
        <v>629.239990234375</v>
      </c>
      <c r="D1249" s="43">
        <v>518.80999755859375</v>
      </c>
      <c r="E1249" s="45">
        <f t="shared" si="57"/>
        <v>3.9980730022239237E-3</v>
      </c>
      <c r="F1249" s="45">
        <f t="shared" si="58"/>
        <v>2.8367835390097863E-3</v>
      </c>
      <c r="G1249" s="45">
        <f t="shared" si="59"/>
        <v>-1.8470129799368522E-3</v>
      </c>
    </row>
    <row r="1250" spans="1:7" x14ac:dyDescent="0.2">
      <c r="A1250" s="47">
        <v>45378</v>
      </c>
      <c r="B1250" s="43">
        <v>150.8699951171875</v>
      </c>
      <c r="C1250" s="43">
        <v>613.530029296875</v>
      </c>
      <c r="D1250" s="43">
        <v>523.16998291015625</v>
      </c>
      <c r="E1250" s="45">
        <f t="shared" si="57"/>
        <v>1.3273840225174237E-3</v>
      </c>
      <c r="F1250" s="45">
        <f t="shared" si="58"/>
        <v>-2.4966564715075502E-2</v>
      </c>
      <c r="G1250" s="45">
        <f t="shared" si="59"/>
        <v>8.40381907071883E-3</v>
      </c>
    </row>
    <row r="1251" spans="1:7" x14ac:dyDescent="0.2">
      <c r="A1251" s="47">
        <v>45379</v>
      </c>
      <c r="B1251" s="43">
        <v>150.92999267578119</v>
      </c>
      <c r="C1251" s="43">
        <v>607.33001708984375</v>
      </c>
      <c r="D1251" s="43">
        <v>523.07000732421875</v>
      </c>
      <c r="E1251" s="45">
        <f t="shared" si="57"/>
        <v>3.9767720909045142E-4</v>
      </c>
      <c r="F1251" s="45">
        <f t="shared" si="58"/>
        <v>-1.0105474729797108E-2</v>
      </c>
      <c r="G1251" s="45">
        <f t="shared" si="59"/>
        <v>-1.9109579907735028E-4</v>
      </c>
    </row>
    <row r="1252" spans="1:7" x14ac:dyDescent="0.2">
      <c r="A1252" s="47">
        <v>45383</v>
      </c>
      <c r="B1252" s="43">
        <v>155.49000549316409</v>
      </c>
      <c r="C1252" s="43">
        <v>614.30999755859375</v>
      </c>
      <c r="D1252" s="43">
        <v>522.15997314453125</v>
      </c>
      <c r="E1252" s="45">
        <f t="shared" si="57"/>
        <v>3.0212767764313388E-2</v>
      </c>
      <c r="F1252" s="45">
        <f t="shared" si="58"/>
        <v>1.1492895579566644E-2</v>
      </c>
      <c r="G1252" s="45">
        <f t="shared" si="59"/>
        <v>-1.7397942282005592E-3</v>
      </c>
    </row>
    <row r="1253" spans="1:7" x14ac:dyDescent="0.2">
      <c r="A1253" s="47">
        <v>45384</v>
      </c>
      <c r="B1253" s="43">
        <v>154.55999755859381</v>
      </c>
      <c r="C1253" s="43">
        <v>614.21002197265625</v>
      </c>
      <c r="D1253" s="43">
        <v>518.84002685546875</v>
      </c>
      <c r="E1253" s="45">
        <f t="shared" si="57"/>
        <v>-5.9811428497966749E-3</v>
      </c>
      <c r="F1253" s="45">
        <f t="shared" si="58"/>
        <v>-1.6274452041286239E-4</v>
      </c>
      <c r="G1253" s="45">
        <f t="shared" si="59"/>
        <v>-6.3581018458179588E-3</v>
      </c>
    </row>
    <row r="1254" spans="1:7" x14ac:dyDescent="0.2">
      <c r="A1254" s="47">
        <v>45385</v>
      </c>
      <c r="B1254" s="43">
        <v>154.91999816894531</v>
      </c>
      <c r="C1254" s="43">
        <v>630.08001708984375</v>
      </c>
      <c r="D1254" s="43">
        <v>519.40997314453125</v>
      </c>
      <c r="E1254" s="45">
        <f t="shared" si="57"/>
        <v>2.3291965323370893E-3</v>
      </c>
      <c r="F1254" s="45">
        <f t="shared" si="58"/>
        <v>2.5838059539012227E-2</v>
      </c>
      <c r="G1254" s="45">
        <f t="shared" si="59"/>
        <v>1.0985010013910661E-3</v>
      </c>
    </row>
    <row r="1255" spans="1:7" x14ac:dyDescent="0.2">
      <c r="A1255" s="47">
        <v>45386</v>
      </c>
      <c r="B1255" s="43">
        <v>150.5299987792969</v>
      </c>
      <c r="C1255" s="43">
        <v>617.1400146484375</v>
      </c>
      <c r="D1255" s="43">
        <v>513.07000732421875</v>
      </c>
      <c r="E1255" s="45">
        <f t="shared" si="57"/>
        <v>-2.8337202695167679E-2</v>
      </c>
      <c r="F1255" s="45">
        <f t="shared" si="58"/>
        <v>-2.0537077974909213E-2</v>
      </c>
      <c r="G1255" s="45">
        <f t="shared" si="59"/>
        <v>-1.2206091812080664E-2</v>
      </c>
    </row>
    <row r="1256" spans="1:7" x14ac:dyDescent="0.2">
      <c r="A1256" s="47">
        <v>45387</v>
      </c>
      <c r="B1256" s="43">
        <v>152.5</v>
      </c>
      <c r="C1256" s="43">
        <v>636.17999267578125</v>
      </c>
      <c r="D1256" s="43">
        <v>518.42999267578125</v>
      </c>
      <c r="E1256" s="45">
        <f t="shared" si="57"/>
        <v>1.3087100489460976E-2</v>
      </c>
      <c r="F1256" s="45">
        <f t="shared" si="58"/>
        <v>3.0851958348852394E-2</v>
      </c>
      <c r="G1256" s="45">
        <f t="shared" si="59"/>
        <v>1.04468888749044E-2</v>
      </c>
    </row>
    <row r="1257" spans="1:7" x14ac:dyDescent="0.2">
      <c r="A1257" s="47">
        <v>45390</v>
      </c>
      <c r="B1257" s="43">
        <v>154.8500061035156</v>
      </c>
      <c r="C1257" s="43">
        <v>628.40997314453125</v>
      </c>
      <c r="D1257" s="43">
        <v>518.719970703125</v>
      </c>
      <c r="E1257" s="45">
        <f t="shared" si="57"/>
        <v>1.5409876088626862E-2</v>
      </c>
      <c r="F1257" s="45">
        <f t="shared" si="58"/>
        <v>-1.2213555315641408E-2</v>
      </c>
      <c r="G1257" s="45">
        <f t="shared" si="59"/>
        <v>5.5933883347890746E-4</v>
      </c>
    </row>
    <row r="1258" spans="1:7" x14ac:dyDescent="0.2">
      <c r="A1258" s="47">
        <v>45391</v>
      </c>
      <c r="B1258" s="43">
        <v>156.6000061035156</v>
      </c>
      <c r="C1258" s="43">
        <v>618.20001220703125</v>
      </c>
      <c r="D1258" s="43">
        <v>519.32000732421875</v>
      </c>
      <c r="E1258" s="45">
        <f t="shared" si="57"/>
        <v>1.1301258837730645E-2</v>
      </c>
      <c r="F1258" s="45">
        <f t="shared" si="58"/>
        <v>-1.624729296769413E-2</v>
      </c>
      <c r="G1258" s="45">
        <f t="shared" si="59"/>
        <v>1.1567640634317592E-3</v>
      </c>
    </row>
    <row r="1259" spans="1:7" x14ac:dyDescent="0.2">
      <c r="A1259" s="47">
        <v>45392</v>
      </c>
      <c r="B1259" s="43">
        <v>156.13999938964841</v>
      </c>
      <c r="C1259" s="43">
        <v>618.58001708984375</v>
      </c>
      <c r="D1259" s="43">
        <v>514.1199951171875</v>
      </c>
      <c r="E1259" s="45">
        <f t="shared" si="57"/>
        <v>-2.9374629370264153E-3</v>
      </c>
      <c r="F1259" s="45">
        <f t="shared" si="58"/>
        <v>6.1469568959704067E-4</v>
      </c>
      <c r="G1259" s="45">
        <f t="shared" si="59"/>
        <v>-1.0013117410638889E-2</v>
      </c>
    </row>
  </sheetData>
  <mergeCells count="3">
    <mergeCell ref="R5:S5"/>
    <mergeCell ref="R6:S6"/>
    <mergeCell ref="X4:AD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3364-3585-FE4D-9722-42461F44B943}">
  <dimension ref="A1:J16"/>
  <sheetViews>
    <sheetView workbookViewId="0">
      <selection activeCell="F13" sqref="F13"/>
    </sheetView>
  </sheetViews>
  <sheetFormatPr baseColWidth="10" defaultRowHeight="15" x14ac:dyDescent="0.2"/>
  <cols>
    <col min="1" max="1" width="17.33203125" customWidth="1"/>
    <col min="4" max="4" width="12.5" bestFit="1" customWidth="1"/>
    <col min="5" max="5" width="14.5" bestFit="1" customWidth="1"/>
    <col min="6" max="6" width="12.33203125" bestFit="1" customWidth="1"/>
  </cols>
  <sheetData>
    <row r="1" spans="1:10" x14ac:dyDescent="0.2">
      <c r="B1" s="16" t="s">
        <v>15</v>
      </c>
      <c r="C1" s="16" t="s">
        <v>25</v>
      </c>
      <c r="E1" s="101" t="s">
        <v>93</v>
      </c>
      <c r="F1" s="124"/>
      <c r="G1" s="124"/>
      <c r="H1" s="124"/>
      <c r="I1" s="124"/>
      <c r="J1" s="70"/>
    </row>
    <row r="2" spans="1:10" x14ac:dyDescent="0.2">
      <c r="A2" s="19" t="s">
        <v>76</v>
      </c>
      <c r="B2" s="2">
        <v>110916</v>
      </c>
      <c r="C2" s="2">
        <v>48731.99</v>
      </c>
      <c r="E2" s="123" t="s">
        <v>103</v>
      </c>
      <c r="F2" s="123"/>
      <c r="G2" s="123"/>
      <c r="H2" s="123"/>
      <c r="I2" s="123"/>
      <c r="J2" s="123"/>
    </row>
    <row r="3" spans="1:10" x14ac:dyDescent="0.2">
      <c r="A3" s="19" t="s">
        <v>77</v>
      </c>
      <c r="B3" s="2">
        <v>283379</v>
      </c>
      <c r="C3" s="2">
        <v>20588.310000000001</v>
      </c>
      <c r="E3" s="123" t="s">
        <v>104</v>
      </c>
      <c r="F3" s="123"/>
      <c r="G3" s="123"/>
      <c r="H3" s="123"/>
      <c r="I3" s="123"/>
      <c r="J3" s="123"/>
    </row>
    <row r="4" spans="1:10" x14ac:dyDescent="0.2">
      <c r="A4" s="19" t="s">
        <v>9</v>
      </c>
      <c r="B4" s="2">
        <v>28867</v>
      </c>
      <c r="C4" s="2">
        <v>16973.37</v>
      </c>
      <c r="E4" s="123" t="s">
        <v>105</v>
      </c>
      <c r="F4" s="123"/>
      <c r="G4" s="123"/>
      <c r="H4" s="123"/>
      <c r="I4" s="123"/>
      <c r="J4" s="123"/>
    </row>
    <row r="5" spans="1:10" x14ac:dyDescent="0.2">
      <c r="A5" s="19" t="s">
        <v>69</v>
      </c>
      <c r="B5" s="2">
        <v>3154</v>
      </c>
      <c r="C5" s="2">
        <v>399.84</v>
      </c>
      <c r="E5" s="123" t="s">
        <v>106</v>
      </c>
      <c r="F5" s="123"/>
      <c r="G5" s="123"/>
      <c r="H5" s="123"/>
      <c r="I5" s="123"/>
      <c r="J5" s="123"/>
    </row>
    <row r="6" spans="1:10" x14ac:dyDescent="0.2">
      <c r="A6" s="19" t="s">
        <v>70</v>
      </c>
      <c r="B6" s="2">
        <v>25713</v>
      </c>
      <c r="C6" s="2">
        <v>16190</v>
      </c>
      <c r="E6" s="123" t="s">
        <v>107</v>
      </c>
      <c r="F6" s="123"/>
      <c r="G6" s="123"/>
      <c r="H6" s="123"/>
      <c r="I6" s="123"/>
      <c r="J6" s="123"/>
    </row>
    <row r="7" spans="1:10" x14ac:dyDescent="0.2">
      <c r="A7" s="19" t="s">
        <v>65</v>
      </c>
      <c r="B7" s="2">
        <v>1.343</v>
      </c>
      <c r="C7" s="2">
        <v>1.494</v>
      </c>
      <c r="E7" s="123" t="s">
        <v>102</v>
      </c>
      <c r="F7" s="123"/>
      <c r="G7" s="123"/>
      <c r="H7" s="123"/>
      <c r="I7" s="123"/>
      <c r="J7" s="123"/>
    </row>
    <row r="8" spans="1:10" x14ac:dyDescent="0.2">
      <c r="A8" s="19" t="s">
        <v>78</v>
      </c>
      <c r="B8" s="2">
        <v>308</v>
      </c>
      <c r="C8" s="2">
        <v>699.83</v>
      </c>
    </row>
    <row r="9" spans="1:10" x14ac:dyDescent="0.2">
      <c r="A9" s="19" t="s">
        <v>71</v>
      </c>
      <c r="B9" s="2">
        <v>12.46</v>
      </c>
      <c r="C9" s="2">
        <v>0.45</v>
      </c>
    </row>
    <row r="10" spans="1:10" x14ac:dyDescent="0.2">
      <c r="A10" s="19" t="s">
        <v>72</v>
      </c>
      <c r="B10" s="2">
        <v>211247</v>
      </c>
      <c r="C10" s="2">
        <v>20588.310000000001</v>
      </c>
    </row>
    <row r="11" spans="1:10" x14ac:dyDescent="0.2">
      <c r="A11" s="30" t="s">
        <v>73</v>
      </c>
      <c r="B11" s="48">
        <f>B4/B3</f>
        <v>0.10186711083037205</v>
      </c>
      <c r="C11" s="48">
        <f>C4/C3</f>
        <v>0.82441783711241956</v>
      </c>
    </row>
    <row r="12" spans="1:10" x14ac:dyDescent="0.2">
      <c r="A12" s="30" t="s">
        <v>74</v>
      </c>
      <c r="B12" s="48">
        <f>B4/B2</f>
        <v>0.26026001658913051</v>
      </c>
      <c r="C12" s="48">
        <f>C4/C2</f>
        <v>0.34830036696633976</v>
      </c>
    </row>
    <row r="13" spans="1:10" x14ac:dyDescent="0.2">
      <c r="A13" s="30" t="s">
        <v>75</v>
      </c>
      <c r="B13" s="49">
        <f>B3/B2</f>
        <v>2.5548973998341089</v>
      </c>
      <c r="C13" s="49">
        <f>C3/C2</f>
        <v>0.42248038711327002</v>
      </c>
    </row>
    <row r="14" spans="1:10" x14ac:dyDescent="0.2">
      <c r="A14" s="30" t="s">
        <v>36</v>
      </c>
      <c r="B14" s="13">
        <f>B8/B4</f>
        <v>1.0669622752624104E-2</v>
      </c>
      <c r="C14" s="13">
        <f>C8/C4</f>
        <v>4.1231057827644135E-2</v>
      </c>
    </row>
    <row r="15" spans="1:10" x14ac:dyDescent="0.2">
      <c r="A15" s="30" t="s">
        <v>35</v>
      </c>
      <c r="B15" s="13">
        <f>0.04556 + B7*0.04</f>
        <v>9.9280000000000007E-2</v>
      </c>
      <c r="C15" s="13">
        <f>0.04556 + C7*0.04</f>
        <v>0.10532</v>
      </c>
    </row>
    <row r="16" spans="1:10" x14ac:dyDescent="0.2">
      <c r="A16" s="30" t="s">
        <v>87</v>
      </c>
      <c r="B16" s="35">
        <v>9.6500000000000002E-2</v>
      </c>
      <c r="C16" s="35">
        <v>0.1014</v>
      </c>
    </row>
  </sheetData>
  <mergeCells count="7">
    <mergeCell ref="F1:J1"/>
    <mergeCell ref="E2:J2"/>
    <mergeCell ref="E3:J3"/>
    <mergeCell ref="E4:J4"/>
    <mergeCell ref="E5:J5"/>
    <mergeCell ref="E6:J6"/>
    <mergeCell ref="E7:J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d844fb5-6733-4f09-8f63-0cf42b9d9c9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8EE10DF0A34CE46996B28B4FC6A8919" ma:contentTypeVersion="18" ma:contentTypeDescription="Creare un nuovo documento." ma:contentTypeScope="" ma:versionID="c5e0ce4fb5670fe243f84d11d241d35a">
  <xsd:schema xmlns:xsd="http://www.w3.org/2001/XMLSchema" xmlns:xs="http://www.w3.org/2001/XMLSchema" xmlns:p="http://schemas.microsoft.com/office/2006/metadata/properties" xmlns:ns3="ad844fb5-6733-4f09-8f63-0cf42b9d9c92" xmlns:ns4="cfd2a1c4-e9f5-4180-bed6-4a43936f565e" targetNamespace="http://schemas.microsoft.com/office/2006/metadata/properties" ma:root="true" ma:fieldsID="881047d621693122467d8bf039a66b82" ns3:_="" ns4:_="">
    <xsd:import namespace="ad844fb5-6733-4f09-8f63-0cf42b9d9c92"/>
    <xsd:import namespace="cfd2a1c4-e9f5-4180-bed6-4a43936f56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844fb5-6733-4f09-8f63-0cf42b9d9c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d2a1c4-e9f5-4180-bed6-4a43936f565e"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SharingHintHash" ma:index="14"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E770E1-1B4D-4CA1-8B12-C34BCA6604CB}">
  <ds:schemaRefs>
    <ds:schemaRef ds:uri="http://schemas.microsoft.com/office/2006/documentManagement/types"/>
    <ds:schemaRef ds:uri="cfd2a1c4-e9f5-4180-bed6-4a43936f565e"/>
    <ds:schemaRef ds:uri="http://www.w3.org/XML/1998/namespace"/>
    <ds:schemaRef ds:uri="ad844fb5-6733-4f09-8f63-0cf42b9d9c92"/>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9F1F94C-BDC4-4AEA-ADDD-811300A89794}">
  <ds:schemaRefs>
    <ds:schemaRef ds:uri="http://schemas.microsoft.com/sharepoint/v3/contenttype/forms"/>
  </ds:schemaRefs>
</ds:datastoreItem>
</file>

<file path=customXml/itemProps3.xml><?xml version="1.0" encoding="utf-8"?>
<ds:datastoreItem xmlns:ds="http://schemas.openxmlformats.org/officeDocument/2006/customXml" ds:itemID="{F1D3ADB2-F632-41DD-8E9D-7411B255BB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844fb5-6733-4f09-8f63-0cf42b9d9c92"/>
    <ds:schemaRef ds:uri="cfd2a1c4-e9f5-4180-bed6-4a43936f56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ValByCompPE</vt:lpstr>
      <vt:lpstr>BOND</vt:lpstr>
      <vt:lpstr>DCF</vt:lpstr>
      <vt:lpstr>BETA</vt:lpstr>
      <vt:lpstr>CapStr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Chakir El Arrag</cp:lastModifiedBy>
  <cp:revision/>
  <dcterms:created xsi:type="dcterms:W3CDTF">2024-03-22T15:21:34Z</dcterms:created>
  <dcterms:modified xsi:type="dcterms:W3CDTF">2024-04-25T17:21:33Z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0x01010058EE10DF0A34CE46996B28B4FC6A8919</vt:lpwstr>
  </property>
</Properties>
</file>