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ms-excel.slicerCache+xml" PartName="/xl/slicerCaches/slicerCache1.xml"/>
  <Override ContentType="application/vnd.ms-excel.slicerCache+xml" PartName="/xl/slicerCaches/slicerCache2.xml"/>
  <Override ContentType="application/vnd.ms-excel.slicer+xml" PartName="/xl/slicers/slicer1.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duction" sheetId="1" r:id="rId4"/>
    <sheet state="visible" name="Formatting" sheetId="2" r:id="rId5"/>
    <sheet state="visible" name="Basic Editing" sheetId="3" r:id="rId6"/>
    <sheet state="visible" name="Formulas" sheetId="4" r:id="rId7"/>
    <sheet state="visible" name="Pivot table" sheetId="5" r:id="rId8"/>
    <sheet state="visible" name="Pivot Table_Question-1" sheetId="6" r:id="rId9"/>
    <sheet state="visible" name="Pivot Table_Question-2" sheetId="7" r:id="rId10"/>
    <sheet state="visible" name="Charting" sheetId="8" r:id="rId11"/>
  </sheets>
  <definedNames>
    <definedName name="Term">#REF!</definedName>
    <definedName name="Interest_rate">#REF!</definedName>
    <definedName name="Principal">#REF!</definedName>
    <definedName name="SALES">Formulas!$C$59:$C$62</definedName>
    <definedName localSheetId="1" name="cement">Formatting!$B$7:$G$12</definedName>
    <definedName hidden="1" localSheetId="3" name="Z_47E2941D_9DF7_47A1_80B8_BE2695C3D121_.wvu.FilterData">Formulas!$B$132:$H$152</definedName>
    <definedName name="SlicerCache_Table_2_Col_1">#N/A</definedName>
    <definedName name="SlicerCache_Table_2_Col_2">#N/A</definedName>
  </definedNames>
  <calcPr/>
  <customWorkbookViews>
    <customWorkbookView activeSheetId="0" maximized="1" windowHeight="0" windowWidth="0" guid="{47E2941D-9DF7-47A1-80B8-BE2695C3D121}" name="Filter 1"/>
  </customWorkbookViews>
  <pivotCaches>
    <pivotCache cacheId="0" r:id="rId12"/>
  </pivotCaches>
  <extLst>
    <ext uri="{46BE6895-7355-4a93-B00E-2C351335B9C9}">
      <x15:slicerCaches>
        <x14:slicerCache r:id="rId13"/>
        <x14:slicerCache r:id="rId14"/>
      </x15:slicerCaches>
    </ext>
  </extLst>
</workbook>
</file>

<file path=xl/sharedStrings.xml><?xml version="1.0" encoding="utf-8"?>
<sst xmlns="http://schemas.openxmlformats.org/spreadsheetml/2006/main" count="2331" uniqueCount="189">
  <si>
    <t>Excel Basics Practice</t>
  </si>
  <si>
    <t>Formatting</t>
  </si>
  <si>
    <t>Exercise 6</t>
  </si>
  <si>
    <t xml:space="preserve">  Merge and Center</t>
  </si>
  <si>
    <t>Exercise 7</t>
  </si>
  <si>
    <t xml:space="preserve">  Apply Formatting</t>
  </si>
  <si>
    <t>Exercise 8</t>
  </si>
  <si>
    <t xml:space="preserve">  Apply Borders</t>
  </si>
  <si>
    <t>Exercise 9</t>
  </si>
  <si>
    <t xml:space="preserve">  Create a Text Box</t>
  </si>
  <si>
    <t>Exercise 10</t>
  </si>
  <si>
    <t xml:space="preserve">  Use the Format Painter</t>
  </si>
  <si>
    <t xml:space="preserve">  Conditional formatting</t>
  </si>
  <si>
    <t>Basic Editing</t>
  </si>
  <si>
    <t>Exercise 11</t>
  </si>
  <si>
    <t xml:space="preserve">  Edit Fill</t>
  </si>
  <si>
    <t>Exercise 12</t>
  </si>
  <si>
    <t xml:space="preserve">  Use Excel Custom Lists</t>
  </si>
  <si>
    <t>Exercise 13</t>
  </si>
  <si>
    <t xml:space="preserve">  Copy and Paste a Formula</t>
  </si>
  <si>
    <t>Exercise 14</t>
  </si>
  <si>
    <t xml:space="preserve">  Convert Formulas to Values</t>
  </si>
  <si>
    <t>Exercise 15</t>
  </si>
  <si>
    <t xml:space="preserve">  Transpose Data</t>
  </si>
  <si>
    <t>Formulas</t>
  </si>
  <si>
    <t>Exercise 16</t>
  </si>
  <si>
    <t xml:space="preserve">  Relative References</t>
  </si>
  <si>
    <t>Exercise 17</t>
  </si>
  <si>
    <t xml:space="preserve">  Absolute References</t>
  </si>
  <si>
    <t>Exercise 18</t>
  </si>
  <si>
    <t xml:space="preserve">  Use Built-in Functions</t>
  </si>
  <si>
    <t>Exercise 19</t>
  </si>
  <si>
    <t xml:space="preserve">  Using Logical Functions</t>
  </si>
  <si>
    <t>Exercise 20</t>
  </si>
  <si>
    <t xml:space="preserve">  Using Vlookup</t>
  </si>
  <si>
    <t xml:space="preserve">  Using Conditional counts, sums</t>
  </si>
  <si>
    <t xml:space="preserve">  Using Slicers</t>
  </si>
  <si>
    <t>Pivot Tables</t>
  </si>
  <si>
    <t>Exercise 1</t>
  </si>
  <si>
    <t>Exercise on pivot table</t>
  </si>
  <si>
    <t>Charting</t>
  </si>
  <si>
    <t>Exercise 23</t>
  </si>
  <si>
    <t xml:space="preserve">  Generate a Quick Chart</t>
  </si>
  <si>
    <t>Exercise 24</t>
  </si>
  <si>
    <t xml:space="preserve">  Use the Chart Wizard</t>
  </si>
  <si>
    <t>Practice: Formatting</t>
  </si>
  <si>
    <t>Exercise 1-Merge and Center</t>
  </si>
  <si>
    <t>Tensile Strength of Cement</t>
  </si>
  <si>
    <t xml:space="preserve"> </t>
  </si>
  <si>
    <t>Exercise 2-Apply Formatting</t>
  </si>
  <si>
    <t xml:space="preserve">  Currency</t>
  </si>
  <si>
    <t xml:space="preserve">  Percentage</t>
  </si>
  <si>
    <t xml:space="preserve">  Thousands comma separator</t>
  </si>
  <si>
    <t xml:space="preserve">  Increase decimals</t>
  </si>
  <si>
    <t xml:space="preserve">  Decrease decimals</t>
  </si>
  <si>
    <t>Exercise 3-Apply Borders</t>
  </si>
  <si>
    <t>Exercise 4-Create a Text Box</t>
  </si>
  <si>
    <t>Exercise 5-Use the Format Painter</t>
  </si>
  <si>
    <t>Sales</t>
  </si>
  <si>
    <t>January</t>
  </si>
  <si>
    <t>February</t>
  </si>
  <si>
    <t>March</t>
  </si>
  <si>
    <t>Exercise 5-Conditional formatting</t>
  </si>
  <si>
    <t>FY 2020</t>
  </si>
  <si>
    <t>Profits</t>
  </si>
  <si>
    <t>Trend</t>
  </si>
  <si>
    <t>July</t>
  </si>
  <si>
    <t>August</t>
  </si>
  <si>
    <t>September</t>
  </si>
  <si>
    <t>October</t>
  </si>
  <si>
    <t>November</t>
  </si>
  <si>
    <t>December</t>
  </si>
  <si>
    <t>April</t>
  </si>
  <si>
    <t>May</t>
  </si>
  <si>
    <t>June</t>
  </si>
  <si>
    <t>Practice: Basic Editing</t>
  </si>
  <si>
    <t>Exercise 1-Edit Fill</t>
  </si>
  <si>
    <t>Qtr 1</t>
  </si>
  <si>
    <t>Qtr 2</t>
  </si>
  <si>
    <t>Qtr 3</t>
  </si>
  <si>
    <t>Qtr 4</t>
  </si>
  <si>
    <t>Qtr 5</t>
  </si>
  <si>
    <t>Qtr 6</t>
  </si>
  <si>
    <t>Qtr 7</t>
  </si>
  <si>
    <t>Qtr 8</t>
  </si>
  <si>
    <t>Qtr 9</t>
  </si>
  <si>
    <t>Qtr 10</t>
  </si>
  <si>
    <t>Exercise 2-Use Excel Custom Lists</t>
  </si>
  <si>
    <t>Sunday</t>
  </si>
  <si>
    <t>Monday</t>
  </si>
  <si>
    <t>Tuesday</t>
  </si>
  <si>
    <t>Wednesday</t>
  </si>
  <si>
    <t>Thursday</t>
  </si>
  <si>
    <t>Friday</t>
  </si>
  <si>
    <t>Saturday</t>
  </si>
  <si>
    <t>Exercise 3-Copy &amp; Paste a Formula</t>
  </si>
  <si>
    <t>Referenced value:</t>
  </si>
  <si>
    <t>Another referenced value:</t>
  </si>
  <si>
    <t>Formula:</t>
  </si>
  <si>
    <t>Exercise 4-Edit Copy &amp; Edit Paste Special to Convert Formulas to Values</t>
  </si>
  <si>
    <t>Values</t>
  </si>
  <si>
    <t>Exercise 5-Edit Copy &amp; Edit Paste Special to Transpose Data</t>
  </si>
  <si>
    <t>Data in Rows</t>
  </si>
  <si>
    <t>Transposed Data</t>
  </si>
  <si>
    <t>Practice: Formulas</t>
  </si>
  <si>
    <t>Exercise 1-Copying a Formula Using a Relative Reference</t>
  </si>
  <si>
    <t>Quarter 1</t>
  </si>
  <si>
    <t>Quarter 2</t>
  </si>
  <si>
    <t>Quarter 3</t>
  </si>
  <si>
    <t>Total:</t>
  </si>
  <si>
    <t>Exercise 2-Copying a Formula Using an Absolute Reference</t>
  </si>
  <si>
    <t>Tax rate:</t>
  </si>
  <si>
    <t>Tax:</t>
  </si>
  <si>
    <t>Example</t>
  </si>
  <si>
    <t>Exercise 3-Use Built-in Functions</t>
  </si>
  <si>
    <t>Sum:</t>
  </si>
  <si>
    <t>Average:</t>
  </si>
  <si>
    <t>Min:</t>
  </si>
  <si>
    <t>Max:</t>
  </si>
  <si>
    <t xml:space="preserve">Today's date: </t>
  </si>
  <si>
    <t>Exercise 4-Using Excel Logical Functions</t>
  </si>
  <si>
    <t>Sales ($ millions)</t>
  </si>
  <si>
    <t>Quarter 4</t>
  </si>
  <si>
    <t xml:space="preserve">Which did better? </t>
  </si>
  <si>
    <t xml:space="preserve">Met $600M Q goal? </t>
  </si>
  <si>
    <t xml:space="preserve">Q1 vs. Q2: </t>
  </si>
  <si>
    <t>Exercise 5-Using Excel's Vlookup</t>
  </si>
  <si>
    <t>Emp no</t>
  </si>
  <si>
    <t>Emp name</t>
  </si>
  <si>
    <t>Age</t>
  </si>
  <si>
    <t>X</t>
  </si>
  <si>
    <t>Y</t>
  </si>
  <si>
    <t>Z</t>
  </si>
  <si>
    <t>Exercise 6-Using Countif, Sumif</t>
  </si>
  <si>
    <t>Jan Week 1 Sales Figs for Team A</t>
  </si>
  <si>
    <t>Name</t>
  </si>
  <si>
    <t>Juliette</t>
  </si>
  <si>
    <t>Rory</t>
  </si>
  <si>
    <t>Sam</t>
  </si>
  <si>
    <t>IF name is Sam</t>
  </si>
  <si>
    <t>IF sales&gt;60</t>
  </si>
  <si>
    <t>COUNTIF</t>
  </si>
  <si>
    <t>SUMIF</t>
  </si>
  <si>
    <t>Country</t>
  </si>
  <si>
    <t xml:space="preserve"> Region</t>
  </si>
  <si>
    <t>Dairy</t>
  </si>
  <si>
    <t>Produce</t>
  </si>
  <si>
    <t>Grain</t>
  </si>
  <si>
    <t>Beverage</t>
  </si>
  <si>
    <t>Total Sales</t>
  </si>
  <si>
    <t>Finland</t>
  </si>
  <si>
    <t>North</t>
  </si>
  <si>
    <t>South</t>
  </si>
  <si>
    <t>Spain</t>
  </si>
  <si>
    <t>France</t>
  </si>
  <si>
    <t>East</t>
  </si>
  <si>
    <t>West</t>
  </si>
  <si>
    <t>Norway</t>
  </si>
  <si>
    <t>Denmark</t>
  </si>
  <si>
    <t>Italy</t>
  </si>
  <si>
    <t>Mid</t>
  </si>
  <si>
    <t>Germany</t>
  </si>
  <si>
    <t>UK</t>
  </si>
  <si>
    <t>Belgium</t>
  </si>
  <si>
    <t>Sweden</t>
  </si>
  <si>
    <t>Cust ID</t>
  </si>
  <si>
    <t>Region</t>
  </si>
  <si>
    <t xml:space="preserve">Payment </t>
  </si>
  <si>
    <t>Source</t>
  </si>
  <si>
    <t>Amount</t>
  </si>
  <si>
    <t>Product</t>
  </si>
  <si>
    <t>Time Of Day</t>
  </si>
  <si>
    <t xml:space="preserve">Using the data on the left, create a series of Pivot Tables to answer the following questions.
</t>
  </si>
  <si>
    <t>Paypal</t>
  </si>
  <si>
    <t>Web</t>
  </si>
  <si>
    <t>Online</t>
  </si>
  <si>
    <t>1. What are the averages for purchases in each region?</t>
  </si>
  <si>
    <t>Credit</t>
  </si>
  <si>
    <t>2. What form of payment is most common?</t>
  </si>
  <si>
    <t>Email</t>
  </si>
  <si>
    <t>Book</t>
  </si>
  <si>
    <t xml:space="preserve">COUNTA of Payment </t>
  </si>
  <si>
    <t>AVERAGE of Amount</t>
  </si>
  <si>
    <t>Practice: Charting</t>
  </si>
  <si>
    <t>Exercise1 -Generate a Quick Chart</t>
  </si>
  <si>
    <t>Exercise 2-Use the Chart Wizard to Create a Chart</t>
  </si>
  <si>
    <t>Marketing</t>
  </si>
  <si>
    <t>Overhead</t>
  </si>
  <si>
    <t>R&amp;D</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</si>
</sst>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_(&quot;$&quot;* #,##0_);_(&quot;$&quot;* \(#,##0\);_(&quot;$&quot;* &quot;-&quot;??_);_(@_)"/>
    <numFmt numFmtId="165" formatCode="&quot;$&quot;#,##0.00"/>
    <numFmt numFmtId="166" formatCode="#,##0_);(#,##0)"/>
    <numFmt numFmtId="167" formatCode="0.0000"/>
    <numFmt numFmtId="168" formatCode="&quot;$&quot;#,##0.00_);[Red]\(&quot;$&quot;#,##0.00\)"/>
    <numFmt numFmtId="169" formatCode="&quot;$&quot;#,##0_);[Red]\(&quot;$&quot;#,##0\)"/>
    <numFmt numFmtId="170" formatCode="&quot;$&quot;#,##0"/>
    <numFmt numFmtId="171" formatCode="_(&quot;$&quot;* #,##0.00_);_(&quot;$&quot;* \(#,##0.00\);_(&quot;$&quot;* &quot;-&quot;??_);_(@_)"/>
  </numFmts>
  <fonts count="30">
    <font>
      <sz val="10.0"/>
      <color rgb="FF000000"/>
      <name val="Calibri"/>
      <scheme val="minor"/>
    </font>
    <font>
      <sz val="11.0"/>
      <color theme="1"/>
      <name val="Trebuchet MS"/>
    </font>
    <font>
      <b/>
      <sz val="11.0"/>
      <color theme="1"/>
      <name val="Trebuchet MS"/>
    </font>
    <font>
      <b/>
      <sz val="16.0"/>
      <color rgb="FFFFFFFF"/>
      <name val="Trebuchet MS"/>
    </font>
    <font/>
    <font>
      <sz val="10.0"/>
      <color theme="1"/>
      <name val="Trebuchet MS"/>
    </font>
    <font>
      <sz val="8.0"/>
      <color theme="1"/>
      <name val="Trebuchet MS"/>
    </font>
    <font>
      <sz val="9.0"/>
      <color theme="1"/>
      <name val="Trebuchet MS"/>
    </font>
    <font>
      <b/>
      <sz val="11.0"/>
      <color rgb="FF666699"/>
      <name val="Trebuchet MS"/>
    </font>
    <font>
      <u/>
      <sz val="8.0"/>
      <color rgb="FF0000FF"/>
      <name val="Arial"/>
    </font>
    <font>
      <b/>
      <sz val="14.0"/>
      <color rgb="FFFFFFFF"/>
      <name val="Trebuchet MS"/>
    </font>
    <font>
      <b/>
      <sz val="14.0"/>
      <color rgb="FFFFFFFF"/>
      <name val="Arial"/>
    </font>
    <font>
      <b/>
      <sz val="10.0"/>
      <color rgb="FF666699"/>
      <name val="Arial"/>
    </font>
    <font>
      <b/>
      <sz val="10.0"/>
      <color rgb="FF008080"/>
      <name val="Arial"/>
    </font>
    <font>
      <sz val="10.0"/>
      <color theme="1"/>
      <name val="Arial"/>
    </font>
    <font>
      <color theme="1"/>
      <name val="Calibri"/>
      <scheme val="minor"/>
    </font>
    <font>
      <sz val="8.0"/>
      <color theme="1"/>
      <name val="Arial"/>
    </font>
    <font>
      <sz val="10.0"/>
      <color rgb="FF008080"/>
      <name val="Arial"/>
    </font>
    <font>
      <b/>
      <sz val="10.0"/>
      <color theme="1"/>
      <name val="Arial"/>
    </font>
    <font>
      <b/>
      <sz val="10.0"/>
      <color rgb="FFFFFFFF"/>
      <name val="Arial"/>
    </font>
    <font>
      <sz val="12.0"/>
      <color theme="1"/>
      <name val="Arial Narrow"/>
    </font>
    <font>
      <b/>
      <sz val="11.0"/>
      <color theme="1"/>
      <name val="Calibri"/>
    </font>
    <font>
      <sz val="10.0"/>
      <color theme="1"/>
      <name val="Tahoma"/>
    </font>
    <font>
      <sz val="9.0"/>
      <color theme="1"/>
      <name val="Arial"/>
    </font>
    <font>
      <b/>
      <sz val="10.0"/>
      <color rgb="FFFF0000"/>
      <name val="Arial"/>
    </font>
    <font>
      <b/>
      <u/>
      <sz val="11.0"/>
      <color theme="1"/>
      <name val="Calibri"/>
    </font>
    <font>
      <i/>
      <sz val="9.0"/>
      <color theme="1"/>
      <name val="Calibri"/>
    </font>
    <font>
      <sz val="11.0"/>
      <color theme="1"/>
      <name val="Calibri"/>
    </font>
    <font>
      <b/>
      <sz val="10.0"/>
      <color rgb="FF000000"/>
      <name val="Arial"/>
    </font>
    <font>
      <sz val="10.0"/>
      <color rgb="FF000000"/>
      <name val="Arial"/>
    </font>
  </fonts>
  <fills count="9">
    <fill>
      <patternFill patternType="none"/>
    </fill>
    <fill>
      <patternFill patternType="lightGray"/>
    </fill>
    <fill>
      <patternFill patternType="solid">
        <fgColor rgb="FF666699"/>
        <bgColor rgb="FF666699"/>
      </patternFill>
    </fill>
    <fill>
      <patternFill patternType="solid">
        <fgColor rgb="FF33CCCC"/>
        <bgColor rgb="FF33CCCC"/>
      </patternFill>
    </fill>
    <fill>
      <patternFill patternType="solid">
        <fgColor rgb="FFFFFF99"/>
        <bgColor rgb="FFFFFF99"/>
      </patternFill>
    </fill>
    <fill>
      <patternFill patternType="solid">
        <fgColor rgb="FFCCFFCC"/>
        <bgColor rgb="FFCCFFCC"/>
      </patternFill>
    </fill>
    <fill>
      <patternFill patternType="solid">
        <fgColor rgb="FFC0C0C0"/>
        <bgColor rgb="FFC0C0C0"/>
      </patternFill>
    </fill>
    <fill>
      <patternFill patternType="solid">
        <fgColor rgb="FFFBE4D5"/>
        <bgColor rgb="FFFBE4D5"/>
      </patternFill>
    </fill>
    <fill>
      <patternFill patternType="solid">
        <fgColor rgb="FFDEEAF6"/>
        <bgColor rgb="FFDEEAF6"/>
      </patternFill>
    </fill>
  </fills>
  <borders count="49">
    <border/>
    <border>
      <left/>
      <top/>
      <bottom/>
    </border>
    <border>
      <top/>
      <bottom/>
    </border>
    <border>
      <right style="thin">
        <color rgb="FF000000"/>
      </right>
      <top/>
      <bottom/>
    </border>
    <border>
      <left style="thin">
        <color rgb="FF000000"/>
      </left>
    </border>
    <border>
      <right style="thin">
        <color rgb="FF000000"/>
      </right>
    </border>
    <border>
      <left style="thin">
        <color rgb="FF000000"/>
      </left>
      <right/>
      <top/>
      <bottom/>
    </border>
    <border>
      <left/>
      <right/>
      <top/>
      <bottom/>
    </border>
    <border>
      <left/>
      <right style="thin">
        <color rgb="FF000000"/>
      </right>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ck">
        <color rgb="FF000000"/>
      </left>
      <right/>
      <top style="thick">
        <color rgb="FF000000"/>
      </top>
      <bottom/>
    </border>
    <border>
      <left/>
      <right style="thick">
        <color rgb="FF000000"/>
      </right>
      <top style="thick">
        <color rgb="FF000000"/>
      </top>
      <bottom/>
    </border>
    <border>
      <left style="thick">
        <color rgb="FF000000"/>
      </left>
      <right/>
      <top/>
      <bottom/>
    </border>
    <border>
      <left/>
      <right style="thick">
        <color rgb="FF000000"/>
      </right>
      <top/>
      <bottom/>
    </border>
    <border>
      <left style="thick">
        <color rgb="FF000000"/>
      </left>
      <right/>
      <top/>
      <bottom style="thick">
        <color rgb="FF000000"/>
      </bottom>
    </border>
    <border>
      <left/>
      <right style="thick">
        <color rgb="FF000000"/>
      </right>
      <top/>
      <bottom style="thick">
        <color rgb="FF000000"/>
      </bottom>
    </border>
    <border>
      <left style="medium">
        <color rgb="FF000000"/>
      </left>
      <right style="medium">
        <color rgb="FF000000"/>
      </right>
      <top style="medium">
        <color rgb="FF000000"/>
      </top>
    </border>
    <border>
      <left style="medium">
        <color rgb="FF000000"/>
      </left>
      <right style="medium">
        <color rgb="FF000000"/>
      </right>
      <bottom style="medium">
        <color rgb="FF000000"/>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border>
    <border>
      <bottom style="medium">
        <color rgb="FF000000"/>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top/>
      <bottom/>
    </border>
    <border>
      <left/>
      <right style="medium">
        <color rgb="FF000000"/>
      </right>
      <top/>
      <bottom/>
    </border>
    <border>
      <left/>
      <right/>
      <top/>
      <bottom style="medium">
        <color rgb="FF000000"/>
      </bottom>
    </border>
    <border>
      <left/>
      <right style="medium">
        <color rgb="FF000000"/>
      </right>
      <top/>
      <bottom style="medium">
        <color rgb="FF000000"/>
      </bottom>
    </border>
    <border>
      <left style="medium">
        <color rgb="FF000000"/>
      </left>
      <right/>
      <top/>
      <bottom style="medium">
        <color rgb="FF000000"/>
      </bottom>
    </border>
    <border>
      <left/>
      <right style="medium">
        <color rgb="FF000000"/>
      </right>
      <top style="medium">
        <color rgb="FF000000"/>
      </top>
      <bottom style="medium">
        <color rgb="FF000000"/>
      </bottom>
    </border>
    <border>
      <left style="medium">
        <color rgb="FF000000"/>
      </left>
      <right style="medium">
        <color rgb="FF000000"/>
      </right>
      <top/>
      <bottom/>
    </border>
    <border>
      <left style="medium">
        <color rgb="FF000000"/>
      </left>
      <right style="medium">
        <color rgb="FF000000"/>
      </right>
      <top/>
      <bottom style="medium">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medium">
        <color rgb="FF000000"/>
      </left>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right style="medium">
        <color rgb="FF000000"/>
      </right>
      <bottom style="medium">
        <color rgb="FF000000"/>
      </bottom>
    </border>
    <border>
      <top style="medium">
        <color rgb="FF000000"/>
      </top>
    </border>
  </borders>
  <cellStyleXfs count="1">
    <xf borderId="0" fillId="0" fontId="0" numFmtId="0" applyAlignment="1" applyFont="1"/>
  </cellStyleXfs>
  <cellXfs count="135">
    <xf borderId="0" fillId="0" fontId="0" numFmtId="0" xfId="0" applyAlignment="1" applyFont="1">
      <alignment readingOrder="0" shrinkToFit="0" vertical="bottom" wrapText="0"/>
    </xf>
    <xf borderId="0" fillId="0" fontId="1" numFmtId="0" xfId="0" applyFont="1"/>
    <xf borderId="0" fillId="0" fontId="2" numFmtId="0" xfId="0" applyFont="1"/>
    <xf borderId="0" fillId="0" fontId="2" numFmtId="9" xfId="0" applyFont="1" applyNumberFormat="1"/>
    <xf borderId="1" fillId="2" fontId="3" numFmtId="0" xfId="0" applyAlignment="1" applyBorder="1" applyFill="1" applyFont="1">
      <alignment horizontal="center" vertical="center"/>
    </xf>
    <xf borderId="2" fillId="0" fontId="4" numFmtId="0" xfId="0" applyBorder="1" applyFont="1"/>
    <xf borderId="3" fillId="0" fontId="4" numFmtId="0" xfId="0" applyBorder="1" applyFont="1"/>
    <xf borderId="4" fillId="0" fontId="1" numFmtId="0" xfId="0" applyBorder="1" applyFont="1"/>
    <xf borderId="0" fillId="0" fontId="5" numFmtId="164" xfId="0" applyFont="1" applyNumberFormat="1"/>
    <xf borderId="5" fillId="0" fontId="1" numFmtId="0" xfId="0" applyBorder="1" applyFont="1"/>
    <xf borderId="0" fillId="0" fontId="6" numFmtId="0" xfId="0" applyAlignment="1" applyFont="1">
      <alignment horizontal="left"/>
    </xf>
    <xf borderId="0" fillId="0" fontId="5" numFmtId="0" xfId="0" applyFont="1"/>
    <xf borderId="0" fillId="0" fontId="6" numFmtId="0" xfId="0" applyFont="1"/>
    <xf borderId="4" fillId="0" fontId="6" numFmtId="0" xfId="0" applyBorder="1" applyFont="1"/>
    <xf borderId="5" fillId="0" fontId="6" numFmtId="0" xfId="0" applyBorder="1" applyFont="1"/>
    <xf borderId="0" fillId="0" fontId="7" numFmtId="0" xfId="0" applyFont="1"/>
    <xf borderId="4" fillId="0" fontId="7" numFmtId="0" xfId="0" applyBorder="1" applyFont="1"/>
    <xf borderId="0" fillId="0" fontId="8" numFmtId="0" xfId="0" applyFont="1"/>
    <xf borderId="5" fillId="0" fontId="7" numFmtId="0" xfId="0" applyBorder="1" applyFont="1"/>
    <xf borderId="0" fillId="0" fontId="9" numFmtId="0" xfId="0" applyFont="1"/>
    <xf borderId="6" fillId="2" fontId="1" numFmtId="0" xfId="0" applyBorder="1" applyFont="1"/>
    <xf borderId="7" fillId="2" fontId="1" numFmtId="0" xfId="0" applyBorder="1" applyFont="1"/>
    <xf borderId="8" fillId="2" fontId="1" numFmtId="0" xfId="0" applyBorder="1" applyFont="1"/>
    <xf borderId="7" fillId="2" fontId="10" numFmtId="0" xfId="0" applyAlignment="1" applyBorder="1" applyFont="1">
      <alignment vertical="center"/>
    </xf>
    <xf borderId="7" fillId="2" fontId="11" numFmtId="0" xfId="0" applyAlignment="1" applyBorder="1" applyFont="1">
      <alignment vertical="center"/>
    </xf>
    <xf borderId="0" fillId="0" fontId="11" numFmtId="0" xfId="0" applyAlignment="1" applyFont="1">
      <alignment vertical="center"/>
    </xf>
    <xf borderId="0" fillId="0" fontId="12" numFmtId="0" xfId="0" applyFont="1"/>
    <xf borderId="0" fillId="0" fontId="13" numFmtId="0" xfId="0" applyAlignment="1" applyFont="1">
      <alignment horizontal="center"/>
    </xf>
    <xf borderId="9" fillId="0" fontId="14" numFmtId="0" xfId="0" applyBorder="1" applyFont="1"/>
    <xf borderId="10" fillId="0" fontId="14" numFmtId="0" xfId="0" applyBorder="1" applyFont="1"/>
    <xf borderId="11" fillId="0" fontId="14" numFmtId="0" xfId="0" applyBorder="1" applyFont="1"/>
    <xf borderId="4" fillId="0" fontId="14" numFmtId="0" xfId="0" applyBorder="1" applyFont="1"/>
    <xf borderId="0" fillId="0" fontId="14" numFmtId="0" xfId="0" applyFont="1"/>
    <xf borderId="5" fillId="0" fontId="14" numFmtId="0" xfId="0" applyBorder="1" applyFont="1"/>
    <xf borderId="0" fillId="0" fontId="14" numFmtId="2" xfId="0" applyFont="1" applyNumberFormat="1"/>
    <xf borderId="12" fillId="0" fontId="14" numFmtId="0" xfId="0" applyBorder="1" applyFont="1"/>
    <xf borderId="13" fillId="0" fontId="14" numFmtId="0" xfId="0" applyBorder="1" applyFont="1"/>
    <xf borderId="14" fillId="0" fontId="14" numFmtId="0" xfId="0" applyBorder="1" applyFont="1"/>
    <xf borderId="0" fillId="0" fontId="15" numFmtId="0" xfId="0" applyFont="1"/>
    <xf borderId="0" fillId="0" fontId="16" numFmtId="0" xfId="0" applyFont="1"/>
    <xf borderId="0" fillId="0" fontId="15" numFmtId="165" xfId="0" applyFont="1" applyNumberFormat="1"/>
    <xf borderId="0" fillId="0" fontId="17" numFmtId="0" xfId="0" applyFont="1"/>
    <xf borderId="0" fillId="0" fontId="15" numFmtId="10" xfId="0" applyFont="1" applyNumberFormat="1"/>
    <xf borderId="0" fillId="0" fontId="15" numFmtId="166" xfId="0" applyFont="1" applyNumberFormat="1"/>
    <xf borderId="0" fillId="0" fontId="14" numFmtId="167" xfId="0" applyFont="1" applyNumberFormat="1"/>
    <xf borderId="0" fillId="0" fontId="14" numFmtId="1" xfId="0" applyFont="1" applyNumberFormat="1"/>
    <xf borderId="15" fillId="3" fontId="14" numFmtId="0" xfId="0" applyBorder="1" applyFill="1" applyFont="1"/>
    <xf borderId="16" fillId="3" fontId="14" numFmtId="0" xfId="0" applyBorder="1" applyFont="1"/>
    <xf borderId="17" fillId="3" fontId="14" numFmtId="0" xfId="0" applyBorder="1" applyFont="1"/>
    <xf borderId="18" fillId="3" fontId="14" numFmtId="0" xfId="0" applyBorder="1" applyFont="1"/>
    <xf borderId="19" fillId="3" fontId="14" numFmtId="0" xfId="0" applyBorder="1" applyFont="1"/>
    <xf borderId="20" fillId="3" fontId="14" numFmtId="0" xfId="0" applyBorder="1" applyFont="1"/>
    <xf borderId="0" fillId="0" fontId="18" numFmtId="0" xfId="0" applyFont="1"/>
    <xf borderId="7" fillId="2" fontId="19" numFmtId="0" xfId="0" applyAlignment="1" applyBorder="1" applyFont="1">
      <alignment horizontal="center"/>
    </xf>
    <xf borderId="0" fillId="0" fontId="18" numFmtId="0" xfId="0" applyAlignment="1" applyFont="1">
      <alignment horizontal="right"/>
    </xf>
    <xf borderId="7" fillId="4" fontId="20" numFmtId="168" xfId="0" applyBorder="1" applyFill="1" applyFont="1" applyNumberFormat="1"/>
    <xf borderId="0" fillId="0" fontId="18" numFmtId="169" xfId="0" applyAlignment="1" applyFont="1" applyNumberFormat="1">
      <alignment horizontal="right"/>
    </xf>
    <xf borderId="0" fillId="0" fontId="21" numFmtId="0" xfId="0" applyAlignment="1" applyFont="1">
      <alignment horizontal="center" vertical="center"/>
    </xf>
    <xf borderId="0" fillId="0" fontId="21" numFmtId="0" xfId="0" applyAlignment="1" applyFont="1">
      <alignment horizontal="center" shrinkToFit="0" vertical="center" wrapText="1"/>
    </xf>
    <xf borderId="0" fillId="0" fontId="14" numFmtId="0" xfId="0" applyFont="1"/>
    <xf borderId="0" fillId="0" fontId="22" numFmtId="170" xfId="0" applyFont="1" applyNumberFormat="1"/>
    <xf borderId="0" fillId="0" fontId="14" numFmtId="170" xfId="0" applyFont="1" applyNumberFormat="1"/>
    <xf borderId="21" fillId="0" fontId="14" numFmtId="0" xfId="0" applyAlignment="1" applyBorder="1" applyFont="1">
      <alignment horizontal="center"/>
    </xf>
    <xf borderId="22" fillId="0" fontId="14" numFmtId="0" xfId="0" applyAlignment="1" applyBorder="1" applyFont="1">
      <alignment horizontal="center"/>
    </xf>
    <xf borderId="23" fillId="0" fontId="18" numFmtId="0" xfId="0" applyAlignment="1" applyBorder="1" applyFont="1">
      <alignment horizontal="center"/>
    </xf>
    <xf borderId="0" fillId="0" fontId="23" numFmtId="0" xfId="0" applyAlignment="1" applyFont="1">
      <alignment horizontal="right"/>
    </xf>
    <xf borderId="0" fillId="0" fontId="14" numFmtId="9" xfId="0" applyAlignment="1" applyFont="1" applyNumberFormat="1">
      <alignment horizontal="center"/>
    </xf>
    <xf borderId="0" fillId="0" fontId="14" numFmtId="0" xfId="0" applyAlignment="1" applyFont="1">
      <alignment horizontal="right"/>
    </xf>
    <xf borderId="0" fillId="0" fontId="14" numFmtId="0" xfId="0" applyAlignment="1" applyFont="1">
      <alignment horizontal="center"/>
    </xf>
    <xf borderId="0" fillId="0" fontId="12" numFmtId="0" xfId="0" applyAlignment="1" applyFont="1">
      <alignment horizontal="right"/>
    </xf>
    <xf borderId="0" fillId="0" fontId="12" numFmtId="0" xfId="0" applyAlignment="1" applyFont="1">
      <alignment horizontal="center"/>
    </xf>
    <xf borderId="23" fillId="0" fontId="14" numFmtId="0" xfId="0" applyBorder="1" applyFont="1"/>
    <xf borderId="0" fillId="0" fontId="18" numFmtId="0" xfId="0" applyAlignment="1" applyFont="1">
      <alignment horizontal="center"/>
    </xf>
    <xf borderId="21" fillId="0" fontId="14" numFmtId="0" xfId="0" applyBorder="1" applyFont="1"/>
    <xf borderId="24" fillId="0" fontId="14" numFmtId="0" xfId="0" applyBorder="1" applyFont="1"/>
    <xf borderId="22" fillId="0" fontId="14" numFmtId="0" xfId="0" applyBorder="1" applyFont="1"/>
    <xf borderId="0" fillId="0" fontId="14" numFmtId="169" xfId="0" applyFont="1" applyNumberFormat="1"/>
    <xf borderId="25" fillId="0" fontId="14" numFmtId="169" xfId="0" applyBorder="1" applyFont="1" applyNumberFormat="1"/>
    <xf borderId="0" fillId="0" fontId="24" numFmtId="171" xfId="0" applyFont="1" applyNumberFormat="1"/>
    <xf borderId="0" fillId="0" fontId="18" numFmtId="9" xfId="0" applyAlignment="1" applyFont="1" applyNumberFormat="1">
      <alignment horizontal="center"/>
    </xf>
    <xf borderId="0" fillId="0" fontId="24" numFmtId="169" xfId="0" applyFont="1" applyNumberFormat="1"/>
    <xf borderId="26" fillId="5" fontId="14" numFmtId="0" xfId="0" applyBorder="1" applyFill="1" applyFont="1"/>
    <xf borderId="27" fillId="5" fontId="17" numFmtId="0" xfId="0" applyAlignment="1" applyBorder="1" applyFont="1">
      <alignment horizontal="center"/>
    </xf>
    <xf borderId="28" fillId="5" fontId="17" numFmtId="0" xfId="0" applyAlignment="1" applyBorder="1" applyFont="1">
      <alignment horizontal="center"/>
    </xf>
    <xf borderId="29" fillId="5" fontId="17" numFmtId="0" xfId="0" applyAlignment="1" applyBorder="1" applyFont="1">
      <alignment horizontal="right"/>
    </xf>
    <xf borderId="7" fillId="5" fontId="14" numFmtId="169" xfId="0" applyBorder="1" applyFont="1" applyNumberFormat="1"/>
    <xf borderId="30" fillId="5" fontId="14" numFmtId="169" xfId="0" applyBorder="1" applyFont="1" applyNumberFormat="1"/>
    <xf borderId="31" fillId="5" fontId="14" numFmtId="169" xfId="0" applyBorder="1" applyFont="1" applyNumberFormat="1"/>
    <xf borderId="32" fillId="5" fontId="14" numFmtId="169" xfId="0" applyBorder="1" applyFont="1" applyNumberFormat="1"/>
    <xf borderId="33" fillId="5" fontId="17" numFmtId="0" xfId="0" applyAlignment="1" applyBorder="1" applyFont="1">
      <alignment horizontal="right"/>
    </xf>
    <xf borderId="31" fillId="5" fontId="13" numFmtId="169" xfId="0" applyBorder="1" applyFont="1" applyNumberFormat="1"/>
    <xf borderId="32" fillId="5" fontId="13" numFmtId="169" xfId="0" applyBorder="1" applyFont="1" applyNumberFormat="1"/>
    <xf borderId="0" fillId="0" fontId="14" numFmtId="14" xfId="0" applyFont="1" applyNumberFormat="1"/>
    <xf borderId="34" fillId="6" fontId="18" numFmtId="0" xfId="0" applyAlignment="1" applyBorder="1" applyFill="1" applyFont="1">
      <alignment horizontal="center"/>
    </xf>
    <xf borderId="35" fillId="6" fontId="18" numFmtId="0" xfId="0" applyAlignment="1" applyBorder="1" applyFont="1">
      <alignment horizontal="right"/>
    </xf>
    <xf borderId="21" fillId="0" fontId="14" numFmtId="164" xfId="0" applyBorder="1" applyFont="1" applyNumberFormat="1"/>
    <xf borderId="24" fillId="0" fontId="14" numFmtId="164" xfId="0" applyBorder="1" applyFont="1" applyNumberFormat="1"/>
    <xf borderId="36" fillId="6" fontId="18" numFmtId="0" xfId="0" applyAlignment="1" applyBorder="1" applyFont="1">
      <alignment horizontal="right"/>
    </xf>
    <xf borderId="22" fillId="0" fontId="14" numFmtId="164" xfId="0" applyBorder="1" applyFont="1" applyNumberFormat="1"/>
    <xf borderId="0" fillId="0" fontId="14" numFmtId="164" xfId="0" applyFont="1" applyNumberFormat="1"/>
    <xf borderId="23" fillId="0" fontId="12" numFmtId="14" xfId="0" applyAlignment="1" applyBorder="1" applyFont="1" applyNumberFormat="1">
      <alignment horizontal="center" readingOrder="0"/>
    </xf>
    <xf borderId="7" fillId="5" fontId="13" numFmtId="0" xfId="0" applyBorder="1" applyFont="1"/>
    <xf borderId="0" fillId="0" fontId="25" numFmtId="0" xfId="0" applyFont="1"/>
    <xf borderId="37" fillId="7" fontId="21" numFmtId="0" xfId="0" applyBorder="1" applyFill="1" applyFont="1"/>
    <xf borderId="37" fillId="7" fontId="21" numFmtId="0" xfId="0" applyAlignment="1" applyBorder="1" applyFont="1">
      <alignment horizontal="right"/>
    </xf>
    <xf borderId="37" fillId="0" fontId="14" numFmtId="0" xfId="0" applyBorder="1" applyFont="1"/>
    <xf borderId="0" fillId="0" fontId="26" numFmtId="0" xfId="0" applyAlignment="1" applyFont="1">
      <alignment horizontal="center"/>
    </xf>
    <xf borderId="37" fillId="8" fontId="21" numFmtId="0" xfId="0" applyBorder="1" applyFill="1" applyFont="1"/>
    <xf borderId="14" fillId="0" fontId="21" numFmtId="0" xfId="0" applyAlignment="1" applyBorder="1" applyFont="1">
      <alignment horizontal="left"/>
    </xf>
    <xf borderId="38" fillId="0" fontId="21" numFmtId="0" xfId="0" applyAlignment="1" applyBorder="1" applyFont="1">
      <alignment horizontal="left"/>
    </xf>
    <xf borderId="38" fillId="0" fontId="21" numFmtId="0" xfId="0" applyAlignment="1" applyBorder="1" applyFont="1">
      <alignment horizontal="center"/>
    </xf>
    <xf borderId="12" fillId="0" fontId="21" numFmtId="0" xfId="0" applyAlignment="1" applyBorder="1" applyFont="1">
      <alignment horizontal="center"/>
    </xf>
    <xf borderId="39" fillId="0" fontId="27" numFmtId="0" xfId="0" applyBorder="1" applyFont="1"/>
    <xf borderId="37" fillId="0" fontId="27" numFmtId="0" xfId="0" applyBorder="1" applyFont="1"/>
    <xf borderId="37" fillId="0" fontId="27" numFmtId="170" xfId="0" applyBorder="1" applyFont="1" applyNumberFormat="1"/>
    <xf borderId="40" fillId="0" fontId="21" numFmtId="170" xfId="0" applyBorder="1" applyFont="1" applyNumberFormat="1"/>
    <xf borderId="11" fillId="0" fontId="27" numFmtId="0" xfId="0" applyBorder="1" applyFont="1"/>
    <xf borderId="41" fillId="0" fontId="27" numFmtId="0" xfId="0" applyBorder="1" applyFont="1"/>
    <xf borderId="41" fillId="0" fontId="27" numFmtId="170" xfId="0" applyBorder="1" applyFont="1" applyNumberFormat="1"/>
    <xf borderId="9" fillId="0" fontId="21" numFmtId="170" xfId="0" applyBorder="1" applyFont="1" applyNumberFormat="1"/>
    <xf borderId="0" fillId="0" fontId="18" numFmtId="20" xfId="0" applyFont="1" applyNumberFormat="1"/>
    <xf borderId="0" fillId="0" fontId="14" numFmtId="168" xfId="0" applyFont="1" applyNumberFormat="1"/>
    <xf borderId="0" fillId="0" fontId="14" numFmtId="20" xfId="0" applyFont="1" applyNumberFormat="1"/>
    <xf borderId="0" fillId="0" fontId="15" numFmtId="168" xfId="0" applyFont="1" applyNumberFormat="1"/>
    <xf borderId="42" fillId="0" fontId="14" numFmtId="0" xfId="0" applyBorder="1" applyFont="1"/>
    <xf borderId="43" fillId="0" fontId="18" numFmtId="0" xfId="0" applyAlignment="1" applyBorder="1" applyFont="1">
      <alignment horizontal="center"/>
    </xf>
    <xf borderId="44" fillId="0" fontId="18" numFmtId="0" xfId="0" applyBorder="1" applyFont="1"/>
    <xf borderId="45" fillId="0" fontId="14" numFmtId="169" xfId="0" applyBorder="1" applyFont="1" applyNumberFormat="1"/>
    <xf borderId="46" fillId="0" fontId="18" numFmtId="0" xfId="0" applyBorder="1" applyFont="1"/>
    <xf borderId="47" fillId="0" fontId="14" numFmtId="169" xfId="0" applyBorder="1" applyFont="1" applyNumberFormat="1"/>
    <xf borderId="48" fillId="0" fontId="18" numFmtId="0" xfId="0" applyAlignment="1" applyBorder="1" applyFont="1">
      <alignment horizontal="center"/>
    </xf>
    <xf borderId="44" fillId="0" fontId="18" numFmtId="0" xfId="0" applyAlignment="1" applyBorder="1" applyFont="1">
      <alignment horizontal="right"/>
    </xf>
    <xf borderId="46" fillId="0" fontId="18" numFmtId="0" xfId="0" applyAlignment="1" applyBorder="1" applyFont="1">
      <alignment horizontal="right"/>
    </xf>
    <xf borderId="0" fillId="0" fontId="28" numFmtId="0" xfId="0" applyAlignment="1" applyFont="1">
      <alignment horizontal="center" shrinkToFit="0" vertical="top" wrapText="1"/>
    </xf>
    <xf borderId="0" fillId="0" fontId="29" numFmtId="0" xfId="0" applyAlignment="1" applyFont="1">
      <alignment horizontal="right" shrinkToFit="0" vertical="top" wrapText="1"/>
    </xf>
  </cellXfs>
  <cellStyles count="1">
    <cellStyle xfId="0" name="Normal" builtinId="0"/>
  </cellStyles>
  <dxfs count="9">
    <dxf>
      <font/>
      <fill>
        <patternFill patternType="solid">
          <fgColor theme="9"/>
          <bgColor theme="9"/>
        </patternFill>
      </fill>
      <border/>
    </dxf>
    <dxf>
      <font/>
      <fill>
        <patternFill patternType="solid">
          <fgColor rgb="FFFF0000"/>
          <bgColor rgb="FFFF0000"/>
        </patternFill>
      </fill>
      <border/>
    </dxf>
    <dxf>
      <font/>
      <fill>
        <patternFill patternType="none"/>
      </fill>
      <border/>
    </dxf>
    <dxf>
      <font/>
      <fill>
        <patternFill patternType="solid">
          <fgColor theme="9"/>
          <bgColor theme="9"/>
        </patternFill>
      </fill>
      <border/>
    </dxf>
    <dxf>
      <font/>
      <fill>
        <patternFill patternType="solid">
          <fgColor rgb="FFBDD6EE"/>
          <bgColor rgb="FFBDD6EE"/>
        </patternFill>
      </fill>
      <border/>
    </dxf>
    <dxf>
      <font/>
      <fill>
        <patternFill patternType="solid">
          <fgColor rgb="FFDEEAF6"/>
          <bgColor rgb="FFDEEAF6"/>
        </patternFill>
      </fill>
      <border/>
    </dxf>
    <dxf>
      <font/>
      <fill>
        <patternFill patternType="solid">
          <fgColor theme="4"/>
          <bgColor theme="4"/>
        </patternFill>
      </fill>
      <border/>
    </dxf>
    <dxf>
      <font/>
      <fill>
        <patternFill patternType="solid">
          <fgColor rgb="FFB4C6E7"/>
          <bgColor rgb="FFB4C6E7"/>
        </patternFill>
      </fill>
      <border/>
    </dxf>
    <dxf>
      <font/>
      <fill>
        <patternFill patternType="solid">
          <fgColor rgb="FFD9E2F3"/>
          <bgColor rgb="FFD9E2F3"/>
        </patternFill>
      </fill>
      <border/>
    </dxf>
  </dxfs>
  <tableStyles count="2">
    <tableStyle count="3" pivot="0" name="Formatting-style">
      <tableStyleElement dxfId="3" type="headerRow"/>
      <tableStyleElement dxfId="4" type="firstRowStripe"/>
      <tableStyleElement dxfId="5" type="secondRowStripe"/>
    </tableStyle>
    <tableStyle count="3" pivot="0" name="Formulas-style">
      <tableStyleElement dxfId="6" type="headerRow"/>
      <tableStyleElement dxfId="7" type="firstRowStripe"/>
      <tableStyleElement dxfId="8"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microsoft.com/office/2007/relationships/slicerCache" Target="slicerCaches/slicerCache1.xml"/><Relationship Id="rId12" Type="http://schemas.openxmlformats.org/officeDocument/2006/relationships/pivotCacheDefinition" Target="pivotCache/pivotCacheDefinition1.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microsoft.com/office/2007/relationships/slicerCache" Target="slicerCaches/slicerCache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800">
                <a:solidFill>
                  <a:srgbClr val="666699"/>
                </a:solidFill>
                <a:latin typeface="Arial"/>
              </a:defRPr>
            </a:pPr>
            <a:r>
              <a:rPr b="1" i="0" sz="800">
                <a:solidFill>
                  <a:srgbClr val="666699"/>
                </a:solidFill>
                <a:latin typeface="Arial"/>
              </a:rPr>
              <a:t>Expenses March-May</a:t>
            </a:r>
          </a:p>
        </c:rich>
      </c:tx>
      <c:layout>
        <c:manualLayout>
          <c:xMode val="edge"/>
          <c:yMode val="edge"/>
          <c:x val="0.27248726746602686"/>
          <c:y val="0.03345733067765469"/>
        </c:manualLayout>
      </c:layout>
      <c:overlay val="0"/>
    </c:title>
    <c:plotArea>
      <c:layout>
        <c:manualLayout>
          <c:xMode val="edge"/>
          <c:yMode val="edge"/>
          <c:x val="0.31216987923292394"/>
          <c:y val="0.2156139088115524"/>
          <c:w val="0.6005301914057096"/>
          <c:h val="0.4052054493182623"/>
        </c:manualLayout>
      </c:layout>
      <c:barChart>
        <c:barDir val="bar"/>
        <c:ser>
          <c:idx val="0"/>
          <c:order val="0"/>
          <c:tx>
            <c:v>March</c:v>
          </c:tx>
          <c:spPr>
            <a:solidFill>
              <a:srgbClr val="CCCCFF"/>
            </a:solidFill>
            <a:ln cmpd="sng">
              <a:solidFill>
                <a:srgbClr val="000000"/>
              </a:solidFill>
            </a:ln>
          </c:spPr>
          <c:dLbls>
            <c:numFmt formatCode="General" sourceLinked="1"/>
            <c:txPr>
              <a:bodyPr/>
              <a:lstStyle/>
              <a:p>
                <a:pPr lvl="0">
                  <a:defRPr b="0" i="0" sz="600">
                    <a:solidFill>
                      <a:srgbClr val="000000"/>
                    </a:solidFill>
                    <a:latin typeface="Arial"/>
                  </a:defRPr>
                </a:pPr>
              </a:p>
            </c:txPr>
            <c:showLegendKey val="0"/>
            <c:showVal val="1"/>
            <c:showCatName val="0"/>
            <c:showSerName val="0"/>
            <c:showPercent val="0"/>
            <c:showBubbleSize val="0"/>
          </c:dLbls>
          <c:cat>
            <c:strRef>
              <c:f>Charting!$B$25:$B$27</c:f>
            </c:strRef>
          </c:cat>
          <c:val>
            <c:numRef>
              <c:f>Charting!$C$25:$C$27</c:f>
              <c:numCache/>
            </c:numRef>
          </c:val>
        </c:ser>
        <c:ser>
          <c:idx val="1"/>
          <c:order val="1"/>
          <c:tx>
            <c:v>April</c:v>
          </c:tx>
          <c:spPr>
            <a:solidFill>
              <a:srgbClr val="993366"/>
            </a:solidFill>
            <a:ln cmpd="sng">
              <a:solidFill>
                <a:srgbClr val="000000"/>
              </a:solidFill>
            </a:ln>
          </c:spPr>
          <c:cat>
            <c:strRef>
              <c:f>Charting!$B$25:$B$27</c:f>
            </c:strRef>
          </c:cat>
          <c:val>
            <c:numRef>
              <c:f>Charting!$D$25:$D$27</c:f>
              <c:numCache/>
            </c:numRef>
          </c:val>
        </c:ser>
        <c:ser>
          <c:idx val="2"/>
          <c:order val="2"/>
          <c:tx>
            <c:v>May</c:v>
          </c:tx>
          <c:spPr>
            <a:solidFill>
              <a:srgbClr val="0000FF"/>
            </a:solidFill>
            <a:ln cmpd="sng">
              <a:solidFill>
                <a:srgbClr val="000000"/>
              </a:solidFill>
            </a:ln>
          </c:spPr>
          <c:cat>
            <c:strRef>
              <c:f>Charting!$B$25:$B$27</c:f>
            </c:strRef>
          </c:cat>
          <c:val>
            <c:numRef>
              <c:f>Charting!$E$25:$E$27</c:f>
              <c:numCache/>
            </c:numRef>
          </c:val>
        </c:ser>
        <c:axId val="327615169"/>
        <c:axId val="68296084"/>
      </c:barChart>
      <c:catAx>
        <c:axId val="327615169"/>
        <c:scaling>
          <c:orientation val="maxMin"/>
        </c:scaling>
        <c:delete val="0"/>
        <c:axPos val="l"/>
        <c:title>
          <c:tx>
            <c:rich>
              <a:bodyPr/>
              <a:lstStyle/>
              <a:p>
                <a:pPr lvl="0">
                  <a:defRPr b="1" i="0" sz="700">
                    <a:solidFill>
                      <a:srgbClr val="666699"/>
                    </a:solidFill>
                    <a:latin typeface="Arial"/>
                  </a:defRPr>
                </a:pPr>
                <a:r>
                  <a:rPr b="1" i="0" sz="700">
                    <a:solidFill>
                      <a:srgbClr val="666699"/>
                    </a:solidFill>
                    <a:latin typeface="Arial"/>
                  </a:rPr>
                  <a:t>Expense Type</a:t>
                </a:r>
              </a:p>
            </c:rich>
          </c:tx>
          <c:layout>
            <c:manualLayout>
              <c:xMode val="edge"/>
              <c:yMode val="edge"/>
              <c:x val="0.05026464157140301"/>
              <c:y val="0.2342013147435828"/>
            </c:manualLayout>
          </c:layout>
          <c:overlay val="0"/>
        </c:title>
        <c:numFmt formatCode="General" sourceLinked="1"/>
        <c:majorTickMark val="out"/>
        <c:minorTickMark val="none"/>
        <c:spPr/>
        <c:txPr>
          <a:bodyPr rot="0"/>
          <a:lstStyle/>
          <a:p>
            <a:pPr lvl="0">
              <a:defRPr b="0" i="0" sz="600">
                <a:solidFill>
                  <a:srgbClr val="000000"/>
                </a:solidFill>
                <a:latin typeface="Arial"/>
              </a:defRPr>
            </a:pPr>
          </a:p>
        </c:txPr>
        <c:crossAx val="68296084"/>
      </c:catAx>
      <c:valAx>
        <c:axId val="68296084"/>
        <c:scaling>
          <c:orientation val="minMax"/>
        </c:scaling>
        <c:delete val="0"/>
        <c:axPos val="b"/>
        <c:majorGridlines>
          <c:spPr>
            <a:ln>
              <a:solidFill>
                <a:srgbClr val="B7B7B7"/>
              </a:solidFill>
            </a:ln>
          </c:spPr>
        </c:majorGridlines>
        <c:title>
          <c:tx>
            <c:rich>
              <a:bodyPr/>
              <a:lstStyle/>
              <a:p>
                <a:pPr lvl="0">
                  <a:defRPr b="1" i="0" sz="700">
                    <a:solidFill>
                      <a:srgbClr val="666699"/>
                    </a:solidFill>
                    <a:latin typeface="Arial"/>
                  </a:defRPr>
                </a:pPr>
                <a:r>
                  <a:rPr b="1" i="0" sz="700">
                    <a:solidFill>
                      <a:srgbClr val="666699"/>
                    </a:solidFill>
                    <a:latin typeface="Arial"/>
                  </a:rPr>
                  <a:t>Dollars in Thousands</a:t>
                </a:r>
              </a:p>
            </c:rich>
          </c:tx>
          <c:layout>
            <c:manualLayout>
              <c:xMode val="edge"/>
              <c:yMode val="edge"/>
              <c:x val="0.41269916237572996"/>
              <c:y val="0.7546486808404334"/>
            </c:manualLayout>
          </c:layout>
          <c:overlay val="0"/>
        </c:title>
        <c:numFmt formatCode="General" sourceLinked="1"/>
        <c:majorTickMark val="out"/>
        <c:minorTickMark val="none"/>
        <c:tickLblPos val="nextTo"/>
        <c:spPr>
          <a:ln/>
        </c:spPr>
        <c:txPr>
          <a:bodyPr rot="0"/>
          <a:lstStyle/>
          <a:p>
            <a:pPr lvl="0">
              <a:defRPr b="0" i="0" sz="800">
                <a:solidFill>
                  <a:srgbClr val="000000"/>
                </a:solidFill>
                <a:latin typeface="Arial"/>
              </a:defRPr>
            </a:pPr>
          </a:p>
        </c:txPr>
        <c:crossAx val="327615169"/>
        <c:crosses val="max"/>
      </c:valAx>
      <c:spPr>
        <a:solidFill>
          <a:srgbClr val="C0C0C0"/>
        </a:solidFill>
      </c:spPr>
    </c:plotArea>
    <c:legend>
      <c:legendPos val="b"/>
      <c:layout>
        <c:manualLayout>
          <c:xMode val="edge"/>
          <c:yMode val="edge"/>
          <c:x val="0.31481538668405046"/>
          <c:y val="0.8847605223646461"/>
        </c:manualLayout>
      </c:layout>
      <c:overlay val="0"/>
      <c:txPr>
        <a:bodyPr/>
        <a:lstStyle/>
        <a:p>
          <a:pPr lvl="0">
            <a:defRPr b="0" i="0" sz="500">
              <a:solidFill>
                <a:srgbClr val="000000"/>
              </a:solidFill>
              <a:latin typeface="Arial"/>
            </a:defRPr>
          </a:pPr>
        </a:p>
      </c:txPr>
    </c:legend>
    <c:plotVisOnly val="1"/>
  </c:chart>
  <c:spPr>
    <a:solidFill>
      <a:srgbClr val="CCCCFF"/>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Sales vs. </a:t>
            </a:r>
          </a:p>
        </c:rich>
      </c:tx>
      <c:overlay val="0"/>
    </c:title>
    <c:plotArea>
      <c:layout/>
      <c:barChart>
        <c:barDir val="col"/>
        <c:ser>
          <c:idx val="0"/>
          <c:order val="0"/>
          <c:tx>
            <c:strRef>
              <c:f>Charting!$C$7</c:f>
            </c:strRef>
          </c:tx>
          <c:spPr>
            <a:solidFill>
              <a:schemeClr val="accent1"/>
            </a:solidFill>
            <a:ln cmpd="sng">
              <a:solidFill>
                <a:srgbClr val="000000"/>
              </a:solidFill>
            </a:ln>
          </c:spPr>
          <c:cat>
            <c:strRef>
              <c:f>Charting!$B$8:$B$10</c:f>
            </c:strRef>
          </c:cat>
          <c:val>
            <c:numRef>
              <c:f>Charting!$C$8:$C$10</c:f>
              <c:numCache/>
            </c:numRef>
          </c:val>
        </c:ser>
        <c:axId val="1716058309"/>
        <c:axId val="311742662"/>
      </c:barChart>
      <c:catAx>
        <c:axId val="171605830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11742662"/>
      </c:catAx>
      <c:valAx>
        <c:axId val="31174266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Sales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16058309"/>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March, April and May</a:t>
            </a:r>
          </a:p>
        </c:rich>
      </c:tx>
      <c:overlay val="0"/>
    </c:title>
    <c:plotArea>
      <c:layout/>
      <c:barChart>
        <c:barDir val="bar"/>
        <c:ser>
          <c:idx val="0"/>
          <c:order val="0"/>
          <c:tx>
            <c:strRef>
              <c:f>Charting!$C$24</c:f>
            </c:strRef>
          </c:tx>
          <c:spPr>
            <a:solidFill>
              <a:schemeClr val="accent1"/>
            </a:solidFill>
            <a:ln cmpd="sng">
              <a:solidFill>
                <a:srgbClr val="000000"/>
              </a:solidFill>
            </a:ln>
          </c:spPr>
          <c:cat>
            <c:strRef>
              <c:f>Charting!$B$25:$B$27</c:f>
            </c:strRef>
          </c:cat>
          <c:val>
            <c:numRef>
              <c:f>Charting!$C$25:$C$27</c:f>
              <c:numCache/>
            </c:numRef>
          </c:val>
        </c:ser>
        <c:ser>
          <c:idx val="1"/>
          <c:order val="1"/>
          <c:tx>
            <c:strRef>
              <c:f>Charting!$D$24</c:f>
            </c:strRef>
          </c:tx>
          <c:spPr>
            <a:solidFill>
              <a:schemeClr val="accent2"/>
            </a:solidFill>
            <a:ln cmpd="sng">
              <a:solidFill>
                <a:srgbClr val="000000"/>
              </a:solidFill>
            </a:ln>
          </c:spPr>
          <c:cat>
            <c:strRef>
              <c:f>Charting!$B$25:$B$27</c:f>
            </c:strRef>
          </c:cat>
          <c:val>
            <c:numRef>
              <c:f>Charting!$D$25:$D$27</c:f>
              <c:numCache/>
            </c:numRef>
          </c:val>
        </c:ser>
        <c:ser>
          <c:idx val="2"/>
          <c:order val="2"/>
          <c:tx>
            <c:strRef>
              <c:f>Charting!$E$24</c:f>
            </c:strRef>
          </c:tx>
          <c:spPr>
            <a:solidFill>
              <a:schemeClr val="accent3"/>
            </a:solidFill>
            <a:ln cmpd="sng">
              <a:solidFill>
                <a:srgbClr val="000000"/>
              </a:solidFill>
            </a:ln>
          </c:spPr>
          <c:cat>
            <c:strRef>
              <c:f>Charting!$B$25:$B$27</c:f>
            </c:strRef>
          </c:cat>
          <c:val>
            <c:numRef>
              <c:f>Charting!$E$25:$E$27</c:f>
              <c:numCache/>
            </c:numRef>
          </c:val>
        </c:ser>
        <c:axId val="1893869913"/>
        <c:axId val="171045111"/>
      </c:barChart>
      <c:catAx>
        <c:axId val="1893869913"/>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1045111"/>
      </c:catAx>
      <c:valAx>
        <c:axId val="17104511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93869913"/>
        <c:crosses val="max"/>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hyperlink" Target="#Introduction!A1" TargetMode="External"/><Relationship Id="rId2" Type="http://schemas.openxmlformats.org/officeDocument/2006/relationships/image" Target="../media/image6.png"/><Relationship Id="rId3" Type="http://schemas.openxmlformats.org/officeDocument/2006/relationships/image" Target="../media/image8.png"/><Relationship Id="rId4" Type="http://schemas.openxmlformats.org/officeDocument/2006/relationships/image" Target="../media/image2.png"/><Relationship Id="rId5" Type="http://schemas.openxmlformats.org/officeDocument/2006/relationships/image" Target="../media/image4.png"/><Relationship Id="rId6" Type="http://schemas.openxmlformats.org/officeDocument/2006/relationships/image" Target="../media/image10.png"/><Relationship Id="rId7"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hyperlink" Target="#Introduction!A1" TargetMode="External"/><Relationship Id="rId2" Type="http://schemas.openxmlformats.org/officeDocument/2006/relationships/image" Target="../media/image3.png"/><Relationship Id="rId3" Type="http://schemas.openxmlformats.org/officeDocument/2006/relationships/image" Target="../media/image9.png"/><Relationship Id="rId4" Type="http://schemas.openxmlformats.org/officeDocument/2006/relationships/image" Target="../media/image5.png"/><Relationship Id="rId5" Type="http://schemas.openxmlformats.org/officeDocument/2006/relationships/image" Target="../media/image7.png"/></Relationships>
</file>

<file path=xl/drawings/_rels/drawing4.xml.rels><?xml version="1.0" encoding="UTF-8" standalone="yes"?><Relationships xmlns="http://schemas.openxmlformats.org/package/2006/relationships"><Relationship Id="rId1" Type="http://schemas.openxmlformats.org/officeDocument/2006/relationships/hyperlink" Target="#Introduction!A1" TargetMode="External"/><Relationship Id="rId2" Type="http://schemas.openxmlformats.org/officeDocument/2006/relationships/image" Target="../media/image13.png"/><Relationship Id="rId3" Type="http://schemas.openxmlformats.org/officeDocument/2006/relationships/image" Target="../media/image12.png"/><Relationship Id="rId4" Type="http://schemas.openxmlformats.org/officeDocument/2006/relationships/image" Target="../media/image11.png"/></Relationships>
</file>

<file path=xl/drawings/_rels/drawing8.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hyperlink" Target="#Introduction!A1" TargetMode="External"/><Relationship Id="rId5"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333375</xdr:colOff>
      <xdr:row>6</xdr:row>
      <xdr:rowOff>0</xdr:rowOff>
    </xdr:from>
    <xdr:ext cx="2047875" cy="1038225"/>
    <xdr:sp>
      <xdr:nvSpPr>
        <xdr:cNvPr id="3" name="Shape 3"/>
        <xdr:cNvSpPr txBox="1"/>
      </xdr:nvSpPr>
      <xdr:spPr>
        <a:xfrm>
          <a:off x="4326825" y="3265650"/>
          <a:ext cx="2038350" cy="1028700"/>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1. Select range B6:G6.</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2. From Excel's 'Alignment' pane in the Home section click the "Merge and Center" tool.</a:t>
          </a:r>
          <a:endParaRPr sz="1400"/>
        </a:p>
      </xdr:txBody>
    </xdr:sp>
    <xdr:clientData fLocksWithSheet="0"/>
  </xdr:oneCellAnchor>
  <xdr:oneCellAnchor>
    <xdr:from>
      <xdr:col>5</xdr:col>
      <xdr:colOff>0</xdr:colOff>
      <xdr:row>16</xdr:row>
      <xdr:rowOff>0</xdr:rowOff>
    </xdr:from>
    <xdr:ext cx="2057400" cy="1381125"/>
    <xdr:sp>
      <xdr:nvSpPr>
        <xdr:cNvPr id="4" name="Shape 4"/>
        <xdr:cNvSpPr txBox="1"/>
      </xdr:nvSpPr>
      <xdr:spPr>
        <a:xfrm>
          <a:off x="4322063" y="3094200"/>
          <a:ext cx="2047875" cy="1371600"/>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Select each of the five cells in turn in the range B18 to B22. Format the cell by clicking the appropriate formatting tool button from the 'number' pane of the 'Home' section.</a:t>
          </a:r>
          <a:endParaRPr sz="1400"/>
        </a:p>
      </xdr:txBody>
    </xdr:sp>
    <xdr:clientData fLocksWithSheet="0"/>
  </xdr:oneCellAnchor>
  <xdr:oneCellAnchor>
    <xdr:from>
      <xdr:col>5</xdr:col>
      <xdr:colOff>0</xdr:colOff>
      <xdr:row>27</xdr:row>
      <xdr:rowOff>104775</xdr:rowOff>
    </xdr:from>
    <xdr:ext cx="2057400" cy="1609725"/>
    <xdr:sp>
      <xdr:nvSpPr>
        <xdr:cNvPr id="5" name="Shape 5"/>
        <xdr:cNvSpPr txBox="1"/>
      </xdr:nvSpPr>
      <xdr:spPr>
        <a:xfrm>
          <a:off x="4322063" y="2979900"/>
          <a:ext cx="2047875" cy="1600200"/>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Select the range of colored cells at left and use a border tool in the 'font' pane of the 'Home' section to add a thick border around the outside. Your bordered range should look like this:</a:t>
          </a:r>
          <a:endParaRPr sz="1400"/>
        </a:p>
      </xdr:txBody>
    </xdr:sp>
    <xdr:clientData fLocksWithSheet="0"/>
  </xdr:oneCellAnchor>
  <xdr:oneCellAnchor>
    <xdr:from>
      <xdr:col>10</xdr:col>
      <xdr:colOff>333375</xdr:colOff>
      <xdr:row>32</xdr:row>
      <xdr:rowOff>123825</xdr:rowOff>
    </xdr:from>
    <xdr:ext cx="419100" cy="152400"/>
    <xdr:sp>
      <xdr:nvSpPr>
        <xdr:cNvPr id="6" name="Shape 6"/>
        <xdr:cNvSpPr/>
      </xdr:nvSpPr>
      <xdr:spPr>
        <a:xfrm>
          <a:off x="5141213" y="3708563"/>
          <a:ext cx="409575" cy="142875"/>
        </a:xfrm>
        <a:prstGeom prst="leftArrow">
          <a:avLst>
            <a:gd fmla="val 50000" name="adj1"/>
            <a:gd fmla="val 75000" name="adj2"/>
          </a:avLst>
        </a:prstGeom>
        <a:solidFill>
          <a:srgbClr val="FF0000"/>
        </a:solidFill>
        <a:ln cap="flat" cmpd="sng" w="9525">
          <a:solidFill>
            <a:srgbClr val="FF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5</xdr:col>
      <xdr:colOff>0</xdr:colOff>
      <xdr:row>42</xdr:row>
      <xdr:rowOff>0</xdr:rowOff>
    </xdr:from>
    <xdr:ext cx="2057400" cy="1609725"/>
    <xdr:sp>
      <xdr:nvSpPr>
        <xdr:cNvPr id="7" name="Shape 7"/>
        <xdr:cNvSpPr txBox="1"/>
      </xdr:nvSpPr>
      <xdr:spPr>
        <a:xfrm>
          <a:off x="4322063" y="2979900"/>
          <a:ext cx="2047875" cy="1600200"/>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Click the Text Box tool on the 'Insert' section. Drag a rectangular shape at left, and enter text into the box. To add special formatting, right-click an </a:t>
          </a:r>
          <a:r>
            <a:rPr b="0" i="1" lang="en-US" sz="1000" u="none" strike="noStrike">
              <a:solidFill>
                <a:srgbClr val="000000"/>
              </a:solidFill>
              <a:latin typeface="Arial"/>
              <a:ea typeface="Arial"/>
              <a:cs typeface="Arial"/>
              <a:sym typeface="Arial"/>
            </a:rPr>
            <a:t>edge</a:t>
          </a:r>
          <a:r>
            <a:rPr b="0" i="0" lang="en-US" sz="1000" u="none" strike="noStrike">
              <a:solidFill>
                <a:srgbClr val="000000"/>
              </a:solidFill>
              <a:latin typeface="Arial"/>
              <a:ea typeface="Arial"/>
              <a:cs typeface="Arial"/>
              <a:sym typeface="Arial"/>
            </a:rPr>
            <a:t> of the text box and choose "Format Text Box". </a:t>
          </a:r>
          <a:endParaRPr sz="1400"/>
        </a:p>
      </xdr:txBody>
    </xdr:sp>
    <xdr:clientData fLocksWithSheet="0"/>
  </xdr:oneCellAnchor>
  <xdr:oneCellAnchor>
    <xdr:from>
      <xdr:col>4</xdr:col>
      <xdr:colOff>9525</xdr:colOff>
      <xdr:row>56</xdr:row>
      <xdr:rowOff>142875</xdr:rowOff>
    </xdr:from>
    <xdr:ext cx="2047875" cy="1504950"/>
    <xdr:sp>
      <xdr:nvSpPr>
        <xdr:cNvPr id="8" name="Shape 8"/>
        <xdr:cNvSpPr txBox="1"/>
      </xdr:nvSpPr>
      <xdr:spPr>
        <a:xfrm>
          <a:off x="4326825" y="3032288"/>
          <a:ext cx="2038350" cy="1495425"/>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Use the Format Painter button on Excel's 'Clipboard' pane in the 'Home' section to quickly format the range B63:C66 in the same way as the range formatted at left.</a:t>
          </a:r>
          <a:endParaRPr sz="1400"/>
        </a:p>
      </xdr:txBody>
    </xdr:sp>
    <xdr:clientData fLocksWithSheet="0"/>
  </xdr:oneCellAnchor>
  <xdr:oneCellAnchor>
    <xdr:from>
      <xdr:col>5</xdr:col>
      <xdr:colOff>600075</xdr:colOff>
      <xdr:row>1</xdr:row>
      <xdr:rowOff>0</xdr:rowOff>
    </xdr:from>
    <xdr:ext cx="571500" cy="276225"/>
    <xdr:sp>
      <xdr:nvSpPr>
        <xdr:cNvPr id="9" name="Shape 9">
          <a:hlinkClick r:id="rId1"/>
        </xdr:cNvPr>
        <xdr:cNvSpPr/>
      </xdr:nvSpPr>
      <xdr:spPr>
        <a:xfrm>
          <a:off x="5065013" y="3646650"/>
          <a:ext cx="561975" cy="266700"/>
        </a:xfrm>
        <a:prstGeom prst="rect">
          <a:avLst/>
        </a:prstGeom>
        <a:solidFill>
          <a:srgbClr val="C0C0C0"/>
        </a:solidFill>
        <a:ln cap="flat" cmpd="sng" w="9525">
          <a:solidFill>
            <a:srgbClr val="000000"/>
          </a:solidFill>
          <a:prstDash val="solid"/>
          <a:miter lim="800000"/>
          <a:headEnd len="sm" w="sm" type="none"/>
          <a:tailEnd len="sm" w="sm" type="none"/>
        </a:ln>
      </xdr:spPr>
      <xdr:txBody>
        <a:bodyPr anchorCtr="0" anchor="t" bIns="0" lIns="36575" spcFirstLastPara="1" rIns="36575" wrap="square" tIns="22850">
          <a:noAutofit/>
        </a:bodyPr>
        <a:lstStyle/>
        <a:p>
          <a:pPr indent="0" lvl="0" marL="0" rtl="0" algn="ctr">
            <a:spcBef>
              <a:spcPts val="0"/>
            </a:spcBef>
            <a:spcAft>
              <a:spcPts val="0"/>
            </a:spcAft>
            <a:buNone/>
          </a:pPr>
          <a:r>
            <a:rPr b="0" i="0" lang="en-US" sz="800" u="none" strike="noStrike">
              <a:solidFill>
                <a:srgbClr val="000000"/>
              </a:solidFill>
              <a:latin typeface="Arial"/>
              <a:ea typeface="Arial"/>
              <a:cs typeface="Arial"/>
              <a:sym typeface="Arial"/>
            </a:rPr>
            <a:t>Return to Contents</a:t>
          </a:r>
          <a:endParaRPr sz="1400"/>
        </a:p>
      </xdr:txBody>
    </xdr:sp>
    <xdr:clientData fLocksWithSheet="0"/>
  </xdr:oneCellAnchor>
  <xdr:oneCellAnchor>
    <xdr:from>
      <xdr:col>5</xdr:col>
      <xdr:colOff>190500</xdr:colOff>
      <xdr:row>74</xdr:row>
      <xdr:rowOff>28575</xdr:rowOff>
    </xdr:from>
    <xdr:ext cx="2047875" cy="790575"/>
    <xdr:sp>
      <xdr:nvSpPr>
        <xdr:cNvPr id="10" name="Shape 10"/>
        <xdr:cNvSpPr txBox="1"/>
      </xdr:nvSpPr>
      <xdr:spPr>
        <a:xfrm>
          <a:off x="4326825" y="3389475"/>
          <a:ext cx="2038350" cy="781050"/>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Use Conditional formatting in the 'Home' section to assign a green or red arrow to the trend.</a:t>
          </a:r>
          <a:endParaRPr sz="1400"/>
        </a:p>
      </xdr:txBody>
    </xdr:sp>
    <xdr:clientData fLocksWithSheet="0"/>
  </xdr:oneCellAnchor>
  <xdr:oneCellAnchor>
    <xdr:from>
      <xdr:col>11</xdr:col>
      <xdr:colOff>152400</xdr:colOff>
      <xdr:row>27</xdr:row>
      <xdr:rowOff>152400</xdr:rowOff>
    </xdr:from>
    <xdr:ext cx="2371725" cy="419100"/>
    <xdr:sp>
      <xdr:nvSpPr>
        <xdr:cNvPr id="12" name="Shape 12"/>
        <xdr:cNvSpPr txBox="1"/>
      </xdr:nvSpPr>
      <xdr:spPr>
        <a:xfrm>
          <a:off x="1891925" y="1784100"/>
          <a:ext cx="2352600" cy="4002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1400"/>
            <a:t>Text box</a:t>
          </a:r>
          <a:endParaRPr sz="1400"/>
        </a:p>
      </xdr:txBody>
    </xdr:sp>
    <xdr:clientData fLocksWithSheet="0"/>
  </xdr:oneCellAnchor>
  <xdr:oneCellAnchor>
    <xdr:from>
      <xdr:col>1</xdr:col>
      <xdr:colOff>200025</xdr:colOff>
      <xdr:row>43</xdr:row>
      <xdr:rowOff>104775</xdr:rowOff>
    </xdr:from>
    <xdr:ext cx="2209800" cy="419100"/>
    <xdr:sp>
      <xdr:nvSpPr>
        <xdr:cNvPr id="13" name="Shape 13"/>
        <xdr:cNvSpPr txBox="1"/>
      </xdr:nvSpPr>
      <xdr:spPr>
        <a:xfrm>
          <a:off x="2038975" y="1235150"/>
          <a:ext cx="2186100" cy="4002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1400"/>
            <a:t>Text box</a:t>
          </a:r>
          <a:endParaRPr sz="1400"/>
        </a:p>
      </xdr:txBody>
    </xdr:sp>
    <xdr:clientData fLocksWithSheet="0"/>
  </xdr:oneCellAnchor>
  <xdr:oneCellAnchor>
    <xdr:from>
      <xdr:col>9</xdr:col>
      <xdr:colOff>209550</xdr:colOff>
      <xdr:row>9</xdr:row>
      <xdr:rowOff>85725</xdr:rowOff>
    </xdr:from>
    <xdr:ext cx="390525" cy="400050"/>
    <xdr:pic>
      <xdr:nvPicPr>
        <xdr:cNvPr id="0" name="image6.png"/>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333375</xdr:colOff>
      <xdr:row>21</xdr:row>
      <xdr:rowOff>133350</xdr:rowOff>
    </xdr:from>
    <xdr:ext cx="1333500" cy="323850"/>
    <xdr:pic>
      <xdr:nvPicPr>
        <xdr:cNvPr id="0" name="image8.png"/>
        <xdr:cNvPicPr preferRelativeResize="0"/>
      </xdr:nvPicPr>
      <xdr:blipFill>
        <a:blip cstate="print" r:embed="rId3"/>
        <a:stretch>
          <a:fillRect/>
        </a:stretch>
      </xdr:blipFill>
      <xdr:spPr>
        <a:prstGeom prst="rect">
          <a:avLst/>
        </a:prstGeom>
        <a:noFill/>
      </xdr:spPr>
    </xdr:pic>
    <xdr:clientData fLocksWithSheet="0"/>
  </xdr:oneCellAnchor>
  <xdr:oneCellAnchor>
    <xdr:from>
      <xdr:col>5</xdr:col>
      <xdr:colOff>571500</xdr:colOff>
      <xdr:row>33</xdr:row>
      <xdr:rowOff>114300</xdr:rowOff>
    </xdr:from>
    <xdr:ext cx="895350" cy="628650"/>
    <xdr:pic>
      <xdr:nvPicPr>
        <xdr:cNvPr id="0" name="image2.png"/>
        <xdr:cNvPicPr preferRelativeResize="0"/>
      </xdr:nvPicPr>
      <xdr:blipFill>
        <a:blip cstate="print" r:embed="rId4"/>
        <a:stretch>
          <a:fillRect/>
        </a:stretch>
      </xdr:blipFill>
      <xdr:spPr>
        <a:prstGeom prst="rect">
          <a:avLst/>
        </a:prstGeom>
        <a:noFill/>
      </xdr:spPr>
    </xdr:pic>
    <xdr:clientData fLocksWithSheet="0"/>
  </xdr:oneCellAnchor>
  <xdr:oneCellAnchor>
    <xdr:from>
      <xdr:col>9</xdr:col>
      <xdr:colOff>9525</xdr:colOff>
      <xdr:row>28</xdr:row>
      <xdr:rowOff>0</xdr:rowOff>
    </xdr:from>
    <xdr:ext cx="1504950" cy="1257300"/>
    <xdr:pic>
      <xdr:nvPicPr>
        <xdr:cNvPr id="0" name="image4.png"/>
        <xdr:cNvPicPr preferRelativeResize="0"/>
      </xdr:nvPicPr>
      <xdr:blipFill>
        <a:blip cstate="print" r:embed="rId5"/>
        <a:stretch>
          <a:fillRect/>
        </a:stretch>
      </xdr:blipFill>
      <xdr:spPr>
        <a:prstGeom prst="rect">
          <a:avLst/>
        </a:prstGeom>
        <a:noFill/>
      </xdr:spPr>
    </xdr:pic>
    <xdr:clientData fLocksWithSheet="0"/>
  </xdr:oneCellAnchor>
  <xdr:oneCellAnchor>
    <xdr:from>
      <xdr:col>6</xdr:col>
      <xdr:colOff>323850</xdr:colOff>
      <xdr:row>49</xdr:row>
      <xdr:rowOff>19050</xdr:rowOff>
    </xdr:from>
    <xdr:ext cx="428625" cy="400050"/>
    <xdr:pic>
      <xdr:nvPicPr>
        <xdr:cNvPr id="0" name="image10.png"/>
        <xdr:cNvPicPr preferRelativeResize="0"/>
      </xdr:nvPicPr>
      <xdr:blipFill>
        <a:blip cstate="print" r:embed="rId6"/>
        <a:stretch>
          <a:fillRect/>
        </a:stretch>
      </xdr:blipFill>
      <xdr:spPr>
        <a:prstGeom prst="rect">
          <a:avLst/>
        </a:prstGeom>
        <a:noFill/>
      </xdr:spPr>
    </xdr:pic>
    <xdr:clientData fLocksWithSheet="0"/>
  </xdr:oneCellAnchor>
  <xdr:oneCellAnchor>
    <xdr:from>
      <xdr:col>5</xdr:col>
      <xdr:colOff>152400</xdr:colOff>
      <xdr:row>62</xdr:row>
      <xdr:rowOff>95250</xdr:rowOff>
    </xdr:from>
    <xdr:ext cx="523875" cy="476250"/>
    <xdr:pic>
      <xdr:nvPicPr>
        <xdr:cNvPr id="0" name="image1.png"/>
        <xdr:cNvPicPr preferRelativeResize="0"/>
      </xdr:nvPicPr>
      <xdr:blipFill>
        <a:blip cstate="print" r:embed="rId7"/>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257175</xdr:colOff>
      <xdr:row>5</xdr:row>
      <xdr:rowOff>152400</xdr:rowOff>
    </xdr:from>
    <xdr:ext cx="2324100" cy="1990725"/>
    <xdr:sp>
      <xdr:nvSpPr>
        <xdr:cNvPr id="14" name="Shape 14"/>
        <xdr:cNvSpPr txBox="1"/>
      </xdr:nvSpPr>
      <xdr:spPr>
        <a:xfrm>
          <a:off x="4183950" y="2789400"/>
          <a:ext cx="2324100" cy="1981200"/>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1. Select range B7:B8 at left.</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2. Position the pointer on the "fill box", </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    the small black square in the lower </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    right corner of the selected range.</a:t>
          </a:r>
          <a:endParaRPr sz="1400"/>
        </a:p>
        <a:p>
          <a:pPr indent="0" lvl="0" marL="0" rtl="0" algn="l">
            <a:spcBef>
              <a:spcPts val="0"/>
            </a:spcBef>
            <a:spcAft>
              <a:spcPts val="0"/>
            </a:spcAft>
            <a:buNone/>
          </a:pPr>
          <a:r>
            <a:t/>
          </a:r>
          <a:endParaRPr b="0" i="0" sz="1000" u="none" strike="noStrike">
            <a:solidFill>
              <a:srgbClr val="000000"/>
            </a:solidFill>
            <a:latin typeface="Arial"/>
            <a:ea typeface="Arial"/>
            <a:cs typeface="Arial"/>
            <a:sym typeface="Arial"/>
          </a:endParaRPr>
        </a:p>
        <a:p>
          <a:pPr indent="0" lvl="0" marL="0" rtl="0" algn="l">
            <a:spcBef>
              <a:spcPts val="0"/>
            </a:spcBef>
            <a:spcAft>
              <a:spcPts val="0"/>
            </a:spcAft>
            <a:buNone/>
          </a:pPr>
          <a:r>
            <a:t/>
          </a:r>
          <a:endParaRPr b="0" i="0" sz="1000" u="none" strike="noStrike">
            <a:solidFill>
              <a:srgbClr val="000000"/>
            </a:solidFill>
            <a:latin typeface="Arial"/>
            <a:ea typeface="Arial"/>
            <a:cs typeface="Arial"/>
            <a:sym typeface="Arial"/>
          </a:endParaRPr>
        </a:p>
        <a:p>
          <a:pPr indent="0" lvl="0" marL="0" rtl="0" algn="l">
            <a:spcBef>
              <a:spcPts val="0"/>
            </a:spcBef>
            <a:spcAft>
              <a:spcPts val="0"/>
            </a:spcAft>
            <a:buNone/>
          </a:pPr>
          <a:r>
            <a:t/>
          </a:r>
          <a:endParaRPr b="0" i="0" sz="1000" u="none" strike="noStrike">
            <a:solidFill>
              <a:srgbClr val="000000"/>
            </a:solidFill>
            <a:latin typeface="Arial"/>
            <a:ea typeface="Arial"/>
            <a:cs typeface="Arial"/>
            <a:sym typeface="Arial"/>
          </a:endParaRPr>
        </a:p>
        <a:p>
          <a:pPr indent="0" lvl="0" marL="0" rtl="0" algn="l">
            <a:spcBef>
              <a:spcPts val="0"/>
            </a:spcBef>
            <a:spcAft>
              <a:spcPts val="0"/>
            </a:spcAft>
            <a:buNone/>
          </a:pPr>
          <a:r>
            <a:t/>
          </a:r>
          <a:endParaRPr b="0" i="0" sz="1000" u="none" strike="noStrike">
            <a:solidFill>
              <a:srgbClr val="000000"/>
            </a:solidFill>
            <a:latin typeface="Arial"/>
            <a:ea typeface="Arial"/>
            <a:cs typeface="Arial"/>
            <a:sym typeface="Arial"/>
          </a:endParaRPr>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3. Drag the fill box down so Excel </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    continues the sequence of numbers.</a:t>
          </a:r>
          <a:endParaRPr sz="1400"/>
        </a:p>
        <a:p>
          <a:pPr indent="0" lvl="0" marL="0" rtl="0" algn="l">
            <a:spcBef>
              <a:spcPts val="0"/>
            </a:spcBef>
            <a:spcAft>
              <a:spcPts val="0"/>
            </a:spcAft>
            <a:buNone/>
          </a:pPr>
          <a:r>
            <a:t/>
          </a:r>
          <a:endParaRPr b="0" i="0" sz="1000" u="none" strike="noStrike">
            <a:solidFill>
              <a:srgbClr val="000000"/>
            </a:solidFill>
            <a:latin typeface="Arial"/>
            <a:ea typeface="Arial"/>
            <a:cs typeface="Arial"/>
            <a:sym typeface="Arial"/>
          </a:endParaRPr>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Do the same for C7:C8 and D7:D8.</a:t>
          </a:r>
          <a:endParaRPr sz="1400"/>
        </a:p>
      </xdr:txBody>
    </xdr:sp>
    <xdr:clientData fLocksWithSheet="0"/>
  </xdr:oneCellAnchor>
  <xdr:oneCellAnchor>
    <xdr:from>
      <xdr:col>5</xdr:col>
      <xdr:colOff>314325</xdr:colOff>
      <xdr:row>12</xdr:row>
      <xdr:rowOff>9525</xdr:rowOff>
    </xdr:from>
    <xdr:ext cx="371475" cy="285750"/>
    <xdr:sp>
      <xdr:nvSpPr>
        <xdr:cNvPr id="15" name="Shape 15"/>
        <xdr:cNvSpPr/>
      </xdr:nvSpPr>
      <xdr:spPr>
        <a:xfrm>
          <a:off x="5169788" y="3646650"/>
          <a:ext cx="352425" cy="266700"/>
        </a:xfrm>
        <a:prstGeom prst="ellipse">
          <a:avLst/>
        </a:prstGeom>
        <a:noFill/>
        <a:ln cap="flat" cmpd="sng" w="19050">
          <a:solidFill>
            <a:srgbClr val="FF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4</xdr:col>
      <xdr:colOff>390525</xdr:colOff>
      <xdr:row>22</xdr:row>
      <xdr:rowOff>0</xdr:rowOff>
    </xdr:from>
    <xdr:ext cx="2324100" cy="2638425"/>
    <xdr:sp>
      <xdr:nvSpPr>
        <xdr:cNvPr id="16" name="Shape 16"/>
        <xdr:cNvSpPr txBox="1"/>
      </xdr:nvSpPr>
      <xdr:spPr>
        <a:xfrm>
          <a:off x="4183950" y="2465550"/>
          <a:ext cx="2324100" cy="2628900"/>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1. Select Cell B25 at left.</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2. Position the pointer on the "fill box", </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    the small black square in the lower </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    right corner of the selected range.</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3. Drag down several rows. Excel will fill </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    the cells with months of the year.</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Follow the same process for Cell C25.</a:t>
          </a:r>
          <a:endParaRPr sz="1400"/>
        </a:p>
        <a:p>
          <a:pPr indent="0" lvl="0" marL="0" rtl="0" algn="l">
            <a:spcBef>
              <a:spcPts val="0"/>
            </a:spcBef>
            <a:spcAft>
              <a:spcPts val="0"/>
            </a:spcAft>
            <a:buNone/>
          </a:pPr>
          <a:r>
            <a:t/>
          </a:r>
          <a:endParaRPr b="0" i="0" sz="1000" u="none" strike="noStrike">
            <a:solidFill>
              <a:srgbClr val="000000"/>
            </a:solidFill>
            <a:latin typeface="Arial"/>
            <a:ea typeface="Arial"/>
            <a:cs typeface="Arial"/>
            <a:sym typeface="Arial"/>
          </a:endParaRPr>
        </a:p>
        <a:p>
          <a:pPr indent="0" lvl="0" marL="0" rtl="0" algn="l">
            <a:spcBef>
              <a:spcPts val="0"/>
            </a:spcBef>
            <a:spcAft>
              <a:spcPts val="0"/>
            </a:spcAft>
            <a:buNone/>
          </a:pPr>
          <a:r>
            <a:t/>
          </a:r>
          <a:endParaRPr b="0" i="0" sz="1000" u="none" strike="noStrike">
            <a:solidFill>
              <a:srgbClr val="000000"/>
            </a:solidFill>
            <a:latin typeface="Arial"/>
            <a:ea typeface="Arial"/>
            <a:cs typeface="Arial"/>
            <a:sym typeface="Arial"/>
          </a:endParaRPr>
        </a:p>
        <a:p>
          <a:pPr indent="0" lvl="0" marL="0" rtl="0" algn="l">
            <a:spcBef>
              <a:spcPts val="0"/>
            </a:spcBef>
            <a:spcAft>
              <a:spcPts val="0"/>
            </a:spcAft>
            <a:buNone/>
          </a:pPr>
          <a:r>
            <a:t/>
          </a:r>
          <a:endParaRPr b="0" i="0" sz="1000" u="none" strike="noStrike">
            <a:solidFill>
              <a:srgbClr val="000000"/>
            </a:solidFill>
            <a:latin typeface="Arial"/>
            <a:ea typeface="Arial"/>
            <a:cs typeface="Arial"/>
            <a:sym typeface="Arial"/>
          </a:endParaRPr>
        </a:p>
        <a:p>
          <a:pPr indent="0" lvl="0" marL="0" rtl="0" algn="l">
            <a:spcBef>
              <a:spcPts val="0"/>
            </a:spcBef>
            <a:spcAft>
              <a:spcPts val="0"/>
            </a:spcAft>
            <a:buNone/>
          </a:pPr>
          <a:r>
            <a:t/>
          </a:r>
          <a:endParaRPr b="0" i="0" sz="1000" u="none" strike="noStrike">
            <a:solidFill>
              <a:srgbClr val="000000"/>
            </a:solidFill>
            <a:latin typeface="Arial"/>
            <a:ea typeface="Arial"/>
            <a:cs typeface="Arial"/>
            <a:sym typeface="Arial"/>
          </a:endParaRPr>
        </a:p>
        <a:p>
          <a:pPr indent="0" lvl="0" marL="0" rtl="0" algn="l">
            <a:spcBef>
              <a:spcPts val="0"/>
            </a:spcBef>
            <a:spcAft>
              <a:spcPts val="0"/>
            </a:spcAft>
            <a:buNone/>
          </a:pPr>
          <a:r>
            <a:t/>
          </a:r>
          <a:endParaRPr b="0" i="0" sz="1000" u="none" strike="noStrike">
            <a:solidFill>
              <a:srgbClr val="000000"/>
            </a:solidFill>
            <a:latin typeface="Arial"/>
            <a:ea typeface="Arial"/>
            <a:cs typeface="Arial"/>
            <a:sym typeface="Arial"/>
          </a:endParaRPr>
        </a:p>
      </xdr:txBody>
    </xdr:sp>
    <xdr:clientData fLocksWithSheet="0"/>
  </xdr:oneCellAnchor>
  <xdr:oneCellAnchor>
    <xdr:from>
      <xdr:col>5</xdr:col>
      <xdr:colOff>28575</xdr:colOff>
      <xdr:row>42</xdr:row>
      <xdr:rowOff>0</xdr:rowOff>
    </xdr:from>
    <xdr:ext cx="2524125" cy="2600325"/>
    <xdr:sp>
      <xdr:nvSpPr>
        <xdr:cNvPr id="17" name="Shape 17"/>
        <xdr:cNvSpPr txBox="1"/>
      </xdr:nvSpPr>
      <xdr:spPr>
        <a:xfrm>
          <a:off x="4088700" y="2484600"/>
          <a:ext cx="2514600" cy="2590800"/>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i="0" lang="en-US" sz="1000" u="none" strike="noStrike">
              <a:solidFill>
                <a:srgbClr val="000000"/>
              </a:solidFill>
              <a:latin typeface="Arial"/>
              <a:ea typeface="Arial"/>
              <a:cs typeface="Arial"/>
              <a:sym typeface="Arial"/>
            </a:rPr>
            <a:t>Method 1</a:t>
          </a:r>
          <a:endParaRPr b="0" i="0" sz="1000" u="none" strike="noStrike">
            <a:solidFill>
              <a:srgbClr val="000000"/>
            </a:solidFill>
            <a:latin typeface="Arial"/>
            <a:ea typeface="Arial"/>
            <a:cs typeface="Arial"/>
            <a:sym typeface="Arial"/>
          </a:endParaRPr>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1. Make D47 the current cell.</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2. In the formula bar, drag over the formula, </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    and hit CTRL+C (</a:t>
          </a:r>
          <a:r>
            <a:rPr b="0" i="1" lang="en-US" sz="1000" u="none" strike="noStrike">
              <a:solidFill>
                <a:srgbClr val="000000"/>
              </a:solidFill>
              <a:latin typeface="Arial"/>
              <a:ea typeface="Arial"/>
              <a:cs typeface="Arial"/>
              <a:sym typeface="Arial"/>
            </a:rPr>
            <a:t>Edit, Copy)</a:t>
          </a:r>
          <a:r>
            <a:rPr b="0" i="0" lang="en-US" sz="1000" u="none" strike="noStrike">
              <a:solidFill>
                <a:srgbClr val="000000"/>
              </a:solidFill>
              <a:latin typeface="Arial"/>
              <a:ea typeface="Arial"/>
              <a:cs typeface="Arial"/>
              <a:sym typeface="Arial"/>
            </a:rPr>
            <a:t>, then hit the </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    escape key.</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3. Click in cell B49 and hit CTRL+V (</a:t>
          </a:r>
          <a:r>
            <a:rPr b="0" i="1" lang="en-US" sz="1000" u="none" strike="noStrike">
              <a:solidFill>
                <a:srgbClr val="000000"/>
              </a:solidFill>
              <a:latin typeface="Arial"/>
              <a:ea typeface="Arial"/>
              <a:cs typeface="Arial"/>
              <a:sym typeface="Arial"/>
            </a:rPr>
            <a:t>Edit, </a:t>
          </a:r>
          <a:endParaRPr sz="1400"/>
        </a:p>
        <a:p>
          <a:pPr indent="0" lvl="0" marL="0" rtl="0" algn="l">
            <a:spcBef>
              <a:spcPts val="0"/>
            </a:spcBef>
            <a:spcAft>
              <a:spcPts val="0"/>
            </a:spcAft>
            <a:buNone/>
          </a:pPr>
          <a:r>
            <a:rPr b="0" i="1" lang="en-US" sz="1000" u="none" strike="noStrike">
              <a:solidFill>
                <a:srgbClr val="000000"/>
              </a:solidFill>
              <a:latin typeface="Arial"/>
              <a:ea typeface="Arial"/>
              <a:cs typeface="Arial"/>
              <a:sym typeface="Arial"/>
            </a:rPr>
            <a:t>   Paste</a:t>
          </a:r>
          <a:r>
            <a:rPr b="0" i="0" lang="en-US" sz="1000" u="none" strike="noStrike">
              <a:solidFill>
                <a:srgbClr val="000000"/>
              </a:solidFill>
              <a:latin typeface="Arial"/>
              <a:ea typeface="Arial"/>
              <a:cs typeface="Arial"/>
              <a:sym typeface="Arial"/>
            </a:rPr>
            <a:t>). The same result (6) should </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   display. </a:t>
          </a:r>
          <a:r>
            <a:rPr b="0" i="1" lang="en-US" sz="1000" u="none" strike="noStrike">
              <a:solidFill>
                <a:srgbClr val="FF0000"/>
              </a:solidFill>
              <a:latin typeface="Arial"/>
              <a:ea typeface="Arial"/>
              <a:cs typeface="Arial"/>
              <a:sym typeface="Arial"/>
            </a:rPr>
            <a:t>Excel does not adjust the cell</a:t>
          </a:r>
          <a:endParaRPr sz="1400"/>
        </a:p>
        <a:p>
          <a:pPr indent="0" lvl="0" marL="0" rtl="0" algn="l">
            <a:spcBef>
              <a:spcPts val="0"/>
            </a:spcBef>
            <a:spcAft>
              <a:spcPts val="0"/>
            </a:spcAft>
            <a:buNone/>
          </a:pPr>
          <a:r>
            <a:rPr b="0" i="1" lang="en-US" sz="1000" u="none" strike="noStrike">
              <a:solidFill>
                <a:srgbClr val="FF0000"/>
              </a:solidFill>
              <a:latin typeface="Arial"/>
              <a:ea typeface="Arial"/>
              <a:cs typeface="Arial"/>
              <a:sym typeface="Arial"/>
            </a:rPr>
            <a:t>    references in the formula.</a:t>
          </a:r>
          <a:endParaRPr b="0" i="0" sz="1000" u="none" strike="noStrike">
            <a:solidFill>
              <a:srgbClr val="000000"/>
            </a:solidFill>
            <a:latin typeface="Arial"/>
            <a:ea typeface="Arial"/>
            <a:cs typeface="Arial"/>
            <a:sym typeface="Arial"/>
          </a:endParaRPr>
        </a:p>
        <a:p>
          <a:pPr indent="0" lvl="0" marL="0" rtl="0" algn="l">
            <a:spcBef>
              <a:spcPts val="0"/>
            </a:spcBef>
            <a:spcAft>
              <a:spcPts val="0"/>
            </a:spcAft>
            <a:buNone/>
          </a:pPr>
          <a:r>
            <a:rPr b="1" i="0" lang="en-US" sz="1000" u="none" strike="noStrike">
              <a:solidFill>
                <a:srgbClr val="000000"/>
              </a:solidFill>
              <a:latin typeface="Arial"/>
              <a:ea typeface="Arial"/>
              <a:cs typeface="Arial"/>
              <a:sym typeface="Arial"/>
            </a:rPr>
            <a:t>Method 2</a:t>
          </a:r>
          <a:endParaRPr b="0" i="0" sz="1000" u="none" strike="noStrike">
            <a:solidFill>
              <a:srgbClr val="000000"/>
            </a:solidFill>
            <a:latin typeface="Arial"/>
            <a:ea typeface="Arial"/>
            <a:cs typeface="Arial"/>
            <a:sym typeface="Arial"/>
          </a:endParaRPr>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1. Again make D47 the current cell and </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   click CTRL+C.</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2. Click in Cell B51 and hit CTRL+V. A </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    different result (0) should display. </a:t>
          </a:r>
          <a:r>
            <a:rPr b="0" i="1" lang="en-US" sz="1000" u="none" strike="noStrike">
              <a:solidFill>
                <a:srgbClr val="FF0000"/>
              </a:solidFill>
              <a:latin typeface="Arial"/>
              <a:ea typeface="Arial"/>
              <a:cs typeface="Arial"/>
              <a:sym typeface="Arial"/>
            </a:rPr>
            <a:t>Excel </a:t>
          </a:r>
          <a:endParaRPr sz="1400"/>
        </a:p>
        <a:p>
          <a:pPr indent="0" lvl="0" marL="0" rtl="0" algn="l">
            <a:spcBef>
              <a:spcPts val="0"/>
            </a:spcBef>
            <a:spcAft>
              <a:spcPts val="0"/>
            </a:spcAft>
            <a:buNone/>
          </a:pPr>
          <a:r>
            <a:rPr b="0" i="1" lang="en-US" sz="1000" u="none" strike="noStrike">
              <a:solidFill>
                <a:srgbClr val="FF0000"/>
              </a:solidFill>
              <a:latin typeface="Arial"/>
              <a:ea typeface="Arial"/>
              <a:cs typeface="Arial"/>
              <a:sym typeface="Arial"/>
            </a:rPr>
            <a:t>    adjusts the cell references in the</a:t>
          </a:r>
          <a:endParaRPr sz="1400"/>
        </a:p>
        <a:p>
          <a:pPr indent="0" lvl="0" marL="0" rtl="0" algn="l">
            <a:spcBef>
              <a:spcPts val="0"/>
            </a:spcBef>
            <a:spcAft>
              <a:spcPts val="0"/>
            </a:spcAft>
            <a:buNone/>
          </a:pPr>
          <a:r>
            <a:rPr b="0" i="1" lang="en-US" sz="1000" u="none" strike="noStrike">
              <a:solidFill>
                <a:srgbClr val="FF0000"/>
              </a:solidFill>
              <a:latin typeface="Arial"/>
              <a:ea typeface="Arial"/>
              <a:cs typeface="Arial"/>
              <a:sym typeface="Arial"/>
            </a:rPr>
            <a:t>    copied formula.</a:t>
          </a:r>
          <a:endParaRPr sz="1400"/>
        </a:p>
      </xdr:txBody>
    </xdr:sp>
    <xdr:clientData fLocksWithSheet="0"/>
  </xdr:oneCellAnchor>
  <xdr:oneCellAnchor>
    <xdr:from>
      <xdr:col>5</xdr:col>
      <xdr:colOff>0</xdr:colOff>
      <xdr:row>62</xdr:row>
      <xdr:rowOff>104775</xdr:rowOff>
    </xdr:from>
    <xdr:ext cx="2524125" cy="2619375"/>
    <xdr:sp>
      <xdr:nvSpPr>
        <xdr:cNvPr id="18" name="Shape 18"/>
        <xdr:cNvSpPr txBox="1"/>
      </xdr:nvSpPr>
      <xdr:spPr>
        <a:xfrm>
          <a:off x="4088700" y="2475075"/>
          <a:ext cx="2514600" cy="2609850"/>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1. Click each of the cells B65 to B69 at left </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    and see in the formula bar that each is a </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    formula.</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2. Select the range B65:B69. </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3. From the menus choose </a:t>
          </a:r>
          <a:r>
            <a:rPr b="0" i="1" lang="en-US" sz="1000" u="none" strike="noStrike">
              <a:solidFill>
                <a:srgbClr val="000000"/>
              </a:solidFill>
              <a:latin typeface="Arial"/>
              <a:ea typeface="Arial"/>
              <a:cs typeface="Arial"/>
              <a:sym typeface="Arial"/>
            </a:rPr>
            <a:t>Edit, Copy.</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4. Click Cell D65 and choose </a:t>
          </a:r>
          <a:r>
            <a:rPr b="0" i="1" lang="en-US" sz="1000" u="none" strike="noStrike">
              <a:solidFill>
                <a:srgbClr val="000000"/>
              </a:solidFill>
              <a:latin typeface="Arial"/>
              <a:ea typeface="Arial"/>
              <a:cs typeface="Arial"/>
              <a:sym typeface="Arial"/>
            </a:rPr>
            <a:t>Edit, Paste </a:t>
          </a:r>
          <a:endParaRPr sz="1400"/>
        </a:p>
        <a:p>
          <a:pPr indent="0" lvl="0" marL="0" rtl="0" algn="l">
            <a:spcBef>
              <a:spcPts val="0"/>
            </a:spcBef>
            <a:spcAft>
              <a:spcPts val="0"/>
            </a:spcAft>
            <a:buNone/>
          </a:pPr>
          <a:r>
            <a:rPr b="0" i="1" lang="en-US" sz="1000" u="none" strike="noStrike">
              <a:solidFill>
                <a:srgbClr val="000000"/>
              </a:solidFill>
              <a:latin typeface="Arial"/>
              <a:ea typeface="Arial"/>
              <a:cs typeface="Arial"/>
              <a:sym typeface="Arial"/>
            </a:rPr>
            <a:t>   Special</a:t>
          </a:r>
          <a:r>
            <a:rPr b="0" i="0" lang="en-US" sz="1000" u="none" strike="noStrike">
              <a:solidFill>
                <a:srgbClr val="000000"/>
              </a:solidFill>
              <a:latin typeface="Arial"/>
              <a:ea typeface="Arial"/>
              <a:cs typeface="Arial"/>
              <a:sym typeface="Arial"/>
            </a:rPr>
            <a:t>.   </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5. In the "Paste Special" dialog, toggle on </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    the "Values" option and click OK. </a:t>
          </a:r>
          <a:endParaRPr sz="1400"/>
        </a:p>
        <a:p>
          <a:pPr indent="0" lvl="0" marL="0" rtl="0" algn="l">
            <a:spcBef>
              <a:spcPts val="0"/>
            </a:spcBef>
            <a:spcAft>
              <a:spcPts val="0"/>
            </a:spcAft>
            <a:buNone/>
          </a:pPr>
          <a:r>
            <a:t/>
          </a:r>
          <a:endParaRPr b="0" i="0" sz="1000" u="none" strike="noStrike">
            <a:solidFill>
              <a:srgbClr val="000000"/>
            </a:solidFill>
            <a:latin typeface="Arial"/>
            <a:ea typeface="Arial"/>
            <a:cs typeface="Arial"/>
            <a:sym typeface="Arial"/>
          </a:endParaRPr>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The numbers in the range D65:D69 should </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    appear the same as the numbers in the </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    range B65:B69. However, click each </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    value in the D column and see in the </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    formula bar that each has been </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    transformed from a formula to a constant.</a:t>
          </a:r>
          <a:endParaRPr sz="1400"/>
        </a:p>
        <a:p>
          <a:pPr indent="0" lvl="0" marL="0" rtl="0" algn="l">
            <a:spcBef>
              <a:spcPts val="0"/>
            </a:spcBef>
            <a:spcAft>
              <a:spcPts val="0"/>
            </a:spcAft>
            <a:buNone/>
          </a:pPr>
          <a:r>
            <a:t/>
          </a:r>
          <a:endParaRPr b="0" i="0" sz="1000" u="none" strike="noStrike">
            <a:solidFill>
              <a:srgbClr val="000000"/>
            </a:solidFill>
            <a:latin typeface="Arial"/>
            <a:ea typeface="Arial"/>
            <a:cs typeface="Arial"/>
            <a:sym typeface="Arial"/>
          </a:endParaRPr>
        </a:p>
      </xdr:txBody>
    </xdr:sp>
    <xdr:clientData fLocksWithSheet="0"/>
  </xdr:oneCellAnchor>
  <xdr:oneCellAnchor>
    <xdr:from>
      <xdr:col>5</xdr:col>
      <xdr:colOff>0</xdr:colOff>
      <xdr:row>82</xdr:row>
      <xdr:rowOff>142875</xdr:rowOff>
    </xdr:from>
    <xdr:ext cx="2524125" cy="3009900"/>
    <xdr:sp>
      <xdr:nvSpPr>
        <xdr:cNvPr id="19" name="Shape 19"/>
        <xdr:cNvSpPr txBox="1"/>
      </xdr:nvSpPr>
      <xdr:spPr>
        <a:xfrm>
          <a:off x="4088700" y="2279813"/>
          <a:ext cx="2514600" cy="3000375"/>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1. Highlight the range B85:D87 at left.</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2. From Excel's menus choose </a:t>
          </a:r>
          <a:r>
            <a:rPr b="0" i="1" lang="en-US" sz="1000" u="none" strike="noStrike">
              <a:solidFill>
                <a:srgbClr val="000000"/>
              </a:solidFill>
              <a:latin typeface="Arial"/>
              <a:ea typeface="Arial"/>
              <a:cs typeface="Arial"/>
              <a:sym typeface="Arial"/>
            </a:rPr>
            <a:t>Edit, Copy</a:t>
          </a:r>
          <a:r>
            <a:rPr b="0" i="0" lang="en-US" sz="1000" u="none" strike="noStrike">
              <a:solidFill>
                <a:srgbClr val="000000"/>
              </a:solidFill>
              <a:latin typeface="Arial"/>
              <a:ea typeface="Arial"/>
              <a:cs typeface="Arial"/>
              <a:sym typeface="Arial"/>
            </a:rPr>
            <a:t>.</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3. Click Cell B90.</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4. From Excel's menus choose </a:t>
          </a:r>
          <a:r>
            <a:rPr b="0" i="1" lang="en-US" sz="1000" u="none" strike="noStrike">
              <a:solidFill>
                <a:srgbClr val="000000"/>
              </a:solidFill>
              <a:latin typeface="Arial"/>
              <a:ea typeface="Arial"/>
              <a:cs typeface="Arial"/>
              <a:sym typeface="Arial"/>
            </a:rPr>
            <a:t>Edit, Paste </a:t>
          </a:r>
          <a:endParaRPr sz="1400"/>
        </a:p>
        <a:p>
          <a:pPr indent="0" lvl="0" marL="0" rtl="0" algn="l">
            <a:spcBef>
              <a:spcPts val="0"/>
            </a:spcBef>
            <a:spcAft>
              <a:spcPts val="0"/>
            </a:spcAft>
            <a:buNone/>
          </a:pPr>
          <a:r>
            <a:rPr b="0" i="1" lang="en-US" sz="1000" u="none" strike="noStrike">
              <a:solidFill>
                <a:srgbClr val="000000"/>
              </a:solidFill>
              <a:latin typeface="Arial"/>
              <a:ea typeface="Arial"/>
              <a:cs typeface="Arial"/>
              <a:sym typeface="Arial"/>
            </a:rPr>
            <a:t>   Special </a:t>
          </a:r>
          <a:r>
            <a:rPr b="0" i="0" lang="en-US" sz="1000" u="none" strike="noStrike">
              <a:solidFill>
                <a:srgbClr val="000000"/>
              </a:solidFill>
              <a:latin typeface="Arial"/>
              <a:ea typeface="Arial"/>
              <a:cs typeface="Arial"/>
              <a:sym typeface="Arial"/>
            </a:rPr>
            <a:t>to open the "Paste Special" </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   dialog.</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5. Click the "Transpose" option near the</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    bottom of the dialog; then click OK.</a:t>
          </a:r>
          <a:endParaRPr sz="1400"/>
        </a:p>
        <a:p>
          <a:pPr indent="0" lvl="0" marL="0" rtl="0" algn="l">
            <a:spcBef>
              <a:spcPts val="0"/>
            </a:spcBef>
            <a:spcAft>
              <a:spcPts val="0"/>
            </a:spcAft>
            <a:buNone/>
          </a:pPr>
          <a:r>
            <a:t/>
          </a:r>
          <a:endParaRPr b="0" i="0" sz="1000" u="none" strike="noStrike">
            <a:solidFill>
              <a:srgbClr val="000000"/>
            </a:solidFill>
            <a:latin typeface="Arial"/>
            <a:ea typeface="Arial"/>
            <a:cs typeface="Arial"/>
            <a:sym typeface="Arial"/>
          </a:endParaRPr>
        </a:p>
        <a:p>
          <a:pPr indent="0" lvl="0" marL="0" rtl="0" algn="l">
            <a:spcBef>
              <a:spcPts val="0"/>
            </a:spcBef>
            <a:spcAft>
              <a:spcPts val="0"/>
            </a:spcAft>
            <a:buNone/>
          </a:pPr>
          <a:r>
            <a:t/>
          </a:r>
          <a:endParaRPr b="0" i="0" sz="1000" u="none" strike="noStrike">
            <a:solidFill>
              <a:srgbClr val="000000"/>
            </a:solidFill>
            <a:latin typeface="Arial"/>
            <a:ea typeface="Arial"/>
            <a:cs typeface="Arial"/>
            <a:sym typeface="Arial"/>
          </a:endParaRPr>
        </a:p>
        <a:p>
          <a:pPr indent="0" lvl="0" marL="0" rtl="0" algn="l">
            <a:spcBef>
              <a:spcPts val="0"/>
            </a:spcBef>
            <a:spcAft>
              <a:spcPts val="0"/>
            </a:spcAft>
            <a:buNone/>
          </a:pPr>
          <a:r>
            <a:t/>
          </a:r>
          <a:endParaRPr b="0" i="0" sz="1000" u="none" strike="noStrike">
            <a:solidFill>
              <a:srgbClr val="000000"/>
            </a:solidFill>
            <a:latin typeface="Arial"/>
            <a:ea typeface="Arial"/>
            <a:cs typeface="Arial"/>
            <a:sym typeface="Arial"/>
          </a:endParaRPr>
        </a:p>
        <a:p>
          <a:pPr indent="0" lvl="0" marL="0" rtl="0" algn="l">
            <a:spcBef>
              <a:spcPts val="0"/>
            </a:spcBef>
            <a:spcAft>
              <a:spcPts val="0"/>
            </a:spcAft>
            <a:buNone/>
          </a:pPr>
          <a:r>
            <a:t/>
          </a:r>
          <a:endParaRPr b="0" i="0" sz="1000" u="none" strike="noStrike">
            <a:solidFill>
              <a:srgbClr val="000000"/>
            </a:solidFill>
            <a:latin typeface="Arial"/>
            <a:ea typeface="Arial"/>
            <a:cs typeface="Arial"/>
            <a:sym typeface="Arial"/>
          </a:endParaRPr>
        </a:p>
        <a:p>
          <a:pPr indent="0" lvl="0" marL="0" rtl="0" algn="l">
            <a:spcBef>
              <a:spcPts val="0"/>
            </a:spcBef>
            <a:spcAft>
              <a:spcPts val="0"/>
            </a:spcAft>
            <a:buNone/>
          </a:pPr>
          <a:r>
            <a:t/>
          </a:r>
          <a:endParaRPr b="0" i="0" sz="1000" u="none" strike="noStrike">
            <a:solidFill>
              <a:srgbClr val="000000"/>
            </a:solidFill>
            <a:latin typeface="Arial"/>
            <a:ea typeface="Arial"/>
            <a:cs typeface="Arial"/>
            <a:sym typeface="Arial"/>
          </a:endParaRPr>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Excel converts columns to rows.</a:t>
          </a:r>
          <a:endParaRPr sz="1400"/>
        </a:p>
        <a:p>
          <a:pPr indent="0" lvl="0" marL="0" rtl="0" algn="l">
            <a:spcBef>
              <a:spcPts val="0"/>
            </a:spcBef>
            <a:spcAft>
              <a:spcPts val="0"/>
            </a:spcAft>
            <a:buNone/>
          </a:pPr>
          <a:r>
            <a:t/>
          </a:r>
          <a:endParaRPr b="0" i="0" sz="1000" u="none" strike="noStrike">
            <a:solidFill>
              <a:srgbClr val="000000"/>
            </a:solidFill>
            <a:latin typeface="Arial"/>
            <a:ea typeface="Arial"/>
            <a:cs typeface="Arial"/>
            <a:sym typeface="Arial"/>
          </a:endParaRPr>
        </a:p>
      </xdr:txBody>
    </xdr:sp>
    <xdr:clientData fLocksWithSheet="0"/>
  </xdr:oneCellAnchor>
  <xdr:oneCellAnchor>
    <xdr:from>
      <xdr:col>5</xdr:col>
      <xdr:colOff>581025</xdr:colOff>
      <xdr:row>0</xdr:row>
      <xdr:rowOff>114300</xdr:rowOff>
    </xdr:from>
    <xdr:ext cx="600075" cy="200025"/>
    <xdr:sp>
      <xdr:nvSpPr>
        <xdr:cNvPr id="20" name="Shape 20">
          <a:hlinkClick r:id="rId1"/>
        </xdr:cNvPr>
        <xdr:cNvSpPr/>
      </xdr:nvSpPr>
      <xdr:spPr>
        <a:xfrm>
          <a:off x="5050725" y="3684750"/>
          <a:ext cx="590550" cy="190500"/>
        </a:xfrm>
        <a:prstGeom prst="rect">
          <a:avLst/>
        </a:prstGeom>
        <a:solidFill>
          <a:srgbClr val="C0C0C0"/>
        </a:solidFill>
        <a:ln cap="flat" cmpd="sng" w="9525">
          <a:solidFill>
            <a:srgbClr val="000000"/>
          </a:solidFill>
          <a:prstDash val="solid"/>
          <a:miter lim="800000"/>
          <a:headEnd len="sm" w="sm" type="none"/>
          <a:tailEnd len="sm" w="sm" type="none"/>
        </a:ln>
      </xdr:spPr>
      <xdr:txBody>
        <a:bodyPr anchorCtr="0" anchor="t" bIns="0" lIns="36575" spcFirstLastPara="1" rIns="36575" wrap="square" tIns="22850">
          <a:noAutofit/>
        </a:bodyPr>
        <a:lstStyle/>
        <a:p>
          <a:pPr indent="0" lvl="0" marL="0" rtl="0" algn="ctr">
            <a:spcBef>
              <a:spcPts val="0"/>
            </a:spcBef>
            <a:spcAft>
              <a:spcPts val="0"/>
            </a:spcAft>
            <a:buNone/>
          </a:pPr>
          <a:r>
            <a:rPr b="0" i="0" lang="en-US" sz="800" u="none" strike="noStrike">
              <a:solidFill>
                <a:srgbClr val="000000"/>
              </a:solidFill>
              <a:latin typeface="Arial"/>
              <a:ea typeface="Arial"/>
              <a:cs typeface="Arial"/>
              <a:sym typeface="Arial"/>
            </a:rPr>
            <a:t>Return to Contents</a:t>
          </a:r>
          <a:endParaRPr sz="1400"/>
        </a:p>
      </xdr:txBody>
    </xdr:sp>
    <xdr:clientData fLocksWithSheet="0"/>
  </xdr:oneCellAnchor>
  <xdr:oneCellAnchor>
    <xdr:from>
      <xdr:col>4</xdr:col>
      <xdr:colOff>533400</xdr:colOff>
      <xdr:row>10</xdr:row>
      <xdr:rowOff>133350</xdr:rowOff>
    </xdr:from>
    <xdr:ext cx="1762125" cy="419100"/>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6</xdr:col>
      <xdr:colOff>95250</xdr:colOff>
      <xdr:row>29</xdr:row>
      <xdr:rowOff>114300</xdr:rowOff>
    </xdr:from>
    <xdr:ext cx="609600" cy="1333500"/>
    <xdr:pic>
      <xdr:nvPicPr>
        <xdr:cNvPr id="0" name="image9.png"/>
        <xdr:cNvPicPr preferRelativeResize="0"/>
      </xdr:nvPicPr>
      <xdr:blipFill>
        <a:blip cstate="print" r:embed="rId3"/>
        <a:stretch>
          <a:fillRect/>
        </a:stretch>
      </xdr:blipFill>
      <xdr:spPr>
        <a:prstGeom prst="rect">
          <a:avLst/>
        </a:prstGeom>
        <a:noFill/>
      </xdr:spPr>
    </xdr:pic>
    <xdr:clientData fLocksWithSheet="0"/>
  </xdr:oneCellAnchor>
  <xdr:oneCellAnchor>
    <xdr:from>
      <xdr:col>5</xdr:col>
      <xdr:colOff>266700</xdr:colOff>
      <xdr:row>90</xdr:row>
      <xdr:rowOff>123825</xdr:rowOff>
    </xdr:from>
    <xdr:ext cx="1876425" cy="571500"/>
    <xdr:pic>
      <xdr:nvPicPr>
        <xdr:cNvPr id="0" name="image5.png"/>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314325</xdr:colOff>
      <xdr:row>97</xdr:row>
      <xdr:rowOff>114300</xdr:rowOff>
    </xdr:from>
    <xdr:ext cx="1800225" cy="647700"/>
    <xdr:pic>
      <xdr:nvPicPr>
        <xdr:cNvPr id="0" name="image7.png"/>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409575</xdr:colOff>
      <xdr:row>159</xdr:row>
      <xdr:rowOff>66675</xdr:rowOff>
    </xdr:from>
    <xdr:ext cx="2857500" cy="2857500"/>
    <mc:AlternateContent>
      <mc:Choice Requires="sle15">
        <xdr:graphicFrame>
          <xdr:nvGraphicFramePr>
            <xdr:cNvPr id="1" name="Country_1"/>
            <xdr:cNvGraphicFramePr/>
          </xdr:nvGraphicFramePr>
          <xdr:xfrm>
            <a:off x="0" y="0"/>
            <a:ext cx="0" cy="0"/>
          </xdr:xfrm>
          <a:graphic>
            <a:graphicData uri="http://schemas.microsoft.com/office/drawing/2010/slicer">
              <x3Unk:slicer name="Country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9</xdr:col>
      <xdr:colOff>409575</xdr:colOff>
      <xdr:row>154</xdr:row>
      <xdr:rowOff>104775</xdr:rowOff>
    </xdr:from>
    <xdr:ext cx="2857500" cy="2857500"/>
    <mc:AlternateContent>
      <mc:Choice Requires="sle15">
        <xdr:graphicFrame>
          <xdr:nvGraphicFramePr>
            <xdr:cNvPr id="2" name=" Region_2"/>
            <xdr:cNvGraphicFramePr/>
          </xdr:nvGraphicFramePr>
          <xdr:xfrm>
            <a:off x="0" y="0"/>
            <a:ext cx="0" cy="0"/>
          </xdr:xfrm>
          <a:graphic>
            <a:graphicData uri="http://schemas.microsoft.com/office/drawing/2010/slicer">
              <x3Unk:slicer name=" Region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5</xdr:col>
      <xdr:colOff>333375</xdr:colOff>
      <xdr:row>5</xdr:row>
      <xdr:rowOff>142875</xdr:rowOff>
    </xdr:from>
    <xdr:ext cx="2809875" cy="2705100"/>
    <xdr:sp>
      <xdr:nvSpPr>
        <xdr:cNvPr id="21" name="Shape 21"/>
        <xdr:cNvSpPr txBox="1"/>
      </xdr:nvSpPr>
      <xdr:spPr>
        <a:xfrm>
          <a:off x="3945825" y="2432213"/>
          <a:ext cx="2800350" cy="2695575"/>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1. Check to see that the cell C11 at left </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    holds the SUM formula =SUM(C8:C10).</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2. Make cell C11 the current cell.</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3. Position the mouse pointer on the filled </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   black square at the lower right-hand </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   corner of cell C11 and drag the pointer </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   across to cell E11. The result should look </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   like this:</a:t>
          </a:r>
          <a:endParaRPr sz="1400"/>
        </a:p>
        <a:p>
          <a:pPr indent="0" lvl="0" marL="0" rtl="0" algn="l">
            <a:spcBef>
              <a:spcPts val="0"/>
            </a:spcBef>
            <a:spcAft>
              <a:spcPts val="0"/>
            </a:spcAft>
            <a:buNone/>
          </a:pPr>
          <a:r>
            <a:t/>
          </a:r>
          <a:endParaRPr b="0" i="0" sz="1000" u="none" strike="noStrike">
            <a:solidFill>
              <a:srgbClr val="000000"/>
            </a:solidFill>
            <a:latin typeface="Arial"/>
            <a:ea typeface="Arial"/>
            <a:cs typeface="Arial"/>
            <a:sym typeface="Arial"/>
          </a:endParaRPr>
        </a:p>
        <a:p>
          <a:pPr indent="0" lvl="0" marL="0" rtl="0" algn="l">
            <a:spcBef>
              <a:spcPts val="0"/>
            </a:spcBef>
            <a:spcAft>
              <a:spcPts val="0"/>
            </a:spcAft>
            <a:buNone/>
          </a:pPr>
          <a:r>
            <a:t/>
          </a:r>
          <a:endParaRPr b="0" i="0" sz="1000" u="none" strike="noStrike">
            <a:solidFill>
              <a:srgbClr val="000000"/>
            </a:solidFill>
            <a:latin typeface="Arial"/>
            <a:ea typeface="Arial"/>
            <a:cs typeface="Arial"/>
            <a:sym typeface="Arial"/>
          </a:endParaRPr>
        </a:p>
        <a:p>
          <a:pPr indent="0" lvl="0" marL="0" rtl="0" algn="l">
            <a:spcBef>
              <a:spcPts val="0"/>
            </a:spcBef>
            <a:spcAft>
              <a:spcPts val="0"/>
            </a:spcAft>
            <a:buNone/>
          </a:pPr>
          <a:r>
            <a:t/>
          </a:r>
          <a:endParaRPr b="0" i="0" sz="1000" u="none" strike="noStrike">
            <a:solidFill>
              <a:srgbClr val="000000"/>
            </a:solidFill>
            <a:latin typeface="Arial"/>
            <a:ea typeface="Arial"/>
            <a:cs typeface="Arial"/>
            <a:sym typeface="Arial"/>
          </a:endParaRPr>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4. Examine the copied formulas in cells </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    D11 and E11. Excel has </a:t>
          </a:r>
          <a:r>
            <a:rPr b="0" i="1" lang="en-US" sz="1000" u="none" strike="noStrike">
              <a:solidFill>
                <a:srgbClr val="000000"/>
              </a:solidFill>
              <a:latin typeface="Arial"/>
              <a:ea typeface="Arial"/>
              <a:cs typeface="Arial"/>
              <a:sym typeface="Arial"/>
            </a:rPr>
            <a:t>adjusted the</a:t>
          </a:r>
          <a:endParaRPr sz="1400"/>
        </a:p>
        <a:p>
          <a:pPr indent="0" lvl="0" marL="0" rtl="0" algn="l">
            <a:spcBef>
              <a:spcPts val="0"/>
            </a:spcBef>
            <a:spcAft>
              <a:spcPts val="0"/>
            </a:spcAft>
            <a:buNone/>
          </a:pPr>
          <a:r>
            <a:rPr b="0" i="1" lang="en-US" sz="1000" u="none" strike="noStrike">
              <a:solidFill>
                <a:srgbClr val="000000"/>
              </a:solidFill>
              <a:latin typeface="Arial"/>
              <a:ea typeface="Arial"/>
              <a:cs typeface="Arial"/>
              <a:sym typeface="Arial"/>
            </a:rPr>
            <a:t>    cell references</a:t>
          </a:r>
          <a:r>
            <a:rPr b="0" i="0" lang="en-US" sz="1000" u="none" strike="noStrike">
              <a:solidFill>
                <a:srgbClr val="000000"/>
              </a:solidFill>
              <a:latin typeface="Arial"/>
              <a:ea typeface="Arial"/>
              <a:cs typeface="Arial"/>
              <a:sym typeface="Arial"/>
            </a:rPr>
            <a:t> so they refer to the </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    correct values in their columns. That is,</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    =SUM(</a:t>
          </a:r>
          <a:r>
            <a:rPr b="1" i="0" lang="en-US" sz="1000" u="none" strike="noStrike">
              <a:solidFill>
                <a:srgbClr val="000000"/>
              </a:solidFill>
              <a:latin typeface="Arial"/>
              <a:ea typeface="Arial"/>
              <a:cs typeface="Arial"/>
              <a:sym typeface="Arial"/>
            </a:rPr>
            <a:t>C</a:t>
          </a:r>
          <a:r>
            <a:rPr b="0" i="0" lang="en-US" sz="1000" u="none" strike="noStrike">
              <a:solidFill>
                <a:srgbClr val="000000"/>
              </a:solidFill>
              <a:latin typeface="Arial"/>
              <a:ea typeface="Arial"/>
              <a:cs typeface="Arial"/>
              <a:sym typeface="Arial"/>
            </a:rPr>
            <a:t>8:</a:t>
          </a:r>
          <a:r>
            <a:rPr b="1" i="0" lang="en-US" sz="1000" u="none" strike="noStrike">
              <a:solidFill>
                <a:srgbClr val="000000"/>
              </a:solidFill>
              <a:latin typeface="Arial"/>
              <a:ea typeface="Arial"/>
              <a:cs typeface="Arial"/>
              <a:sym typeface="Arial"/>
            </a:rPr>
            <a:t>C</a:t>
          </a:r>
          <a:r>
            <a:rPr b="0" i="0" lang="en-US" sz="1000" u="none" strike="noStrike">
              <a:solidFill>
                <a:srgbClr val="000000"/>
              </a:solidFill>
              <a:latin typeface="Arial"/>
              <a:ea typeface="Arial"/>
              <a:cs typeface="Arial"/>
              <a:sym typeface="Arial"/>
            </a:rPr>
            <a:t>10) becomes =SUM(</a:t>
          </a:r>
          <a:r>
            <a:rPr b="1" i="0" lang="en-US" sz="1000" u="none" strike="noStrike">
              <a:solidFill>
                <a:srgbClr val="000000"/>
              </a:solidFill>
              <a:latin typeface="Arial"/>
              <a:ea typeface="Arial"/>
              <a:cs typeface="Arial"/>
              <a:sym typeface="Arial"/>
            </a:rPr>
            <a:t>D</a:t>
          </a:r>
          <a:r>
            <a:rPr b="0" i="0" lang="en-US" sz="1000" u="none" strike="noStrike">
              <a:solidFill>
                <a:srgbClr val="000000"/>
              </a:solidFill>
              <a:latin typeface="Arial"/>
              <a:ea typeface="Arial"/>
              <a:cs typeface="Arial"/>
              <a:sym typeface="Arial"/>
            </a:rPr>
            <a:t>8:</a:t>
          </a:r>
          <a:r>
            <a:rPr b="1" i="0" lang="en-US" sz="1000" u="none" strike="noStrike">
              <a:solidFill>
                <a:srgbClr val="000000"/>
              </a:solidFill>
              <a:latin typeface="Arial"/>
              <a:ea typeface="Arial"/>
              <a:cs typeface="Arial"/>
              <a:sym typeface="Arial"/>
            </a:rPr>
            <a:t>D</a:t>
          </a:r>
          <a:r>
            <a:rPr b="0" i="0" lang="en-US" sz="1000" u="none" strike="noStrike">
              <a:solidFill>
                <a:srgbClr val="000000"/>
              </a:solidFill>
              <a:latin typeface="Arial"/>
              <a:ea typeface="Arial"/>
              <a:cs typeface="Arial"/>
              <a:sym typeface="Arial"/>
            </a:rPr>
            <a:t>10)</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    and =SUM(</a:t>
          </a:r>
          <a:r>
            <a:rPr b="1" i="0" lang="en-US" sz="1000" u="none" strike="noStrike">
              <a:solidFill>
                <a:srgbClr val="000000"/>
              </a:solidFill>
              <a:latin typeface="Arial"/>
              <a:ea typeface="Arial"/>
              <a:cs typeface="Arial"/>
              <a:sym typeface="Arial"/>
            </a:rPr>
            <a:t>E</a:t>
          </a:r>
          <a:r>
            <a:rPr b="0" i="0" lang="en-US" sz="1000" u="none" strike="noStrike">
              <a:solidFill>
                <a:srgbClr val="000000"/>
              </a:solidFill>
              <a:latin typeface="Arial"/>
              <a:ea typeface="Arial"/>
              <a:cs typeface="Arial"/>
              <a:sym typeface="Arial"/>
            </a:rPr>
            <a:t>8:</a:t>
          </a:r>
          <a:r>
            <a:rPr b="1" i="0" lang="en-US" sz="1000" u="none" strike="noStrike">
              <a:solidFill>
                <a:srgbClr val="000000"/>
              </a:solidFill>
              <a:latin typeface="Arial"/>
              <a:ea typeface="Arial"/>
              <a:cs typeface="Arial"/>
              <a:sym typeface="Arial"/>
            </a:rPr>
            <a:t>E</a:t>
          </a:r>
          <a:r>
            <a:rPr b="0" i="0" lang="en-US" sz="1000" u="none" strike="noStrike">
              <a:solidFill>
                <a:srgbClr val="000000"/>
              </a:solidFill>
              <a:latin typeface="Arial"/>
              <a:ea typeface="Arial"/>
              <a:cs typeface="Arial"/>
              <a:sym typeface="Arial"/>
            </a:rPr>
            <a:t>10).</a:t>
          </a:r>
          <a:endParaRPr sz="1400"/>
        </a:p>
      </xdr:txBody>
    </xdr:sp>
    <xdr:clientData fLocksWithSheet="0"/>
  </xdr:oneCellAnchor>
  <xdr:oneCellAnchor>
    <xdr:from>
      <xdr:col>5</xdr:col>
      <xdr:colOff>371475</xdr:colOff>
      <xdr:row>28</xdr:row>
      <xdr:rowOff>0</xdr:rowOff>
    </xdr:from>
    <xdr:ext cx="2809875" cy="3790950"/>
    <xdr:sp>
      <xdr:nvSpPr>
        <xdr:cNvPr id="22" name="Shape 22"/>
        <xdr:cNvSpPr txBox="1"/>
      </xdr:nvSpPr>
      <xdr:spPr>
        <a:xfrm>
          <a:off x="3945825" y="1889288"/>
          <a:ext cx="2800350" cy="3781425"/>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1. Check to see that the cell C35 at left </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    holds the formula =SUM(C32:C34)*C29.</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2. Make cell C35 the current cell.</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3. Position the mouse pointer on the filled </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   black square at the lower right-hand </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   corner of cell C11 and drag the pointer </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   across to cell E35. The result should look </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   like this:</a:t>
          </a:r>
          <a:endParaRPr sz="1400"/>
        </a:p>
        <a:p>
          <a:pPr indent="0" lvl="0" marL="0" rtl="0" algn="l">
            <a:spcBef>
              <a:spcPts val="0"/>
            </a:spcBef>
            <a:spcAft>
              <a:spcPts val="0"/>
            </a:spcAft>
            <a:buNone/>
          </a:pPr>
          <a:r>
            <a:t/>
          </a:r>
          <a:endParaRPr b="0" i="0" sz="1000" u="none" strike="noStrike">
            <a:solidFill>
              <a:srgbClr val="000000"/>
            </a:solidFill>
            <a:latin typeface="Arial"/>
            <a:ea typeface="Arial"/>
            <a:cs typeface="Arial"/>
            <a:sym typeface="Arial"/>
          </a:endParaRPr>
        </a:p>
        <a:p>
          <a:pPr indent="0" lvl="0" marL="0" rtl="0" algn="l">
            <a:spcBef>
              <a:spcPts val="0"/>
            </a:spcBef>
            <a:spcAft>
              <a:spcPts val="0"/>
            </a:spcAft>
            <a:buNone/>
          </a:pPr>
          <a:r>
            <a:t/>
          </a:r>
          <a:endParaRPr b="0" i="0" sz="1000" u="none" strike="noStrike">
            <a:solidFill>
              <a:srgbClr val="000000"/>
            </a:solidFill>
            <a:latin typeface="Arial"/>
            <a:ea typeface="Arial"/>
            <a:cs typeface="Arial"/>
            <a:sym typeface="Arial"/>
          </a:endParaRPr>
        </a:p>
        <a:p>
          <a:pPr indent="0" lvl="0" marL="0" rtl="0" algn="l">
            <a:spcBef>
              <a:spcPts val="0"/>
            </a:spcBef>
            <a:spcAft>
              <a:spcPts val="0"/>
            </a:spcAft>
            <a:buNone/>
          </a:pPr>
          <a:r>
            <a:t/>
          </a:r>
          <a:endParaRPr b="0" i="0" sz="1000" u="none" strike="noStrike">
            <a:solidFill>
              <a:srgbClr val="000000"/>
            </a:solidFill>
            <a:latin typeface="Arial"/>
            <a:ea typeface="Arial"/>
            <a:cs typeface="Arial"/>
            <a:sym typeface="Arial"/>
          </a:endParaRPr>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    The formulas in Cells D35 and E35 are</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    incorrect as copied. Excel has used its</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    default relative referencing in the copied</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    formulas but that's not appropriate for</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    the reference to the tax rate in Cell C29.</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4. Modify the "master formula" in Cell C35</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    so it looks like this: </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              =SUM(C32:C34)*$C$29</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    and then copy the modified formula </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    across for Quarters 2 and 3 to get the</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    correct results. </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Check the completed example (with green background) to see another instance.</a:t>
          </a:r>
          <a:endParaRPr sz="1400"/>
        </a:p>
      </xdr:txBody>
    </xdr:sp>
    <xdr:clientData fLocksWithSheet="0"/>
  </xdr:oneCellAnchor>
  <xdr:oneCellAnchor>
    <xdr:from>
      <xdr:col>10</xdr:col>
      <xdr:colOff>95250</xdr:colOff>
      <xdr:row>28</xdr:row>
      <xdr:rowOff>0</xdr:rowOff>
    </xdr:from>
    <xdr:ext cx="2505075" cy="2562225"/>
    <xdr:sp>
      <xdr:nvSpPr>
        <xdr:cNvPr id="23" name="Shape 23"/>
        <xdr:cNvSpPr txBox="1"/>
      </xdr:nvSpPr>
      <xdr:spPr>
        <a:xfrm>
          <a:off x="4098225" y="2503650"/>
          <a:ext cx="2495550" cy="2552700"/>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lnSpc>
              <a:spcPct val="110000"/>
            </a:lnSpc>
            <a:spcBef>
              <a:spcPts val="0"/>
            </a:spcBef>
            <a:spcAft>
              <a:spcPts val="0"/>
            </a:spcAft>
            <a:buNone/>
          </a:pPr>
          <a:r>
            <a:rPr b="1" i="0" lang="en-US" sz="1000" u="none" strike="noStrike">
              <a:solidFill>
                <a:srgbClr val="000000"/>
              </a:solidFill>
              <a:latin typeface="Arial"/>
              <a:ea typeface="Arial"/>
              <a:cs typeface="Arial"/>
              <a:sym typeface="Arial"/>
            </a:rPr>
            <a:t>Tip-Building a Formula with Absolute Addressing </a:t>
          </a:r>
          <a:endParaRPr b="0" i="0" sz="1000" u="none" strike="noStrike">
            <a:solidFill>
              <a:srgbClr val="000000"/>
            </a:solidFill>
            <a:latin typeface="Arial"/>
            <a:ea typeface="Arial"/>
            <a:cs typeface="Arial"/>
            <a:sym typeface="Arial"/>
          </a:endParaRPr>
        </a:p>
        <a:p>
          <a:pPr indent="0" lvl="0" marL="0" rtl="0" algn="l">
            <a:lnSpc>
              <a:spcPct val="110000"/>
            </a:lnSpc>
            <a:spcBef>
              <a:spcPts val="0"/>
            </a:spcBef>
            <a:spcAft>
              <a:spcPts val="0"/>
            </a:spcAft>
            <a:buNone/>
          </a:pPr>
          <a:r>
            <a:t/>
          </a:r>
          <a:endParaRPr b="0" i="0" sz="1000" u="none" strike="noStrike">
            <a:solidFill>
              <a:srgbClr val="000000"/>
            </a:solidFill>
            <a:latin typeface="Arial"/>
            <a:ea typeface="Arial"/>
            <a:cs typeface="Arial"/>
            <a:sym typeface="Arial"/>
          </a:endParaRPr>
        </a:p>
        <a:p>
          <a:pPr indent="0" lvl="0" marL="0" rtl="0" algn="l">
            <a:lnSpc>
              <a:spcPct val="110000"/>
            </a:lnSpc>
            <a:spcBef>
              <a:spcPts val="0"/>
            </a:spcBef>
            <a:spcAft>
              <a:spcPts val="0"/>
            </a:spcAft>
            <a:buNone/>
          </a:pPr>
          <a:r>
            <a:rPr b="0" i="0" lang="en-US" sz="1000" u="none" strike="noStrike">
              <a:solidFill>
                <a:srgbClr val="000000"/>
              </a:solidFill>
              <a:latin typeface="Arial"/>
              <a:ea typeface="Arial"/>
              <a:cs typeface="Arial"/>
              <a:sym typeface="Arial"/>
            </a:rPr>
            <a:t>An absolute reference is indicated by the dollar signs before the row and column indicators; e.g., $C$29. An alternative to typing in the dollar signs is to</a:t>
          </a:r>
          <a:endParaRPr sz="1400"/>
        </a:p>
        <a:p>
          <a:pPr indent="0" lvl="0" marL="0" rtl="0" algn="l">
            <a:lnSpc>
              <a:spcPct val="110000"/>
            </a:lnSpc>
            <a:spcBef>
              <a:spcPts val="0"/>
            </a:spcBef>
            <a:spcAft>
              <a:spcPts val="0"/>
            </a:spcAft>
            <a:buNone/>
          </a:pPr>
          <a:r>
            <a:rPr b="0" i="0" lang="en-US" sz="1000" u="none" strike="noStrike">
              <a:solidFill>
                <a:srgbClr val="000000"/>
              </a:solidFill>
              <a:latin typeface="Arial"/>
              <a:ea typeface="Arial"/>
              <a:cs typeface="Arial"/>
              <a:sym typeface="Arial"/>
            </a:rPr>
            <a:t>1. Position the mouse pointer on the cell reference in the formula bar.</a:t>
          </a:r>
          <a:endParaRPr sz="1400"/>
        </a:p>
        <a:p>
          <a:pPr indent="0" lvl="0" marL="0" rtl="0" algn="l">
            <a:lnSpc>
              <a:spcPct val="110000"/>
            </a:lnSpc>
            <a:spcBef>
              <a:spcPts val="0"/>
            </a:spcBef>
            <a:spcAft>
              <a:spcPts val="0"/>
            </a:spcAft>
            <a:buNone/>
          </a:pPr>
          <a:r>
            <a:rPr b="0" i="0" lang="en-US" sz="1000" u="none" strike="noStrike">
              <a:solidFill>
                <a:srgbClr val="000000"/>
              </a:solidFill>
              <a:latin typeface="Arial"/>
              <a:ea typeface="Arial"/>
              <a:cs typeface="Arial"/>
              <a:sym typeface="Arial"/>
            </a:rPr>
            <a:t>2. Tap the F4 key until the type of reference you want is displayed. </a:t>
          </a:r>
          <a:endParaRPr sz="1400"/>
        </a:p>
        <a:p>
          <a:pPr indent="0" lvl="0" marL="0" rtl="0" algn="l">
            <a:lnSpc>
              <a:spcPct val="110000"/>
            </a:lnSpc>
            <a:spcBef>
              <a:spcPts val="0"/>
            </a:spcBef>
            <a:spcAft>
              <a:spcPts val="0"/>
            </a:spcAft>
            <a:buNone/>
          </a:pPr>
          <a:r>
            <a:rPr b="0" i="0" lang="en-US" sz="1000" u="none" strike="noStrike">
              <a:solidFill>
                <a:srgbClr val="000000"/>
              </a:solidFill>
              <a:latin typeface="Arial"/>
              <a:ea typeface="Arial"/>
              <a:cs typeface="Arial"/>
              <a:sym typeface="Arial"/>
            </a:rPr>
            <a:t>The F4 key toggles through four options:</a:t>
          </a:r>
          <a:endParaRPr sz="1400"/>
        </a:p>
        <a:p>
          <a:pPr indent="0" lvl="0" marL="0" rtl="0" algn="l">
            <a:lnSpc>
              <a:spcPct val="100000"/>
            </a:lnSpc>
            <a:spcBef>
              <a:spcPts val="0"/>
            </a:spcBef>
            <a:spcAft>
              <a:spcPts val="0"/>
            </a:spcAft>
            <a:buNone/>
          </a:pPr>
          <a:r>
            <a:rPr b="0" i="0" lang="en-US" sz="1000" u="none" strike="noStrike">
              <a:solidFill>
                <a:srgbClr val="000000"/>
              </a:solidFill>
              <a:latin typeface="Arial"/>
              <a:ea typeface="Arial"/>
              <a:cs typeface="Arial"/>
              <a:sym typeface="Arial"/>
            </a:rPr>
            <a:t>        C29     - relative</a:t>
          </a:r>
          <a:endParaRPr sz="1400"/>
        </a:p>
        <a:p>
          <a:pPr indent="0" lvl="0" marL="0" rtl="0" algn="l">
            <a:lnSpc>
              <a:spcPct val="110000"/>
            </a:lnSpc>
            <a:spcBef>
              <a:spcPts val="0"/>
            </a:spcBef>
            <a:spcAft>
              <a:spcPts val="0"/>
            </a:spcAft>
            <a:buNone/>
          </a:pPr>
          <a:r>
            <a:rPr b="0" i="0" lang="en-US" sz="1000" u="none" strike="noStrike">
              <a:solidFill>
                <a:srgbClr val="000000"/>
              </a:solidFill>
              <a:latin typeface="Arial"/>
              <a:ea typeface="Arial"/>
              <a:cs typeface="Arial"/>
              <a:sym typeface="Arial"/>
            </a:rPr>
            <a:t>        $C$29  - absolute row and column</a:t>
          </a:r>
          <a:endParaRPr sz="1400"/>
        </a:p>
        <a:p>
          <a:pPr indent="0" lvl="0" marL="0" rtl="0" algn="l">
            <a:lnSpc>
              <a:spcPct val="100000"/>
            </a:lnSpc>
            <a:spcBef>
              <a:spcPts val="0"/>
            </a:spcBef>
            <a:spcAft>
              <a:spcPts val="0"/>
            </a:spcAft>
            <a:buNone/>
          </a:pPr>
          <a:r>
            <a:rPr b="0" i="0" lang="en-US" sz="1000" u="none" strike="noStrike">
              <a:solidFill>
                <a:srgbClr val="000000"/>
              </a:solidFill>
              <a:latin typeface="Arial"/>
              <a:ea typeface="Arial"/>
              <a:cs typeface="Arial"/>
              <a:sym typeface="Arial"/>
            </a:rPr>
            <a:t>        $C29    - absolute column, relative row</a:t>
          </a:r>
          <a:endParaRPr sz="1400"/>
        </a:p>
        <a:p>
          <a:pPr indent="0" lvl="0" marL="0" rtl="0" algn="l">
            <a:lnSpc>
              <a:spcPct val="110000"/>
            </a:lnSpc>
            <a:spcBef>
              <a:spcPts val="0"/>
            </a:spcBef>
            <a:spcAft>
              <a:spcPts val="0"/>
            </a:spcAft>
            <a:buNone/>
          </a:pPr>
          <a:r>
            <a:rPr b="0" i="0" lang="en-US" sz="1000" u="none" strike="noStrike">
              <a:solidFill>
                <a:srgbClr val="000000"/>
              </a:solidFill>
              <a:latin typeface="Arial"/>
              <a:ea typeface="Arial"/>
              <a:cs typeface="Arial"/>
              <a:sym typeface="Arial"/>
            </a:rPr>
            <a:t>        C$29    - absolute row, relative column</a:t>
          </a:r>
          <a:endParaRPr sz="1400"/>
        </a:p>
        <a:p>
          <a:pPr indent="0" lvl="0" marL="0" rtl="0" algn="l">
            <a:lnSpc>
              <a:spcPct val="100000"/>
            </a:lnSpc>
            <a:spcBef>
              <a:spcPts val="0"/>
            </a:spcBef>
            <a:spcAft>
              <a:spcPts val="0"/>
            </a:spcAft>
            <a:buNone/>
          </a:pPr>
          <a:r>
            <a:t/>
          </a:r>
          <a:endParaRPr b="0" i="0" sz="1000" u="none" strike="noStrike">
            <a:solidFill>
              <a:srgbClr val="000000"/>
            </a:solidFill>
            <a:latin typeface="Arial"/>
            <a:ea typeface="Arial"/>
            <a:cs typeface="Arial"/>
            <a:sym typeface="Arial"/>
          </a:endParaRPr>
        </a:p>
        <a:p>
          <a:pPr indent="0" lvl="0" marL="0" rtl="0" algn="l">
            <a:lnSpc>
              <a:spcPct val="100000"/>
            </a:lnSpc>
            <a:spcBef>
              <a:spcPts val="0"/>
            </a:spcBef>
            <a:spcAft>
              <a:spcPts val="0"/>
            </a:spcAft>
            <a:buNone/>
          </a:pPr>
          <a:r>
            <a:t/>
          </a:r>
          <a:endParaRPr b="0" i="0" sz="1000" u="none" strike="noStrike">
            <a:solidFill>
              <a:srgbClr val="000000"/>
            </a:solidFill>
            <a:latin typeface="Arial"/>
            <a:ea typeface="Arial"/>
            <a:cs typeface="Arial"/>
            <a:sym typeface="Arial"/>
          </a:endParaRPr>
        </a:p>
      </xdr:txBody>
    </xdr:sp>
    <xdr:clientData fLocksWithSheet="0"/>
  </xdr:oneCellAnchor>
  <xdr:oneCellAnchor>
    <xdr:from>
      <xdr:col>5</xdr:col>
      <xdr:colOff>352425</xdr:colOff>
      <xdr:row>55</xdr:row>
      <xdr:rowOff>9525</xdr:rowOff>
    </xdr:from>
    <xdr:ext cx="2809875" cy="2276475"/>
    <xdr:sp>
      <xdr:nvSpPr>
        <xdr:cNvPr id="24" name="Shape 24"/>
        <xdr:cNvSpPr txBox="1"/>
      </xdr:nvSpPr>
      <xdr:spPr>
        <a:xfrm>
          <a:off x="3945825" y="2646525"/>
          <a:ext cx="2800350" cy="2266950"/>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1. Write a function in each of Cells C64:C67</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    at left to calculate the sum, average, </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    minimum value, and maximum value in </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    the range C59:C62 (named SALES).   </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    Your result should look like this:</a:t>
          </a:r>
          <a:endParaRPr sz="1400"/>
        </a:p>
        <a:p>
          <a:pPr indent="0" lvl="0" marL="0" rtl="0" algn="l">
            <a:spcBef>
              <a:spcPts val="0"/>
            </a:spcBef>
            <a:spcAft>
              <a:spcPts val="0"/>
            </a:spcAft>
            <a:buNone/>
          </a:pPr>
          <a:r>
            <a:t/>
          </a:r>
          <a:endParaRPr b="0" i="0" sz="1000" u="none" strike="noStrike">
            <a:solidFill>
              <a:srgbClr val="000000"/>
            </a:solidFill>
            <a:latin typeface="Arial"/>
            <a:ea typeface="Arial"/>
            <a:cs typeface="Arial"/>
            <a:sym typeface="Arial"/>
          </a:endParaRPr>
        </a:p>
        <a:p>
          <a:pPr indent="0" lvl="0" marL="0" rtl="0" algn="l">
            <a:spcBef>
              <a:spcPts val="0"/>
            </a:spcBef>
            <a:spcAft>
              <a:spcPts val="0"/>
            </a:spcAft>
            <a:buNone/>
          </a:pPr>
          <a:r>
            <a:t/>
          </a:r>
          <a:endParaRPr b="0" i="0" sz="1000" u="none" strike="noStrike">
            <a:solidFill>
              <a:srgbClr val="000000"/>
            </a:solidFill>
            <a:latin typeface="Arial"/>
            <a:ea typeface="Arial"/>
            <a:cs typeface="Arial"/>
            <a:sym typeface="Arial"/>
          </a:endParaRPr>
        </a:p>
        <a:p>
          <a:pPr indent="0" lvl="0" marL="0" rtl="0" algn="l">
            <a:spcBef>
              <a:spcPts val="0"/>
            </a:spcBef>
            <a:spcAft>
              <a:spcPts val="0"/>
            </a:spcAft>
            <a:buNone/>
          </a:pPr>
          <a:r>
            <a:t/>
          </a:r>
          <a:endParaRPr b="0" i="0" sz="1000" u="none" strike="noStrike">
            <a:solidFill>
              <a:srgbClr val="000000"/>
            </a:solidFill>
            <a:latin typeface="Arial"/>
            <a:ea typeface="Arial"/>
            <a:cs typeface="Arial"/>
            <a:sym typeface="Arial"/>
          </a:endParaRPr>
        </a:p>
        <a:p>
          <a:pPr indent="0" lvl="0" marL="0" rtl="0" algn="l">
            <a:spcBef>
              <a:spcPts val="0"/>
            </a:spcBef>
            <a:spcAft>
              <a:spcPts val="0"/>
            </a:spcAft>
            <a:buNone/>
          </a:pPr>
          <a:r>
            <a:t/>
          </a:r>
          <a:endParaRPr b="0" i="0" sz="1000" u="none" strike="noStrike">
            <a:solidFill>
              <a:srgbClr val="000000"/>
            </a:solidFill>
            <a:latin typeface="Arial"/>
            <a:ea typeface="Arial"/>
            <a:cs typeface="Arial"/>
            <a:sym typeface="Arial"/>
          </a:endParaRPr>
        </a:p>
        <a:p>
          <a:pPr indent="0" lvl="0" marL="0" rtl="0" algn="l">
            <a:spcBef>
              <a:spcPts val="0"/>
            </a:spcBef>
            <a:spcAft>
              <a:spcPts val="0"/>
            </a:spcAft>
            <a:buNone/>
          </a:pPr>
          <a:r>
            <a:t/>
          </a:r>
          <a:endParaRPr b="0" i="0" sz="1000" u="none" strike="noStrike">
            <a:solidFill>
              <a:srgbClr val="000000"/>
            </a:solidFill>
            <a:latin typeface="Arial"/>
            <a:ea typeface="Arial"/>
            <a:cs typeface="Arial"/>
            <a:sym typeface="Arial"/>
          </a:endParaRPr>
        </a:p>
        <a:p>
          <a:pPr indent="0" lvl="0" marL="0" rtl="0" algn="l">
            <a:spcBef>
              <a:spcPts val="0"/>
            </a:spcBef>
            <a:spcAft>
              <a:spcPts val="0"/>
            </a:spcAft>
            <a:buNone/>
          </a:pPr>
          <a:r>
            <a:t/>
          </a:r>
          <a:endParaRPr b="0" i="0" sz="1000" u="none" strike="noStrike">
            <a:solidFill>
              <a:srgbClr val="000000"/>
            </a:solidFill>
            <a:latin typeface="Arial"/>
            <a:ea typeface="Arial"/>
            <a:cs typeface="Arial"/>
            <a:sym typeface="Arial"/>
          </a:endParaRPr>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2. Enter the TODAY function in Cell C69 to</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    return the current date. The syntax of</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    the function is: =TODAY()</a:t>
          </a:r>
          <a:endParaRPr sz="1400"/>
        </a:p>
      </xdr:txBody>
    </xdr:sp>
    <xdr:clientData fLocksWithSheet="0"/>
  </xdr:oneCellAnchor>
  <xdr:oneCellAnchor>
    <xdr:from>
      <xdr:col>5</xdr:col>
      <xdr:colOff>523875</xdr:colOff>
      <xdr:row>74</xdr:row>
      <xdr:rowOff>57150</xdr:rowOff>
    </xdr:from>
    <xdr:ext cx="2809875" cy="3533775"/>
    <xdr:sp>
      <xdr:nvSpPr>
        <xdr:cNvPr id="25" name="Shape 25"/>
        <xdr:cNvSpPr txBox="1"/>
      </xdr:nvSpPr>
      <xdr:spPr>
        <a:xfrm>
          <a:off x="3945825" y="2017875"/>
          <a:ext cx="2800350" cy="3524250"/>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1. Write an IF function in Cell C82 that</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    compares the sales in Quarters 1 and 2 </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    and returns the text "Q1 better than 2" or </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    "Q2 better than Q1". Your formula should </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    look like this:</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    =IF(C77&gt;C78, "Q1 better than Q2", </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    "Q2 better than Q1.")</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2. Write an IF statement in Cell C84 that </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    includes a nested MAX function and that </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    returns the text "Exceeded $600M sales </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    in one quarter" if any quarter meets that </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    criteria or "Quota not met" if not. Your </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    formula should look like this:</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    =IF(MAX(C77:C80)&gt;600, "Exceeded </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   $600M sales in 1 quarter","Quota not </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   met")</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3. Write an IF statement in Cell 86 that</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    compares sales in Q1 and Q2. If Q1</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    sales are greater, return the difference.</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    If Q1 sales are less, return the increase.</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    Your formula should look like this:</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    =IF(C77&gt;C78, C77-C78, C78-C77)</a:t>
          </a:r>
          <a:endParaRPr sz="1400"/>
        </a:p>
      </xdr:txBody>
    </xdr:sp>
    <xdr:clientData fLocksWithSheet="0"/>
  </xdr:oneCellAnchor>
  <xdr:oneCellAnchor>
    <xdr:from>
      <xdr:col>8</xdr:col>
      <xdr:colOff>0</xdr:colOff>
      <xdr:row>99</xdr:row>
      <xdr:rowOff>114300</xdr:rowOff>
    </xdr:from>
    <xdr:ext cx="2505075" cy="1524000"/>
    <xdr:sp>
      <xdr:nvSpPr>
        <xdr:cNvPr id="26" name="Shape 26"/>
        <xdr:cNvSpPr txBox="1"/>
      </xdr:nvSpPr>
      <xdr:spPr>
        <a:xfrm>
          <a:off x="4098225" y="3018000"/>
          <a:ext cx="2495550" cy="1524000"/>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1. Vlookup is used to pull values of a field in one table from another table</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2. Write a vlookup in cell D103 to pull the age of employees, using emp no as the key</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3. Use correct referencing to repeat it for all other employees</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4. The formula should look like:</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=VLOOKUP(B103,$F$103:$G$105,2,FALSE)</a:t>
          </a:r>
          <a:endParaRPr sz="1400"/>
        </a:p>
      </xdr:txBody>
    </xdr:sp>
    <xdr:clientData fLocksWithSheet="0"/>
  </xdr:oneCellAnchor>
  <xdr:oneCellAnchor>
    <xdr:from>
      <xdr:col>4</xdr:col>
      <xdr:colOff>600075</xdr:colOff>
      <xdr:row>0</xdr:row>
      <xdr:rowOff>123825</xdr:rowOff>
    </xdr:from>
    <xdr:ext cx="628650" cy="200025"/>
    <xdr:sp>
      <xdr:nvSpPr>
        <xdr:cNvPr id="27" name="Shape 27">
          <a:hlinkClick r:id="rId1"/>
        </xdr:cNvPr>
        <xdr:cNvSpPr/>
      </xdr:nvSpPr>
      <xdr:spPr>
        <a:xfrm>
          <a:off x="5036438" y="3684750"/>
          <a:ext cx="619125" cy="190500"/>
        </a:xfrm>
        <a:prstGeom prst="rect">
          <a:avLst/>
        </a:prstGeom>
        <a:solidFill>
          <a:srgbClr val="C0C0C0"/>
        </a:solidFill>
        <a:ln cap="flat" cmpd="sng" w="9525">
          <a:solidFill>
            <a:srgbClr val="000000"/>
          </a:solidFill>
          <a:prstDash val="solid"/>
          <a:miter lim="800000"/>
          <a:headEnd len="sm" w="sm" type="none"/>
          <a:tailEnd len="sm" w="sm" type="none"/>
        </a:ln>
      </xdr:spPr>
      <xdr:txBody>
        <a:bodyPr anchorCtr="0" anchor="t" bIns="0" lIns="36575" spcFirstLastPara="1" rIns="36575" wrap="square" tIns="22850">
          <a:noAutofit/>
        </a:bodyPr>
        <a:lstStyle/>
        <a:p>
          <a:pPr indent="0" lvl="0" marL="0" rtl="0" algn="ctr">
            <a:spcBef>
              <a:spcPts val="0"/>
            </a:spcBef>
            <a:spcAft>
              <a:spcPts val="0"/>
            </a:spcAft>
            <a:buNone/>
          </a:pPr>
          <a:r>
            <a:rPr b="0" i="0" lang="en-US" sz="800" u="none" strike="noStrike">
              <a:solidFill>
                <a:srgbClr val="000000"/>
              </a:solidFill>
              <a:latin typeface="Arial"/>
              <a:ea typeface="Arial"/>
              <a:cs typeface="Arial"/>
              <a:sym typeface="Arial"/>
            </a:rPr>
            <a:t>Return to Contents</a:t>
          </a:r>
          <a:endParaRPr sz="1400"/>
        </a:p>
      </xdr:txBody>
    </xdr:sp>
    <xdr:clientData fLocksWithSheet="0"/>
  </xdr:oneCellAnchor>
  <xdr:oneCellAnchor>
    <xdr:from>
      <xdr:col>9</xdr:col>
      <xdr:colOff>295275</xdr:colOff>
      <xdr:row>130</xdr:row>
      <xdr:rowOff>133350</xdr:rowOff>
    </xdr:from>
    <xdr:ext cx="2505075" cy="552450"/>
    <xdr:sp>
      <xdr:nvSpPr>
        <xdr:cNvPr id="28" name="Shape 28"/>
        <xdr:cNvSpPr txBox="1"/>
      </xdr:nvSpPr>
      <xdr:spPr>
        <a:xfrm>
          <a:off x="4098225" y="3508538"/>
          <a:ext cx="2495550" cy="542925"/>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Insert a slicer on country and region using Inset -&gt; Slicer</a:t>
          </a:r>
          <a:endParaRPr sz="1400"/>
        </a:p>
      </xdr:txBody>
    </xdr:sp>
    <xdr:clientData fLocksWithSheet="0"/>
  </xdr:oneCellAnchor>
  <xdr:oneCellAnchor>
    <xdr:from>
      <xdr:col>6</xdr:col>
      <xdr:colOff>0</xdr:colOff>
      <xdr:row>13</xdr:row>
      <xdr:rowOff>123825</xdr:rowOff>
    </xdr:from>
    <xdr:ext cx="1990725" cy="285750"/>
    <xdr:pic>
      <xdr:nvPicPr>
        <xdr:cNvPr id="0" name="image13.png"/>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523875</xdr:colOff>
      <xdr:row>36</xdr:row>
      <xdr:rowOff>0</xdr:rowOff>
    </xdr:from>
    <xdr:ext cx="2219325" cy="266700"/>
    <xdr:pic>
      <xdr:nvPicPr>
        <xdr:cNvPr id="0" name="image12.png"/>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276225</xdr:colOff>
      <xdr:row>61</xdr:row>
      <xdr:rowOff>0</xdr:rowOff>
    </xdr:from>
    <xdr:ext cx="1257300" cy="609600"/>
    <xdr:pic>
      <xdr:nvPicPr>
        <xdr:cNvPr id="0" name="image11.png"/>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485775</xdr:colOff>
      <xdr:row>29</xdr:row>
      <xdr:rowOff>152400</xdr:rowOff>
    </xdr:from>
    <xdr:ext cx="2286000" cy="1638300"/>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476250</xdr:colOff>
      <xdr:row>5</xdr:row>
      <xdr:rowOff>19050</xdr:rowOff>
    </xdr:from>
    <xdr:ext cx="3867150" cy="240982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10</xdr:col>
      <xdr:colOff>104775</xdr:colOff>
      <xdr:row>23</xdr:row>
      <xdr:rowOff>152400</xdr:rowOff>
    </xdr:from>
    <xdr:ext cx="4019550" cy="248602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4</xdr:col>
      <xdr:colOff>0</xdr:colOff>
      <xdr:row>6</xdr:row>
      <xdr:rowOff>0</xdr:rowOff>
    </xdr:from>
    <xdr:ext cx="2505075" cy="2133600"/>
    <xdr:sp>
      <xdr:nvSpPr>
        <xdr:cNvPr id="29" name="Shape 29"/>
        <xdr:cNvSpPr txBox="1"/>
      </xdr:nvSpPr>
      <xdr:spPr>
        <a:xfrm>
          <a:off x="4098225" y="2713200"/>
          <a:ext cx="2495550" cy="2133600"/>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1. Select the range B7:C10 at left.</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2. Hit the F11 key.</a:t>
          </a:r>
          <a:endParaRPr sz="1400"/>
        </a:p>
        <a:p>
          <a:pPr indent="0" lvl="0" marL="0" rtl="0" algn="l">
            <a:spcBef>
              <a:spcPts val="0"/>
            </a:spcBef>
            <a:spcAft>
              <a:spcPts val="0"/>
            </a:spcAft>
            <a:buNone/>
          </a:pPr>
          <a:r>
            <a:t/>
          </a:r>
          <a:endParaRPr b="0" i="0" sz="1000" u="none" strike="noStrike">
            <a:solidFill>
              <a:srgbClr val="000000"/>
            </a:solidFill>
            <a:latin typeface="Arial"/>
            <a:ea typeface="Arial"/>
            <a:cs typeface="Arial"/>
            <a:sym typeface="Arial"/>
          </a:endParaRPr>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Excel generates a default column chart on a new worksheet it adds to the workbook. Your column chart should look like this:</a:t>
          </a:r>
          <a:endParaRPr sz="1400"/>
        </a:p>
      </xdr:txBody>
    </xdr:sp>
    <xdr:clientData fLocksWithSheet="0"/>
  </xdr:oneCellAnchor>
  <xdr:oneCellAnchor>
    <xdr:from>
      <xdr:col>5</xdr:col>
      <xdr:colOff>352425</xdr:colOff>
      <xdr:row>23</xdr:row>
      <xdr:rowOff>9525</xdr:rowOff>
    </xdr:from>
    <xdr:ext cx="2505075" cy="2771775"/>
    <xdr:sp>
      <xdr:nvSpPr>
        <xdr:cNvPr id="30" name="Shape 30"/>
        <xdr:cNvSpPr txBox="1"/>
      </xdr:nvSpPr>
      <xdr:spPr>
        <a:xfrm>
          <a:off x="4098225" y="2398875"/>
          <a:ext cx="2495550" cy="2762250"/>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1. Select the range B24:E27 at left.</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2. Click the 'Recommended charts' button on Excel's 'Insert' toolbar and go to 'all charts'. Generate a bar chart</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    that looks something like the one</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    below.</a:t>
          </a:r>
          <a:endParaRPr sz="1400"/>
        </a:p>
      </xdr:txBody>
    </xdr:sp>
    <xdr:clientData fLocksWithSheet="0"/>
  </xdr:oneCellAnchor>
  <xdr:oneCellAnchor>
    <xdr:from>
      <xdr:col>5</xdr:col>
      <xdr:colOff>0</xdr:colOff>
      <xdr:row>0</xdr:row>
      <xdr:rowOff>142875</xdr:rowOff>
    </xdr:from>
    <xdr:ext cx="600075" cy="200025"/>
    <xdr:sp>
      <xdr:nvSpPr>
        <xdr:cNvPr id="31" name="Shape 31">
          <a:hlinkClick r:id="rId4"/>
        </xdr:cNvPr>
        <xdr:cNvSpPr/>
      </xdr:nvSpPr>
      <xdr:spPr>
        <a:xfrm>
          <a:off x="5050725" y="3684750"/>
          <a:ext cx="590550" cy="190500"/>
        </a:xfrm>
        <a:prstGeom prst="rect">
          <a:avLst/>
        </a:prstGeom>
        <a:solidFill>
          <a:srgbClr val="C0C0C0"/>
        </a:solidFill>
        <a:ln cap="flat" cmpd="sng" w="9525">
          <a:solidFill>
            <a:srgbClr val="000000"/>
          </a:solidFill>
          <a:prstDash val="solid"/>
          <a:miter lim="800000"/>
          <a:headEnd len="sm" w="sm" type="none"/>
          <a:tailEnd len="sm" w="sm" type="none"/>
        </a:ln>
      </xdr:spPr>
      <xdr:txBody>
        <a:bodyPr anchorCtr="0" anchor="t" bIns="0" lIns="36575" spcFirstLastPara="1" rIns="36575" wrap="square" tIns="22850">
          <a:noAutofit/>
        </a:bodyPr>
        <a:lstStyle/>
        <a:p>
          <a:pPr indent="0" lvl="0" marL="0" rtl="0" algn="ctr">
            <a:spcBef>
              <a:spcPts val="0"/>
            </a:spcBef>
            <a:spcAft>
              <a:spcPts val="0"/>
            </a:spcAft>
            <a:buNone/>
          </a:pPr>
          <a:r>
            <a:rPr b="0" i="0" lang="en-US" sz="800" u="none" strike="noStrike">
              <a:solidFill>
                <a:srgbClr val="000000"/>
              </a:solidFill>
              <a:latin typeface="Arial"/>
              <a:ea typeface="Arial"/>
              <a:cs typeface="Arial"/>
              <a:sym typeface="Arial"/>
            </a:rPr>
            <a:t>Return to Contents</a:t>
          </a:r>
          <a:endParaRPr sz="1400"/>
        </a:p>
      </xdr:txBody>
    </xdr:sp>
    <xdr:clientData fLocksWithSheet="0"/>
  </xdr:oneCellAnchor>
  <xdr:oneCellAnchor>
    <xdr:from>
      <xdr:col>4</xdr:col>
      <xdr:colOff>600075</xdr:colOff>
      <xdr:row>12</xdr:row>
      <xdr:rowOff>152400</xdr:rowOff>
    </xdr:from>
    <xdr:ext cx="1333500" cy="895350"/>
    <xdr:pic>
      <xdr:nvPicPr>
        <xdr:cNvPr id="0" name="image14.png"/>
        <xdr:cNvPicPr preferRelativeResize="0"/>
      </xdr:nvPicPr>
      <xdr:blipFill>
        <a:blip cstate="print" r:embed="rId5"/>
        <a:stretch>
          <a:fillRect/>
        </a:stretch>
      </xdr:blipFill>
      <xdr:spPr>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2:G512" sheet="Pivot table"/>
  </cacheSource>
  <cacheFields>
    <cacheField name="Cust ID" numFmtId="0">
      <sharedItems containsSemiMixedTypes="0" containsString="0" containsNumber="1" containsInteger="1">
        <n v="10001.0"/>
        <n v="10002.0"/>
        <n v="10003.0"/>
        <n v="10004.0"/>
        <n v="10005.0"/>
        <n v="10006.0"/>
        <n v="10007.0"/>
        <n v="10008.0"/>
        <n v="10009.0"/>
        <n v="10010.0"/>
        <n v="10011.0"/>
        <n v="10012.0"/>
        <n v="10013.0"/>
        <n v="10014.0"/>
        <n v="10015.0"/>
        <n v="10016.0"/>
        <n v="10017.0"/>
        <n v="10018.0"/>
        <n v="10019.0"/>
        <n v="10020.0"/>
        <n v="10021.0"/>
        <n v="10022.0"/>
        <n v="10023.0"/>
        <n v="10024.0"/>
        <n v="10025.0"/>
        <n v="10026.0"/>
        <n v="10027.0"/>
        <n v="10028.0"/>
        <n v="10029.0"/>
        <n v="10030.0"/>
        <n v="10031.0"/>
        <n v="10032.0"/>
        <n v="10033.0"/>
        <n v="10034.0"/>
        <n v="10035.0"/>
        <n v="10036.0"/>
        <n v="10037.0"/>
        <n v="10038.0"/>
        <n v="10039.0"/>
        <n v="10040.0"/>
        <n v="10041.0"/>
        <n v="10042.0"/>
        <n v="10043.0"/>
        <n v="10044.0"/>
        <n v="10045.0"/>
        <n v="10046.0"/>
        <n v="10047.0"/>
        <n v="10048.0"/>
        <n v="10049.0"/>
        <n v="10050.0"/>
        <n v="10051.0"/>
        <n v="10052.0"/>
        <n v="10053.0"/>
        <n v="10054.0"/>
        <n v="10055.0"/>
        <n v="10056.0"/>
        <n v="10057.0"/>
        <n v="10058.0"/>
        <n v="10059.0"/>
        <n v="10060.0"/>
        <n v="10061.0"/>
        <n v="10062.0"/>
        <n v="10063.0"/>
        <n v="10064.0"/>
        <n v="10065.0"/>
        <n v="10066.0"/>
        <n v="10067.0"/>
        <n v="10068.0"/>
        <n v="10069.0"/>
        <n v="10070.0"/>
        <n v="10071.0"/>
        <n v="10072.0"/>
        <n v="10073.0"/>
        <n v="10074.0"/>
        <n v="10075.0"/>
        <n v="10076.0"/>
        <n v="10077.0"/>
        <n v="10078.0"/>
        <n v="10079.0"/>
        <n v="10080.0"/>
        <n v="10081.0"/>
        <n v="10082.0"/>
        <n v="10083.0"/>
        <n v="10084.0"/>
        <n v="10085.0"/>
        <n v="10086.0"/>
        <n v="10087.0"/>
        <n v="10088.0"/>
        <n v="10089.0"/>
        <n v="10090.0"/>
        <n v="10091.0"/>
        <n v="10092.0"/>
        <n v="10093.0"/>
        <n v="10094.0"/>
        <n v="10095.0"/>
        <n v="10096.0"/>
        <n v="10097.0"/>
        <n v="10098.0"/>
        <n v="10099.0"/>
        <n v="10100.0"/>
        <n v="10101.0"/>
        <n v="10102.0"/>
        <n v="10103.0"/>
        <n v="10104.0"/>
        <n v="10105.0"/>
        <n v="10106.0"/>
        <n v="10107.0"/>
        <n v="10108.0"/>
        <n v="10109.0"/>
        <n v="10110.0"/>
        <n v="10111.0"/>
        <n v="10112.0"/>
        <n v="10113.0"/>
        <n v="10114.0"/>
        <n v="10115.0"/>
        <n v="10116.0"/>
        <n v="10117.0"/>
        <n v="10118.0"/>
        <n v="10119.0"/>
        <n v="10120.0"/>
        <n v="10121.0"/>
        <n v="10122.0"/>
        <n v="10123.0"/>
        <n v="10124.0"/>
        <n v="10125.0"/>
        <n v="10126.0"/>
        <n v="10127.0"/>
        <n v="10128.0"/>
        <n v="10129.0"/>
        <n v="10130.0"/>
        <n v="10131.0"/>
        <n v="10132.0"/>
        <n v="10133.0"/>
        <n v="10134.0"/>
        <n v="10135.0"/>
        <n v="10136.0"/>
        <n v="10137.0"/>
        <n v="10138.0"/>
        <n v="10139.0"/>
        <n v="10140.0"/>
        <n v="10141.0"/>
        <n v="10142.0"/>
        <n v="10143.0"/>
        <n v="10144.0"/>
        <n v="10145.0"/>
        <n v="10146.0"/>
        <n v="10147.0"/>
        <n v="10148.0"/>
        <n v="10149.0"/>
        <n v="10150.0"/>
        <n v="10151.0"/>
        <n v="10152.0"/>
        <n v="10153.0"/>
        <n v="10154.0"/>
        <n v="10155.0"/>
        <n v="10156.0"/>
        <n v="10157.0"/>
        <n v="10158.0"/>
        <n v="10159.0"/>
        <n v="10160.0"/>
        <n v="10161.0"/>
        <n v="10162.0"/>
        <n v="10163.0"/>
        <n v="10164.0"/>
        <n v="10165.0"/>
        <n v="10166.0"/>
        <n v="10167.0"/>
        <n v="10168.0"/>
        <n v="10169.0"/>
        <n v="10170.0"/>
        <n v="10171.0"/>
        <n v="10172.0"/>
        <n v="10173.0"/>
        <n v="10174.0"/>
        <n v="10175.0"/>
        <n v="10176.0"/>
        <n v="10177.0"/>
        <n v="10178.0"/>
        <n v="10179.0"/>
        <n v="10180.0"/>
        <n v="10181.0"/>
        <n v="10182.0"/>
        <n v="10183.0"/>
        <n v="10184.0"/>
        <n v="10185.0"/>
        <n v="10186.0"/>
        <n v="10187.0"/>
        <n v="10188.0"/>
        <n v="10189.0"/>
        <n v="10190.0"/>
        <n v="10191.0"/>
        <n v="10192.0"/>
        <n v="10193.0"/>
        <n v="10194.0"/>
        <n v="10195.0"/>
        <n v="10196.0"/>
        <n v="10197.0"/>
        <n v="10198.0"/>
        <n v="10199.0"/>
        <n v="10200.0"/>
        <n v="10201.0"/>
        <n v="10202.0"/>
        <n v="10203.0"/>
        <n v="10204.0"/>
        <n v="10205.0"/>
        <n v="10206.0"/>
        <n v="10207.0"/>
        <n v="10208.0"/>
        <n v="10209.0"/>
        <n v="10210.0"/>
        <n v="10211.0"/>
        <n v="10212.0"/>
        <n v="10213.0"/>
        <n v="10214.0"/>
        <n v="10215.0"/>
        <n v="10216.0"/>
        <n v="10217.0"/>
        <n v="10218.0"/>
        <n v="10219.0"/>
        <n v="10220.0"/>
        <n v="10221.0"/>
        <n v="10222.0"/>
        <n v="10223.0"/>
        <n v="10224.0"/>
        <n v="10225.0"/>
        <n v="10226.0"/>
        <n v="10227.0"/>
        <n v="10228.0"/>
        <n v="10229.0"/>
        <n v="10230.0"/>
        <n v="10231.0"/>
        <n v="10232.0"/>
        <n v="10233.0"/>
        <n v="10234.0"/>
        <n v="10235.0"/>
        <n v="10236.0"/>
        <n v="10237.0"/>
        <n v="10238.0"/>
        <n v="10239.0"/>
        <n v="10240.0"/>
        <n v="10241.0"/>
        <n v="10242.0"/>
        <n v="10243.0"/>
        <n v="10244.0"/>
        <n v="10245.0"/>
        <n v="10246.0"/>
        <n v="10247.0"/>
        <n v="10248.0"/>
        <n v="10249.0"/>
        <n v="10250.0"/>
        <n v="10251.0"/>
        <n v="10252.0"/>
        <n v="10253.0"/>
        <n v="10254.0"/>
        <n v="10255.0"/>
        <n v="10256.0"/>
        <n v="10257.0"/>
        <n v="10258.0"/>
        <n v="10259.0"/>
        <n v="10260.0"/>
        <n v="10261.0"/>
        <n v="10262.0"/>
        <n v="10263.0"/>
        <n v="10264.0"/>
        <n v="10265.0"/>
        <n v="10266.0"/>
        <n v="10267.0"/>
        <n v="10268.0"/>
        <n v="10269.0"/>
        <n v="10270.0"/>
        <n v="10271.0"/>
        <n v="10272.0"/>
        <n v="10273.0"/>
        <n v="10274.0"/>
        <n v="10275.0"/>
        <n v="10276.0"/>
        <n v="10277.0"/>
        <n v="10278.0"/>
        <n v="10279.0"/>
        <n v="10280.0"/>
        <n v="10281.0"/>
        <n v="10282.0"/>
        <n v="10283.0"/>
        <n v="10284.0"/>
        <n v="10285.0"/>
        <n v="10286.0"/>
        <n v="10287.0"/>
        <n v="10288.0"/>
        <n v="10289.0"/>
        <n v="10290.0"/>
        <n v="10291.0"/>
        <n v="10292.0"/>
        <n v="10293.0"/>
        <n v="10294.0"/>
        <n v="10295.0"/>
        <n v="10296.0"/>
        <n v="10297.0"/>
        <n v="10298.0"/>
        <n v="10299.0"/>
        <n v="10300.0"/>
        <n v="10301.0"/>
        <n v="10302.0"/>
        <n v="10303.0"/>
        <n v="10304.0"/>
        <n v="10305.0"/>
        <n v="10306.0"/>
        <n v="10307.0"/>
        <n v="10308.0"/>
        <n v="10309.0"/>
        <n v="10310.0"/>
        <n v="10311.0"/>
        <n v="10312.0"/>
        <n v="10313.0"/>
        <n v="10314.0"/>
        <n v="10315.0"/>
        <n v="10316.0"/>
        <n v="10317.0"/>
        <n v="10318.0"/>
        <n v="10319.0"/>
        <n v="10320.0"/>
        <n v="10321.0"/>
        <n v="10322.0"/>
        <n v="10323.0"/>
        <n v="10324.0"/>
        <n v="10325.0"/>
        <n v="10326.0"/>
        <n v="10327.0"/>
        <n v="10328.0"/>
        <n v="10329.0"/>
        <n v="10330.0"/>
        <n v="10331.0"/>
        <n v="10332.0"/>
        <n v="10333.0"/>
        <n v="10334.0"/>
        <n v="10335.0"/>
        <n v="10336.0"/>
        <n v="10337.0"/>
        <n v="10338.0"/>
        <n v="10339.0"/>
        <n v="10340.0"/>
        <n v="10341.0"/>
        <n v="10342.0"/>
        <n v="10343.0"/>
        <n v="10344.0"/>
        <n v="10345.0"/>
        <n v="10346.0"/>
        <n v="10347.0"/>
        <n v="10348.0"/>
        <n v="10349.0"/>
        <n v="10350.0"/>
        <n v="10351.0"/>
        <n v="10352.0"/>
        <n v="10353.0"/>
        <n v="10354.0"/>
        <n v="10355.0"/>
        <n v="10356.0"/>
        <n v="10357.0"/>
        <n v="10358.0"/>
        <n v="10359.0"/>
        <n v="10360.0"/>
        <n v="10361.0"/>
        <n v="10362.0"/>
        <n v="10363.0"/>
        <n v="10364.0"/>
        <n v="10365.0"/>
        <n v="10366.0"/>
        <n v="10367.0"/>
        <n v="10368.0"/>
        <n v="10369.0"/>
        <n v="10370.0"/>
        <n v="10371.0"/>
        <n v="10372.0"/>
        <n v="10373.0"/>
        <n v="10374.0"/>
        <n v="10375.0"/>
        <n v="10376.0"/>
        <n v="10377.0"/>
        <n v="10378.0"/>
        <n v="10379.0"/>
        <n v="10380.0"/>
        <n v="10381.0"/>
        <n v="10382.0"/>
        <n v="10383.0"/>
        <n v="10384.0"/>
        <n v="10385.0"/>
        <n v="10386.0"/>
        <n v="10387.0"/>
        <n v="10388.0"/>
        <n v="10389.0"/>
        <n v="10390.0"/>
        <n v="10391.0"/>
        <n v="10392.0"/>
        <n v="10393.0"/>
        <n v="10394.0"/>
        <n v="10395.0"/>
        <n v="10396.0"/>
        <n v="10397.0"/>
        <n v="10398.0"/>
        <n v="10399.0"/>
        <n v="10400.0"/>
        <n v="10401.0"/>
        <n v="10402.0"/>
        <n v="10403.0"/>
        <n v="10404.0"/>
        <n v="10405.0"/>
        <n v="10406.0"/>
        <n v="10407.0"/>
        <n v="10408.0"/>
        <n v="10409.0"/>
        <n v="10410.0"/>
        <n v="10411.0"/>
        <n v="10412.0"/>
        <n v="10413.0"/>
        <n v="10414.0"/>
        <n v="10415.0"/>
        <n v="10416.0"/>
        <n v="10417.0"/>
        <n v="10418.0"/>
        <n v="10419.0"/>
        <n v="10420.0"/>
        <n v="10421.0"/>
        <n v="10422.0"/>
        <n v="10423.0"/>
        <n v="10424.0"/>
        <n v="10425.0"/>
        <n v="10426.0"/>
        <n v="10427.0"/>
        <n v="10428.0"/>
        <n v="10429.0"/>
        <n v="10430.0"/>
        <n v="10431.0"/>
        <n v="10432.0"/>
        <n v="10433.0"/>
        <n v="10434.0"/>
        <n v="10435.0"/>
        <n v="10436.0"/>
        <n v="10437.0"/>
        <n v="10438.0"/>
        <n v="10439.0"/>
        <n v="10440.0"/>
        <n v="10441.0"/>
        <n v="10442.0"/>
        <n v="10443.0"/>
        <n v="10444.0"/>
        <n v="10445.0"/>
        <n v="10446.0"/>
        <n v="10447.0"/>
        <n v="10448.0"/>
        <n v="10449.0"/>
        <n v="10450.0"/>
        <n v="10451.0"/>
        <n v="10452.0"/>
        <n v="10453.0"/>
        <n v="10454.0"/>
        <n v="10455.0"/>
        <n v="10456.0"/>
        <n v="10457.0"/>
        <n v="10458.0"/>
        <n v="10459.0"/>
        <n v="10460.0"/>
        <n v="10461.0"/>
        <n v="10462.0"/>
        <n v="10463.0"/>
        <n v="10464.0"/>
        <n v="10465.0"/>
        <n v="10466.0"/>
        <n v="10467.0"/>
        <n v="10468.0"/>
        <n v="10469.0"/>
        <n v="10470.0"/>
        <n v="10471.0"/>
        <n v="10472.0"/>
        <n v="10473.0"/>
        <n v="10474.0"/>
        <n v="10475.0"/>
        <n v="10476.0"/>
        <n v="10477.0"/>
        <n v="10478.0"/>
        <n v="10479.0"/>
        <n v="10480.0"/>
        <n v="10481.0"/>
        <n v="10482.0"/>
        <n v="10483.0"/>
        <n v="10484.0"/>
        <n v="10485.0"/>
        <n v="10486.0"/>
        <n v="10487.0"/>
        <n v="10488.0"/>
        <n v="10489.0"/>
        <n v="10490.0"/>
        <n v="10491.0"/>
        <n v="10492.0"/>
        <n v="10493.0"/>
        <n v="10494.0"/>
        <n v="10495.0"/>
        <n v="10496.0"/>
        <n v="10497.0"/>
        <n v="10498.0"/>
        <n v="10499.0"/>
        <n v="10500.0"/>
        <n v="10501.0"/>
        <n v="10502.0"/>
        <n v="10503.0"/>
        <n v="10504.0"/>
        <n v="10505.0"/>
        <n v="10506.0"/>
        <n v="10507.0"/>
        <n v="10508.0"/>
        <n v="10509.0"/>
        <n v="10510.0"/>
      </sharedItems>
    </cacheField>
    <cacheField name="Region" numFmtId="0">
      <sharedItems>
        <s v="East"/>
        <s v="West"/>
        <s v="North"/>
        <s v="South"/>
      </sharedItems>
    </cacheField>
    <cacheField name="Payment " numFmtId="0">
      <sharedItems>
        <s v="Paypal"/>
        <s v="Credit"/>
      </sharedItems>
    </cacheField>
    <cacheField name="Source" numFmtId="0">
      <sharedItems>
        <s v="Web"/>
        <s v="Email"/>
      </sharedItems>
    </cacheField>
    <cacheField name="Amount" numFmtId="168">
      <sharedItems containsSemiMixedTypes="0" containsString="0" containsNumber="1">
        <n v="20.19"/>
        <n v="17.85"/>
        <n v="23.98"/>
        <n v="23.51"/>
        <n v="15.33"/>
        <n v="17.3"/>
        <n v="177.72"/>
        <n v="21.76"/>
        <n v="15.92"/>
        <n v="23.39"/>
        <n v="24.45"/>
        <n v="20.39"/>
        <n v="19.54"/>
        <n v="151.67"/>
        <n v="21.01"/>
        <n v="22.91"/>
        <n v="19.51"/>
        <n v="20.16"/>
        <n v="17.53"/>
        <n v="17.74"/>
        <n v="17.16"/>
        <n v="205.58"/>
        <n v="18.12"/>
        <n v="20.04"/>
        <n v="23.21"/>
        <n v="22.79"/>
        <n v="16.91"/>
        <n v="20.22"/>
        <n v="18.36"/>
        <n v="206.8"/>
        <n v="17.95"/>
        <n v="18.29"/>
        <n v="18.55"/>
        <n v="18.82"/>
        <n v="16.35"/>
        <n v="16.3"/>
        <n v="217.0"/>
        <n v="16.15"/>
        <n v="18.78"/>
        <n v="150.99"/>
        <n v="21.39"/>
        <n v="16.6"/>
        <n v="23.81"/>
        <n v="15.87"/>
        <n v="20.82"/>
        <n v="21.15"/>
        <n v="19.66"/>
        <n v="21.02"/>
        <n v="23.13"/>
        <n v="15.17"/>
        <n v="209.51"/>
        <n v="16.03"/>
        <n v="16.17"/>
        <n v="18.37"/>
        <n v="15.96"/>
        <n v="19.29"/>
        <n v="16.49"/>
        <n v="18.22"/>
        <n v="18.32"/>
        <n v="23.77"/>
        <n v="24.35"/>
        <n v="20.13"/>
        <n v="20.77"/>
        <n v="16.98"/>
        <n v="19.4"/>
        <n v="23.49"/>
        <n v="15.58"/>
        <n v="21.94"/>
        <n v="229.73"/>
        <n v="16.06"/>
        <n v="22.21"/>
        <n v="21.58"/>
        <n v="16.09"/>
        <n v="16.1"/>
        <n v="15.95"/>
        <n v="17.77"/>
        <n v="19.3"/>
        <n v="21.75"/>
        <n v="20.51"/>
        <n v="16.14"/>
        <n v="157.76"/>
        <n v="21.55"/>
        <n v="21.85"/>
        <n v="21.7"/>
        <n v="20.31"/>
        <n v="23.62"/>
        <n v="216.37"/>
        <n v="21.99"/>
        <n v="18.2"/>
        <n v="17.31"/>
        <n v="23.94"/>
        <n v="174.25"/>
        <n v="20.26"/>
        <n v="18.73"/>
        <n v="22.88"/>
        <n v="19.15"/>
        <n v="20.61"/>
        <n v="16.43"/>
        <n v="21.1"/>
        <n v="21.64"/>
        <n v="18.06"/>
        <n v="19.35"/>
        <n v="23.7"/>
        <n v="18.93"/>
        <n v="16.83"/>
        <n v="22.19"/>
        <n v="23.9"/>
        <n v="17.47"/>
        <n v="209.37"/>
        <n v="18.0"/>
        <n v="22.83"/>
        <n v="22.06"/>
        <n v="15.22"/>
        <n v="20.6"/>
        <n v="18.25"/>
        <n v="174.18"/>
        <n v="19.58"/>
        <n v="17.91"/>
        <n v="22.9"/>
        <n v="22.26"/>
        <n v="19.04"/>
        <n v="17.42"/>
        <n v="18.54"/>
        <n v="19.74"/>
        <n v="22.03"/>
        <n v="236.49"/>
        <n v="23.73"/>
        <n v="19.96"/>
        <n v="20.75"/>
        <n v="22.37"/>
        <n v="24.03"/>
        <n v="24.59"/>
        <n v="155.91"/>
        <n v="15.71"/>
        <n v="15.19"/>
        <n v="21.35"/>
        <n v="19.47"/>
        <n v="21.49"/>
        <n v="22.2"/>
        <n v="15.16"/>
        <n v="24.65"/>
        <n v="24.88"/>
        <n v="17.49"/>
        <n v="19.71"/>
        <n v="17.33"/>
        <n v="15.56"/>
        <n v="18.94"/>
        <n v="22.86"/>
        <n v="15.18"/>
        <n v="22.46"/>
        <n v="22.17"/>
        <n v="234.63"/>
        <n v="24.97"/>
        <n v="15.72"/>
        <n v="22.59"/>
        <n v="15.59"/>
        <n v="190.81"/>
        <n v="21.12"/>
        <n v="24.6"/>
        <n v="21.22"/>
        <n v="21.78"/>
        <n v="16.54"/>
        <n v="177.32"/>
        <n v="21.5"/>
        <n v="19.43"/>
        <n v="18.1"/>
        <n v="24.4"/>
        <n v="19.37"/>
        <n v="19.17"/>
        <n v="241.77"/>
        <n v="19.65"/>
        <n v="19.88"/>
        <n v="15.08"/>
        <n v="23.74"/>
        <n v="19.44"/>
        <n v="17.7"/>
        <n v="16.99"/>
        <n v="16.13"/>
        <n v="24.8"/>
        <n v="17.52"/>
        <n v="23.63"/>
        <n v="23.03"/>
        <n v="21.03"/>
        <n v="21.88"/>
        <n v="24.86"/>
        <n v="21.43"/>
        <n v="16.32"/>
        <n v="17.2"/>
        <n v="17.87"/>
        <n v="17.27"/>
        <n v="19.76"/>
        <n v="17.1"/>
        <n v="15.66"/>
        <n v="15.81"/>
        <n v="18.75"/>
        <n v="192.41"/>
        <n v="242.52"/>
        <n v="20.4"/>
        <n v="24.71"/>
        <n v="22.39"/>
        <n v="226.15"/>
        <n v="20.67"/>
        <n v="21.72"/>
        <n v="16.34"/>
        <n v="19.19"/>
        <n v="19.21"/>
        <n v="20.87"/>
        <n v="23.58"/>
        <n v="15.34"/>
        <n v="216.2"/>
        <n v="23.59"/>
        <n v="20.44"/>
        <n v="22.05"/>
        <n v="20.42"/>
        <n v="20.49"/>
        <n v="161.46"/>
        <n v="19.69"/>
        <n v="24.16"/>
        <n v="22.8"/>
        <n v="243.7"/>
        <n v="210.38"/>
        <n v="161.5"/>
        <n v="21.92"/>
        <n v="23.75"/>
        <n v="21.67"/>
        <n v="22.04"/>
        <n v="17.83"/>
        <n v="23.6"/>
        <n v="19.9"/>
        <n v="209.2"/>
        <n v="24.0"/>
        <n v="17.81"/>
        <n v="24.77"/>
        <n v="21.0"/>
        <n v="191.43"/>
        <n v="24.52"/>
        <n v="17.34"/>
        <n v="17.19"/>
        <n v="22.55"/>
        <n v="15.35"/>
        <n v="23.2"/>
        <n v="241.65"/>
        <n v="242.4"/>
        <n v="23.01"/>
        <n v="17.22"/>
        <n v="15.45"/>
        <n v="17.41"/>
        <n v="157.86"/>
        <n v="18.17"/>
        <n v="17.24"/>
        <n v="23.91"/>
        <n v="22.12"/>
        <n v="15.25"/>
        <n v="20.28"/>
        <n v="20.33"/>
        <n v="16.9"/>
        <n v="16.47"/>
        <n v="21.18"/>
        <n v="15.86"/>
        <n v="24.42"/>
        <n v="222.38"/>
        <n v="188.85"/>
        <n v="15.32"/>
        <n v="20.97"/>
        <n v="15.4"/>
        <n v="23.08"/>
        <n v="23.4"/>
        <n v="22.65"/>
        <n v="24.61"/>
        <n v="18.57"/>
        <n v="19.95"/>
        <n v="15.61"/>
        <n v="19.13"/>
        <n v="231.23"/>
        <n v="244.75"/>
        <n v="21.36"/>
        <n v="21.83"/>
        <n v="17.51"/>
        <n v="23.29"/>
        <n v="18.35"/>
        <n v="23.06"/>
        <n v="19.81"/>
        <n v="162.74"/>
        <n v="16.86"/>
        <n v="23.31"/>
        <n v="22.92"/>
        <n v="22.84"/>
        <n v="16.97"/>
        <n v="188.16"/>
        <n v="22.57"/>
        <n v="246.67"/>
        <n v="19.83"/>
        <n v="19.09"/>
        <n v="16.52"/>
        <n v="22.31"/>
        <n v="19.52"/>
        <n v="24.79"/>
        <n v="18.84"/>
        <n v="24.58"/>
        <n v="17.35"/>
        <n v="18.81"/>
        <n v="20.08"/>
        <n v="24.54"/>
        <n v="24.81"/>
        <n v="15.94"/>
        <n v="15.55"/>
        <n v="19.2"/>
        <n v="22.51"/>
        <n v="23.45"/>
        <n v="17.68"/>
        <n v="22.11"/>
        <n v="18.41"/>
        <n v="17.08"/>
        <n v="15.77"/>
        <n v="22.41"/>
        <n v="20.63"/>
        <n v="18.14"/>
        <n v="20.18"/>
        <n v="177.3"/>
        <n v="203.72"/>
        <n v="15.54"/>
        <n v="17.5"/>
        <n v="21.32"/>
        <n v="150.86"/>
        <n v="17.39"/>
        <n v="23.87"/>
        <n v="21.53"/>
        <n v="19.64"/>
        <n v="18.27"/>
        <n v="19.27"/>
        <n v="199.18"/>
        <n v="19.99"/>
        <n v="18.44"/>
        <n v="20.88"/>
        <n v="197.43"/>
        <n v="20.32"/>
        <n v="16.82"/>
        <n v="16.79"/>
        <n v="22.53"/>
        <n v="21.68"/>
        <n v="23.54"/>
        <n v="17.67"/>
        <n v="15.27"/>
        <n v="18.74"/>
        <n v="18.11"/>
        <n v="20.73"/>
        <n v="17.38"/>
        <n v="24.66"/>
        <n v="24.24"/>
        <n v="19.79"/>
        <n v="19.97"/>
        <n v="22.99"/>
        <n v="153.83"/>
        <n v="15.2"/>
        <n v="16.01"/>
        <n v="18.88"/>
        <n v="21.54"/>
        <n v="24.11"/>
        <n v="23.97"/>
        <n v="18.19"/>
        <n v="17.28"/>
        <n v="24.84"/>
        <n v="23.47"/>
        <n v="16.65"/>
        <n v="22.64"/>
        <n v="16.66"/>
        <n v="21.29"/>
        <n v="160.78"/>
        <n v="169.79"/>
        <n v="23.64"/>
        <n v="18.92"/>
        <n v="23.96"/>
        <n v="18.53"/>
        <n v="24.44"/>
        <n v="21.81"/>
        <n v="18.4"/>
        <n v="23.88"/>
        <n v="17.76"/>
        <n v="18.87"/>
        <n v="18.77"/>
        <n v="18.6"/>
        <n v="152.27"/>
        <n v="20.83"/>
        <n v="21.47"/>
        <n v="218.6"/>
        <n v="163.37"/>
        <n v="24.78"/>
        <n v="17.01"/>
        <n v="20.68"/>
        <n v="21.2"/>
        <n v="247.14"/>
        <n v="19.1"/>
        <n v="19.02"/>
        <n v="168.1"/>
        <n v="23.89"/>
        <n v="16.73"/>
        <n v="17.88"/>
        <n v="15.62"/>
        <n v="20.58"/>
        <n v="24.38"/>
        <n v="15.7"/>
        <n v="16.64"/>
        <n v="16.77"/>
        <n v="15.06"/>
        <n v="24.63"/>
        <n v="17.98"/>
        <n v="22.56"/>
        <n v="17.94"/>
        <n v="15.26"/>
        <n v="18.51"/>
        <n v="18.69"/>
        <n v="16.62"/>
        <n v="21.73"/>
        <n v="228.08"/>
        <n v="22.14"/>
        <n v="17.73"/>
        <n v="22.28"/>
        <n v="19.92"/>
        <n v="22.02"/>
        <n v="23.53"/>
      </sharedItems>
    </cacheField>
    <cacheField name="Product" numFmtId="0">
      <sharedItems>
        <s v="Online"/>
        <s v="Book"/>
      </sharedItems>
    </cacheField>
    <cacheField name="Time Of Day" numFmtId="20">
      <sharedItems containsSemiMixedTypes="0" containsDate="1" containsString="0">
        <d v="1899-12-30T22:19:00Z"/>
        <d v="1899-12-30T13:27:00Z"/>
        <d v="1899-12-30T14:27:00Z"/>
        <d v="1899-12-30T15:38:00Z"/>
        <d v="1899-12-30T15:21:00Z"/>
        <d v="1899-12-30T13:11:00Z"/>
        <d v="1899-12-30T21:59:00Z"/>
        <d v="1899-12-30T04:04:00Z"/>
        <d v="1899-12-30T19:35:00Z"/>
        <d v="1899-12-30T13:26:00Z"/>
        <d v="1899-12-30T14:17:00Z"/>
        <d v="1899-12-30T01:01:00Z"/>
        <d v="1899-12-30T10:04:00Z"/>
        <d v="1899-12-30T09:09:00Z"/>
        <d v="1899-12-30T05:05:00Z"/>
        <d v="1899-12-30T20:29:00Z"/>
        <d v="1899-12-30T15:03:00Z"/>
        <d v="1899-12-30T18:54:00Z"/>
        <d v="1899-12-30T20:00:00Z"/>
        <d v="1899-12-30T12:37:00Z"/>
        <d v="1899-12-30T20:42:00Z"/>
        <d v="1899-12-30T10:12:00Z"/>
        <d v="1899-12-30T16:27:00Z"/>
        <d v="1899-12-30T20:22:00Z"/>
        <d v="1899-12-30T19:58:00Z"/>
        <d v="1899-12-30T19:44:00Z"/>
        <d v="1899-12-30T19:28:00Z"/>
        <d v="1899-12-30T15:48:00Z"/>
        <d v="1899-12-30T18:14:00Z"/>
        <d v="1899-12-30T15:15:00Z"/>
        <d v="1899-12-30T12:59:00Z"/>
        <d v="1899-12-30T17:38:00Z"/>
        <d v="1899-12-30T02:02:00Z"/>
        <d v="1899-12-30T14:05:00Z"/>
        <d v="1899-12-30T00:00:00Z"/>
        <d v="1899-12-30T10:28:00Z"/>
        <d v="1899-12-30T07:07:00Z"/>
        <d v="1899-12-30T19:20:00Z"/>
        <d v="1899-12-30T16:23:00Z"/>
        <d v="1899-12-30T13:46:00Z"/>
        <d v="1899-12-30T06:06:00Z"/>
        <d v="1899-12-30T18:50:00Z"/>
        <d v="1899-12-30T03:03:00Z"/>
        <d v="1899-12-30T18:53:00Z"/>
        <d v="1899-12-30T17:28:00Z"/>
        <d v="1899-12-30T13:18:00Z"/>
        <d v="1899-12-30T08:08:00Z"/>
        <d v="1899-12-30T19:59:00Z"/>
        <d v="1899-12-30T17:35:00Z"/>
        <d v="1899-12-30T15:52:00Z"/>
        <d v="1899-12-30T10:15:00Z"/>
        <d v="1899-12-30T19:53:00Z"/>
        <d v="1899-12-30T15:16:00Z"/>
        <d v="1899-12-30T13:55:00Z"/>
        <d v="1899-12-30T13:34:00Z"/>
        <d v="1899-12-30T19:21:00Z"/>
        <d v="1899-12-30T15:02:00Z"/>
        <d v="1899-12-30T11:39:00Z"/>
        <d v="1899-12-30T20:19:00Z"/>
        <d v="1899-12-30T10:31:00Z"/>
        <d v="1899-12-30T10:01:00Z"/>
        <d v="1899-12-30T10:13:00Z"/>
        <d v="1899-12-30T11:24:00Z"/>
        <d v="1899-12-30T10:23:00Z"/>
        <d v="1899-12-30T11:29:00Z"/>
        <d v="1899-12-30T19:02:00Z"/>
        <d v="1899-12-30T12:24:00Z"/>
        <d v="1899-12-30T13:33:00Z"/>
        <d v="1899-12-30T19:26:00Z"/>
        <d v="1899-12-30T22:20:00Z"/>
        <d v="1899-12-30T10:20:00Z"/>
        <d v="1899-12-30T16:08:00Z"/>
        <d v="1899-12-30T18:31:00Z"/>
        <d v="1899-12-30T13:09:00Z"/>
        <d v="1899-12-30T14:44:00Z"/>
        <d v="1899-12-30T18:01:00Z"/>
        <d v="1899-12-30T18:29:00Z"/>
        <d v="1899-12-30T11:23:00Z"/>
        <d v="1899-12-30T22:40:00Z"/>
        <d v="1899-12-30T16:00:00Z"/>
        <d v="1899-12-30T10:06:00Z"/>
        <d v="1899-12-30T16:20:00Z"/>
        <d v="1899-12-30T18:52:00Z"/>
        <d v="1899-12-30T19:40:00Z"/>
        <d v="1899-12-30T10:53:00Z"/>
        <d v="1899-12-30T20:11:00Z"/>
        <d v="1899-12-30T10:17:00Z"/>
        <d v="1899-12-30T14:34:00Z"/>
        <d v="1899-12-30T11:07:00Z"/>
        <d v="1899-12-30T10:39:00Z"/>
        <d v="1899-12-30T20:46:00Z"/>
        <d v="1899-12-30T12:42:00Z"/>
        <d v="1899-12-30T22:31:00Z"/>
        <d v="1899-12-30T19:14:00Z"/>
        <d v="1899-12-30T12:16:00Z"/>
        <d v="1899-12-30T17:50:00Z"/>
        <d v="1899-12-30T15:23:00Z"/>
        <d v="1899-12-30T19:30:00Z"/>
        <d v="1899-12-30T12:49:00Z"/>
        <d v="1899-12-30T14:49:00Z"/>
        <d v="1899-12-30T16:24:00Z"/>
        <d v="1899-12-30T17:00:00Z"/>
        <d v="1899-12-30T16:57:00Z"/>
        <d v="1899-12-30T16:50:00Z"/>
        <d v="1899-12-30T11:14:00Z"/>
        <d v="1899-12-30T18:38:00Z"/>
        <d v="1899-12-30T16:44:00Z"/>
        <d v="1899-12-30T16:22:00Z"/>
        <d v="1899-12-30T17:54:00Z"/>
        <d v="1899-12-30T18:17:00Z"/>
        <d v="1899-12-30T12:29:00Z"/>
        <d v="1899-12-30T11:19:00Z"/>
        <d v="1899-12-30T20:41:00Z"/>
        <d v="1899-12-30T21:46:00Z"/>
        <d v="1899-12-30T21:07:00Z"/>
        <d v="1899-12-30T16:02:00Z"/>
        <d v="1899-12-30T17:44:00Z"/>
        <d v="1899-12-30T17:17:00Z"/>
        <d v="1899-12-30T22:11:00Z"/>
        <d v="1899-12-30T16:18:00Z"/>
        <d v="1899-12-30T16:51:00Z"/>
        <d v="1899-12-30T21:57:00Z"/>
        <d v="1899-12-30T16:40:00Z"/>
        <d v="1899-12-30T20:38:00Z"/>
        <d v="1899-12-30T12:20:00Z"/>
        <d v="1899-12-30T17:52:00Z"/>
        <d v="1899-12-30T20:45:00Z"/>
        <d v="1899-12-30T20:13:00Z"/>
        <d v="1899-12-30T20:32:00Z"/>
        <d v="1899-12-30T13:25:00Z"/>
        <d v="1899-12-30T21:48:00Z"/>
        <d v="1899-12-30T12:30:00Z"/>
        <d v="1899-12-30T12:15:00Z"/>
        <d v="1899-12-30T17:34:00Z"/>
        <d v="1899-12-30T13:37:00Z"/>
        <d v="1899-12-30T20:28:00Z"/>
        <d v="1899-12-30T20:35:00Z"/>
        <d v="1899-12-30T19:47:00Z"/>
        <d v="1899-12-30T11:27:00Z"/>
        <d v="1899-12-30T19:18:00Z"/>
        <d v="1899-12-30T17:27:00Z"/>
        <d v="1899-12-30T15:09:00Z"/>
        <d v="1899-12-30T21:13:00Z"/>
        <d v="1899-12-30T11:18:00Z"/>
        <d v="1899-12-30T16:21:00Z"/>
        <d v="1899-12-30T12:26:00Z"/>
        <d v="1899-12-30T20:23:00Z"/>
        <d v="1899-12-30T12:45:00Z"/>
        <d v="1899-12-30T16:16:00Z"/>
        <d v="1899-12-30T16:41:00Z"/>
        <d v="1899-12-30T19:27:00Z"/>
        <d v="1899-12-30T20:04:00Z"/>
        <d v="1899-12-30T17:53:00Z"/>
        <d v="1899-12-30T19:08:00Z"/>
        <d v="1899-12-30T17:30:00Z"/>
        <d v="1899-12-30T13:41:00Z"/>
        <d v="1899-12-30T10:08:00Z"/>
        <d v="1899-12-30T10:33:00Z"/>
        <d v="1899-12-30T14:28:00Z"/>
        <d v="1899-12-30T11:52:00Z"/>
        <d v="1899-12-30T20:10:00Z"/>
        <d v="1899-12-30T14:23:00Z"/>
        <d v="1899-12-30T10:59:00Z"/>
        <d v="1899-12-30T20:26:00Z"/>
        <d v="1899-12-30T12:19:00Z"/>
        <d v="1899-12-30T16:15:00Z"/>
        <d v="1899-12-30T20:34:00Z"/>
        <d v="1899-12-30T12:41:00Z"/>
        <d v="1899-12-30T12:55:00Z"/>
        <d v="1899-12-30T14:04:00Z"/>
        <d v="1899-12-30T17:19:00Z"/>
        <d v="1899-12-30T12:36:00Z"/>
        <d v="1899-12-30T17:14:00Z"/>
        <d v="1899-12-30T16:36:00Z"/>
        <d v="1899-12-30T11:43:00Z"/>
        <d v="1899-12-30T20:39:00Z"/>
        <d v="1899-12-30T16:09:00Z"/>
        <d v="1899-12-30T20:18:00Z"/>
        <d v="1899-12-30T20:47:00Z"/>
        <d v="1899-12-30T13:59:00Z"/>
        <d v="1899-12-30T17:31:00Z"/>
        <d v="1899-12-30T19:11:00Z"/>
        <d v="1899-12-30T21:41:00Z"/>
        <d v="1899-12-30T15:10:00Z"/>
        <d v="1899-12-30T18:00:00Z"/>
        <d v="1899-12-30T11:17:00Z"/>
        <d v="1899-12-30T19:17:00Z"/>
        <d v="1899-12-30T17:16:00Z"/>
        <d v="1899-12-30T13:08:00Z"/>
        <d v="1899-12-30T16:53:00Z"/>
        <d v="1899-12-30T22:02:00Z"/>
        <d v="1899-12-30T22:55:00Z"/>
        <d v="1899-12-30T20:25:00Z"/>
        <d v="1899-12-30T20:54:00Z"/>
        <d v="1899-12-30T11:48:00Z"/>
        <d v="1899-12-30T21:19:00Z"/>
        <d v="1899-12-30T17:37:00Z"/>
        <d v="1899-12-30T18:45:00Z"/>
        <d v="1899-12-30T16:47:00Z"/>
        <d v="1899-12-30T11:45:00Z"/>
        <d v="1899-12-30T22:04:00Z"/>
        <d v="1899-12-30T21:37:00Z"/>
        <d v="1899-12-30T14:40:00Z"/>
        <d v="1899-12-30T20:52:00Z"/>
        <d v="1899-12-30T18:10:00Z"/>
        <d v="1899-12-30T13:45:00Z"/>
        <d v="1899-12-30T11:28:00Z"/>
        <d v="1899-12-30T17:06:00Z"/>
        <d v="1899-12-30T10:36:00Z"/>
        <d v="1899-12-30T11:13:00Z"/>
        <d v="1899-12-30T11:33:00Z"/>
        <d v="1899-12-30T17:22:00Z"/>
        <d v="1899-12-30T14:29:00Z"/>
        <d v="1899-12-30T19:36:00Z"/>
        <d v="1899-12-30T13:17:00Z"/>
        <d v="1899-12-30T13:52:00Z"/>
        <d v="1899-12-30T16:04:00Z"/>
        <d v="1899-12-30T16:14:00Z"/>
        <d v="1899-12-30T18:39:00Z"/>
        <d v="1899-12-30T14:38:00Z"/>
        <d v="1899-12-30T12:35:00Z"/>
        <d v="1899-12-30T14:00:00Z"/>
        <d v="1899-12-30T10:43:00Z"/>
        <d v="1899-12-30T18:33:00Z"/>
        <d v="1899-12-30T13:40:00Z"/>
        <d v="1899-12-30T21:27:00Z"/>
        <d v="1899-12-30T11:41:00Z"/>
        <d v="1899-12-30T14:32:00Z"/>
        <d v="1899-12-30T18:09:00Z"/>
        <d v="1899-12-30T22:41:00Z"/>
        <d v="1899-12-30T17:46:00Z"/>
        <d v="1899-12-30T16:11:00Z"/>
        <d v="1899-12-30T17:07:00Z"/>
        <d v="1899-12-30T19:16:00Z"/>
        <d v="1899-12-30T22:37:00Z"/>
        <d v="1899-12-30T15:07:00Z"/>
        <d v="1899-12-30T20:02:00Z"/>
        <d v="1899-12-30T17:57:00Z"/>
        <d v="1899-12-30T19:37:00Z"/>
        <d v="1899-12-30T20:15:00Z"/>
        <d v="1899-12-30T11:25:00Z"/>
        <d v="1899-12-30T15:45:00Z"/>
        <d v="1899-12-30T13:50:00Z"/>
        <d v="1899-12-30T19:19:00Z"/>
        <d v="1899-12-30T11:53:00Z"/>
        <d v="1899-12-30T14:10:00Z"/>
        <d v="1899-12-30T14:14:00Z"/>
        <d v="1899-12-30T14:47:00Z"/>
        <d v="1899-12-30T13:23:00Z"/>
        <d v="1899-12-30T21:20:00Z"/>
        <d v="1899-12-30T15:54:00Z"/>
        <d v="1899-12-30T10:25:00Z"/>
        <d v="1899-12-30T14:37:00Z"/>
        <d v="1899-12-30T11:57:00Z"/>
        <d v="1899-12-30T16:33:00Z"/>
        <d v="1899-12-30T16:46:00Z"/>
        <d v="1899-12-30T12:33:00Z"/>
        <d v="1899-12-30T16:55:00Z"/>
        <d v="1899-12-30T21:56:00Z"/>
        <d v="1899-12-30T11:02:00Z"/>
        <d v="1899-12-30T21:51:00Z"/>
        <d v="1899-12-30T13:04:00Z"/>
        <d v="1899-12-30T22:07:00Z"/>
        <d v="1899-12-30T10:27:00Z"/>
        <d v="1899-12-30T19:25:00Z"/>
        <d v="1899-12-30T18:02:00Z"/>
        <d v="1899-12-30T17:32:00Z"/>
        <d v="1899-12-30T21:58:00Z"/>
        <d v="1899-12-30T18:15:00Z"/>
        <d v="1899-12-30T18:21:00Z"/>
        <d v="1899-12-30T21:31:00Z"/>
        <d v="1899-12-30T19:49:00Z"/>
        <d v="1899-12-30T19:34:00Z"/>
        <d v="1899-12-30T13:32:00Z"/>
        <d v="1899-12-30T17:03:00Z"/>
        <d v="1899-12-30T15:44:00Z"/>
        <d v="1899-12-30T22:22:00Z"/>
        <d v="1899-12-30T21:02:00Z"/>
        <d v="1899-12-30T15:32:00Z"/>
        <d v="1899-12-30T20:36:00Z"/>
        <d v="1899-12-30T20:55:00Z"/>
        <d v="1899-12-30T14:57:00Z"/>
        <d v="1899-12-30T20:01:00Z"/>
        <d v="1899-12-30T17:39:00Z"/>
        <d v="1899-12-30T22:29:00Z"/>
        <d v="1899-12-30T20:43:00Z"/>
        <d v="1899-12-30T11:55:00Z"/>
        <d v="1899-12-30T21:52:00Z"/>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_Question-1" cacheId="0" dataCaption="" rowGrandTotals="0" compact="0" compactData="0">
  <location ref="A1:B3" firstHeaderRow="0" firstDataRow="1" firstDataCol="0"/>
  <pivotFields>
    <pivotField name="Cust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t="default"/>
      </items>
    </pivotField>
    <pivotField name="Region" compact="0" outline="0" multipleItemSelectionAllowed="1" showAll="0">
      <items>
        <item x="0"/>
        <item x="1"/>
        <item x="2"/>
        <item x="3"/>
        <item t="default"/>
      </items>
    </pivotField>
    <pivotField name="Payment " axis="axisRow" dataField="1" compact="0" outline="0" multipleItemSelectionAllowed="1" showAll="0" sortType="ascending">
      <items>
        <item x="1"/>
        <item x="0"/>
        <item t="default"/>
      </items>
    </pivotField>
    <pivotField name="Source" compact="0" outline="0" multipleItemSelectionAllowed="1" showAll="0">
      <items>
        <item x="0"/>
        <item x="1"/>
        <item t="default"/>
      </items>
    </pivotField>
    <pivotField name="Amount" compact="0" numFmtId="168"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t="default"/>
      </items>
    </pivotField>
    <pivotField name="Product" compact="0" outline="0" multipleItemSelectionAllowed="1" showAll="0">
      <items>
        <item x="0"/>
        <item x="1"/>
        <item t="default"/>
      </items>
    </pivotField>
    <pivotField name="Time Of Day" compact="0" numFmtId="2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t="default"/>
      </items>
    </pivotField>
  </pivotFields>
  <rowFields>
    <field x="2"/>
  </rowFields>
  <dataFields>
    <dataField name="COUNTA of Payment " fld="2" subtotal="count" baseField="0"/>
  </dataFields>
</pivotTableDefinition>
</file>

<file path=xl/pivotTables/pivotTable2.xml><?xml version="1.0" encoding="utf-8"?>
<pivotTableDefinition xmlns="http://schemas.openxmlformats.org/spreadsheetml/2006/main" name="Pivot Table_Question-2" cacheId="0" dataCaption="" rowGrandTotals="0" compact="0" compactData="0">
  <location ref="A1:B5" firstHeaderRow="0" firstDataRow="1" firstDataCol="0"/>
  <pivotFields>
    <pivotField name="Cust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t="default"/>
      </items>
    </pivotField>
    <pivotField name="Region" axis="axisRow" compact="0" outline="0" multipleItemSelectionAllowed="1" showAll="0" sortType="ascending">
      <items>
        <item x="0"/>
        <item x="2"/>
        <item x="3"/>
        <item x="1"/>
        <item t="default"/>
      </items>
    </pivotField>
    <pivotField name="Payment " compact="0" outline="0" multipleItemSelectionAllowed="1" showAll="0">
      <items>
        <item x="0"/>
        <item x="1"/>
        <item t="default"/>
      </items>
    </pivotField>
    <pivotField name="Source" compact="0" outline="0" multipleItemSelectionAllowed="1" showAll="0">
      <items>
        <item x="0"/>
        <item x="1"/>
        <item t="default"/>
      </items>
    </pivotField>
    <pivotField name="Amount" dataField="1" compact="0" numFmtId="168"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t="default"/>
      </items>
    </pivotField>
    <pivotField name="Product" compact="0" outline="0" multipleItemSelectionAllowed="1" showAll="0">
      <items>
        <item x="0"/>
        <item x="1"/>
        <item t="default"/>
      </items>
    </pivotField>
    <pivotField name="Time Of Day" compact="0" numFmtId="2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t="default"/>
      </items>
    </pivotField>
  </pivotFields>
  <rowFields>
    <field x="1"/>
  </rowFields>
  <dataFields>
    <dataField name="AVERAGE of Amount" fld="4" subtotal="average"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2_Col_1" sourceName="Country">
  <x14:extLst>
    <ext uri="{2F2917AC-EB37-4324-AD4E-5DD8C200BD13}">
      <x15:tableSlicerCache tableId="2" column="1"/>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2_Col_2" sourceName=" Region">
  <x14:extLst>
    <ext uri="{2F2917AC-EB37-4324-AD4E-5DD8C200BD13}">
      <x15:tableSlicerCache tableId="2"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Country_1" cache="SlicerCache_Table_2_Col_1" caption="Country" rowHeight="247650"/>
  <x14:slicer name=" Region_2" cache="SlicerCache_Table_2_Col_2" caption=" Region" rowHeight="247650"/>
</x14:slicers>
</file>

<file path=xl/tables/table1.xml><?xml version="1.0" encoding="utf-8"?>
<table xmlns="http://schemas.openxmlformats.org/spreadsheetml/2006/main" ref="B74:D86" displayName="Table_1" id="1">
  <tableColumns count="3">
    <tableColumn name="FY 2020" id="1"/>
    <tableColumn name="Profits" id="2"/>
    <tableColumn name="Trend" id="3"/>
  </tableColumns>
  <tableStyleInfo name="Formatting-style" showColumnStripes="0" showFirstColumn="1" showLastColumn="1" showRowStripes="1"/>
</table>
</file>

<file path=xl/tables/table2.xml><?xml version="1.0" encoding="utf-8"?>
<table xmlns="http://schemas.openxmlformats.org/spreadsheetml/2006/main" ref="B132:H152" displayName="Table_2" id="2">
  <autoFilter ref="$B$132:$H$152"/>
  <tableColumns count="7">
    <tableColumn name="Country" id="1"/>
    <tableColumn name=" Region" id="2"/>
    <tableColumn name="Dairy" id="3"/>
    <tableColumn name="Produce" id="4"/>
    <tableColumn name="Grain" id="5"/>
    <tableColumn name="Beverage" id="6"/>
    <tableColumn name="Total Sales" id="7"/>
  </tableColumns>
  <tableStyleInfo name="Formula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2.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pageSetUpPr/>
  </sheetPr>
  <sheetViews>
    <sheetView showGridLines="0" workbookViewId="0"/>
  </sheetViews>
  <sheetFormatPr customHeight="1" defaultColWidth="14.43" defaultRowHeight="15.0"/>
  <cols>
    <col customWidth="1" min="1" max="1" width="4.29"/>
    <col customWidth="1" min="2" max="2" width="8.71"/>
    <col customWidth="1" min="3" max="3" width="9.0"/>
    <col customWidth="1" min="4" max="4" width="9.14"/>
    <col customWidth="1" min="5" max="5" width="11.0"/>
    <col customWidth="1" min="6" max="8" width="9.14"/>
    <col customWidth="1" min="9" max="9" width="10.14"/>
    <col customWidth="1" min="10" max="26" width="9.14"/>
  </cols>
  <sheetData>
    <row r="1" ht="9.75" customHeight="1">
      <c r="A1" s="1"/>
      <c r="B1" s="2"/>
      <c r="C1" s="3"/>
      <c r="D1" s="1"/>
      <c r="E1" s="1"/>
      <c r="F1" s="1"/>
      <c r="G1" s="1"/>
      <c r="H1" s="1"/>
      <c r="I1" s="1"/>
      <c r="J1" s="1"/>
      <c r="K1" s="1"/>
      <c r="L1" s="1"/>
      <c r="M1" s="1"/>
      <c r="N1" s="1"/>
      <c r="O1" s="1"/>
      <c r="P1" s="1"/>
      <c r="Q1" s="1"/>
      <c r="R1" s="1"/>
      <c r="S1" s="1"/>
      <c r="T1" s="1"/>
      <c r="U1" s="1"/>
      <c r="V1" s="1"/>
      <c r="W1" s="1"/>
      <c r="X1" s="1"/>
      <c r="Y1" s="1"/>
      <c r="Z1" s="1"/>
    </row>
    <row r="2" ht="27.0" customHeight="1">
      <c r="A2" s="1"/>
      <c r="B2" s="4" t="s">
        <v>0</v>
      </c>
      <c r="C2" s="5"/>
      <c r="D2" s="5"/>
      <c r="E2" s="5"/>
      <c r="F2" s="5"/>
      <c r="G2" s="5"/>
      <c r="H2" s="5"/>
      <c r="I2" s="5"/>
      <c r="J2" s="5"/>
      <c r="K2" s="5"/>
      <c r="L2" s="6"/>
      <c r="M2" s="1"/>
      <c r="N2" s="1"/>
      <c r="O2" s="1"/>
      <c r="P2" s="1"/>
      <c r="Q2" s="1"/>
      <c r="R2" s="1"/>
      <c r="S2" s="1"/>
      <c r="T2" s="1"/>
      <c r="U2" s="1"/>
      <c r="V2" s="1"/>
      <c r="W2" s="1"/>
      <c r="X2" s="1"/>
      <c r="Y2" s="1"/>
      <c r="Z2" s="1"/>
    </row>
    <row r="3" ht="14.25" customHeight="1">
      <c r="A3" s="1"/>
      <c r="B3" s="7"/>
      <c r="C3" s="8"/>
      <c r="D3" s="1"/>
      <c r="E3" s="1"/>
      <c r="F3" s="1"/>
      <c r="G3" s="1"/>
      <c r="H3" s="1"/>
      <c r="I3" s="1"/>
      <c r="J3" s="1"/>
      <c r="K3" s="1"/>
      <c r="L3" s="9"/>
      <c r="M3" s="1"/>
      <c r="N3" s="1"/>
      <c r="O3" s="1"/>
      <c r="P3" s="1"/>
      <c r="Q3" s="1"/>
      <c r="R3" s="1"/>
      <c r="S3" s="1"/>
      <c r="T3" s="1"/>
      <c r="U3" s="1"/>
      <c r="V3" s="1"/>
      <c r="W3" s="1"/>
      <c r="X3" s="1"/>
      <c r="Y3" s="1"/>
      <c r="Z3" s="1"/>
    </row>
    <row r="4" ht="7.5" customHeight="1">
      <c r="A4" s="1"/>
      <c r="B4" s="7"/>
      <c r="C4" s="10"/>
      <c r="D4" s="11"/>
      <c r="E4" s="1"/>
      <c r="F4" s="1"/>
      <c r="G4" s="1"/>
      <c r="H4" s="1"/>
      <c r="I4" s="1"/>
      <c r="J4" s="1"/>
      <c r="K4" s="1"/>
      <c r="L4" s="9"/>
      <c r="M4" s="1"/>
      <c r="N4" s="1"/>
      <c r="O4" s="1"/>
      <c r="P4" s="1"/>
      <c r="Q4" s="1"/>
      <c r="R4" s="1"/>
      <c r="S4" s="1"/>
      <c r="T4" s="1"/>
      <c r="U4" s="1"/>
      <c r="V4" s="1"/>
      <c r="W4" s="1"/>
      <c r="X4" s="1"/>
      <c r="Y4" s="1"/>
      <c r="Z4" s="1"/>
    </row>
    <row r="5" ht="14.25" customHeight="1">
      <c r="A5" s="12"/>
      <c r="B5" s="13"/>
      <c r="C5" s="12"/>
      <c r="D5" s="12"/>
      <c r="E5" s="12"/>
      <c r="F5" s="12"/>
      <c r="G5" s="12"/>
      <c r="H5" s="12"/>
      <c r="I5" s="12"/>
      <c r="J5" s="12"/>
      <c r="K5" s="12"/>
      <c r="L5" s="14"/>
      <c r="M5" s="12"/>
      <c r="N5" s="12"/>
      <c r="O5" s="12"/>
      <c r="P5" s="12"/>
      <c r="Q5" s="12"/>
      <c r="R5" s="12"/>
      <c r="S5" s="12"/>
      <c r="T5" s="12"/>
      <c r="U5" s="12"/>
      <c r="V5" s="12"/>
      <c r="W5" s="12"/>
      <c r="X5" s="12"/>
      <c r="Y5" s="12"/>
      <c r="Z5" s="12"/>
    </row>
    <row r="6" ht="14.25" customHeight="1">
      <c r="A6" s="15"/>
      <c r="B6" s="16"/>
      <c r="C6" s="17" t="s">
        <v>1</v>
      </c>
      <c r="D6" s="15"/>
      <c r="E6" s="1"/>
      <c r="F6" s="1"/>
      <c r="G6" s="1"/>
      <c r="H6" s="1"/>
      <c r="I6" s="15"/>
      <c r="J6" s="15"/>
      <c r="K6" s="15"/>
      <c r="L6" s="18"/>
      <c r="M6" s="15"/>
      <c r="N6" s="15"/>
      <c r="O6" s="15"/>
      <c r="P6" s="15"/>
      <c r="Q6" s="15"/>
      <c r="R6" s="15"/>
      <c r="S6" s="15"/>
      <c r="T6" s="15"/>
      <c r="U6" s="15"/>
      <c r="V6" s="15"/>
      <c r="W6" s="15"/>
      <c r="X6" s="15"/>
      <c r="Y6" s="15"/>
      <c r="Z6" s="15"/>
    </row>
    <row r="7" ht="14.25" customHeight="1">
      <c r="A7" s="12"/>
      <c r="B7" s="13"/>
      <c r="C7" s="12"/>
      <c r="D7" s="19" t="s">
        <v>2</v>
      </c>
      <c r="E7" s="12" t="s">
        <v>3</v>
      </c>
      <c r="F7" s="12"/>
      <c r="G7" s="12"/>
      <c r="H7" s="19" t="s">
        <v>4</v>
      </c>
      <c r="I7" s="12" t="s">
        <v>5</v>
      </c>
      <c r="J7" s="12"/>
      <c r="K7" s="12"/>
      <c r="L7" s="14"/>
      <c r="M7" s="12"/>
      <c r="N7" s="12"/>
      <c r="O7" s="12"/>
      <c r="P7" s="12"/>
      <c r="Q7" s="12"/>
      <c r="R7" s="12"/>
      <c r="S7" s="12"/>
      <c r="T7" s="12"/>
      <c r="U7" s="12"/>
      <c r="V7" s="12"/>
      <c r="W7" s="12"/>
      <c r="X7" s="12"/>
      <c r="Y7" s="12"/>
      <c r="Z7" s="12"/>
    </row>
    <row r="8" ht="14.25" customHeight="1">
      <c r="A8" s="12"/>
      <c r="B8" s="13"/>
      <c r="C8" s="12"/>
      <c r="D8" s="19" t="s">
        <v>6</v>
      </c>
      <c r="E8" s="12" t="s">
        <v>7</v>
      </c>
      <c r="F8" s="12"/>
      <c r="G8" s="12"/>
      <c r="H8" s="19" t="s">
        <v>8</v>
      </c>
      <c r="I8" s="12" t="s">
        <v>9</v>
      </c>
      <c r="J8" s="12"/>
      <c r="K8" s="12"/>
      <c r="L8" s="14"/>
      <c r="M8" s="12"/>
      <c r="N8" s="12"/>
      <c r="O8" s="12"/>
      <c r="P8" s="12"/>
      <c r="Q8" s="12"/>
      <c r="R8" s="12"/>
      <c r="S8" s="12"/>
      <c r="T8" s="12"/>
      <c r="U8" s="12"/>
      <c r="V8" s="12"/>
      <c r="W8" s="12"/>
      <c r="X8" s="12"/>
      <c r="Y8" s="12"/>
      <c r="Z8" s="12"/>
    </row>
    <row r="9" ht="14.25" customHeight="1">
      <c r="A9" s="12"/>
      <c r="B9" s="13"/>
      <c r="C9" s="12"/>
      <c r="D9" s="19" t="s">
        <v>10</v>
      </c>
      <c r="E9" s="12" t="s">
        <v>11</v>
      </c>
      <c r="F9" s="12"/>
      <c r="G9" s="12"/>
      <c r="H9" s="19" t="s">
        <v>2</v>
      </c>
      <c r="I9" s="12" t="s">
        <v>12</v>
      </c>
      <c r="J9" s="12"/>
      <c r="K9" s="12"/>
      <c r="L9" s="14"/>
      <c r="M9" s="12"/>
      <c r="N9" s="12"/>
      <c r="O9" s="12"/>
      <c r="P9" s="12"/>
      <c r="Q9" s="12"/>
      <c r="R9" s="12"/>
      <c r="S9" s="12"/>
      <c r="T9" s="12"/>
      <c r="U9" s="12"/>
      <c r="V9" s="12"/>
      <c r="W9" s="12"/>
      <c r="X9" s="12"/>
      <c r="Y9" s="12"/>
      <c r="Z9" s="12"/>
    </row>
    <row r="10" ht="14.25" customHeight="1">
      <c r="A10" s="12"/>
      <c r="B10" s="13"/>
      <c r="C10" s="12"/>
      <c r="D10" s="12"/>
      <c r="E10" s="12"/>
      <c r="F10" s="12"/>
      <c r="G10" s="12"/>
      <c r="H10" s="12"/>
      <c r="I10" s="12"/>
      <c r="J10" s="12"/>
      <c r="K10" s="12"/>
      <c r="L10" s="14"/>
      <c r="M10" s="12"/>
      <c r="N10" s="12"/>
      <c r="O10" s="12"/>
      <c r="P10" s="12"/>
      <c r="Q10" s="12"/>
      <c r="R10" s="12"/>
      <c r="S10" s="12"/>
      <c r="T10" s="12"/>
      <c r="U10" s="12"/>
      <c r="V10" s="12"/>
      <c r="W10" s="12"/>
      <c r="X10" s="12"/>
      <c r="Y10" s="12"/>
      <c r="Z10" s="12"/>
    </row>
    <row r="11" ht="14.25" customHeight="1">
      <c r="A11" s="15"/>
      <c r="B11" s="16"/>
      <c r="C11" s="17" t="s">
        <v>13</v>
      </c>
      <c r="D11" s="15"/>
      <c r="E11" s="1"/>
      <c r="F11" s="1"/>
      <c r="G11" s="1"/>
      <c r="H11" s="1"/>
      <c r="I11" s="15"/>
      <c r="J11" s="15"/>
      <c r="K11" s="15"/>
      <c r="L11" s="18"/>
      <c r="M11" s="15"/>
      <c r="N11" s="15"/>
      <c r="O11" s="15"/>
      <c r="P11" s="15"/>
      <c r="Q11" s="15"/>
      <c r="R11" s="15"/>
      <c r="S11" s="15"/>
      <c r="T11" s="15"/>
      <c r="U11" s="15"/>
      <c r="V11" s="15"/>
      <c r="W11" s="15"/>
      <c r="X11" s="15"/>
      <c r="Y11" s="15"/>
      <c r="Z11" s="15"/>
    </row>
    <row r="12" ht="14.25" customHeight="1">
      <c r="A12" s="12"/>
      <c r="B12" s="13"/>
      <c r="C12" s="12"/>
      <c r="D12" s="19" t="s">
        <v>14</v>
      </c>
      <c r="E12" s="12" t="s">
        <v>15</v>
      </c>
      <c r="F12" s="12"/>
      <c r="G12" s="12"/>
      <c r="H12" s="19" t="s">
        <v>16</v>
      </c>
      <c r="I12" s="12" t="s">
        <v>17</v>
      </c>
      <c r="J12" s="12"/>
      <c r="K12" s="12"/>
      <c r="L12" s="14"/>
      <c r="M12" s="12"/>
      <c r="N12" s="12"/>
      <c r="O12" s="12"/>
      <c r="P12" s="12"/>
      <c r="Q12" s="12"/>
      <c r="R12" s="12"/>
      <c r="S12" s="12"/>
      <c r="T12" s="12"/>
      <c r="U12" s="12"/>
      <c r="V12" s="12"/>
      <c r="W12" s="12"/>
      <c r="X12" s="12"/>
      <c r="Y12" s="12"/>
      <c r="Z12" s="12"/>
    </row>
    <row r="13" ht="14.25" customHeight="1">
      <c r="A13" s="12"/>
      <c r="B13" s="13"/>
      <c r="C13" s="12"/>
      <c r="D13" s="19" t="s">
        <v>18</v>
      </c>
      <c r="E13" s="12" t="s">
        <v>19</v>
      </c>
      <c r="F13" s="12"/>
      <c r="G13" s="12"/>
      <c r="H13" s="19" t="s">
        <v>20</v>
      </c>
      <c r="I13" s="12" t="s">
        <v>21</v>
      </c>
      <c r="J13" s="12"/>
      <c r="K13" s="12"/>
      <c r="L13" s="14"/>
      <c r="M13" s="12"/>
      <c r="N13" s="12"/>
      <c r="O13" s="12"/>
      <c r="P13" s="12"/>
      <c r="Q13" s="12"/>
      <c r="R13" s="12"/>
      <c r="S13" s="12"/>
      <c r="T13" s="12"/>
      <c r="U13" s="12"/>
      <c r="V13" s="12"/>
      <c r="W13" s="12"/>
      <c r="X13" s="12"/>
      <c r="Y13" s="12"/>
      <c r="Z13" s="12"/>
    </row>
    <row r="14" ht="14.25" customHeight="1">
      <c r="A14" s="12"/>
      <c r="B14" s="13"/>
      <c r="C14" s="12"/>
      <c r="D14" s="19" t="s">
        <v>22</v>
      </c>
      <c r="E14" s="12" t="s">
        <v>23</v>
      </c>
      <c r="F14" s="12"/>
      <c r="G14" s="12"/>
      <c r="H14" s="12"/>
      <c r="I14" s="12"/>
      <c r="J14" s="12"/>
      <c r="K14" s="12"/>
      <c r="L14" s="14"/>
      <c r="M14" s="12"/>
      <c r="N14" s="12"/>
      <c r="O14" s="12"/>
      <c r="P14" s="12"/>
      <c r="Q14" s="12"/>
      <c r="R14" s="12"/>
      <c r="S14" s="12"/>
      <c r="T14" s="12"/>
      <c r="U14" s="12"/>
      <c r="V14" s="12"/>
      <c r="W14" s="12"/>
      <c r="X14" s="12"/>
      <c r="Y14" s="12"/>
      <c r="Z14" s="12"/>
    </row>
    <row r="15" ht="14.25" customHeight="1">
      <c r="A15" s="12"/>
      <c r="B15" s="13"/>
      <c r="C15" s="12"/>
      <c r="D15" s="12"/>
      <c r="E15" s="12"/>
      <c r="F15" s="12"/>
      <c r="G15" s="12"/>
      <c r="H15" s="12"/>
      <c r="I15" s="12"/>
      <c r="J15" s="12"/>
      <c r="K15" s="12"/>
      <c r="L15" s="14"/>
      <c r="M15" s="12"/>
      <c r="N15" s="12"/>
      <c r="O15" s="12"/>
      <c r="P15" s="12"/>
      <c r="Q15" s="12"/>
      <c r="R15" s="12"/>
      <c r="S15" s="12"/>
      <c r="T15" s="12"/>
      <c r="U15" s="12"/>
      <c r="V15" s="12"/>
      <c r="W15" s="12"/>
      <c r="X15" s="12"/>
      <c r="Y15" s="12"/>
      <c r="Z15" s="12"/>
    </row>
    <row r="16" ht="14.25" customHeight="1">
      <c r="A16" s="15"/>
      <c r="B16" s="16"/>
      <c r="C16" s="17" t="s">
        <v>24</v>
      </c>
      <c r="D16" s="15"/>
      <c r="E16" s="1"/>
      <c r="F16" s="1"/>
      <c r="G16" s="1"/>
      <c r="H16" s="1"/>
      <c r="I16" s="15"/>
      <c r="J16" s="15"/>
      <c r="K16" s="15"/>
      <c r="L16" s="18"/>
      <c r="M16" s="15"/>
      <c r="N16" s="1"/>
      <c r="O16" s="1"/>
      <c r="P16" s="15"/>
      <c r="Q16" s="15"/>
      <c r="R16" s="15"/>
      <c r="S16" s="15"/>
      <c r="T16" s="15"/>
      <c r="U16" s="15"/>
      <c r="V16" s="15"/>
      <c r="W16" s="15"/>
      <c r="X16" s="15"/>
      <c r="Y16" s="15"/>
      <c r="Z16" s="15"/>
    </row>
    <row r="17" ht="14.25" customHeight="1">
      <c r="A17" s="12"/>
      <c r="B17" s="13"/>
      <c r="C17" s="12"/>
      <c r="D17" s="19" t="s">
        <v>25</v>
      </c>
      <c r="E17" s="12" t="s">
        <v>26</v>
      </c>
      <c r="F17" s="12"/>
      <c r="G17" s="12"/>
      <c r="H17" s="19" t="s">
        <v>27</v>
      </c>
      <c r="I17" s="12" t="s">
        <v>28</v>
      </c>
      <c r="J17" s="12"/>
      <c r="K17" s="12"/>
      <c r="L17" s="14"/>
      <c r="M17" s="12"/>
      <c r="N17" s="12"/>
      <c r="O17" s="12"/>
      <c r="P17" s="12"/>
      <c r="Q17" s="12"/>
      <c r="R17" s="12"/>
      <c r="S17" s="12"/>
      <c r="T17" s="12"/>
      <c r="U17" s="12"/>
      <c r="V17" s="12"/>
      <c r="W17" s="12"/>
      <c r="X17" s="12"/>
      <c r="Y17" s="12"/>
      <c r="Z17" s="12"/>
    </row>
    <row r="18" ht="14.25" customHeight="1">
      <c r="A18" s="12"/>
      <c r="B18" s="13"/>
      <c r="C18" s="12"/>
      <c r="D18" s="19" t="s">
        <v>29</v>
      </c>
      <c r="E18" s="12" t="s">
        <v>30</v>
      </c>
      <c r="F18" s="12"/>
      <c r="G18" s="12"/>
      <c r="H18" s="19" t="s">
        <v>31</v>
      </c>
      <c r="I18" s="12" t="s">
        <v>32</v>
      </c>
      <c r="J18" s="12"/>
      <c r="K18" s="12"/>
      <c r="L18" s="14"/>
      <c r="M18" s="12"/>
      <c r="N18" s="12"/>
      <c r="O18" s="12"/>
      <c r="P18" s="12"/>
      <c r="Q18" s="12"/>
      <c r="R18" s="12"/>
      <c r="S18" s="12"/>
      <c r="T18" s="12"/>
      <c r="U18" s="12"/>
      <c r="V18" s="12"/>
      <c r="W18" s="12"/>
      <c r="X18" s="12"/>
      <c r="Y18" s="12"/>
      <c r="Z18" s="12"/>
    </row>
    <row r="19" ht="14.25" customHeight="1">
      <c r="A19" s="12"/>
      <c r="B19" s="13"/>
      <c r="C19" s="12"/>
      <c r="D19" s="19" t="s">
        <v>33</v>
      </c>
      <c r="E19" s="12" t="s">
        <v>34</v>
      </c>
      <c r="F19" s="12"/>
      <c r="G19" s="12"/>
      <c r="H19" s="19" t="s">
        <v>2</v>
      </c>
      <c r="I19" s="12" t="s">
        <v>35</v>
      </c>
      <c r="J19" s="12"/>
      <c r="K19" s="12"/>
      <c r="L19" s="14"/>
      <c r="M19" s="12"/>
      <c r="N19" s="12"/>
      <c r="O19" s="12"/>
      <c r="P19" s="12"/>
      <c r="Q19" s="12"/>
      <c r="R19" s="12"/>
      <c r="S19" s="12"/>
      <c r="T19" s="12"/>
      <c r="U19" s="12"/>
      <c r="V19" s="12"/>
      <c r="W19" s="12"/>
      <c r="X19" s="12"/>
      <c r="Y19" s="12"/>
      <c r="Z19" s="12"/>
    </row>
    <row r="20" ht="14.25" customHeight="1">
      <c r="A20" s="12"/>
      <c r="B20" s="13"/>
      <c r="C20" s="12"/>
      <c r="D20" s="19" t="s">
        <v>4</v>
      </c>
      <c r="E20" s="12" t="s">
        <v>36</v>
      </c>
      <c r="F20" s="12"/>
      <c r="G20" s="12"/>
      <c r="H20" s="12"/>
      <c r="I20" s="12"/>
      <c r="J20" s="12"/>
      <c r="K20" s="12"/>
      <c r="L20" s="14"/>
      <c r="M20" s="12"/>
      <c r="N20" s="12"/>
      <c r="O20" s="12"/>
      <c r="P20" s="12"/>
      <c r="Q20" s="12"/>
      <c r="R20" s="12"/>
      <c r="S20" s="12"/>
      <c r="T20" s="12"/>
      <c r="U20" s="12"/>
      <c r="V20" s="12"/>
      <c r="W20" s="12"/>
      <c r="X20" s="12"/>
      <c r="Y20" s="12"/>
      <c r="Z20" s="12"/>
    </row>
    <row r="21" ht="14.25" customHeight="1">
      <c r="A21" s="12"/>
      <c r="B21" s="13"/>
      <c r="C21" s="12"/>
      <c r="D21" s="12"/>
      <c r="E21" s="12"/>
      <c r="F21" s="12"/>
      <c r="G21" s="12"/>
      <c r="H21" s="12"/>
      <c r="I21" s="12"/>
      <c r="J21" s="12"/>
      <c r="K21" s="12"/>
      <c r="L21" s="14"/>
      <c r="M21" s="12"/>
      <c r="N21" s="12"/>
      <c r="O21" s="12"/>
      <c r="P21" s="12"/>
      <c r="Q21" s="12"/>
      <c r="R21" s="12"/>
      <c r="S21" s="12"/>
      <c r="T21" s="12"/>
      <c r="U21" s="12"/>
      <c r="V21" s="12"/>
      <c r="W21" s="12"/>
      <c r="X21" s="12"/>
      <c r="Y21" s="12"/>
      <c r="Z21" s="12"/>
    </row>
    <row r="22" ht="14.25" customHeight="1">
      <c r="A22" s="15"/>
      <c r="B22" s="16"/>
      <c r="C22" s="17" t="s">
        <v>37</v>
      </c>
      <c r="D22" s="15"/>
      <c r="E22" s="1"/>
      <c r="F22" s="1"/>
      <c r="G22" s="1"/>
      <c r="H22" s="1"/>
      <c r="I22" s="15"/>
      <c r="J22" s="15"/>
      <c r="K22" s="15"/>
      <c r="L22" s="18"/>
      <c r="M22" s="15"/>
      <c r="N22" s="15"/>
      <c r="O22" s="15"/>
      <c r="P22" s="15"/>
      <c r="Q22" s="15"/>
      <c r="R22" s="15"/>
      <c r="S22" s="15"/>
      <c r="T22" s="15"/>
      <c r="U22" s="15"/>
      <c r="V22" s="15"/>
      <c r="W22" s="15"/>
      <c r="X22" s="15"/>
      <c r="Y22" s="15"/>
      <c r="Z22" s="15"/>
    </row>
    <row r="23" ht="14.25" customHeight="1">
      <c r="A23" s="12"/>
      <c r="B23" s="13"/>
      <c r="C23" s="12"/>
      <c r="D23" s="19" t="s">
        <v>38</v>
      </c>
      <c r="E23" s="12" t="s">
        <v>39</v>
      </c>
      <c r="F23" s="12"/>
      <c r="G23" s="12"/>
      <c r="H23" s="19"/>
      <c r="I23" s="12"/>
      <c r="J23" s="12"/>
      <c r="K23" s="12"/>
      <c r="L23" s="14"/>
      <c r="M23" s="12"/>
      <c r="N23" s="12"/>
      <c r="O23" s="12"/>
      <c r="P23" s="12"/>
      <c r="Q23" s="12"/>
      <c r="R23" s="12"/>
      <c r="S23" s="12"/>
      <c r="T23" s="12"/>
      <c r="U23" s="12"/>
      <c r="V23" s="12"/>
      <c r="W23" s="12"/>
      <c r="X23" s="12"/>
      <c r="Y23" s="12"/>
      <c r="Z23" s="12"/>
    </row>
    <row r="24" ht="14.25" customHeight="1">
      <c r="A24" s="12"/>
      <c r="B24" s="13"/>
      <c r="C24" s="12"/>
      <c r="D24" s="12"/>
      <c r="E24" s="12"/>
      <c r="F24" s="12"/>
      <c r="G24" s="12"/>
      <c r="H24" s="12"/>
      <c r="I24" s="12"/>
      <c r="J24" s="12"/>
      <c r="K24" s="12"/>
      <c r="L24" s="14"/>
      <c r="M24" s="12"/>
      <c r="N24" s="12"/>
      <c r="O24" s="12"/>
      <c r="P24" s="12"/>
      <c r="Q24" s="12"/>
      <c r="R24" s="12"/>
      <c r="S24" s="12"/>
      <c r="T24" s="12"/>
      <c r="U24" s="12"/>
      <c r="V24" s="12"/>
      <c r="W24" s="12"/>
      <c r="X24" s="12"/>
      <c r="Y24" s="12"/>
      <c r="Z24" s="12"/>
    </row>
    <row r="25" ht="14.25" customHeight="1">
      <c r="A25" s="15"/>
      <c r="B25" s="16"/>
      <c r="C25" s="17" t="s">
        <v>40</v>
      </c>
      <c r="D25" s="15"/>
      <c r="E25" s="1"/>
      <c r="F25" s="1"/>
      <c r="G25" s="1"/>
      <c r="H25" s="1"/>
      <c r="I25" s="15"/>
      <c r="J25" s="15"/>
      <c r="K25" s="15"/>
      <c r="L25" s="18"/>
      <c r="M25" s="15"/>
      <c r="N25" s="1"/>
      <c r="O25" s="1"/>
      <c r="P25" s="15"/>
      <c r="Q25" s="15"/>
      <c r="R25" s="15"/>
      <c r="S25" s="15"/>
      <c r="T25" s="15"/>
      <c r="U25" s="15"/>
      <c r="V25" s="15"/>
      <c r="W25" s="15"/>
      <c r="X25" s="15"/>
      <c r="Y25" s="15"/>
      <c r="Z25" s="15"/>
    </row>
    <row r="26" ht="14.25" customHeight="1">
      <c r="A26" s="12"/>
      <c r="B26" s="13"/>
      <c r="C26" s="12"/>
      <c r="D26" s="19" t="s">
        <v>41</v>
      </c>
      <c r="E26" s="12" t="s">
        <v>42</v>
      </c>
      <c r="F26" s="12"/>
      <c r="G26" s="12"/>
      <c r="H26" s="19" t="s">
        <v>43</v>
      </c>
      <c r="I26" s="12" t="s">
        <v>44</v>
      </c>
      <c r="J26" s="12"/>
      <c r="K26" s="12"/>
      <c r="L26" s="14"/>
      <c r="M26" s="12"/>
      <c r="N26" s="12"/>
      <c r="O26" s="12"/>
      <c r="P26" s="12"/>
      <c r="Q26" s="12"/>
      <c r="R26" s="12"/>
      <c r="S26" s="12"/>
      <c r="T26" s="12"/>
      <c r="U26" s="12"/>
      <c r="V26" s="12"/>
      <c r="W26" s="12"/>
      <c r="X26" s="12"/>
      <c r="Y26" s="12"/>
      <c r="Z26" s="12"/>
    </row>
    <row r="27" ht="14.25" customHeight="1">
      <c r="A27" s="1"/>
      <c r="B27" s="7"/>
      <c r="C27" s="1"/>
      <c r="D27" s="1"/>
      <c r="E27" s="1"/>
      <c r="F27" s="1"/>
      <c r="G27" s="1"/>
      <c r="H27" s="1"/>
      <c r="I27" s="1"/>
      <c r="J27" s="1"/>
      <c r="K27" s="1"/>
      <c r="L27" s="9"/>
      <c r="M27" s="1"/>
      <c r="N27" s="1"/>
      <c r="O27" s="1"/>
      <c r="P27" s="1"/>
      <c r="Q27" s="1"/>
      <c r="R27" s="1"/>
      <c r="S27" s="1"/>
      <c r="T27" s="1"/>
      <c r="U27" s="1"/>
      <c r="V27" s="1"/>
      <c r="W27" s="1"/>
      <c r="X27" s="1"/>
      <c r="Y27" s="1"/>
      <c r="Z27" s="1"/>
    </row>
    <row r="28" ht="14.25" customHeight="1">
      <c r="A28" s="1"/>
      <c r="B28" s="7"/>
      <c r="C28" s="1"/>
      <c r="D28" s="1"/>
      <c r="E28" s="1"/>
      <c r="F28" s="1"/>
      <c r="G28" s="1"/>
      <c r="H28" s="1"/>
      <c r="I28" s="1"/>
      <c r="J28" s="1"/>
      <c r="K28" s="1"/>
      <c r="L28" s="9"/>
      <c r="M28" s="1"/>
      <c r="N28" s="1"/>
      <c r="O28" s="1"/>
      <c r="P28" s="1"/>
      <c r="Q28" s="1"/>
      <c r="R28" s="1"/>
      <c r="S28" s="1"/>
      <c r="T28" s="1"/>
      <c r="U28" s="1"/>
      <c r="V28" s="1"/>
      <c r="W28" s="1"/>
      <c r="X28" s="1"/>
      <c r="Y28" s="1"/>
      <c r="Z28" s="1"/>
    </row>
    <row r="29" ht="14.25" customHeight="1">
      <c r="A29" s="1"/>
      <c r="B29" s="20"/>
      <c r="C29" s="21"/>
      <c r="D29" s="21"/>
      <c r="E29" s="21"/>
      <c r="F29" s="21"/>
      <c r="G29" s="21"/>
      <c r="H29" s="21"/>
      <c r="I29" s="21"/>
      <c r="J29" s="21"/>
      <c r="K29" s="21"/>
      <c r="L29" s="22"/>
      <c r="M29" s="1"/>
      <c r="N29" s="1"/>
      <c r="O29" s="1"/>
      <c r="P29" s="1"/>
      <c r="Q29" s="1"/>
      <c r="R29" s="1"/>
      <c r="S29" s="1"/>
      <c r="T29" s="1"/>
      <c r="U29" s="1"/>
      <c r="V29" s="1"/>
      <c r="W29" s="1"/>
      <c r="X29" s="1"/>
      <c r="Y29" s="1"/>
      <c r="Z29" s="1"/>
    </row>
    <row r="30"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
    <mergeCell ref="B2:L2"/>
  </mergeCells>
  <hyperlinks>
    <hyperlink display="Exercise 6" location="Formatting!B4" ref="D7"/>
    <hyperlink display="Exercise 7" location="Formatting!B16" ref="H7"/>
    <hyperlink display="Exercise 8" location="Formatting!B28" ref="D8"/>
    <hyperlink display="Exercise 9" location="Formatting!B42" ref="H8"/>
    <hyperlink display="Exercise 10" location="Formatting!B56" ref="D9"/>
    <hyperlink display="Exercise 6" location="Formatting!B72" ref="H9"/>
    <hyperlink display="Exercise 11" location="'Basic Editing'!B5" ref="D12"/>
    <hyperlink display="Exercise 12" location="'Basic Editing'!B23" ref="H12"/>
    <hyperlink display="Exercise 13" location="'Basic Editing'!B43" ref="D13"/>
    <hyperlink display="Exercise 14" location="'Basic Editing'!B62" ref="H13"/>
    <hyperlink display="Exercise 15" location="'Basic Editing'!B82" ref="D14"/>
    <hyperlink display="Exercise 16" location="Formulas!B5" ref="D17"/>
    <hyperlink display="Exercise 17" location="Formulas!B27" ref="H17"/>
    <hyperlink display="Exercise 18" location="Formulas!B56" ref="D18"/>
    <hyperlink display="Exercise 19" location="Formulas!B74" ref="H18"/>
    <hyperlink display="Exercise 20" location="Formulas!B99" ref="D19"/>
    <hyperlink display="Exercise 6" location="Formulas!B114" ref="H19"/>
    <hyperlink display="Exercise 7" location="Formulas!B131" ref="D20"/>
    <hyperlink display="Exercise 1" location="'Pivot table'!A1" ref="D23"/>
    <hyperlink display="Exercise 23" location="Charting!B5" ref="D26"/>
    <hyperlink display="Exercise 24" location="Charting!B22" ref="H26"/>
  </hyperlinks>
  <printOptions/>
  <pageMargins bottom="1.0" footer="0.0" header="0.0" left="0.75" right="0.75" top="1.0"/>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33399"/>
    <pageSetUpPr/>
  </sheetPr>
  <sheetViews>
    <sheetView workbookViewId="0"/>
  </sheetViews>
  <sheetFormatPr customHeight="1" defaultColWidth="14.43" defaultRowHeight="15.0"/>
  <cols>
    <col customWidth="1" min="1" max="1" width="4.29"/>
    <col customWidth="1" min="2" max="2" width="8.71"/>
    <col customWidth="1" min="3" max="3" width="11.29"/>
    <col customWidth="1" min="4" max="4" width="10.14"/>
    <col customWidth="1" min="5" max="8" width="8.71"/>
    <col customWidth="1" min="9" max="9" width="9.57"/>
    <col customWidth="1" min="10" max="26" width="8.71"/>
  </cols>
  <sheetData>
    <row r="1" ht="12.0" customHeight="1"/>
    <row r="2" ht="21.0" customHeight="1">
      <c r="B2" s="23" t="s">
        <v>45</v>
      </c>
      <c r="C2" s="24"/>
      <c r="D2" s="24"/>
      <c r="E2" s="24"/>
      <c r="F2" s="25"/>
      <c r="G2" s="25"/>
    </row>
    <row r="3" ht="12.0" customHeight="1"/>
    <row r="4" ht="12.0" customHeight="1">
      <c r="B4" s="26" t="s">
        <v>46</v>
      </c>
    </row>
    <row r="5" ht="12.0" customHeight="1"/>
    <row r="6" ht="12.0" customHeight="1">
      <c r="B6" s="27" t="s">
        <v>47</v>
      </c>
    </row>
    <row r="7" ht="12.0" customHeight="1">
      <c r="B7" s="28">
        <v>1.0</v>
      </c>
      <c r="C7" s="29">
        <v>13.0</v>
      </c>
      <c r="D7" s="29">
        <v>13.3</v>
      </c>
      <c r="E7" s="29">
        <v>11.8</v>
      </c>
      <c r="F7" s="29"/>
      <c r="G7" s="30"/>
    </row>
    <row r="8" ht="12.0" customHeight="1">
      <c r="B8" s="31">
        <v>2.0</v>
      </c>
      <c r="C8" s="32">
        <v>21.9</v>
      </c>
      <c r="D8" s="32">
        <v>24.5</v>
      </c>
      <c r="E8" s="32">
        <v>24.7</v>
      </c>
      <c r="F8" s="32"/>
      <c r="G8" s="33"/>
    </row>
    <row r="9" ht="12.0" customHeight="1">
      <c r="B9" s="31">
        <v>3.0</v>
      </c>
      <c r="C9" s="32">
        <v>29.8</v>
      </c>
      <c r="D9" s="32">
        <v>28.0</v>
      </c>
      <c r="E9" s="32">
        <v>24.1</v>
      </c>
      <c r="F9" s="32">
        <v>24.2</v>
      </c>
      <c r="G9" s="33">
        <v>26.2</v>
      </c>
    </row>
    <row r="10" ht="12.0" customHeight="1">
      <c r="B10" s="31">
        <v>7.0</v>
      </c>
      <c r="C10" s="32">
        <v>32.4</v>
      </c>
      <c r="D10" s="32">
        <v>30.4</v>
      </c>
      <c r="E10" s="32">
        <v>34.5</v>
      </c>
      <c r="F10" s="32">
        <v>33.1</v>
      </c>
      <c r="G10" s="33">
        <v>35.7</v>
      </c>
      <c r="I10" s="34"/>
      <c r="J10" s="34"/>
      <c r="K10" s="34"/>
    </row>
    <row r="11" ht="12.0" customHeight="1">
      <c r="B11" s="35">
        <v>28.0</v>
      </c>
      <c r="C11" s="36">
        <v>41.8</v>
      </c>
      <c r="D11" s="36">
        <v>42.6</v>
      </c>
      <c r="E11" s="36">
        <v>40.3</v>
      </c>
      <c r="F11" s="36">
        <v>35.7</v>
      </c>
      <c r="G11" s="37">
        <v>37.3</v>
      </c>
    </row>
    <row r="12" ht="12.0" customHeight="1">
      <c r="B12" s="38" t="s">
        <v>48</v>
      </c>
    </row>
    <row r="13" ht="12.0" customHeight="1">
      <c r="B13" s="39"/>
    </row>
    <row r="14" ht="12.0" customHeight="1"/>
    <row r="15" ht="12.0" customHeight="1"/>
    <row r="16" ht="12.0" customHeight="1">
      <c r="B16" s="26" t="s">
        <v>49</v>
      </c>
    </row>
    <row r="17" ht="12.0" customHeight="1"/>
    <row r="18" ht="12.0" customHeight="1">
      <c r="B18" s="40">
        <v>100.0</v>
      </c>
      <c r="C18" s="41" t="s">
        <v>50</v>
      </c>
    </row>
    <row r="19" ht="12.0" customHeight="1">
      <c r="B19" s="42">
        <v>100.0</v>
      </c>
      <c r="C19" s="41" t="s">
        <v>51</v>
      </c>
    </row>
    <row r="20" ht="12.0" customHeight="1">
      <c r="B20" s="43">
        <v>1000000.0</v>
      </c>
      <c r="C20" s="41" t="s">
        <v>52</v>
      </c>
    </row>
    <row r="21" ht="12.0" customHeight="1">
      <c r="B21" s="44">
        <v>100.0</v>
      </c>
      <c r="C21" s="41" t="s">
        <v>53</v>
      </c>
    </row>
    <row r="22" ht="12.0" customHeight="1">
      <c r="B22" s="45">
        <v>100.0</v>
      </c>
      <c r="C22" s="41" t="s">
        <v>54</v>
      </c>
    </row>
    <row r="23" ht="12.0" customHeight="1"/>
    <row r="24" ht="12.0" customHeight="1"/>
    <row r="25" ht="12.0" customHeight="1"/>
    <row r="26" ht="12.0" customHeight="1"/>
    <row r="27" ht="12.0" customHeight="1"/>
    <row r="28" ht="12.0" customHeight="1">
      <c r="B28" s="26" t="s">
        <v>55</v>
      </c>
    </row>
    <row r="29" ht="12.0" customHeight="1"/>
    <row r="30" ht="12.0" customHeight="1">
      <c r="B30" s="46"/>
      <c r="C30" s="47"/>
    </row>
    <row r="31" ht="12.0" customHeight="1">
      <c r="B31" s="48"/>
      <c r="C31" s="49"/>
    </row>
    <row r="32" ht="12.0" customHeight="1">
      <c r="B32" s="48"/>
      <c r="C32" s="49"/>
    </row>
    <row r="33" ht="12.0" customHeight="1">
      <c r="B33" s="48"/>
      <c r="C33" s="49"/>
    </row>
    <row r="34" ht="12.0" customHeight="1">
      <c r="B34" s="50"/>
      <c r="C34" s="51"/>
    </row>
    <row r="35" ht="12.0" customHeight="1"/>
    <row r="36" ht="12.0" customHeight="1"/>
    <row r="37" ht="12.0" customHeight="1"/>
    <row r="38" ht="12.0" customHeight="1"/>
    <row r="39" ht="12.0" customHeight="1"/>
    <row r="40" ht="12.0" customHeight="1"/>
    <row r="41" ht="12.0" customHeight="1"/>
    <row r="42" ht="12.0" customHeight="1">
      <c r="B42" s="26" t="s">
        <v>56</v>
      </c>
    </row>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c r="B56" s="26" t="s">
        <v>57</v>
      </c>
    </row>
    <row r="57" ht="12.0" customHeight="1">
      <c r="B57" s="52"/>
    </row>
    <row r="58" ht="12.0" customHeight="1">
      <c r="B58" s="52"/>
      <c r="C58" s="53" t="s">
        <v>58</v>
      </c>
    </row>
    <row r="59" ht="12.0" customHeight="1">
      <c r="B59" s="54" t="s">
        <v>59</v>
      </c>
      <c r="C59" s="55">
        <v>5400.0</v>
      </c>
    </row>
    <row r="60" ht="12.0" customHeight="1">
      <c r="B60" s="56" t="s">
        <v>60</v>
      </c>
      <c r="C60" s="55">
        <v>3152.0</v>
      </c>
    </row>
    <row r="61" ht="12.0" customHeight="1">
      <c r="B61" s="54" t="s">
        <v>61</v>
      </c>
      <c r="C61" s="55">
        <v>6582.0</v>
      </c>
    </row>
    <row r="62" ht="12.0" customHeight="1"/>
    <row r="63" ht="12.0" customHeight="1">
      <c r="B63" s="52"/>
      <c r="C63" s="53" t="s">
        <v>58</v>
      </c>
    </row>
    <row r="64" ht="12.0" customHeight="1">
      <c r="B64" s="54" t="s">
        <v>59</v>
      </c>
      <c r="C64" s="55">
        <v>5400.0</v>
      </c>
    </row>
    <row r="65" ht="12.0" customHeight="1">
      <c r="B65" s="56" t="s">
        <v>60</v>
      </c>
      <c r="C65" s="55">
        <v>3152.0</v>
      </c>
    </row>
    <row r="66" ht="12.0" customHeight="1">
      <c r="B66" s="54" t="s">
        <v>61</v>
      </c>
      <c r="C66" s="55">
        <v>6582.0</v>
      </c>
    </row>
    <row r="67" ht="12.0" customHeight="1"/>
    <row r="68" ht="12.0" customHeight="1"/>
    <row r="69" ht="12.0" customHeight="1"/>
    <row r="70" ht="12.0" customHeight="1"/>
    <row r="71" ht="12.0" customHeight="1"/>
    <row r="72" ht="12.0" customHeight="1">
      <c r="B72" s="26" t="s">
        <v>62</v>
      </c>
    </row>
    <row r="73" ht="12.0" customHeight="1"/>
    <row r="74" ht="12.0" customHeight="1">
      <c r="B74" s="57" t="s">
        <v>63</v>
      </c>
      <c r="C74" s="58" t="s">
        <v>64</v>
      </c>
      <c r="D74" s="57" t="s">
        <v>65</v>
      </c>
    </row>
    <row r="75" ht="12.0" customHeight="1">
      <c r="B75" s="59" t="s">
        <v>66</v>
      </c>
      <c r="C75" s="60">
        <v>5000.0</v>
      </c>
      <c r="D75" s="59"/>
    </row>
    <row r="76" ht="12.0" customHeight="1">
      <c r="B76" s="59" t="s">
        <v>67</v>
      </c>
      <c r="C76" s="60">
        <v>7000.0</v>
      </c>
      <c r="D76" s="61">
        <f t="shared" ref="D76:D86" si="1">C76-C75</f>
        <v>2000</v>
      </c>
    </row>
    <row r="77" ht="12.0" customHeight="1">
      <c r="B77" s="59" t="s">
        <v>68</v>
      </c>
      <c r="C77" s="60">
        <v>10000.0</v>
      </c>
      <c r="D77" s="61">
        <f t="shared" si="1"/>
        <v>3000</v>
      </c>
    </row>
    <row r="78" ht="12.0" customHeight="1">
      <c r="B78" s="59" t="s">
        <v>69</v>
      </c>
      <c r="C78" s="60">
        <v>2500.0</v>
      </c>
      <c r="D78" s="61">
        <f t="shared" si="1"/>
        <v>-7500</v>
      </c>
    </row>
    <row r="79" ht="12.0" customHeight="1">
      <c r="B79" s="59" t="s">
        <v>70</v>
      </c>
      <c r="C79" s="60">
        <v>4000.0</v>
      </c>
      <c r="D79" s="61">
        <f t="shared" si="1"/>
        <v>1500</v>
      </c>
    </row>
    <row r="80" ht="12.0" customHeight="1">
      <c r="B80" s="59" t="s">
        <v>71</v>
      </c>
      <c r="C80" s="60">
        <v>9800.0</v>
      </c>
      <c r="D80" s="61">
        <f t="shared" si="1"/>
        <v>5800</v>
      </c>
    </row>
    <row r="81" ht="12.0" customHeight="1">
      <c r="B81" s="59" t="s">
        <v>59</v>
      </c>
      <c r="C81" s="60">
        <v>5400.0</v>
      </c>
      <c r="D81" s="61">
        <f t="shared" si="1"/>
        <v>-4400</v>
      </c>
    </row>
    <row r="82" ht="12.0" customHeight="1">
      <c r="B82" s="59" t="s">
        <v>60</v>
      </c>
      <c r="C82" s="60">
        <v>6700.0</v>
      </c>
      <c r="D82" s="61">
        <f t="shared" si="1"/>
        <v>1300</v>
      </c>
    </row>
    <row r="83" ht="12.0" customHeight="1">
      <c r="B83" s="59" t="s">
        <v>61</v>
      </c>
      <c r="C83" s="60">
        <v>4300.0</v>
      </c>
      <c r="D83" s="61">
        <f t="shared" si="1"/>
        <v>-2400</v>
      </c>
    </row>
    <row r="84" ht="12.0" customHeight="1">
      <c r="B84" s="59" t="s">
        <v>72</v>
      </c>
      <c r="C84" s="60">
        <v>11000.0</v>
      </c>
      <c r="D84" s="61">
        <f t="shared" si="1"/>
        <v>6700</v>
      </c>
    </row>
    <row r="85" ht="12.0" customHeight="1">
      <c r="B85" s="59" t="s">
        <v>73</v>
      </c>
      <c r="C85" s="60">
        <v>12500.0</v>
      </c>
      <c r="D85" s="61">
        <f t="shared" si="1"/>
        <v>1500</v>
      </c>
    </row>
    <row r="86" ht="12.0" customHeight="1">
      <c r="B86" s="59" t="s">
        <v>74</v>
      </c>
      <c r="C86" s="60">
        <v>9800.0</v>
      </c>
      <c r="D86" s="61">
        <f t="shared" si="1"/>
        <v>-2700</v>
      </c>
    </row>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mergeCells count="1">
    <mergeCell ref="B6:G6"/>
  </mergeCells>
  <conditionalFormatting sqref="D75:D86">
    <cfRule type="cellIs" dxfId="0" priority="1" operator="greaterThan">
      <formula>0</formula>
    </cfRule>
  </conditionalFormatting>
  <conditionalFormatting sqref="D75:D86">
    <cfRule type="cellIs" dxfId="1" priority="2" operator="lessThanOrEqual">
      <formula>0</formula>
    </cfRule>
  </conditionalFormatting>
  <printOptions/>
  <pageMargins bottom="1.0" footer="0.0" header="0.0" left="0.75" right="0.75" top="1.0"/>
  <pageSetup orientation="portrait"/>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66699"/>
    <pageSetUpPr/>
  </sheetPr>
  <sheetViews>
    <sheetView workbookViewId="0"/>
  </sheetViews>
  <sheetFormatPr customHeight="1" defaultColWidth="14.43" defaultRowHeight="15.0"/>
  <cols>
    <col customWidth="1" min="1" max="2" width="8.71"/>
    <col customWidth="1" min="3" max="3" width="9.71"/>
    <col customWidth="1" min="4" max="26" width="8.71"/>
  </cols>
  <sheetData>
    <row r="1" ht="12.0" customHeight="1"/>
    <row r="2" ht="12.0" customHeight="1">
      <c r="B2" s="23" t="s">
        <v>75</v>
      </c>
      <c r="C2" s="24"/>
      <c r="D2" s="24"/>
      <c r="E2" s="24"/>
    </row>
    <row r="3" ht="12.0" customHeight="1"/>
    <row r="4" ht="12.0" customHeight="1"/>
    <row r="5" ht="12.0" customHeight="1">
      <c r="B5" s="26" t="s">
        <v>76</v>
      </c>
    </row>
    <row r="6" ht="12.0" customHeight="1"/>
    <row r="7" ht="12.0" customHeight="1">
      <c r="B7" s="62">
        <v>5.0</v>
      </c>
      <c r="C7" s="62" t="s">
        <v>61</v>
      </c>
      <c r="D7" s="62" t="s">
        <v>77</v>
      </c>
    </row>
    <row r="8" ht="12.0" customHeight="1">
      <c r="B8" s="63">
        <v>10.0</v>
      </c>
      <c r="C8" s="63" t="s">
        <v>72</v>
      </c>
      <c r="D8" s="63" t="s">
        <v>78</v>
      </c>
    </row>
    <row r="9" ht="12.0" customHeight="1">
      <c r="B9" s="62">
        <v>15.0</v>
      </c>
      <c r="C9" s="63" t="s">
        <v>73</v>
      </c>
      <c r="D9" s="63" t="s">
        <v>79</v>
      </c>
    </row>
    <row r="10" ht="12.0" customHeight="1">
      <c r="B10" s="63">
        <v>20.0</v>
      </c>
      <c r="C10" s="63" t="s">
        <v>74</v>
      </c>
      <c r="D10" s="63" t="s">
        <v>80</v>
      </c>
    </row>
    <row r="11" ht="12.0" customHeight="1">
      <c r="B11" s="62">
        <v>25.0</v>
      </c>
      <c r="C11" s="63" t="s">
        <v>66</v>
      </c>
      <c r="D11" s="63" t="s">
        <v>81</v>
      </c>
    </row>
    <row r="12" ht="12.0" customHeight="1">
      <c r="B12" s="63">
        <v>30.0</v>
      </c>
      <c r="C12" s="63" t="s">
        <v>67</v>
      </c>
      <c r="D12" s="63" t="s">
        <v>82</v>
      </c>
    </row>
    <row r="13" ht="12.0" customHeight="1">
      <c r="B13" s="62">
        <v>35.0</v>
      </c>
      <c r="C13" s="63" t="s">
        <v>68</v>
      </c>
      <c r="D13" s="63" t="s">
        <v>83</v>
      </c>
    </row>
    <row r="14" ht="12.0" customHeight="1">
      <c r="B14" s="63">
        <v>40.0</v>
      </c>
      <c r="C14" s="63" t="s">
        <v>69</v>
      </c>
      <c r="D14" s="63" t="s">
        <v>84</v>
      </c>
    </row>
    <row r="15" ht="12.0" customHeight="1">
      <c r="B15" s="62">
        <v>45.0</v>
      </c>
      <c r="C15" s="63" t="s">
        <v>70</v>
      </c>
      <c r="D15" s="63" t="s">
        <v>85</v>
      </c>
    </row>
    <row r="16" ht="12.0" customHeight="1">
      <c r="B16" s="63">
        <v>50.0</v>
      </c>
      <c r="C16" s="63" t="s">
        <v>71</v>
      </c>
      <c r="D16" s="63" t="s">
        <v>86</v>
      </c>
    </row>
    <row r="17" ht="12.0" customHeight="1"/>
    <row r="18" ht="12.0" customHeight="1"/>
    <row r="19" ht="12.0" customHeight="1"/>
    <row r="20" ht="12.0" customHeight="1"/>
    <row r="21" ht="12.0" customHeight="1"/>
    <row r="22" ht="12.0" customHeight="1"/>
    <row r="23" ht="12.0" customHeight="1">
      <c r="B23" s="26" t="s">
        <v>87</v>
      </c>
    </row>
    <row r="24" ht="12.0" customHeight="1"/>
    <row r="25" ht="12.0" customHeight="1">
      <c r="B25" s="64" t="s">
        <v>59</v>
      </c>
      <c r="C25" s="64" t="s">
        <v>88</v>
      </c>
    </row>
    <row r="26" ht="12.0" customHeight="1">
      <c r="B26" s="64" t="s">
        <v>60</v>
      </c>
      <c r="C26" s="64" t="s">
        <v>89</v>
      </c>
    </row>
    <row r="27" ht="12.0" customHeight="1">
      <c r="B27" s="64" t="s">
        <v>61</v>
      </c>
      <c r="C27" s="64" t="s">
        <v>90</v>
      </c>
    </row>
    <row r="28" ht="12.0" customHeight="1">
      <c r="B28" s="64" t="s">
        <v>72</v>
      </c>
      <c r="C28" s="64" t="s">
        <v>91</v>
      </c>
    </row>
    <row r="29" ht="12.0" customHeight="1">
      <c r="B29" s="64" t="s">
        <v>73</v>
      </c>
      <c r="C29" s="64" t="s">
        <v>92</v>
      </c>
    </row>
    <row r="30" ht="12.0" customHeight="1">
      <c r="B30" s="64" t="s">
        <v>74</v>
      </c>
      <c r="C30" s="64" t="s">
        <v>93</v>
      </c>
    </row>
    <row r="31" ht="12.0" customHeight="1">
      <c r="B31" s="64" t="s">
        <v>66</v>
      </c>
      <c r="C31" s="64" t="s">
        <v>94</v>
      </c>
    </row>
    <row r="32" ht="12.0" customHeight="1">
      <c r="B32" s="64" t="s">
        <v>67</v>
      </c>
      <c r="C32" s="64" t="s">
        <v>88</v>
      </c>
    </row>
    <row r="33" ht="12.0" customHeight="1">
      <c r="B33" s="64" t="s">
        <v>68</v>
      </c>
      <c r="C33" s="64" t="s">
        <v>89</v>
      </c>
    </row>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c r="B43" s="26" t="s">
        <v>95</v>
      </c>
    </row>
    <row r="44" ht="12.0" customHeight="1"/>
    <row r="45" ht="12.0" customHeight="1">
      <c r="C45" s="65" t="s">
        <v>96</v>
      </c>
      <c r="D45" s="66">
        <v>0.06</v>
      </c>
    </row>
    <row r="46" ht="12.0" customHeight="1">
      <c r="C46" s="67" t="s">
        <v>97</v>
      </c>
      <c r="D46" s="68">
        <v>100.0</v>
      </c>
    </row>
    <row r="47" ht="12.0" customHeight="1">
      <c r="C47" s="69" t="s">
        <v>98</v>
      </c>
      <c r="D47" s="70">
        <f>D45*D46</f>
        <v>6</v>
      </c>
    </row>
    <row r="48" ht="12.0" customHeight="1"/>
    <row r="49" ht="12.0" customHeight="1">
      <c r="B49" s="71">
        <f>D45*D46</f>
        <v>6</v>
      </c>
    </row>
    <row r="50" ht="12.0" customHeight="1">
      <c r="B50" s="26"/>
    </row>
    <row r="51" ht="12.0" customHeight="1">
      <c r="B51" s="70">
        <f>B49*B50</f>
        <v>0</v>
      </c>
    </row>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c r="B62" s="26" t="s">
        <v>99</v>
      </c>
    </row>
    <row r="63" ht="12.0" customHeight="1"/>
    <row r="64" ht="12.0" customHeight="1">
      <c r="B64" s="72" t="s">
        <v>24</v>
      </c>
      <c r="C64" s="70"/>
      <c r="D64" s="72" t="s">
        <v>100</v>
      </c>
    </row>
    <row r="65" ht="12.0" customHeight="1">
      <c r="B65" s="38">
        <f>40+6</f>
        <v>46</v>
      </c>
      <c r="D65" s="73"/>
    </row>
    <row r="66" ht="12.0" customHeight="1">
      <c r="B66" s="38">
        <f>50+4</f>
        <v>54</v>
      </c>
      <c r="D66" s="74"/>
    </row>
    <row r="67" ht="12.0" customHeight="1">
      <c r="B67" s="38">
        <f>100+43</f>
        <v>143</v>
      </c>
      <c r="D67" s="74"/>
    </row>
    <row r="68" ht="12.0" customHeight="1">
      <c r="B68" s="38">
        <f>102-2</f>
        <v>100</v>
      </c>
      <c r="D68" s="74"/>
    </row>
    <row r="69" ht="12.0" customHeight="1">
      <c r="B69" s="38">
        <f>7*2</f>
        <v>14</v>
      </c>
      <c r="D69" s="75"/>
    </row>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c r="B82" s="26" t="s">
        <v>101</v>
      </c>
    </row>
    <row r="83" ht="12.0" customHeight="1"/>
    <row r="84" ht="12.0" customHeight="1">
      <c r="B84" s="52" t="s">
        <v>102</v>
      </c>
    </row>
    <row r="85" ht="12.0" customHeight="1">
      <c r="B85" s="38" t="s">
        <v>59</v>
      </c>
      <c r="C85" s="38">
        <v>55.0</v>
      </c>
      <c r="D85" s="38">
        <v>35.0</v>
      </c>
    </row>
    <row r="86" ht="12.0" customHeight="1">
      <c r="B86" s="38" t="s">
        <v>60</v>
      </c>
      <c r="C86" s="38">
        <v>23.0</v>
      </c>
      <c r="D86" s="38">
        <v>29.0</v>
      </c>
    </row>
    <row r="87" ht="12.0" customHeight="1">
      <c r="B87" s="38" t="s">
        <v>61</v>
      </c>
      <c r="C87" s="38">
        <v>12.0</v>
      </c>
      <c r="D87" s="38">
        <v>18.0</v>
      </c>
    </row>
    <row r="88" ht="12.0" customHeight="1"/>
    <row r="89" ht="12.0" customHeight="1">
      <c r="B89" s="52" t="s">
        <v>103</v>
      </c>
    </row>
    <row r="90" ht="12.0" customHeight="1">
      <c r="B90" s="38" t="s">
        <v>59</v>
      </c>
      <c r="C90" s="38" t="s">
        <v>60</v>
      </c>
      <c r="D90" s="38" t="s">
        <v>61</v>
      </c>
    </row>
    <row r="91" ht="12.0" customHeight="1">
      <c r="B91" s="38">
        <v>55.0</v>
      </c>
      <c r="C91" s="38">
        <v>23.0</v>
      </c>
      <c r="D91" s="38">
        <v>12.0</v>
      </c>
    </row>
    <row r="92" ht="12.0" customHeight="1">
      <c r="B92" s="38">
        <v>35.0</v>
      </c>
      <c r="C92" s="38">
        <v>29.0</v>
      </c>
      <c r="D92" s="38">
        <v>18.0</v>
      </c>
    </row>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66699"/>
    <pageSetUpPr/>
  </sheetPr>
  <sheetViews>
    <sheetView workbookViewId="0"/>
  </sheetViews>
  <sheetFormatPr customHeight="1" defaultColWidth="14.43" defaultRowHeight="15.0"/>
  <cols>
    <col customWidth="1" min="1" max="1" width="8.71"/>
    <col customWidth="1" min="2" max="2" width="9.43"/>
    <col customWidth="1" min="3" max="3" width="10.29"/>
    <col customWidth="1" min="4" max="4" width="8.71"/>
    <col customWidth="1" min="5" max="5" width="9.57"/>
    <col customWidth="1" min="6" max="6" width="8.71"/>
    <col customWidth="1" min="7" max="7" width="10.43"/>
    <col customWidth="1" min="8" max="8" width="11.57"/>
    <col customWidth="1" min="9" max="26" width="8.71"/>
  </cols>
  <sheetData>
    <row r="1" ht="12.0" customHeight="1"/>
    <row r="2" ht="12.0" customHeight="1">
      <c r="B2" s="23" t="s">
        <v>104</v>
      </c>
      <c r="C2" s="24"/>
      <c r="D2" s="24"/>
    </row>
    <row r="3" ht="12.0" customHeight="1"/>
    <row r="4" ht="12.0" customHeight="1"/>
    <row r="5" ht="12.0" customHeight="1">
      <c r="B5" s="26" t="s">
        <v>105</v>
      </c>
    </row>
    <row r="6" ht="12.0" customHeight="1"/>
    <row r="7" ht="12.0" customHeight="1">
      <c r="C7" s="72" t="s">
        <v>106</v>
      </c>
      <c r="D7" s="72" t="s">
        <v>107</v>
      </c>
      <c r="E7" s="72" t="s">
        <v>108</v>
      </c>
    </row>
    <row r="8" ht="12.0" customHeight="1">
      <c r="B8" s="54" t="s">
        <v>61</v>
      </c>
      <c r="C8" s="76">
        <v>500.0</v>
      </c>
      <c r="D8" s="76">
        <v>250.0</v>
      </c>
      <c r="E8" s="76">
        <v>35.0</v>
      </c>
    </row>
    <row r="9" ht="12.0" customHeight="1">
      <c r="B9" s="54" t="s">
        <v>72</v>
      </c>
      <c r="C9" s="76">
        <v>300.0</v>
      </c>
      <c r="D9" s="76">
        <v>120.0</v>
      </c>
      <c r="E9" s="76">
        <v>45.0</v>
      </c>
    </row>
    <row r="10" ht="12.0" customHeight="1">
      <c r="B10" s="54" t="s">
        <v>73</v>
      </c>
      <c r="C10" s="77">
        <v>100.0</v>
      </c>
      <c r="D10" s="77">
        <v>95.0</v>
      </c>
      <c r="E10" s="77">
        <v>55.0</v>
      </c>
    </row>
    <row r="11" ht="12.0" customHeight="1">
      <c r="B11" s="54" t="s">
        <v>109</v>
      </c>
      <c r="C11" s="78">
        <f t="shared" ref="C11:E11" si="1">SUM(C8:C10)</f>
        <v>900</v>
      </c>
      <c r="D11" s="78">
        <f t="shared" si="1"/>
        <v>465</v>
      </c>
      <c r="E11" s="78">
        <f t="shared" si="1"/>
        <v>135</v>
      </c>
    </row>
    <row r="12" ht="12.0" customHeight="1"/>
    <row r="13" ht="12.0" customHeight="1"/>
    <row r="14" ht="12.0" customHeight="1"/>
    <row r="15" ht="12.0" customHeight="1"/>
    <row r="16" ht="12.0" customHeight="1"/>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c r="B27" s="26" t="s">
        <v>110</v>
      </c>
    </row>
    <row r="28" ht="12.0" customHeight="1"/>
    <row r="29" ht="12.0" customHeight="1">
      <c r="B29" s="52" t="s">
        <v>111</v>
      </c>
      <c r="C29" s="79">
        <v>0.04</v>
      </c>
    </row>
    <row r="30" ht="12.0" customHeight="1"/>
    <row r="31" ht="12.0" customHeight="1">
      <c r="C31" s="72" t="s">
        <v>106</v>
      </c>
      <c r="D31" s="72" t="s">
        <v>107</v>
      </c>
      <c r="E31" s="72" t="s">
        <v>108</v>
      </c>
    </row>
    <row r="32" ht="12.0" customHeight="1">
      <c r="B32" s="54" t="s">
        <v>61</v>
      </c>
      <c r="C32" s="76">
        <v>500.0</v>
      </c>
      <c r="D32" s="76">
        <v>250.0</v>
      </c>
      <c r="E32" s="76">
        <v>35.0</v>
      </c>
    </row>
    <row r="33" ht="12.0" customHeight="1">
      <c r="B33" s="54" t="s">
        <v>72</v>
      </c>
      <c r="C33" s="76">
        <v>300.0</v>
      </c>
      <c r="D33" s="76">
        <v>120.0</v>
      </c>
      <c r="E33" s="76">
        <v>45.0</v>
      </c>
    </row>
    <row r="34" ht="12.0" customHeight="1">
      <c r="B34" s="54" t="s">
        <v>73</v>
      </c>
      <c r="C34" s="77">
        <v>100.0</v>
      </c>
      <c r="D34" s="77">
        <v>95.0</v>
      </c>
      <c r="E34" s="77">
        <v>55.0</v>
      </c>
    </row>
    <row r="35" ht="12.0" customHeight="1">
      <c r="B35" s="54" t="s">
        <v>112</v>
      </c>
      <c r="C35" s="80">
        <f t="shared" ref="C35:E35" si="2">SUM(C32:C34)*$C$29</f>
        <v>36</v>
      </c>
      <c r="D35" s="80">
        <f t="shared" si="2"/>
        <v>18.6</v>
      </c>
      <c r="E35" s="80">
        <f t="shared" si="2"/>
        <v>5.4</v>
      </c>
    </row>
    <row r="36" ht="12.0" customHeight="1"/>
    <row r="37" ht="12.0" customHeight="1">
      <c r="B37" s="39" t="s">
        <v>113</v>
      </c>
    </row>
    <row r="38" ht="12.0" customHeight="1">
      <c r="B38" s="81"/>
      <c r="C38" s="82" t="s">
        <v>106</v>
      </c>
      <c r="D38" s="82" t="s">
        <v>107</v>
      </c>
      <c r="E38" s="83" t="s">
        <v>108</v>
      </c>
    </row>
    <row r="39" ht="12.0" customHeight="1">
      <c r="B39" s="84" t="s">
        <v>61</v>
      </c>
      <c r="C39" s="85">
        <v>500.0</v>
      </c>
      <c r="D39" s="85">
        <v>250.0</v>
      </c>
      <c r="E39" s="86">
        <v>35.0</v>
      </c>
    </row>
    <row r="40" ht="12.0" customHeight="1">
      <c r="B40" s="84" t="s">
        <v>72</v>
      </c>
      <c r="C40" s="85">
        <v>300.0</v>
      </c>
      <c r="D40" s="85">
        <v>120.0</v>
      </c>
      <c r="E40" s="86">
        <v>45.0</v>
      </c>
    </row>
    <row r="41" ht="12.0" customHeight="1">
      <c r="B41" s="84" t="s">
        <v>73</v>
      </c>
      <c r="C41" s="87">
        <v>100.0</v>
      </c>
      <c r="D41" s="87">
        <v>95.0</v>
      </c>
      <c r="E41" s="88">
        <v>55.0</v>
      </c>
    </row>
    <row r="42" ht="12.0" customHeight="1">
      <c r="B42" s="89" t="s">
        <v>112</v>
      </c>
      <c r="C42" s="90">
        <f t="shared" ref="C42:E42" si="3">SUM(C39:C41)*$C$29</f>
        <v>36</v>
      </c>
      <c r="D42" s="90">
        <f t="shared" si="3"/>
        <v>18.6</v>
      </c>
      <c r="E42" s="91">
        <f t="shared" si="3"/>
        <v>5.4</v>
      </c>
    </row>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c r="B56" s="26" t="s">
        <v>114</v>
      </c>
      <c r="K56" s="92"/>
    </row>
    <row r="57" ht="12.0" customHeight="1"/>
    <row r="58" ht="12.0" customHeight="1">
      <c r="B58" s="71"/>
      <c r="C58" s="93" t="s">
        <v>58</v>
      </c>
    </row>
    <row r="59" ht="12.0" customHeight="1">
      <c r="B59" s="94" t="s">
        <v>73</v>
      </c>
      <c r="C59" s="95">
        <v>235.0</v>
      </c>
    </row>
    <row r="60" ht="12.0" customHeight="1">
      <c r="B60" s="94" t="s">
        <v>74</v>
      </c>
      <c r="C60" s="96">
        <v>544.0</v>
      </c>
    </row>
    <row r="61" ht="12.0" customHeight="1">
      <c r="B61" s="94" t="s">
        <v>66</v>
      </c>
      <c r="C61" s="96">
        <v>829.0</v>
      </c>
    </row>
    <row r="62" ht="12.0" customHeight="1">
      <c r="B62" s="97" t="s">
        <v>67</v>
      </c>
      <c r="C62" s="98">
        <v>610.0</v>
      </c>
    </row>
    <row r="63" ht="12.0" customHeight="1"/>
    <row r="64" ht="12.0" customHeight="1">
      <c r="B64" s="54" t="s">
        <v>115</v>
      </c>
      <c r="C64" s="99">
        <f>SUM(C59:C62)</f>
        <v>2218</v>
      </c>
    </row>
    <row r="65" ht="12.0" customHeight="1">
      <c r="B65" s="54" t="s">
        <v>116</v>
      </c>
      <c r="C65" s="99">
        <f>AVERAGE(C59:C62)</f>
        <v>554.5</v>
      </c>
    </row>
    <row r="66" ht="12.0" customHeight="1">
      <c r="B66" s="54" t="s">
        <v>117</v>
      </c>
      <c r="C66" s="99">
        <f>MIN(C59:C62)</f>
        <v>235</v>
      </c>
    </row>
    <row r="67" ht="12.0" customHeight="1">
      <c r="B67" s="54" t="s">
        <v>118</v>
      </c>
      <c r="C67" s="99">
        <f>MAX(C59:C62)</f>
        <v>829</v>
      </c>
    </row>
    <row r="68" ht="12.0" customHeight="1"/>
    <row r="69" ht="12.0" customHeight="1">
      <c r="B69" s="54" t="s">
        <v>119</v>
      </c>
      <c r="C69" s="100">
        <f>Today()</f>
        <v>45013</v>
      </c>
    </row>
    <row r="70" ht="12.0" customHeight="1"/>
    <row r="71" ht="12.0" customHeight="1"/>
    <row r="72" ht="12.0" customHeight="1"/>
    <row r="73" ht="12.0" customHeight="1"/>
    <row r="74" ht="12.0" customHeight="1">
      <c r="B74" s="26" t="s">
        <v>120</v>
      </c>
    </row>
    <row r="75" ht="12.0" customHeight="1"/>
    <row r="76" ht="12.0" customHeight="1">
      <c r="C76" s="52" t="s">
        <v>121</v>
      </c>
    </row>
    <row r="77" ht="12.0" customHeight="1">
      <c r="B77" s="52" t="s">
        <v>106</v>
      </c>
      <c r="C77" s="38">
        <v>500.0</v>
      </c>
    </row>
    <row r="78" ht="12.0" customHeight="1">
      <c r="B78" s="52" t="s">
        <v>107</v>
      </c>
      <c r="C78" s="38">
        <v>350.0</v>
      </c>
    </row>
    <row r="79" ht="12.0" customHeight="1">
      <c r="B79" s="52" t="s">
        <v>108</v>
      </c>
      <c r="C79" s="38">
        <v>495.0</v>
      </c>
    </row>
    <row r="80" ht="12.0" customHeight="1">
      <c r="B80" s="52" t="s">
        <v>122</v>
      </c>
      <c r="C80" s="38">
        <v>620.0</v>
      </c>
    </row>
    <row r="81" ht="12.0" customHeight="1"/>
    <row r="82" ht="12.0" customHeight="1">
      <c r="B82" s="54" t="s">
        <v>123</v>
      </c>
      <c r="C82" s="101" t="str">
        <f>IF(C77&gt;C78, "Q1 better than Q2", 
    "Q2 better than Q1.")</f>
        <v>Q1 better than Q2</v>
      </c>
      <c r="D82" s="32"/>
      <c r="E82" s="32"/>
    </row>
    <row r="83" ht="12.0" customHeight="1"/>
    <row r="84" ht="12.0" customHeight="1">
      <c r="B84" s="54" t="s">
        <v>124</v>
      </c>
      <c r="C84" s="101" t="str">
        <f>IF(MAX(C77:C80)&gt;600, "Exceeded 
   $600M sales in 1 quarter","Quota not 
   met")</f>
        <v>Exceeded 
   $600M sales in 1 quarter</v>
      </c>
      <c r="D84" s="32"/>
      <c r="E84" s="32"/>
    </row>
    <row r="85" ht="12.0" customHeight="1"/>
    <row r="86" ht="12.0" customHeight="1">
      <c r="B86" s="54" t="s">
        <v>125</v>
      </c>
      <c r="C86" s="101">
        <f>IF(C77&gt;C78, C77-C78, C78-C77)</f>
        <v>150</v>
      </c>
    </row>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c r="B99" s="26" t="s">
        <v>126</v>
      </c>
    </row>
    <row r="100" ht="12.0" customHeight="1"/>
    <row r="101" ht="12.0" customHeight="1"/>
    <row r="102" ht="12.0" customHeight="1">
      <c r="B102" s="38" t="s">
        <v>127</v>
      </c>
      <c r="C102" s="38" t="s">
        <v>128</v>
      </c>
      <c r="D102" s="38" t="s">
        <v>129</v>
      </c>
      <c r="F102" s="38" t="s">
        <v>127</v>
      </c>
      <c r="G102" s="38" t="s">
        <v>129</v>
      </c>
    </row>
    <row r="103" ht="12.0" customHeight="1">
      <c r="B103" s="38">
        <v>1.0</v>
      </c>
      <c r="C103" s="38" t="s">
        <v>130</v>
      </c>
      <c r="D103" s="101">
        <f t="shared" ref="D103:D105" si="4">VLOOKUP(B103,$F$103:$G$105,2,FALSE)</f>
        <v>25</v>
      </c>
      <c r="F103" s="38">
        <v>1.0</v>
      </c>
      <c r="G103" s="38">
        <v>25.0</v>
      </c>
    </row>
    <row r="104" ht="12.0" customHeight="1">
      <c r="B104" s="38">
        <v>2.0</v>
      </c>
      <c r="C104" s="38" t="s">
        <v>131</v>
      </c>
      <c r="D104" s="101">
        <f t="shared" si="4"/>
        <v>34</v>
      </c>
      <c r="F104" s="38">
        <v>2.0</v>
      </c>
      <c r="G104" s="38">
        <v>34.0</v>
      </c>
    </row>
    <row r="105" ht="12.0" customHeight="1">
      <c r="B105" s="38">
        <v>3.0</v>
      </c>
      <c r="C105" s="38" t="s">
        <v>132</v>
      </c>
      <c r="D105" s="101">
        <f t="shared" si="4"/>
        <v>28</v>
      </c>
      <c r="F105" s="38">
        <v>3.0</v>
      </c>
      <c r="G105" s="38">
        <v>28.0</v>
      </c>
    </row>
    <row r="106" ht="12.0" customHeight="1"/>
    <row r="107" ht="12.0" customHeight="1"/>
    <row r="108" ht="12.0" customHeight="1"/>
    <row r="109" ht="12.0" customHeight="1"/>
    <row r="110" ht="12.0" customHeight="1"/>
    <row r="111" ht="12.0" customHeight="1"/>
    <row r="112" ht="12.0" customHeight="1"/>
    <row r="113" ht="12.0" customHeight="1"/>
    <row r="114" ht="12.0" customHeight="1">
      <c r="B114" s="26" t="s">
        <v>133</v>
      </c>
    </row>
    <row r="115" ht="12.0" customHeight="1"/>
    <row r="116" ht="12.0" customHeight="1">
      <c r="B116" s="102" t="s">
        <v>134</v>
      </c>
      <c r="C116" s="32"/>
      <c r="D116" s="32"/>
    </row>
    <row r="117" ht="12.0" customHeight="1">
      <c r="B117" s="32"/>
      <c r="C117" s="32"/>
      <c r="D117" s="32"/>
    </row>
    <row r="118" ht="12.0" customHeight="1">
      <c r="B118" s="32"/>
      <c r="C118" s="103" t="s">
        <v>135</v>
      </c>
      <c r="D118" s="104" t="s">
        <v>58</v>
      </c>
    </row>
    <row r="119" ht="12.0" customHeight="1">
      <c r="B119" s="32"/>
      <c r="C119" s="105" t="s">
        <v>136</v>
      </c>
      <c r="D119" s="105">
        <v>54.0</v>
      </c>
    </row>
    <row r="120" ht="12.0" customHeight="1">
      <c r="B120" s="32"/>
      <c r="C120" s="105" t="s">
        <v>137</v>
      </c>
      <c r="D120" s="105">
        <v>27.0</v>
      </c>
    </row>
    <row r="121" ht="12.0" customHeight="1">
      <c r="B121" s="32"/>
      <c r="C121" s="105" t="s">
        <v>138</v>
      </c>
      <c r="D121" s="105">
        <v>39.0</v>
      </c>
    </row>
    <row r="122" ht="12.0" customHeight="1">
      <c r="B122" s="32"/>
      <c r="C122" s="105" t="s">
        <v>136</v>
      </c>
      <c r="D122" s="105">
        <v>88.0</v>
      </c>
    </row>
    <row r="123" ht="12.0" customHeight="1">
      <c r="B123" s="32"/>
      <c r="C123" s="105" t="s">
        <v>136</v>
      </c>
      <c r="D123" s="105">
        <v>39.0</v>
      </c>
    </row>
    <row r="124" ht="12.0" customHeight="1">
      <c r="B124" s="32"/>
      <c r="C124" s="105" t="s">
        <v>138</v>
      </c>
      <c r="D124" s="105">
        <v>96.0</v>
      </c>
    </row>
    <row r="125" ht="12.0" customHeight="1"/>
    <row r="126" ht="12.0" customHeight="1">
      <c r="B126" s="32"/>
      <c r="C126" s="106" t="s">
        <v>139</v>
      </c>
      <c r="D126" s="106" t="s">
        <v>140</v>
      </c>
    </row>
    <row r="127" ht="12.0" customHeight="1">
      <c r="B127" s="32" t="s">
        <v>141</v>
      </c>
      <c r="C127" s="107">
        <f>COUNTIF(C119:C124,"Sam")</f>
        <v>2</v>
      </c>
      <c r="D127" s="107">
        <f>countif(D119:D124,"&gt;60")</f>
        <v>2</v>
      </c>
    </row>
    <row r="128" ht="12.0" customHeight="1">
      <c r="B128" s="38" t="s">
        <v>142</v>
      </c>
      <c r="C128" s="107">
        <f>SUMIF(C119:C124,"Sam",D119:D124)</f>
        <v>135</v>
      </c>
    </row>
    <row r="129" ht="12.0" customHeight="1"/>
    <row r="130" ht="12.0" customHeight="1"/>
    <row r="131" ht="12.0" customHeight="1">
      <c r="B131" s="26"/>
    </row>
    <row r="132" ht="12.0" customHeight="1">
      <c r="B132" s="108" t="s">
        <v>143</v>
      </c>
      <c r="C132" s="109" t="s">
        <v>144</v>
      </c>
      <c r="D132" s="110" t="s">
        <v>145</v>
      </c>
      <c r="E132" s="110" t="s">
        <v>146</v>
      </c>
      <c r="F132" s="110" t="s">
        <v>147</v>
      </c>
      <c r="G132" s="110" t="s">
        <v>148</v>
      </c>
      <c r="H132" s="111" t="s">
        <v>149</v>
      </c>
    </row>
    <row r="133" ht="12.0" customHeight="1">
      <c r="B133" s="112" t="s">
        <v>150</v>
      </c>
      <c r="C133" s="113" t="s">
        <v>151</v>
      </c>
      <c r="D133" s="114">
        <v>32726.0</v>
      </c>
      <c r="E133" s="114">
        <v>38483.0</v>
      </c>
      <c r="F133" s="114">
        <v>33016.0</v>
      </c>
      <c r="G133" s="114">
        <v>19474.0</v>
      </c>
      <c r="H133" s="115">
        <f t="shared" ref="H133:H152" si="5">SUM(D133:G133)</f>
        <v>123699</v>
      </c>
    </row>
    <row r="134" ht="12.0" customHeight="1">
      <c r="B134" s="112" t="s">
        <v>150</v>
      </c>
      <c r="C134" s="113" t="s">
        <v>152</v>
      </c>
      <c r="D134" s="114">
        <v>34733.0</v>
      </c>
      <c r="E134" s="114">
        <v>37971.0</v>
      </c>
      <c r="F134" s="114">
        <v>32236.0</v>
      </c>
      <c r="G134" s="114">
        <v>16734.0</v>
      </c>
      <c r="H134" s="115">
        <f t="shared" si="5"/>
        <v>121674</v>
      </c>
    </row>
    <row r="135" ht="12.0" customHeight="1">
      <c r="B135" s="112" t="s">
        <v>153</v>
      </c>
      <c r="C135" s="113" t="s">
        <v>151</v>
      </c>
      <c r="D135" s="114">
        <v>31062.0</v>
      </c>
      <c r="E135" s="114">
        <v>73611.0</v>
      </c>
      <c r="F135" s="114">
        <v>61085.0</v>
      </c>
      <c r="G135" s="114">
        <v>45120.0</v>
      </c>
      <c r="H135" s="115">
        <f t="shared" si="5"/>
        <v>210878</v>
      </c>
    </row>
    <row r="136" ht="12.0" customHeight="1">
      <c r="B136" s="112" t="s">
        <v>153</v>
      </c>
      <c r="C136" s="113" t="s">
        <v>152</v>
      </c>
      <c r="D136" s="114">
        <v>45389.0</v>
      </c>
      <c r="E136" s="114">
        <v>22189.0</v>
      </c>
      <c r="F136" s="114">
        <v>22040.0</v>
      </c>
      <c r="G136" s="114">
        <v>60116.0</v>
      </c>
      <c r="H136" s="115">
        <f t="shared" si="5"/>
        <v>149734</v>
      </c>
    </row>
    <row r="137" ht="12.0" customHeight="1">
      <c r="B137" s="112" t="s">
        <v>154</v>
      </c>
      <c r="C137" s="113" t="s">
        <v>155</v>
      </c>
      <c r="D137" s="114">
        <v>63539.0</v>
      </c>
      <c r="E137" s="114">
        <v>50602.0</v>
      </c>
      <c r="F137" s="114">
        <v>25347.0</v>
      </c>
      <c r="G137" s="114">
        <v>21991.0</v>
      </c>
      <c r="H137" s="115">
        <f t="shared" si="5"/>
        <v>161479</v>
      </c>
    </row>
    <row r="138" ht="12.0" customHeight="1">
      <c r="B138" s="112" t="s">
        <v>154</v>
      </c>
      <c r="C138" s="113" t="s">
        <v>156</v>
      </c>
      <c r="D138" s="114">
        <v>49382.0</v>
      </c>
      <c r="E138" s="114">
        <v>39100.0</v>
      </c>
      <c r="F138" s="114">
        <v>55406.0</v>
      </c>
      <c r="G138" s="114">
        <v>31810.0</v>
      </c>
      <c r="H138" s="115">
        <f t="shared" si="5"/>
        <v>175698</v>
      </c>
    </row>
    <row r="139" ht="12.0" customHeight="1">
      <c r="B139" s="112" t="s">
        <v>157</v>
      </c>
      <c r="C139" s="113" t="s">
        <v>151</v>
      </c>
      <c r="D139" s="114">
        <v>21842.0</v>
      </c>
      <c r="E139" s="114">
        <v>62310.0</v>
      </c>
      <c r="F139" s="114">
        <v>42256.0</v>
      </c>
      <c r="G139" s="114">
        <v>19191.0</v>
      </c>
      <c r="H139" s="115">
        <f t="shared" si="5"/>
        <v>145599</v>
      </c>
    </row>
    <row r="140" ht="12.0" customHeight="1">
      <c r="B140" s="112" t="s">
        <v>157</v>
      </c>
      <c r="C140" s="113" t="s">
        <v>152</v>
      </c>
      <c r="D140" s="114">
        <v>15566.0</v>
      </c>
      <c r="E140" s="114">
        <v>28321.0</v>
      </c>
      <c r="F140" s="114">
        <v>21355.0</v>
      </c>
      <c r="G140" s="114">
        <v>47141.0</v>
      </c>
      <c r="H140" s="115">
        <f t="shared" si="5"/>
        <v>112383</v>
      </c>
    </row>
    <row r="141" ht="12.0" customHeight="1">
      <c r="B141" s="112" t="s">
        <v>158</v>
      </c>
      <c r="C141" s="113" t="s">
        <v>155</v>
      </c>
      <c r="D141" s="114">
        <v>63332.0</v>
      </c>
      <c r="E141" s="114">
        <v>70239.0</v>
      </c>
      <c r="F141" s="114">
        <v>61149.0</v>
      </c>
      <c r="G141" s="114">
        <v>56706.0</v>
      </c>
      <c r="H141" s="115">
        <f t="shared" si="5"/>
        <v>251426</v>
      </c>
    </row>
    <row r="142" ht="12.0" customHeight="1">
      <c r="B142" s="112" t="s">
        <v>158</v>
      </c>
      <c r="C142" s="113" t="s">
        <v>156</v>
      </c>
      <c r="D142" s="114">
        <v>21386.0</v>
      </c>
      <c r="E142" s="114">
        <v>29939.0</v>
      </c>
      <c r="F142" s="114">
        <v>63308.0</v>
      </c>
      <c r="G142" s="114">
        <v>47036.0</v>
      </c>
      <c r="H142" s="115">
        <f t="shared" si="5"/>
        <v>161669</v>
      </c>
    </row>
    <row r="143" ht="12.0" customHeight="1">
      <c r="B143" s="112" t="s">
        <v>159</v>
      </c>
      <c r="C143" s="113" t="s">
        <v>160</v>
      </c>
      <c r="D143" s="114">
        <v>10471.0</v>
      </c>
      <c r="E143" s="114">
        <v>15781.0</v>
      </c>
      <c r="F143" s="114">
        <v>44755.0</v>
      </c>
      <c r="G143" s="114">
        <v>64064.0</v>
      </c>
      <c r="H143" s="115">
        <f t="shared" si="5"/>
        <v>135071</v>
      </c>
    </row>
    <row r="144" ht="12.0" customHeight="1">
      <c r="B144" s="112" t="s">
        <v>159</v>
      </c>
      <c r="C144" s="113" t="s">
        <v>152</v>
      </c>
      <c r="D144" s="114">
        <v>40282.0</v>
      </c>
      <c r="E144" s="114">
        <v>36045.0</v>
      </c>
      <c r="F144" s="114">
        <v>35135.0</v>
      </c>
      <c r="G144" s="114">
        <v>32748.0</v>
      </c>
      <c r="H144" s="115">
        <f t="shared" si="5"/>
        <v>144210</v>
      </c>
    </row>
    <row r="145" ht="12.0" customHeight="1">
      <c r="B145" s="112" t="s">
        <v>161</v>
      </c>
      <c r="C145" s="113" t="s">
        <v>155</v>
      </c>
      <c r="D145" s="114">
        <v>60161.0</v>
      </c>
      <c r="E145" s="114">
        <v>32055.0</v>
      </c>
      <c r="F145" s="114">
        <v>24207.0</v>
      </c>
      <c r="G145" s="114">
        <v>26952.0</v>
      </c>
      <c r="H145" s="115">
        <f t="shared" si="5"/>
        <v>143375</v>
      </c>
    </row>
    <row r="146" ht="12.0" customHeight="1">
      <c r="B146" s="112" t="s">
        <v>161</v>
      </c>
      <c r="C146" s="113" t="s">
        <v>156</v>
      </c>
      <c r="D146" s="114">
        <v>70606.0</v>
      </c>
      <c r="E146" s="114">
        <v>58763.0</v>
      </c>
      <c r="F146" s="114">
        <v>65356.0</v>
      </c>
      <c r="G146" s="114">
        <v>15132.0</v>
      </c>
      <c r="H146" s="115">
        <f t="shared" si="5"/>
        <v>209857</v>
      </c>
    </row>
    <row r="147" ht="12.0" customHeight="1">
      <c r="B147" s="112" t="s">
        <v>162</v>
      </c>
      <c r="C147" s="113" t="s">
        <v>151</v>
      </c>
      <c r="D147" s="114">
        <v>13522.0</v>
      </c>
      <c r="E147" s="114">
        <v>36363.0</v>
      </c>
      <c r="F147" s="114">
        <v>24925.0</v>
      </c>
      <c r="G147" s="114">
        <v>56741.0</v>
      </c>
      <c r="H147" s="115">
        <f t="shared" si="5"/>
        <v>131551</v>
      </c>
    </row>
    <row r="148" ht="12.0" customHeight="1">
      <c r="B148" s="112" t="s">
        <v>162</v>
      </c>
      <c r="C148" s="113" t="s">
        <v>152</v>
      </c>
      <c r="D148" s="114">
        <v>50055.0</v>
      </c>
      <c r="E148" s="114">
        <v>28828.0</v>
      </c>
      <c r="F148" s="114">
        <v>28333.0</v>
      </c>
      <c r="G148" s="114">
        <v>49805.0</v>
      </c>
      <c r="H148" s="115">
        <f t="shared" si="5"/>
        <v>157021</v>
      </c>
    </row>
    <row r="149" ht="12.0" customHeight="1">
      <c r="B149" s="112" t="s">
        <v>163</v>
      </c>
      <c r="C149" s="113" t="s">
        <v>151</v>
      </c>
      <c r="D149" s="114">
        <v>57008.0</v>
      </c>
      <c r="E149" s="114">
        <v>65101.0</v>
      </c>
      <c r="F149" s="114">
        <v>73444.0</v>
      </c>
      <c r="G149" s="114">
        <v>29043.0</v>
      </c>
      <c r="H149" s="115">
        <f t="shared" si="5"/>
        <v>224596</v>
      </c>
    </row>
    <row r="150" ht="12.0" customHeight="1">
      <c r="B150" s="112" t="s">
        <v>163</v>
      </c>
      <c r="C150" s="113" t="s">
        <v>160</v>
      </c>
      <c r="D150" s="114">
        <v>52202.0</v>
      </c>
      <c r="E150" s="114">
        <v>60639.0</v>
      </c>
      <c r="F150" s="114">
        <v>38777.0</v>
      </c>
      <c r="G150" s="114">
        <v>52787.0</v>
      </c>
      <c r="H150" s="115">
        <f t="shared" si="5"/>
        <v>204405</v>
      </c>
    </row>
    <row r="151" ht="12.0" customHeight="1">
      <c r="B151" s="112" t="s">
        <v>164</v>
      </c>
      <c r="C151" s="113" t="s">
        <v>160</v>
      </c>
      <c r="D151" s="114">
        <v>65925.0</v>
      </c>
      <c r="E151" s="114">
        <v>10865.0</v>
      </c>
      <c r="F151" s="114">
        <v>41532.0</v>
      </c>
      <c r="G151" s="114">
        <v>10731.0</v>
      </c>
      <c r="H151" s="115">
        <f t="shared" si="5"/>
        <v>129053</v>
      </c>
    </row>
    <row r="152" ht="12.0" customHeight="1">
      <c r="B152" s="116" t="s">
        <v>164</v>
      </c>
      <c r="C152" s="117" t="s">
        <v>152</v>
      </c>
      <c r="D152" s="118">
        <v>61525.0</v>
      </c>
      <c r="E152" s="118">
        <v>22930.0</v>
      </c>
      <c r="F152" s="118">
        <v>10785.0</v>
      </c>
      <c r="G152" s="118">
        <v>60148.0</v>
      </c>
      <c r="H152" s="119">
        <f t="shared" si="5"/>
        <v>155388</v>
      </c>
    </row>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customSheetViews>
    <customSheetView guid="{47E2941D-9DF7-47A1-80B8-BE2695C3D121}" filter="1" showAutoFilter="1">
      <autoFilter ref="$B$132:$H$152"/>
    </customSheetView>
  </customSheetViews>
  <printOptions/>
  <pageMargins bottom="1.0" footer="0.0" header="0.0" left="0.75" right="0.75" top="1.0"/>
  <pageSetup orientation="portrait"/>
  <drawing r:id="rId1"/>
  <tableParts count="1">
    <tablePart r:id="rId3"/>
  </tableParts>
  <extLst>
    <ext uri="{3A4CF648-6AED-40f4-86FF-DC5316D8AED3}">
      <x14:slicerList>
        <x14:slicer r:id="rId4"/>
      </x14:slicerList>
    </ext>
  </extLst>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66699"/>
    <pageSetUpPr/>
  </sheetPr>
  <sheetViews>
    <sheetView workbookViewId="0"/>
  </sheetViews>
  <sheetFormatPr customHeight="1" defaultColWidth="14.43" defaultRowHeight="15.0"/>
  <cols>
    <col customWidth="1" min="1" max="1" width="7.14"/>
    <col customWidth="1" min="2" max="2" width="6.86"/>
    <col customWidth="1" min="3" max="3" width="8.86"/>
    <col customWidth="1" min="4" max="4" width="6.86"/>
    <col customWidth="1" min="5" max="5" width="8.0"/>
    <col customWidth="1" min="6" max="6" width="7.57"/>
    <col customWidth="1" min="7" max="7" width="11.43"/>
    <col customWidth="1" min="8" max="8" width="8.71"/>
    <col customWidth="1" min="9" max="9" width="14.14"/>
    <col customWidth="1" min="10" max="10" width="12.86"/>
    <col customWidth="1" min="11" max="26" width="8.71"/>
  </cols>
  <sheetData>
    <row r="1" ht="12.0" customHeight="1"/>
    <row r="2" ht="12.0" customHeight="1">
      <c r="A2" s="52" t="s">
        <v>165</v>
      </c>
      <c r="B2" s="52" t="s">
        <v>166</v>
      </c>
      <c r="C2" s="52" t="s">
        <v>167</v>
      </c>
      <c r="D2" s="52" t="s">
        <v>168</v>
      </c>
      <c r="E2" s="52" t="s">
        <v>169</v>
      </c>
      <c r="F2" s="52" t="s">
        <v>170</v>
      </c>
      <c r="G2" s="120" t="s">
        <v>171</v>
      </c>
      <c r="I2" s="32" t="s">
        <v>172</v>
      </c>
    </row>
    <row r="3" ht="12.0" customHeight="1">
      <c r="A3" s="32">
        <v>10001.0</v>
      </c>
      <c r="B3" s="32" t="s">
        <v>155</v>
      </c>
      <c r="C3" s="32" t="s">
        <v>173</v>
      </c>
      <c r="D3" s="32" t="s">
        <v>174</v>
      </c>
      <c r="E3" s="121">
        <v>20.19</v>
      </c>
      <c r="F3" s="32" t="s">
        <v>175</v>
      </c>
      <c r="G3" s="122">
        <v>0.9298611111111111</v>
      </c>
      <c r="J3" s="32" t="s">
        <v>176</v>
      </c>
    </row>
    <row r="4" ht="12.0" customHeight="1">
      <c r="A4" s="32">
        <v>10002.0</v>
      </c>
      <c r="B4" s="32" t="s">
        <v>156</v>
      </c>
      <c r="C4" s="32" t="s">
        <v>177</v>
      </c>
      <c r="D4" s="32" t="s">
        <v>174</v>
      </c>
      <c r="E4" s="121">
        <v>17.85</v>
      </c>
      <c r="F4" s="32" t="s">
        <v>175</v>
      </c>
      <c r="G4" s="122">
        <v>0.5604166666666667</v>
      </c>
      <c r="J4" s="32" t="s">
        <v>178</v>
      </c>
    </row>
    <row r="5" ht="12.0" customHeight="1">
      <c r="A5" s="32">
        <v>10003.0</v>
      </c>
      <c r="B5" s="32" t="s">
        <v>151</v>
      </c>
      <c r="C5" s="32" t="s">
        <v>177</v>
      </c>
      <c r="D5" s="32" t="s">
        <v>174</v>
      </c>
      <c r="E5" s="121">
        <v>23.98</v>
      </c>
      <c r="F5" s="32" t="s">
        <v>175</v>
      </c>
      <c r="G5" s="122">
        <v>0.6020833333333333</v>
      </c>
      <c r="J5" s="32"/>
    </row>
    <row r="6" ht="12.0" customHeight="1">
      <c r="A6" s="32">
        <v>10004.0</v>
      </c>
      <c r="B6" s="32" t="s">
        <v>156</v>
      </c>
      <c r="C6" s="32" t="s">
        <v>173</v>
      </c>
      <c r="D6" s="32" t="s">
        <v>179</v>
      </c>
      <c r="E6" s="121">
        <v>23.51</v>
      </c>
      <c r="F6" s="32" t="s">
        <v>180</v>
      </c>
      <c r="G6" s="122">
        <v>0.6513888888888889</v>
      </c>
    </row>
    <row r="7" ht="12.0" customHeight="1">
      <c r="A7" s="32">
        <v>10005.0</v>
      </c>
      <c r="B7" s="32" t="s">
        <v>152</v>
      </c>
      <c r="C7" s="32" t="s">
        <v>177</v>
      </c>
      <c r="D7" s="32" t="s">
        <v>174</v>
      </c>
      <c r="E7" s="121">
        <v>15.33</v>
      </c>
      <c r="F7" s="32" t="s">
        <v>180</v>
      </c>
      <c r="G7" s="122">
        <v>0.6395833333333333</v>
      </c>
    </row>
    <row r="8" ht="12.0" customHeight="1">
      <c r="A8" s="32">
        <v>10006.0</v>
      </c>
      <c r="B8" s="32" t="s">
        <v>156</v>
      </c>
      <c r="C8" s="32" t="s">
        <v>173</v>
      </c>
      <c r="D8" s="32" t="s">
        <v>179</v>
      </c>
      <c r="E8" s="121">
        <v>17.3</v>
      </c>
      <c r="F8" s="32" t="s">
        <v>175</v>
      </c>
      <c r="G8" s="122">
        <v>0.5493055555555556</v>
      </c>
    </row>
    <row r="9" ht="12.0" customHeight="1">
      <c r="A9" s="32">
        <v>10007.0</v>
      </c>
      <c r="B9" s="32" t="s">
        <v>155</v>
      </c>
      <c r="C9" s="32" t="s">
        <v>177</v>
      </c>
      <c r="D9" s="32" t="s">
        <v>174</v>
      </c>
      <c r="E9" s="121">
        <v>177.72</v>
      </c>
      <c r="F9" s="32" t="s">
        <v>180</v>
      </c>
      <c r="G9" s="122">
        <v>0.9159722222222223</v>
      </c>
    </row>
    <row r="10" ht="12.0" customHeight="1">
      <c r="A10" s="32">
        <v>10008.0</v>
      </c>
      <c r="B10" s="32" t="s">
        <v>156</v>
      </c>
      <c r="C10" s="32" t="s">
        <v>177</v>
      </c>
      <c r="D10" s="32" t="s">
        <v>174</v>
      </c>
      <c r="E10" s="121">
        <v>21.76</v>
      </c>
      <c r="F10" s="32" t="s">
        <v>180</v>
      </c>
      <c r="G10" s="122">
        <v>0.16944444444444443</v>
      </c>
    </row>
    <row r="11" ht="12.0" customHeight="1">
      <c r="A11" s="32">
        <v>10009.0</v>
      </c>
      <c r="B11" s="32" t="s">
        <v>156</v>
      </c>
      <c r="C11" s="32" t="s">
        <v>173</v>
      </c>
      <c r="D11" s="32" t="s">
        <v>174</v>
      </c>
      <c r="E11" s="121">
        <v>15.92</v>
      </c>
      <c r="F11" s="32" t="s">
        <v>175</v>
      </c>
      <c r="G11" s="122">
        <v>0.8159722222222222</v>
      </c>
    </row>
    <row r="12" ht="12.0" customHeight="1">
      <c r="A12" s="32">
        <v>10010.0</v>
      </c>
      <c r="B12" s="32" t="s">
        <v>152</v>
      </c>
      <c r="C12" s="32" t="s">
        <v>173</v>
      </c>
      <c r="D12" s="32" t="s">
        <v>174</v>
      </c>
      <c r="E12" s="121">
        <v>23.39</v>
      </c>
      <c r="F12" s="32" t="s">
        <v>175</v>
      </c>
      <c r="G12" s="122">
        <v>0.5597222222222222</v>
      </c>
    </row>
    <row r="13" ht="12.0" customHeight="1">
      <c r="A13" s="32">
        <v>10011.0</v>
      </c>
      <c r="B13" s="32" t="s">
        <v>152</v>
      </c>
      <c r="C13" s="32" t="s">
        <v>173</v>
      </c>
      <c r="D13" s="32" t="s">
        <v>179</v>
      </c>
      <c r="E13" s="121">
        <v>24.45</v>
      </c>
      <c r="F13" s="32" t="s">
        <v>180</v>
      </c>
      <c r="G13" s="122">
        <v>0.5951388888888889</v>
      </c>
    </row>
    <row r="14" ht="12.0" customHeight="1">
      <c r="A14" s="32">
        <v>10012.0</v>
      </c>
      <c r="B14" s="32" t="s">
        <v>155</v>
      </c>
      <c r="C14" s="32" t="s">
        <v>177</v>
      </c>
      <c r="D14" s="32" t="s">
        <v>174</v>
      </c>
      <c r="E14" s="121">
        <v>20.39</v>
      </c>
      <c r="F14" s="32" t="s">
        <v>180</v>
      </c>
      <c r="G14" s="122">
        <v>0.042361111111111106</v>
      </c>
    </row>
    <row r="15" ht="12.0" customHeight="1">
      <c r="A15" s="32">
        <v>10013.0</v>
      </c>
      <c r="B15" s="32" t="s">
        <v>151</v>
      </c>
      <c r="C15" s="32" t="s">
        <v>173</v>
      </c>
      <c r="D15" s="32" t="s">
        <v>174</v>
      </c>
      <c r="E15" s="121">
        <v>19.54</v>
      </c>
      <c r="F15" s="32" t="s">
        <v>175</v>
      </c>
      <c r="G15" s="122">
        <v>0.41944444444444445</v>
      </c>
    </row>
    <row r="16" ht="12.0" customHeight="1">
      <c r="A16" s="32">
        <v>10014.0</v>
      </c>
      <c r="B16" s="32" t="s">
        <v>155</v>
      </c>
      <c r="C16" s="32" t="s">
        <v>177</v>
      </c>
      <c r="D16" s="32" t="s">
        <v>174</v>
      </c>
      <c r="E16" s="121">
        <v>151.67</v>
      </c>
      <c r="F16" s="32" t="s">
        <v>180</v>
      </c>
      <c r="G16" s="122">
        <v>0.38125</v>
      </c>
    </row>
    <row r="17" ht="12.0" customHeight="1">
      <c r="A17" s="32">
        <v>10015.0</v>
      </c>
      <c r="B17" s="32" t="s">
        <v>156</v>
      </c>
      <c r="C17" s="32" t="s">
        <v>177</v>
      </c>
      <c r="D17" s="32" t="s">
        <v>174</v>
      </c>
      <c r="E17" s="121">
        <v>21.01</v>
      </c>
      <c r="F17" s="32" t="s">
        <v>175</v>
      </c>
      <c r="G17" s="122">
        <v>0.21180555555555555</v>
      </c>
    </row>
    <row r="18" ht="12.0" customHeight="1">
      <c r="A18" s="32">
        <v>10016.0</v>
      </c>
      <c r="B18" s="32" t="s">
        <v>156</v>
      </c>
      <c r="C18" s="32" t="s">
        <v>173</v>
      </c>
      <c r="D18" s="32" t="s">
        <v>174</v>
      </c>
      <c r="E18" s="121">
        <v>22.91</v>
      </c>
      <c r="F18" s="32" t="s">
        <v>175</v>
      </c>
      <c r="G18" s="122">
        <v>0.8534722222222223</v>
      </c>
    </row>
    <row r="19" ht="12.0" customHeight="1">
      <c r="A19" s="32">
        <v>10017.0</v>
      </c>
      <c r="B19" s="32" t="s">
        <v>156</v>
      </c>
      <c r="C19" s="32" t="s">
        <v>177</v>
      </c>
      <c r="D19" s="32" t="s">
        <v>179</v>
      </c>
      <c r="E19" s="121">
        <v>19.51</v>
      </c>
      <c r="F19" s="32" t="s">
        <v>180</v>
      </c>
      <c r="G19" s="122">
        <v>0.6270833333333333</v>
      </c>
    </row>
    <row r="20" ht="12.0" customHeight="1">
      <c r="A20" s="32">
        <v>10018.0</v>
      </c>
      <c r="B20" s="32" t="s">
        <v>156</v>
      </c>
      <c r="C20" s="32" t="s">
        <v>173</v>
      </c>
      <c r="D20" s="32" t="s">
        <v>174</v>
      </c>
      <c r="E20" s="121">
        <v>20.16</v>
      </c>
      <c r="F20" s="32" t="s">
        <v>180</v>
      </c>
      <c r="G20" s="122">
        <v>0.7875</v>
      </c>
    </row>
    <row r="21" ht="12.0" customHeight="1">
      <c r="A21" s="32">
        <v>10019.0</v>
      </c>
      <c r="B21" s="32" t="s">
        <v>156</v>
      </c>
      <c r="C21" s="32" t="s">
        <v>177</v>
      </c>
      <c r="D21" s="32" t="s">
        <v>174</v>
      </c>
      <c r="E21" s="121">
        <v>17.53</v>
      </c>
      <c r="F21" s="32" t="s">
        <v>175</v>
      </c>
      <c r="G21" s="122">
        <v>0.8333333333333334</v>
      </c>
    </row>
    <row r="22" ht="12.0" customHeight="1">
      <c r="A22" s="32">
        <v>10020.0</v>
      </c>
      <c r="B22" s="32" t="s">
        <v>156</v>
      </c>
      <c r="C22" s="32" t="s">
        <v>177</v>
      </c>
      <c r="D22" s="32" t="s">
        <v>174</v>
      </c>
      <c r="E22" s="121">
        <v>17.74</v>
      </c>
      <c r="F22" s="32" t="s">
        <v>175</v>
      </c>
      <c r="G22" s="122">
        <v>0.5256944444444445</v>
      </c>
    </row>
    <row r="23" ht="12.0" customHeight="1">
      <c r="A23" s="32">
        <v>10021.0</v>
      </c>
      <c r="B23" s="32" t="s">
        <v>151</v>
      </c>
      <c r="C23" s="32" t="s">
        <v>173</v>
      </c>
      <c r="D23" s="32" t="s">
        <v>179</v>
      </c>
      <c r="E23" s="121">
        <v>17.16</v>
      </c>
      <c r="F23" s="32" t="s">
        <v>180</v>
      </c>
      <c r="G23" s="122">
        <v>0.21180555555555555</v>
      </c>
    </row>
    <row r="24" ht="12.0" customHeight="1">
      <c r="A24" s="32">
        <v>10022.0</v>
      </c>
      <c r="B24" s="32" t="s">
        <v>156</v>
      </c>
      <c r="C24" s="32" t="s">
        <v>177</v>
      </c>
      <c r="D24" s="32" t="s">
        <v>174</v>
      </c>
      <c r="E24" s="121">
        <v>205.58</v>
      </c>
      <c r="F24" s="32" t="s">
        <v>180</v>
      </c>
      <c r="G24" s="122">
        <v>0.8625</v>
      </c>
    </row>
    <row r="25" ht="12.0" customHeight="1">
      <c r="A25" s="32">
        <v>10023.0</v>
      </c>
      <c r="B25" s="32" t="s">
        <v>152</v>
      </c>
      <c r="C25" s="32" t="s">
        <v>177</v>
      </c>
      <c r="D25" s="32" t="s">
        <v>179</v>
      </c>
      <c r="E25" s="121">
        <v>18.12</v>
      </c>
      <c r="F25" s="32" t="s">
        <v>180</v>
      </c>
      <c r="G25" s="122">
        <v>0.425</v>
      </c>
    </row>
    <row r="26" ht="12.0" customHeight="1">
      <c r="A26" s="32">
        <v>10024.0</v>
      </c>
      <c r="B26" s="32" t="s">
        <v>156</v>
      </c>
      <c r="C26" s="32" t="s">
        <v>177</v>
      </c>
      <c r="D26" s="32" t="s">
        <v>174</v>
      </c>
      <c r="E26" s="121">
        <v>20.04</v>
      </c>
      <c r="F26" s="32" t="s">
        <v>175</v>
      </c>
      <c r="G26" s="122">
        <v>0.6854166666666667</v>
      </c>
    </row>
    <row r="27" ht="12.0" customHeight="1">
      <c r="A27" s="32">
        <v>10025.0</v>
      </c>
      <c r="B27" s="32" t="s">
        <v>156</v>
      </c>
      <c r="C27" s="32" t="s">
        <v>173</v>
      </c>
      <c r="D27" s="32" t="s">
        <v>179</v>
      </c>
      <c r="E27" s="121">
        <v>23.21</v>
      </c>
      <c r="F27" s="32" t="s">
        <v>175</v>
      </c>
      <c r="G27" s="122">
        <v>0.8486111111111111</v>
      </c>
    </row>
    <row r="28" ht="12.0" customHeight="1">
      <c r="A28" s="32">
        <v>10026.0</v>
      </c>
      <c r="B28" s="32" t="s">
        <v>156</v>
      </c>
      <c r="C28" s="32" t="s">
        <v>177</v>
      </c>
      <c r="D28" s="32" t="s">
        <v>179</v>
      </c>
      <c r="E28" s="121">
        <v>22.79</v>
      </c>
      <c r="F28" s="32" t="s">
        <v>175</v>
      </c>
      <c r="G28" s="122">
        <v>0.8319444444444444</v>
      </c>
    </row>
    <row r="29" ht="12.0" customHeight="1">
      <c r="A29" s="32">
        <v>10027.0</v>
      </c>
      <c r="B29" s="32" t="s">
        <v>156</v>
      </c>
      <c r="C29" s="32" t="s">
        <v>177</v>
      </c>
      <c r="D29" s="32" t="s">
        <v>174</v>
      </c>
      <c r="E29" s="121">
        <v>16.91</v>
      </c>
      <c r="F29" s="32" t="s">
        <v>175</v>
      </c>
      <c r="G29" s="122">
        <v>0.8222222222222223</v>
      </c>
    </row>
    <row r="30" ht="12.0" customHeight="1">
      <c r="A30" s="32">
        <v>10028.0</v>
      </c>
      <c r="B30" s="32" t="s">
        <v>152</v>
      </c>
      <c r="C30" s="32" t="s">
        <v>177</v>
      </c>
      <c r="D30" s="32" t="s">
        <v>174</v>
      </c>
      <c r="E30" s="121">
        <v>20.22</v>
      </c>
      <c r="F30" s="32" t="s">
        <v>180</v>
      </c>
      <c r="G30" s="122">
        <v>0.811111111111111</v>
      </c>
    </row>
    <row r="31" ht="12.0" customHeight="1">
      <c r="A31" s="32">
        <v>10029.0</v>
      </c>
      <c r="B31" s="32" t="s">
        <v>155</v>
      </c>
      <c r="C31" s="32" t="s">
        <v>173</v>
      </c>
      <c r="D31" s="32" t="s">
        <v>174</v>
      </c>
      <c r="E31" s="121">
        <v>18.36</v>
      </c>
      <c r="F31" s="32" t="s">
        <v>175</v>
      </c>
      <c r="G31" s="122">
        <v>0.6583333333333333</v>
      </c>
    </row>
    <row r="32" ht="12.0" customHeight="1">
      <c r="A32" s="32">
        <v>10030.0</v>
      </c>
      <c r="B32" s="32" t="s">
        <v>156</v>
      </c>
      <c r="C32" s="32" t="s">
        <v>173</v>
      </c>
      <c r="D32" s="32" t="s">
        <v>179</v>
      </c>
      <c r="E32" s="121">
        <v>206.8</v>
      </c>
      <c r="F32" s="32" t="s">
        <v>180</v>
      </c>
      <c r="G32" s="122">
        <v>0.7597222222222223</v>
      </c>
    </row>
    <row r="33" ht="12.0" customHeight="1">
      <c r="A33" s="32">
        <v>10031.0</v>
      </c>
      <c r="B33" s="32" t="s">
        <v>151</v>
      </c>
      <c r="C33" s="32" t="s">
        <v>173</v>
      </c>
      <c r="D33" s="32" t="s">
        <v>179</v>
      </c>
      <c r="E33" s="121">
        <v>17.95</v>
      </c>
      <c r="F33" s="32" t="s">
        <v>175</v>
      </c>
      <c r="G33" s="122">
        <v>0.6354166666666666</v>
      </c>
    </row>
    <row r="34" ht="12.0" customHeight="1">
      <c r="A34" s="32">
        <v>10032.0</v>
      </c>
      <c r="B34" s="32" t="s">
        <v>155</v>
      </c>
      <c r="C34" s="32" t="s">
        <v>177</v>
      </c>
      <c r="D34" s="32" t="s">
        <v>174</v>
      </c>
      <c r="E34" s="121">
        <v>18.29</v>
      </c>
      <c r="F34" s="32" t="s">
        <v>180</v>
      </c>
      <c r="G34" s="122">
        <v>0.5409722222222222</v>
      </c>
    </row>
    <row r="35" ht="12.0" customHeight="1">
      <c r="A35" s="32">
        <v>10033.0</v>
      </c>
      <c r="B35" s="32" t="s">
        <v>152</v>
      </c>
      <c r="C35" s="32" t="s">
        <v>173</v>
      </c>
      <c r="D35" s="32" t="s">
        <v>174</v>
      </c>
      <c r="E35" s="121">
        <v>18.55</v>
      </c>
      <c r="F35" s="32" t="s">
        <v>180</v>
      </c>
      <c r="G35" s="122">
        <v>0.7347222222222222</v>
      </c>
    </row>
    <row r="36" ht="12.0" customHeight="1">
      <c r="A36" s="32">
        <v>10034.0</v>
      </c>
      <c r="B36" s="32" t="s">
        <v>156</v>
      </c>
      <c r="C36" s="32" t="s">
        <v>177</v>
      </c>
      <c r="D36" s="32" t="s">
        <v>174</v>
      </c>
      <c r="E36" s="121">
        <v>18.82</v>
      </c>
      <c r="F36" s="32" t="s">
        <v>180</v>
      </c>
      <c r="G36" s="122">
        <v>0.08472222222222221</v>
      </c>
    </row>
    <row r="37" ht="12.0" customHeight="1">
      <c r="A37" s="32">
        <v>10035.0</v>
      </c>
      <c r="B37" s="32" t="s">
        <v>156</v>
      </c>
      <c r="C37" s="32" t="s">
        <v>177</v>
      </c>
      <c r="D37" s="32" t="s">
        <v>174</v>
      </c>
      <c r="E37" s="121">
        <v>16.35</v>
      </c>
      <c r="F37" s="32" t="s">
        <v>180</v>
      </c>
      <c r="G37" s="122">
        <v>0.5868055555555556</v>
      </c>
    </row>
    <row r="38" ht="12.0" customHeight="1">
      <c r="A38" s="32">
        <v>10036.0</v>
      </c>
      <c r="B38" s="32" t="s">
        <v>155</v>
      </c>
      <c r="C38" s="32" t="s">
        <v>177</v>
      </c>
      <c r="D38" s="32" t="s">
        <v>174</v>
      </c>
      <c r="E38" s="121">
        <v>16.3</v>
      </c>
      <c r="F38" s="32" t="s">
        <v>175</v>
      </c>
      <c r="G38" s="122">
        <v>0.16944444444444443</v>
      </c>
    </row>
    <row r="39" ht="12.0" customHeight="1">
      <c r="A39" s="32">
        <v>10037.0</v>
      </c>
      <c r="B39" s="32" t="s">
        <v>152</v>
      </c>
      <c r="C39" s="32" t="s">
        <v>173</v>
      </c>
      <c r="D39" s="32" t="s">
        <v>174</v>
      </c>
      <c r="E39" s="76">
        <v>217.0</v>
      </c>
      <c r="F39" s="32" t="s">
        <v>180</v>
      </c>
      <c r="G39" s="122">
        <v>0.0</v>
      </c>
    </row>
    <row r="40" ht="12.0" customHeight="1">
      <c r="A40" s="32">
        <v>10038.0</v>
      </c>
      <c r="B40" s="32" t="s">
        <v>155</v>
      </c>
      <c r="C40" s="32" t="s">
        <v>177</v>
      </c>
      <c r="D40" s="32" t="s">
        <v>174</v>
      </c>
      <c r="E40" s="121">
        <v>16.15</v>
      </c>
      <c r="F40" s="32" t="s">
        <v>175</v>
      </c>
      <c r="G40" s="122">
        <v>0.4361111111111111</v>
      </c>
    </row>
    <row r="41" ht="12.0" customHeight="1">
      <c r="A41" s="32">
        <v>10039.0</v>
      </c>
      <c r="B41" s="32" t="s">
        <v>151</v>
      </c>
      <c r="C41" s="32" t="s">
        <v>177</v>
      </c>
      <c r="D41" s="32" t="s">
        <v>174</v>
      </c>
      <c r="E41" s="121">
        <v>18.78</v>
      </c>
      <c r="F41" s="32" t="s">
        <v>175</v>
      </c>
      <c r="G41" s="122">
        <v>0.21180555555555555</v>
      </c>
    </row>
    <row r="42" ht="12.0" customHeight="1">
      <c r="A42" s="32">
        <v>10040.0</v>
      </c>
      <c r="B42" s="32" t="s">
        <v>152</v>
      </c>
      <c r="C42" s="32" t="s">
        <v>177</v>
      </c>
      <c r="D42" s="32" t="s">
        <v>174</v>
      </c>
      <c r="E42" s="121">
        <v>150.99</v>
      </c>
      <c r="F42" s="32" t="s">
        <v>180</v>
      </c>
      <c r="G42" s="122">
        <v>0.2965277777777778</v>
      </c>
    </row>
    <row r="43" ht="12.0" customHeight="1">
      <c r="A43" s="32">
        <v>10041.0</v>
      </c>
      <c r="B43" s="32" t="s">
        <v>156</v>
      </c>
      <c r="C43" s="32" t="s">
        <v>177</v>
      </c>
      <c r="D43" s="32" t="s">
        <v>174</v>
      </c>
      <c r="E43" s="121">
        <v>21.39</v>
      </c>
      <c r="F43" s="32" t="s">
        <v>175</v>
      </c>
      <c r="G43" s="122">
        <v>0.8055555555555555</v>
      </c>
    </row>
    <row r="44" ht="12.0" customHeight="1">
      <c r="A44" s="32">
        <v>10042.0</v>
      </c>
      <c r="B44" s="32" t="s">
        <v>156</v>
      </c>
      <c r="C44" s="32" t="s">
        <v>177</v>
      </c>
      <c r="D44" s="32" t="s">
        <v>174</v>
      </c>
      <c r="E44" s="121">
        <v>16.6</v>
      </c>
      <c r="F44" s="32" t="s">
        <v>175</v>
      </c>
      <c r="G44" s="122">
        <v>0.6826388888888889</v>
      </c>
    </row>
    <row r="45" ht="12.0" customHeight="1">
      <c r="A45" s="32">
        <v>10043.0</v>
      </c>
      <c r="B45" s="32" t="s">
        <v>152</v>
      </c>
      <c r="C45" s="32" t="s">
        <v>173</v>
      </c>
      <c r="D45" s="32" t="s">
        <v>174</v>
      </c>
      <c r="E45" s="121">
        <v>23.81</v>
      </c>
      <c r="F45" s="32" t="s">
        <v>180</v>
      </c>
      <c r="G45" s="122">
        <v>0.2965277777777778</v>
      </c>
    </row>
    <row r="46" ht="12.0" customHeight="1">
      <c r="A46" s="32">
        <v>10044.0</v>
      </c>
      <c r="B46" s="32" t="s">
        <v>152</v>
      </c>
      <c r="C46" s="32" t="s">
        <v>177</v>
      </c>
      <c r="D46" s="32" t="s">
        <v>174</v>
      </c>
      <c r="E46" s="121">
        <v>15.87</v>
      </c>
      <c r="F46" s="32" t="s">
        <v>180</v>
      </c>
      <c r="G46" s="122">
        <v>0.5736111111111112</v>
      </c>
    </row>
    <row r="47" ht="12.0" customHeight="1">
      <c r="A47" s="32">
        <v>10045.0</v>
      </c>
      <c r="B47" s="32" t="s">
        <v>156</v>
      </c>
      <c r="C47" s="32" t="s">
        <v>177</v>
      </c>
      <c r="D47" s="32" t="s">
        <v>174</v>
      </c>
      <c r="E47" s="121">
        <v>20.82</v>
      </c>
      <c r="F47" s="32" t="s">
        <v>175</v>
      </c>
      <c r="G47" s="122">
        <v>0.38125</v>
      </c>
    </row>
    <row r="48" ht="12.0" customHeight="1">
      <c r="A48" s="32">
        <v>10046.0</v>
      </c>
      <c r="B48" s="32" t="s">
        <v>152</v>
      </c>
      <c r="C48" s="32" t="s">
        <v>177</v>
      </c>
      <c r="D48" s="32" t="s">
        <v>174</v>
      </c>
      <c r="E48" s="121">
        <v>21.15</v>
      </c>
      <c r="F48" s="32" t="s">
        <v>180</v>
      </c>
      <c r="G48" s="122">
        <v>0.25416666666666665</v>
      </c>
    </row>
    <row r="49" ht="12.0" customHeight="1">
      <c r="A49" s="32">
        <v>10047.0</v>
      </c>
      <c r="B49" s="32" t="s">
        <v>152</v>
      </c>
      <c r="C49" s="32" t="s">
        <v>173</v>
      </c>
      <c r="D49" s="32" t="s">
        <v>174</v>
      </c>
      <c r="E49" s="121">
        <v>19.66</v>
      </c>
      <c r="F49" s="32" t="s">
        <v>175</v>
      </c>
      <c r="G49" s="122">
        <v>0.7847222222222222</v>
      </c>
    </row>
    <row r="50" ht="12.0" customHeight="1">
      <c r="A50" s="32">
        <v>10048.0</v>
      </c>
      <c r="B50" s="32" t="s">
        <v>156</v>
      </c>
      <c r="C50" s="32" t="s">
        <v>173</v>
      </c>
      <c r="D50" s="32" t="s">
        <v>179</v>
      </c>
      <c r="E50" s="121">
        <v>21.02</v>
      </c>
      <c r="F50" s="32" t="s">
        <v>175</v>
      </c>
      <c r="G50" s="122">
        <v>0.12708333333333333</v>
      </c>
    </row>
    <row r="51" ht="12.0" customHeight="1">
      <c r="A51" s="32">
        <v>10049.0</v>
      </c>
      <c r="B51" s="32" t="s">
        <v>156</v>
      </c>
      <c r="C51" s="32" t="s">
        <v>177</v>
      </c>
      <c r="D51" s="32" t="s">
        <v>174</v>
      </c>
      <c r="E51" s="121">
        <v>23.13</v>
      </c>
      <c r="F51" s="32" t="s">
        <v>175</v>
      </c>
      <c r="G51" s="122">
        <v>0.25416666666666665</v>
      </c>
    </row>
    <row r="52" ht="12.0" customHeight="1">
      <c r="A52" s="32">
        <v>10050.0</v>
      </c>
      <c r="B52" s="32" t="s">
        <v>156</v>
      </c>
      <c r="C52" s="32" t="s">
        <v>173</v>
      </c>
      <c r="D52" s="32" t="s">
        <v>174</v>
      </c>
      <c r="E52" s="121">
        <v>15.17</v>
      </c>
      <c r="F52" s="32" t="s">
        <v>175</v>
      </c>
      <c r="G52" s="122">
        <v>0.7868055555555555</v>
      </c>
    </row>
    <row r="53" ht="12.0" customHeight="1">
      <c r="A53" s="32">
        <v>10051.0</v>
      </c>
      <c r="B53" s="32" t="s">
        <v>155</v>
      </c>
      <c r="C53" s="32" t="s">
        <v>173</v>
      </c>
      <c r="D53" s="32" t="s">
        <v>174</v>
      </c>
      <c r="E53" s="121">
        <v>209.51</v>
      </c>
      <c r="F53" s="32" t="s">
        <v>180</v>
      </c>
      <c r="G53" s="122">
        <v>0.38125</v>
      </c>
    </row>
    <row r="54" ht="12.0" customHeight="1">
      <c r="A54" s="32">
        <v>10052.0</v>
      </c>
      <c r="B54" s="32" t="s">
        <v>156</v>
      </c>
      <c r="C54" s="32" t="s">
        <v>177</v>
      </c>
      <c r="D54" s="32" t="s">
        <v>174</v>
      </c>
      <c r="E54" s="121">
        <v>16.03</v>
      </c>
      <c r="F54" s="32" t="s">
        <v>180</v>
      </c>
      <c r="G54" s="122">
        <v>0.7277777777777777</v>
      </c>
    </row>
    <row r="55" ht="12.0" customHeight="1">
      <c r="A55" s="32">
        <v>10053.0</v>
      </c>
      <c r="B55" s="32" t="s">
        <v>151</v>
      </c>
      <c r="C55" s="32" t="s">
        <v>177</v>
      </c>
      <c r="D55" s="32" t="s">
        <v>179</v>
      </c>
      <c r="E55" s="121">
        <v>16.17</v>
      </c>
      <c r="F55" s="32" t="s">
        <v>175</v>
      </c>
      <c r="G55" s="122">
        <v>0.5541666666666667</v>
      </c>
    </row>
    <row r="56" ht="12.0" customHeight="1">
      <c r="A56" s="32">
        <v>10054.0</v>
      </c>
      <c r="B56" s="32" t="s">
        <v>155</v>
      </c>
      <c r="C56" s="32" t="s">
        <v>177</v>
      </c>
      <c r="D56" s="32" t="s">
        <v>174</v>
      </c>
      <c r="E56" s="121">
        <v>18.37</v>
      </c>
      <c r="F56" s="32" t="s">
        <v>175</v>
      </c>
      <c r="G56" s="122">
        <v>0.33888888888888885</v>
      </c>
    </row>
    <row r="57" ht="12.0" customHeight="1">
      <c r="A57" s="32">
        <v>10055.0</v>
      </c>
      <c r="B57" s="32" t="s">
        <v>155</v>
      </c>
      <c r="C57" s="32" t="s">
        <v>177</v>
      </c>
      <c r="D57" s="32" t="s">
        <v>174</v>
      </c>
      <c r="E57" s="121">
        <v>15.96</v>
      </c>
      <c r="F57" s="32" t="s">
        <v>180</v>
      </c>
      <c r="G57" s="122">
        <v>0.33888888888888885</v>
      </c>
    </row>
    <row r="58" ht="12.0" customHeight="1">
      <c r="A58" s="32">
        <v>10056.0</v>
      </c>
      <c r="B58" s="32" t="s">
        <v>151</v>
      </c>
      <c r="C58" s="32" t="s">
        <v>173</v>
      </c>
      <c r="D58" s="32" t="s">
        <v>174</v>
      </c>
      <c r="E58" s="121">
        <v>19.29</v>
      </c>
      <c r="F58" s="32" t="s">
        <v>180</v>
      </c>
      <c r="G58" s="122">
        <v>0.0</v>
      </c>
    </row>
    <row r="59" ht="12.0" customHeight="1">
      <c r="A59" s="32">
        <v>10057.0</v>
      </c>
      <c r="B59" s="32" t="s">
        <v>156</v>
      </c>
      <c r="C59" s="32" t="s">
        <v>173</v>
      </c>
      <c r="D59" s="32" t="s">
        <v>179</v>
      </c>
      <c r="E59" s="121">
        <v>16.49</v>
      </c>
      <c r="F59" s="32" t="s">
        <v>175</v>
      </c>
      <c r="G59" s="122">
        <v>0.8326388888888889</v>
      </c>
    </row>
    <row r="60" ht="12.0" customHeight="1">
      <c r="A60" s="32">
        <v>10058.0</v>
      </c>
      <c r="B60" s="32" t="s">
        <v>155</v>
      </c>
      <c r="C60" s="32" t="s">
        <v>173</v>
      </c>
      <c r="D60" s="32" t="s">
        <v>174</v>
      </c>
      <c r="E60" s="121">
        <v>18.12</v>
      </c>
      <c r="F60" s="32" t="s">
        <v>180</v>
      </c>
      <c r="G60" s="122">
        <v>0.7326388888888888</v>
      </c>
    </row>
    <row r="61" ht="12.0" customHeight="1">
      <c r="A61" s="32">
        <v>10059.0</v>
      </c>
      <c r="B61" s="32" t="s">
        <v>155</v>
      </c>
      <c r="C61" s="32" t="s">
        <v>177</v>
      </c>
      <c r="D61" s="32" t="s">
        <v>174</v>
      </c>
      <c r="E61" s="121">
        <v>18.22</v>
      </c>
      <c r="F61" s="32" t="s">
        <v>175</v>
      </c>
      <c r="G61" s="122">
        <v>0.6611111111111111</v>
      </c>
    </row>
    <row r="62" ht="12.0" customHeight="1">
      <c r="A62" s="32">
        <v>10060.0</v>
      </c>
      <c r="B62" s="32" t="s">
        <v>155</v>
      </c>
      <c r="C62" s="32" t="s">
        <v>177</v>
      </c>
      <c r="D62" s="32" t="s">
        <v>174</v>
      </c>
      <c r="E62" s="121">
        <v>18.32</v>
      </c>
      <c r="F62" s="32" t="s">
        <v>180</v>
      </c>
      <c r="G62" s="122">
        <v>0.4270833333333333</v>
      </c>
    </row>
    <row r="63" ht="12.0" customHeight="1">
      <c r="A63" s="32">
        <v>10061.0</v>
      </c>
      <c r="B63" s="32" t="s">
        <v>156</v>
      </c>
      <c r="C63" s="32" t="s">
        <v>177</v>
      </c>
      <c r="D63" s="32" t="s">
        <v>174</v>
      </c>
      <c r="E63" s="121">
        <v>23.77</v>
      </c>
      <c r="F63" s="32" t="s">
        <v>175</v>
      </c>
      <c r="G63" s="122">
        <v>0.8284722222222222</v>
      </c>
    </row>
    <row r="64" ht="12.0" customHeight="1">
      <c r="A64" s="32">
        <v>10062.0</v>
      </c>
      <c r="B64" s="32" t="s">
        <v>155</v>
      </c>
      <c r="C64" s="32" t="s">
        <v>173</v>
      </c>
      <c r="D64" s="32" t="s">
        <v>174</v>
      </c>
      <c r="E64" s="121">
        <v>24.35</v>
      </c>
      <c r="F64" s="32" t="s">
        <v>180</v>
      </c>
      <c r="G64" s="122">
        <v>0.6361111111111112</v>
      </c>
    </row>
    <row r="65" ht="12.0" customHeight="1">
      <c r="A65" s="32">
        <v>10063.0</v>
      </c>
      <c r="B65" s="32" t="s">
        <v>152</v>
      </c>
      <c r="C65" s="32" t="s">
        <v>177</v>
      </c>
      <c r="D65" s="32" t="s">
        <v>179</v>
      </c>
      <c r="E65" s="121">
        <v>20.13</v>
      </c>
      <c r="F65" s="32" t="s">
        <v>175</v>
      </c>
      <c r="G65" s="122">
        <v>0.579861111111111</v>
      </c>
    </row>
    <row r="66" ht="12.0" customHeight="1">
      <c r="A66" s="32">
        <v>10064.0</v>
      </c>
      <c r="B66" s="32" t="s">
        <v>151</v>
      </c>
      <c r="C66" s="32" t="s">
        <v>177</v>
      </c>
      <c r="D66" s="32" t="s">
        <v>179</v>
      </c>
      <c r="E66" s="121">
        <v>20.77</v>
      </c>
      <c r="F66" s="32" t="s">
        <v>175</v>
      </c>
      <c r="G66" s="122">
        <v>0.5652777777777778</v>
      </c>
    </row>
    <row r="67" ht="12.0" customHeight="1">
      <c r="A67" s="32">
        <v>10065.0</v>
      </c>
      <c r="B67" s="32" t="s">
        <v>151</v>
      </c>
      <c r="C67" s="32" t="s">
        <v>177</v>
      </c>
      <c r="D67" s="32" t="s">
        <v>179</v>
      </c>
      <c r="E67" s="121">
        <v>16.98</v>
      </c>
      <c r="F67" s="32" t="s">
        <v>175</v>
      </c>
      <c r="G67" s="122">
        <v>0.80625</v>
      </c>
    </row>
    <row r="68" ht="12.0" customHeight="1">
      <c r="A68" s="32">
        <v>10066.0</v>
      </c>
      <c r="B68" s="32" t="s">
        <v>155</v>
      </c>
      <c r="C68" s="32" t="s">
        <v>177</v>
      </c>
      <c r="D68" s="32" t="s">
        <v>179</v>
      </c>
      <c r="E68" s="121">
        <v>19.4</v>
      </c>
      <c r="F68" s="32" t="s">
        <v>180</v>
      </c>
      <c r="G68" s="122">
        <v>0.6263888888888889</v>
      </c>
    </row>
    <row r="69" ht="12.0" customHeight="1">
      <c r="A69" s="32">
        <v>10067.0</v>
      </c>
      <c r="B69" s="32" t="s">
        <v>155</v>
      </c>
      <c r="C69" s="32" t="s">
        <v>173</v>
      </c>
      <c r="D69" s="32" t="s">
        <v>179</v>
      </c>
      <c r="E69" s="121">
        <v>23.49</v>
      </c>
      <c r="F69" s="32" t="s">
        <v>180</v>
      </c>
      <c r="G69" s="122">
        <v>0.16944444444444443</v>
      </c>
    </row>
    <row r="70" ht="12.0" customHeight="1">
      <c r="A70" s="32">
        <v>10068.0</v>
      </c>
      <c r="B70" s="32" t="s">
        <v>152</v>
      </c>
      <c r="C70" s="32" t="s">
        <v>177</v>
      </c>
      <c r="D70" s="32" t="s">
        <v>174</v>
      </c>
      <c r="E70" s="121">
        <v>15.58</v>
      </c>
      <c r="F70" s="32" t="s">
        <v>180</v>
      </c>
      <c r="G70" s="122">
        <v>0.48541666666666666</v>
      </c>
    </row>
    <row r="71" ht="12.0" customHeight="1">
      <c r="A71" s="32">
        <v>10069.0</v>
      </c>
      <c r="B71" s="32" t="s">
        <v>152</v>
      </c>
      <c r="C71" s="32" t="s">
        <v>177</v>
      </c>
      <c r="D71" s="32" t="s">
        <v>174</v>
      </c>
      <c r="E71" s="121">
        <v>21.94</v>
      </c>
      <c r="F71" s="32" t="s">
        <v>175</v>
      </c>
      <c r="G71" s="122">
        <v>0.8465277777777778</v>
      </c>
    </row>
    <row r="72" ht="12.0" customHeight="1">
      <c r="A72" s="32">
        <v>10070.0</v>
      </c>
      <c r="B72" s="32" t="s">
        <v>152</v>
      </c>
      <c r="C72" s="32" t="s">
        <v>177</v>
      </c>
      <c r="D72" s="32" t="s">
        <v>179</v>
      </c>
      <c r="E72" s="121">
        <v>229.73</v>
      </c>
      <c r="F72" s="32" t="s">
        <v>180</v>
      </c>
      <c r="G72" s="122">
        <v>0.042361111111111106</v>
      </c>
    </row>
    <row r="73" ht="12.0" customHeight="1">
      <c r="A73" s="32">
        <v>10071.0</v>
      </c>
      <c r="B73" s="32" t="s">
        <v>156</v>
      </c>
      <c r="C73" s="32" t="s">
        <v>177</v>
      </c>
      <c r="D73" s="32" t="s">
        <v>174</v>
      </c>
      <c r="E73" s="121">
        <v>16.06</v>
      </c>
      <c r="F73" s="32" t="s">
        <v>180</v>
      </c>
      <c r="G73" s="122">
        <v>0.4381944444444445</v>
      </c>
    </row>
    <row r="74" ht="12.0" customHeight="1">
      <c r="A74" s="32">
        <v>10072.0</v>
      </c>
      <c r="B74" s="32" t="s">
        <v>152</v>
      </c>
      <c r="C74" s="32" t="s">
        <v>177</v>
      </c>
      <c r="D74" s="32" t="s">
        <v>174</v>
      </c>
      <c r="E74" s="121">
        <v>22.21</v>
      </c>
      <c r="F74" s="32" t="s">
        <v>175</v>
      </c>
      <c r="G74" s="122">
        <v>0.4173611111111111</v>
      </c>
    </row>
    <row r="75" ht="12.0" customHeight="1">
      <c r="A75" s="32">
        <v>10073.0</v>
      </c>
      <c r="B75" s="32" t="s">
        <v>156</v>
      </c>
      <c r="C75" s="32" t="s">
        <v>177</v>
      </c>
      <c r="D75" s="32" t="s">
        <v>179</v>
      </c>
      <c r="E75" s="121">
        <v>21.58</v>
      </c>
      <c r="F75" s="32" t="s">
        <v>175</v>
      </c>
      <c r="G75" s="122">
        <v>0.0</v>
      </c>
    </row>
    <row r="76" ht="12.0" customHeight="1">
      <c r="A76" s="32">
        <v>10074.0</v>
      </c>
      <c r="B76" s="32" t="s">
        <v>151</v>
      </c>
      <c r="C76" s="32" t="s">
        <v>173</v>
      </c>
      <c r="D76" s="32" t="s">
        <v>179</v>
      </c>
      <c r="E76" s="121">
        <v>16.09</v>
      </c>
      <c r="F76" s="32" t="s">
        <v>180</v>
      </c>
      <c r="G76" s="122">
        <v>0.12708333333333333</v>
      </c>
    </row>
    <row r="77" ht="12.0" customHeight="1">
      <c r="A77" s="32">
        <v>10075.0</v>
      </c>
      <c r="B77" s="32" t="s">
        <v>155</v>
      </c>
      <c r="C77" s="32" t="s">
        <v>177</v>
      </c>
      <c r="D77" s="32" t="s">
        <v>179</v>
      </c>
      <c r="E77" s="121">
        <v>16.1</v>
      </c>
      <c r="F77" s="32" t="s">
        <v>175</v>
      </c>
      <c r="G77" s="122">
        <v>0.42569444444444443</v>
      </c>
    </row>
    <row r="78" ht="12.0" customHeight="1">
      <c r="A78" s="32">
        <v>10076.0</v>
      </c>
      <c r="B78" s="32" t="s">
        <v>155</v>
      </c>
      <c r="C78" s="32" t="s">
        <v>177</v>
      </c>
      <c r="D78" s="32" t="s">
        <v>174</v>
      </c>
      <c r="E78" s="121">
        <v>15.95</v>
      </c>
      <c r="F78" s="32" t="s">
        <v>175</v>
      </c>
      <c r="G78" s="122">
        <v>0.0</v>
      </c>
    </row>
    <row r="79" ht="12.0" customHeight="1">
      <c r="A79" s="32">
        <v>10077.0</v>
      </c>
      <c r="B79" s="32" t="s">
        <v>152</v>
      </c>
      <c r="C79" s="32" t="s">
        <v>177</v>
      </c>
      <c r="D79" s="32" t="s">
        <v>179</v>
      </c>
      <c r="E79" s="121">
        <v>17.77</v>
      </c>
      <c r="F79" s="32" t="s">
        <v>180</v>
      </c>
      <c r="G79" s="122">
        <v>0.042361111111111106</v>
      </c>
    </row>
    <row r="80" ht="12.0" customHeight="1">
      <c r="A80" s="32">
        <v>10078.0</v>
      </c>
      <c r="B80" s="32" t="s">
        <v>151</v>
      </c>
      <c r="C80" s="32" t="s">
        <v>177</v>
      </c>
      <c r="D80" s="32" t="s">
        <v>174</v>
      </c>
      <c r="E80" s="121">
        <v>19.3</v>
      </c>
      <c r="F80" s="32" t="s">
        <v>175</v>
      </c>
      <c r="G80" s="122">
        <v>0.475</v>
      </c>
    </row>
    <row r="81" ht="12.0" customHeight="1">
      <c r="A81" s="32">
        <v>10079.0</v>
      </c>
      <c r="B81" s="32" t="s">
        <v>156</v>
      </c>
      <c r="C81" s="32" t="s">
        <v>173</v>
      </c>
      <c r="D81" s="32" t="s">
        <v>174</v>
      </c>
      <c r="E81" s="121">
        <v>21.75</v>
      </c>
      <c r="F81" s="32" t="s">
        <v>180</v>
      </c>
      <c r="G81" s="122">
        <v>0.43263888888888885</v>
      </c>
    </row>
    <row r="82" ht="12.0" customHeight="1">
      <c r="A82" s="32">
        <v>10080.0</v>
      </c>
      <c r="B82" s="32" t="s">
        <v>156</v>
      </c>
      <c r="C82" s="32" t="s">
        <v>173</v>
      </c>
      <c r="D82" s="32" t="s">
        <v>174</v>
      </c>
      <c r="E82" s="121">
        <v>20.51</v>
      </c>
      <c r="F82" s="32" t="s">
        <v>180</v>
      </c>
      <c r="G82" s="122">
        <v>0.4784722222222222</v>
      </c>
    </row>
    <row r="83" ht="12.0" customHeight="1">
      <c r="A83" s="32">
        <v>10081.0</v>
      </c>
      <c r="B83" s="32" t="s">
        <v>151</v>
      </c>
      <c r="C83" s="32" t="s">
        <v>177</v>
      </c>
      <c r="D83" s="32" t="s">
        <v>174</v>
      </c>
      <c r="E83" s="121">
        <v>16.14</v>
      </c>
      <c r="F83" s="32" t="s">
        <v>175</v>
      </c>
      <c r="G83" s="122">
        <v>0.16944444444444443</v>
      </c>
    </row>
    <row r="84" ht="12.0" customHeight="1">
      <c r="A84" s="32">
        <v>10082.0</v>
      </c>
      <c r="B84" s="32" t="s">
        <v>156</v>
      </c>
      <c r="C84" s="32" t="s">
        <v>173</v>
      </c>
      <c r="D84" s="32" t="s">
        <v>179</v>
      </c>
      <c r="E84" s="121">
        <v>157.76</v>
      </c>
      <c r="F84" s="32" t="s">
        <v>180</v>
      </c>
      <c r="G84" s="122">
        <v>0.7930555555555556</v>
      </c>
    </row>
    <row r="85" ht="12.0" customHeight="1">
      <c r="A85" s="32">
        <v>10083.0</v>
      </c>
      <c r="B85" s="32" t="s">
        <v>152</v>
      </c>
      <c r="C85" s="32" t="s">
        <v>177</v>
      </c>
      <c r="D85" s="32" t="s">
        <v>174</v>
      </c>
      <c r="E85" s="121">
        <v>21.55</v>
      </c>
      <c r="F85" s="32" t="s">
        <v>180</v>
      </c>
      <c r="G85" s="122">
        <v>0.38125</v>
      </c>
    </row>
    <row r="86" ht="12.0" customHeight="1">
      <c r="A86" s="32">
        <v>10084.0</v>
      </c>
      <c r="B86" s="32" t="s">
        <v>151</v>
      </c>
      <c r="C86" s="32" t="s">
        <v>173</v>
      </c>
      <c r="D86" s="32" t="s">
        <v>174</v>
      </c>
      <c r="E86" s="121">
        <v>21.85</v>
      </c>
      <c r="F86" s="32" t="s">
        <v>175</v>
      </c>
      <c r="G86" s="122">
        <v>0.5166666666666667</v>
      </c>
    </row>
    <row r="87" ht="12.0" customHeight="1">
      <c r="A87" s="32">
        <v>10085.0</v>
      </c>
      <c r="B87" s="32" t="s">
        <v>155</v>
      </c>
      <c r="C87" s="32" t="s">
        <v>177</v>
      </c>
      <c r="D87" s="32" t="s">
        <v>174</v>
      </c>
      <c r="E87" s="121">
        <v>21.7</v>
      </c>
      <c r="F87" s="32" t="s">
        <v>175</v>
      </c>
      <c r="G87" s="122">
        <v>0.5645833333333333</v>
      </c>
    </row>
    <row r="88" ht="12.0" customHeight="1">
      <c r="A88" s="32">
        <v>10086.0</v>
      </c>
      <c r="B88" s="32" t="s">
        <v>155</v>
      </c>
      <c r="C88" s="32" t="s">
        <v>173</v>
      </c>
      <c r="D88" s="32" t="s">
        <v>174</v>
      </c>
      <c r="E88" s="121">
        <v>20.31</v>
      </c>
      <c r="F88" s="32" t="s">
        <v>180</v>
      </c>
      <c r="G88" s="122">
        <v>0.8097222222222222</v>
      </c>
    </row>
    <row r="89" ht="12.0" customHeight="1">
      <c r="A89" s="32">
        <v>10087.0</v>
      </c>
      <c r="B89" s="32" t="s">
        <v>155</v>
      </c>
      <c r="C89" s="32" t="s">
        <v>177</v>
      </c>
      <c r="D89" s="32" t="s">
        <v>179</v>
      </c>
      <c r="E89" s="121">
        <v>23.62</v>
      </c>
      <c r="F89" s="32" t="s">
        <v>180</v>
      </c>
      <c r="G89" s="122">
        <v>0.9305555555555555</v>
      </c>
    </row>
    <row r="90" ht="12.0" customHeight="1">
      <c r="A90" s="32">
        <v>10088.0</v>
      </c>
      <c r="B90" s="32" t="s">
        <v>155</v>
      </c>
      <c r="C90" s="32" t="s">
        <v>177</v>
      </c>
      <c r="D90" s="32" t="s">
        <v>174</v>
      </c>
      <c r="E90" s="121">
        <v>216.37</v>
      </c>
      <c r="F90" s="32" t="s">
        <v>180</v>
      </c>
      <c r="G90" s="122">
        <v>0.4305555555555556</v>
      </c>
    </row>
    <row r="91" ht="12.0" customHeight="1">
      <c r="A91" s="32">
        <v>10089.0</v>
      </c>
      <c r="B91" s="32" t="s">
        <v>151</v>
      </c>
      <c r="C91" s="32" t="s">
        <v>173</v>
      </c>
      <c r="D91" s="32" t="s">
        <v>174</v>
      </c>
      <c r="E91" s="121">
        <v>21.99</v>
      </c>
      <c r="F91" s="32" t="s">
        <v>175</v>
      </c>
      <c r="G91" s="122">
        <v>0.12708333333333333</v>
      </c>
    </row>
    <row r="92" ht="12.0" customHeight="1">
      <c r="A92" s="32">
        <v>10090.0</v>
      </c>
      <c r="B92" s="32" t="s">
        <v>156</v>
      </c>
      <c r="C92" s="32" t="s">
        <v>177</v>
      </c>
      <c r="D92" s="32" t="s">
        <v>179</v>
      </c>
      <c r="E92" s="121">
        <v>18.2</v>
      </c>
      <c r="F92" s="32" t="s">
        <v>175</v>
      </c>
      <c r="G92" s="122">
        <v>0.21180555555555555</v>
      </c>
    </row>
    <row r="93" ht="12.0" customHeight="1">
      <c r="A93" s="32">
        <v>10091.0</v>
      </c>
      <c r="B93" s="32" t="s">
        <v>155</v>
      </c>
      <c r="C93" s="32" t="s">
        <v>177</v>
      </c>
      <c r="D93" s="32" t="s">
        <v>179</v>
      </c>
      <c r="E93" s="121">
        <v>17.31</v>
      </c>
      <c r="F93" s="32" t="s">
        <v>180</v>
      </c>
      <c r="G93" s="122">
        <v>0.0</v>
      </c>
    </row>
    <row r="94" ht="12.0" customHeight="1">
      <c r="A94" s="32">
        <v>10092.0</v>
      </c>
      <c r="B94" s="32" t="s">
        <v>156</v>
      </c>
      <c r="C94" s="32" t="s">
        <v>177</v>
      </c>
      <c r="D94" s="32" t="s">
        <v>174</v>
      </c>
      <c r="E94" s="121">
        <v>23.94</v>
      </c>
      <c r="F94" s="32" t="s">
        <v>180</v>
      </c>
      <c r="G94" s="122">
        <v>0.6722222222222222</v>
      </c>
    </row>
    <row r="95" ht="12.0" customHeight="1">
      <c r="A95" s="32">
        <v>10093.0</v>
      </c>
      <c r="B95" s="32" t="s">
        <v>156</v>
      </c>
      <c r="C95" s="32" t="s">
        <v>173</v>
      </c>
      <c r="D95" s="32" t="s">
        <v>179</v>
      </c>
      <c r="E95" s="121">
        <v>174.25</v>
      </c>
      <c r="F95" s="32" t="s">
        <v>180</v>
      </c>
      <c r="G95" s="122">
        <v>0.7715277777777777</v>
      </c>
    </row>
    <row r="96" ht="12.0" customHeight="1">
      <c r="A96" s="32">
        <v>10094.0</v>
      </c>
      <c r="B96" s="32" t="s">
        <v>156</v>
      </c>
      <c r="C96" s="32" t="s">
        <v>173</v>
      </c>
      <c r="D96" s="32" t="s">
        <v>174</v>
      </c>
      <c r="E96" s="121">
        <v>20.26</v>
      </c>
      <c r="F96" s="32" t="s">
        <v>175</v>
      </c>
      <c r="G96" s="122">
        <v>0.16944444444444443</v>
      </c>
    </row>
    <row r="97" ht="12.0" customHeight="1">
      <c r="A97" s="32">
        <v>10095.0</v>
      </c>
      <c r="B97" s="32" t="s">
        <v>151</v>
      </c>
      <c r="C97" s="32" t="s">
        <v>177</v>
      </c>
      <c r="D97" s="32" t="s">
        <v>174</v>
      </c>
      <c r="E97" s="121">
        <v>18.73</v>
      </c>
      <c r="F97" s="32" t="s">
        <v>175</v>
      </c>
      <c r="G97" s="122">
        <v>0.0</v>
      </c>
    </row>
    <row r="98" ht="12.0" customHeight="1">
      <c r="A98" s="32">
        <v>10096.0</v>
      </c>
      <c r="B98" s="32" t="s">
        <v>151</v>
      </c>
      <c r="C98" s="32" t="s">
        <v>173</v>
      </c>
      <c r="D98" s="32" t="s">
        <v>174</v>
      </c>
      <c r="E98" s="121">
        <v>22.88</v>
      </c>
      <c r="F98" s="32" t="s">
        <v>180</v>
      </c>
      <c r="G98" s="122">
        <v>0.5479166666666667</v>
      </c>
    </row>
    <row r="99" ht="12.0" customHeight="1">
      <c r="A99" s="32">
        <v>10097.0</v>
      </c>
      <c r="B99" s="32" t="s">
        <v>156</v>
      </c>
      <c r="C99" s="32" t="s">
        <v>173</v>
      </c>
      <c r="D99" s="32" t="s">
        <v>174</v>
      </c>
      <c r="E99" s="121">
        <v>19.15</v>
      </c>
      <c r="F99" s="32" t="s">
        <v>175</v>
      </c>
      <c r="G99" s="122">
        <v>0.6138888888888888</v>
      </c>
    </row>
    <row r="100" ht="12.0" customHeight="1">
      <c r="A100" s="32">
        <v>10098.0</v>
      </c>
      <c r="B100" s="32" t="s">
        <v>152</v>
      </c>
      <c r="C100" s="32" t="s">
        <v>177</v>
      </c>
      <c r="D100" s="32" t="s">
        <v>179</v>
      </c>
      <c r="E100" s="121">
        <v>15.33</v>
      </c>
      <c r="F100" s="32" t="s">
        <v>180</v>
      </c>
      <c r="G100" s="122">
        <v>0.042361111111111106</v>
      </c>
    </row>
    <row r="101" ht="12.0" customHeight="1">
      <c r="A101" s="32">
        <v>10099.0</v>
      </c>
      <c r="B101" s="32" t="s">
        <v>156</v>
      </c>
      <c r="C101" s="32" t="s">
        <v>173</v>
      </c>
      <c r="D101" s="32" t="s">
        <v>174</v>
      </c>
      <c r="E101" s="121">
        <v>20.82</v>
      </c>
      <c r="F101" s="32" t="s">
        <v>175</v>
      </c>
      <c r="G101" s="122">
        <v>0.7506944444444444</v>
      </c>
    </row>
    <row r="102" ht="12.0" customHeight="1">
      <c r="A102" s="32">
        <v>10100.0</v>
      </c>
      <c r="B102" s="32" t="s">
        <v>156</v>
      </c>
      <c r="C102" s="32" t="s">
        <v>177</v>
      </c>
      <c r="D102" s="32" t="s">
        <v>174</v>
      </c>
      <c r="E102" s="121">
        <v>20.61</v>
      </c>
      <c r="F102" s="32" t="s">
        <v>175</v>
      </c>
      <c r="G102" s="122">
        <v>0.7701388888888889</v>
      </c>
    </row>
    <row r="103" ht="12.0" customHeight="1">
      <c r="A103" s="32">
        <v>10101.0</v>
      </c>
      <c r="B103" s="32" t="s">
        <v>155</v>
      </c>
      <c r="C103" s="32" t="s">
        <v>177</v>
      </c>
      <c r="D103" s="32" t="s">
        <v>174</v>
      </c>
      <c r="E103" s="121">
        <v>16.43</v>
      </c>
      <c r="F103" s="32" t="s">
        <v>175</v>
      </c>
      <c r="G103" s="122">
        <v>0.47430555555555554</v>
      </c>
    </row>
    <row r="104" ht="12.0" customHeight="1">
      <c r="A104" s="32">
        <v>10102.0</v>
      </c>
      <c r="B104" s="32" t="s">
        <v>156</v>
      </c>
      <c r="C104" s="32" t="s">
        <v>177</v>
      </c>
      <c r="D104" s="32" t="s">
        <v>174</v>
      </c>
      <c r="E104" s="121">
        <v>21.1</v>
      </c>
      <c r="F104" s="32" t="s">
        <v>175</v>
      </c>
      <c r="G104" s="122">
        <v>0.08472222222222221</v>
      </c>
    </row>
    <row r="105" ht="12.0" customHeight="1">
      <c r="A105" s="32">
        <v>10103.0</v>
      </c>
      <c r="B105" s="32" t="s">
        <v>151</v>
      </c>
      <c r="C105" s="32" t="s">
        <v>173</v>
      </c>
      <c r="D105" s="32" t="s">
        <v>179</v>
      </c>
      <c r="E105" s="121">
        <v>21.64</v>
      </c>
      <c r="F105" s="32" t="s">
        <v>180</v>
      </c>
      <c r="G105" s="122">
        <v>0.9444444444444445</v>
      </c>
    </row>
    <row r="106" ht="12.0" customHeight="1">
      <c r="A106" s="32">
        <v>10104.0</v>
      </c>
      <c r="B106" s="32" t="s">
        <v>156</v>
      </c>
      <c r="C106" s="32" t="s">
        <v>173</v>
      </c>
      <c r="D106" s="32" t="s">
        <v>179</v>
      </c>
      <c r="E106" s="121">
        <v>18.06</v>
      </c>
      <c r="F106" s="32" t="s">
        <v>180</v>
      </c>
      <c r="G106" s="122">
        <v>0.6666666666666666</v>
      </c>
    </row>
    <row r="107" ht="12.0" customHeight="1">
      <c r="A107" s="32">
        <v>10105.0</v>
      </c>
      <c r="B107" s="32" t="s">
        <v>155</v>
      </c>
      <c r="C107" s="32" t="s">
        <v>177</v>
      </c>
      <c r="D107" s="32" t="s">
        <v>174</v>
      </c>
      <c r="E107" s="121">
        <v>19.35</v>
      </c>
      <c r="F107" s="32" t="s">
        <v>180</v>
      </c>
      <c r="G107" s="122">
        <v>0.42083333333333334</v>
      </c>
    </row>
    <row r="108" ht="12.0" customHeight="1">
      <c r="A108" s="32">
        <v>10106.0</v>
      </c>
      <c r="B108" s="32" t="s">
        <v>151</v>
      </c>
      <c r="C108" s="32" t="s">
        <v>177</v>
      </c>
      <c r="D108" s="32" t="s">
        <v>174</v>
      </c>
      <c r="E108" s="121">
        <v>23.7</v>
      </c>
      <c r="F108" s="32" t="s">
        <v>175</v>
      </c>
      <c r="G108" s="122">
        <v>0.7930555555555556</v>
      </c>
    </row>
    <row r="109" ht="12.0" customHeight="1">
      <c r="A109" s="32">
        <v>10107.0</v>
      </c>
      <c r="B109" s="32" t="s">
        <v>151</v>
      </c>
      <c r="C109" s="32" t="s">
        <v>177</v>
      </c>
      <c r="D109" s="32" t="s">
        <v>174</v>
      </c>
      <c r="E109" s="121">
        <v>18.93</v>
      </c>
      <c r="F109" s="32" t="s">
        <v>180</v>
      </c>
      <c r="G109" s="122">
        <v>0.38125</v>
      </c>
    </row>
    <row r="110" ht="12.0" customHeight="1">
      <c r="A110" s="32">
        <v>10108.0</v>
      </c>
      <c r="B110" s="32" t="s">
        <v>151</v>
      </c>
      <c r="C110" s="32" t="s">
        <v>177</v>
      </c>
      <c r="D110" s="32" t="s">
        <v>179</v>
      </c>
      <c r="E110" s="121">
        <v>16.83</v>
      </c>
      <c r="F110" s="32" t="s">
        <v>180</v>
      </c>
      <c r="G110" s="122">
        <v>0.6805555555555555</v>
      </c>
    </row>
    <row r="111" ht="12.0" customHeight="1">
      <c r="A111" s="32">
        <v>10109.0</v>
      </c>
      <c r="B111" s="32" t="s">
        <v>156</v>
      </c>
      <c r="C111" s="32" t="s">
        <v>177</v>
      </c>
      <c r="D111" s="32" t="s">
        <v>174</v>
      </c>
      <c r="E111" s="121">
        <v>22.19</v>
      </c>
      <c r="F111" s="32" t="s">
        <v>180</v>
      </c>
      <c r="G111" s="122">
        <v>0.7861111111111111</v>
      </c>
    </row>
    <row r="112" ht="12.0" customHeight="1">
      <c r="A112" s="32">
        <v>10110.0</v>
      </c>
      <c r="B112" s="32" t="s">
        <v>156</v>
      </c>
      <c r="C112" s="32" t="s">
        <v>177</v>
      </c>
      <c r="D112" s="32" t="s">
        <v>174</v>
      </c>
      <c r="E112" s="121">
        <v>23.9</v>
      </c>
      <c r="F112" s="32" t="s">
        <v>180</v>
      </c>
      <c r="G112" s="122">
        <v>0.8194444444444445</v>
      </c>
    </row>
    <row r="113" ht="12.0" customHeight="1">
      <c r="A113" s="32">
        <v>10111.0</v>
      </c>
      <c r="B113" s="32" t="s">
        <v>155</v>
      </c>
      <c r="C113" s="32" t="s">
        <v>177</v>
      </c>
      <c r="D113" s="32" t="s">
        <v>174</v>
      </c>
      <c r="E113" s="121">
        <v>17.47</v>
      </c>
      <c r="F113" s="32" t="s">
        <v>175</v>
      </c>
      <c r="G113" s="122">
        <v>0.4534722222222222</v>
      </c>
    </row>
    <row r="114" ht="12.0" customHeight="1">
      <c r="A114" s="32">
        <v>10112.0</v>
      </c>
      <c r="B114" s="32" t="s">
        <v>156</v>
      </c>
      <c r="C114" s="32" t="s">
        <v>177</v>
      </c>
      <c r="D114" s="32" t="s">
        <v>179</v>
      </c>
      <c r="E114" s="121">
        <v>209.37</v>
      </c>
      <c r="F114" s="32" t="s">
        <v>180</v>
      </c>
      <c r="G114" s="122">
        <v>0.8409722222222222</v>
      </c>
    </row>
    <row r="115" ht="12.0" customHeight="1">
      <c r="A115" s="32">
        <v>10113.0</v>
      </c>
      <c r="B115" s="32" t="s">
        <v>151</v>
      </c>
      <c r="C115" s="32" t="s">
        <v>177</v>
      </c>
      <c r="D115" s="32" t="s">
        <v>174</v>
      </c>
      <c r="E115" s="76">
        <v>18.0</v>
      </c>
      <c r="F115" s="32" t="s">
        <v>175</v>
      </c>
      <c r="G115" s="122">
        <v>0.33888888888888885</v>
      </c>
    </row>
    <row r="116" ht="12.0" customHeight="1">
      <c r="A116" s="32">
        <v>10114.0</v>
      </c>
      <c r="B116" s="32" t="s">
        <v>155</v>
      </c>
      <c r="C116" s="32" t="s">
        <v>177</v>
      </c>
      <c r="D116" s="32" t="s">
        <v>174</v>
      </c>
      <c r="E116" s="121">
        <v>22.83</v>
      </c>
      <c r="F116" s="32" t="s">
        <v>180</v>
      </c>
      <c r="G116" s="122">
        <v>0.4284722222222222</v>
      </c>
    </row>
    <row r="117" ht="12.0" customHeight="1">
      <c r="A117" s="32">
        <v>10115.0</v>
      </c>
      <c r="B117" s="32" t="s">
        <v>155</v>
      </c>
      <c r="C117" s="32" t="s">
        <v>177</v>
      </c>
      <c r="D117" s="32" t="s">
        <v>179</v>
      </c>
      <c r="E117" s="121">
        <v>20.31</v>
      </c>
      <c r="F117" s="32" t="s">
        <v>175</v>
      </c>
      <c r="G117" s="122">
        <v>0.6069444444444444</v>
      </c>
    </row>
    <row r="118" ht="12.0" customHeight="1">
      <c r="A118" s="32">
        <v>10116.0</v>
      </c>
      <c r="B118" s="32" t="s">
        <v>152</v>
      </c>
      <c r="C118" s="32" t="s">
        <v>173</v>
      </c>
      <c r="D118" s="32" t="s">
        <v>174</v>
      </c>
      <c r="E118" s="121">
        <v>22.06</v>
      </c>
      <c r="F118" s="32" t="s">
        <v>175</v>
      </c>
      <c r="G118" s="122">
        <v>0.46319444444444446</v>
      </c>
    </row>
    <row r="119" ht="12.0" customHeight="1">
      <c r="A119" s="32">
        <v>10117.0</v>
      </c>
      <c r="B119" s="32" t="s">
        <v>151</v>
      </c>
      <c r="C119" s="32" t="s">
        <v>173</v>
      </c>
      <c r="D119" s="32" t="s">
        <v>174</v>
      </c>
      <c r="E119" s="121">
        <v>15.22</v>
      </c>
      <c r="F119" s="32" t="s">
        <v>180</v>
      </c>
      <c r="G119" s="122">
        <v>0.44375</v>
      </c>
    </row>
    <row r="120" ht="12.0" customHeight="1">
      <c r="A120" s="32">
        <v>10118.0</v>
      </c>
      <c r="B120" s="32" t="s">
        <v>152</v>
      </c>
      <c r="C120" s="32" t="s">
        <v>173</v>
      </c>
      <c r="D120" s="32" t="s">
        <v>174</v>
      </c>
      <c r="E120" s="121">
        <v>20.6</v>
      </c>
      <c r="F120" s="32" t="s">
        <v>175</v>
      </c>
      <c r="G120" s="122">
        <v>0.8652777777777777</v>
      </c>
    </row>
    <row r="121" ht="12.0" customHeight="1">
      <c r="A121" s="32">
        <v>10119.0</v>
      </c>
      <c r="B121" s="32" t="s">
        <v>155</v>
      </c>
      <c r="C121" s="32" t="s">
        <v>177</v>
      </c>
      <c r="D121" s="32" t="s">
        <v>174</v>
      </c>
      <c r="E121" s="121">
        <v>18.25</v>
      </c>
      <c r="F121" s="32" t="s">
        <v>175</v>
      </c>
      <c r="G121" s="122">
        <v>0.8625</v>
      </c>
    </row>
    <row r="122" ht="12.0" customHeight="1">
      <c r="A122" s="32">
        <v>10120.0</v>
      </c>
      <c r="B122" s="32" t="s">
        <v>155</v>
      </c>
      <c r="C122" s="32" t="s">
        <v>177</v>
      </c>
      <c r="D122" s="32" t="s">
        <v>174</v>
      </c>
      <c r="E122" s="121">
        <v>174.18</v>
      </c>
      <c r="F122" s="32" t="s">
        <v>180</v>
      </c>
      <c r="G122" s="122">
        <v>0.5291666666666667</v>
      </c>
    </row>
    <row r="123" ht="12.0" customHeight="1">
      <c r="A123" s="32">
        <v>10121.0</v>
      </c>
      <c r="B123" s="32" t="s">
        <v>151</v>
      </c>
      <c r="C123" s="32" t="s">
        <v>177</v>
      </c>
      <c r="D123" s="32" t="s">
        <v>179</v>
      </c>
      <c r="E123" s="121">
        <v>19.58</v>
      </c>
      <c r="F123" s="32" t="s">
        <v>175</v>
      </c>
      <c r="G123" s="122">
        <v>0.9381944444444444</v>
      </c>
    </row>
    <row r="124" ht="12.0" customHeight="1">
      <c r="A124" s="32">
        <v>10122.0</v>
      </c>
      <c r="B124" s="32" t="s">
        <v>156</v>
      </c>
      <c r="C124" s="32" t="s">
        <v>173</v>
      </c>
      <c r="D124" s="32" t="s">
        <v>174</v>
      </c>
      <c r="E124" s="121">
        <v>17.91</v>
      </c>
      <c r="F124" s="32" t="s">
        <v>180</v>
      </c>
      <c r="G124" s="122">
        <v>0.8013888888888889</v>
      </c>
    </row>
    <row r="125" ht="12.0" customHeight="1">
      <c r="A125" s="32">
        <v>10123.0</v>
      </c>
      <c r="B125" s="32" t="s">
        <v>156</v>
      </c>
      <c r="C125" s="32" t="s">
        <v>177</v>
      </c>
      <c r="D125" s="32" t="s">
        <v>174</v>
      </c>
      <c r="E125" s="121">
        <v>22.9</v>
      </c>
      <c r="F125" s="32" t="s">
        <v>180</v>
      </c>
      <c r="G125" s="122">
        <v>0.5111111111111112</v>
      </c>
    </row>
    <row r="126" ht="12.0" customHeight="1">
      <c r="A126" s="32">
        <v>10124.0</v>
      </c>
      <c r="B126" s="32" t="s">
        <v>151</v>
      </c>
      <c r="C126" s="32" t="s">
        <v>173</v>
      </c>
      <c r="D126" s="32" t="s">
        <v>174</v>
      </c>
      <c r="E126" s="121">
        <v>22.26</v>
      </c>
      <c r="F126" s="32" t="s">
        <v>180</v>
      </c>
      <c r="G126" s="122">
        <v>0.7430555555555555</v>
      </c>
    </row>
    <row r="127" ht="12.0" customHeight="1">
      <c r="A127" s="32">
        <v>10125.0</v>
      </c>
      <c r="B127" s="32" t="s">
        <v>152</v>
      </c>
      <c r="C127" s="32" t="s">
        <v>177</v>
      </c>
      <c r="D127" s="32" t="s">
        <v>174</v>
      </c>
      <c r="E127" s="121">
        <v>19.04</v>
      </c>
      <c r="F127" s="32" t="s">
        <v>180</v>
      </c>
      <c r="G127" s="122">
        <v>0.6409722222222222</v>
      </c>
    </row>
    <row r="128" ht="12.0" customHeight="1">
      <c r="A128" s="32">
        <v>10126.0</v>
      </c>
      <c r="B128" s="32" t="s">
        <v>155</v>
      </c>
      <c r="C128" s="32" t="s">
        <v>177</v>
      </c>
      <c r="D128" s="32" t="s">
        <v>174</v>
      </c>
      <c r="E128" s="121">
        <v>17.42</v>
      </c>
      <c r="F128" s="32" t="s">
        <v>175</v>
      </c>
      <c r="G128" s="122">
        <v>0.21180555555555555</v>
      </c>
    </row>
    <row r="129" ht="12.0" customHeight="1">
      <c r="A129" s="32">
        <v>10127.0</v>
      </c>
      <c r="B129" s="32" t="s">
        <v>156</v>
      </c>
      <c r="C129" s="32" t="s">
        <v>173</v>
      </c>
      <c r="D129" s="32" t="s">
        <v>174</v>
      </c>
      <c r="E129" s="121">
        <v>18.54</v>
      </c>
      <c r="F129" s="32" t="s">
        <v>180</v>
      </c>
      <c r="G129" s="122">
        <v>0.8125</v>
      </c>
    </row>
    <row r="130" ht="12.0" customHeight="1">
      <c r="A130" s="32">
        <v>10128.0</v>
      </c>
      <c r="B130" s="32" t="s">
        <v>151</v>
      </c>
      <c r="C130" s="32" t="s">
        <v>177</v>
      </c>
      <c r="D130" s="32" t="s">
        <v>174</v>
      </c>
      <c r="E130" s="121">
        <v>19.74</v>
      </c>
      <c r="F130" s="32" t="s">
        <v>175</v>
      </c>
      <c r="G130" s="122">
        <v>0.5340277777777778</v>
      </c>
    </row>
    <row r="131" ht="12.0" customHeight="1">
      <c r="A131" s="32">
        <v>10129.0</v>
      </c>
      <c r="B131" s="32" t="s">
        <v>156</v>
      </c>
      <c r="C131" s="32" t="s">
        <v>177</v>
      </c>
      <c r="D131" s="32" t="s">
        <v>174</v>
      </c>
      <c r="E131" s="121">
        <v>22.03</v>
      </c>
      <c r="F131" s="32" t="s">
        <v>175</v>
      </c>
      <c r="G131" s="122">
        <v>0.6173611111111111</v>
      </c>
    </row>
    <row r="132" ht="12.0" customHeight="1">
      <c r="A132" s="32">
        <v>10130.0</v>
      </c>
      <c r="B132" s="32" t="s">
        <v>156</v>
      </c>
      <c r="C132" s="32" t="s">
        <v>173</v>
      </c>
      <c r="D132" s="32" t="s">
        <v>174</v>
      </c>
      <c r="E132" s="121">
        <v>236.49</v>
      </c>
      <c r="F132" s="32" t="s">
        <v>180</v>
      </c>
      <c r="G132" s="122">
        <v>0.6833333333333332</v>
      </c>
    </row>
    <row r="133" ht="12.0" customHeight="1">
      <c r="A133" s="32">
        <v>10131.0</v>
      </c>
      <c r="B133" s="32" t="s">
        <v>152</v>
      </c>
      <c r="C133" s="32" t="s">
        <v>173</v>
      </c>
      <c r="D133" s="32" t="s">
        <v>179</v>
      </c>
      <c r="E133" s="121">
        <v>19.3</v>
      </c>
      <c r="F133" s="32" t="s">
        <v>175</v>
      </c>
      <c r="G133" s="122">
        <v>0.7083333333333334</v>
      </c>
    </row>
    <row r="134" ht="12.0" customHeight="1">
      <c r="A134" s="32">
        <v>10132.0</v>
      </c>
      <c r="B134" s="32" t="s">
        <v>155</v>
      </c>
      <c r="C134" s="32" t="s">
        <v>177</v>
      </c>
      <c r="D134" s="32" t="s">
        <v>179</v>
      </c>
      <c r="E134" s="121">
        <v>23.73</v>
      </c>
      <c r="F134" s="32" t="s">
        <v>175</v>
      </c>
      <c r="G134" s="122">
        <v>0.70625</v>
      </c>
    </row>
    <row r="135" ht="12.0" customHeight="1">
      <c r="A135" s="32">
        <v>10133.0</v>
      </c>
      <c r="B135" s="32" t="s">
        <v>156</v>
      </c>
      <c r="C135" s="32" t="s">
        <v>173</v>
      </c>
      <c r="D135" s="32" t="s">
        <v>174</v>
      </c>
      <c r="E135" s="121">
        <v>19.96</v>
      </c>
      <c r="F135" s="32" t="s">
        <v>180</v>
      </c>
      <c r="G135" s="122">
        <v>0.7013888888888888</v>
      </c>
    </row>
    <row r="136" ht="12.0" customHeight="1">
      <c r="A136" s="32">
        <v>10134.0</v>
      </c>
      <c r="B136" s="32" t="s">
        <v>155</v>
      </c>
      <c r="C136" s="32" t="s">
        <v>177</v>
      </c>
      <c r="D136" s="32" t="s">
        <v>174</v>
      </c>
      <c r="E136" s="121">
        <v>20.75</v>
      </c>
      <c r="F136" s="32" t="s">
        <v>175</v>
      </c>
      <c r="G136" s="122">
        <v>0.6263888888888889</v>
      </c>
    </row>
    <row r="137" ht="12.0" customHeight="1">
      <c r="A137" s="32">
        <v>10135.0</v>
      </c>
      <c r="B137" s="32" t="s">
        <v>152</v>
      </c>
      <c r="C137" s="32" t="s">
        <v>173</v>
      </c>
      <c r="D137" s="32" t="s">
        <v>174</v>
      </c>
      <c r="E137" s="121">
        <v>22.37</v>
      </c>
      <c r="F137" s="32" t="s">
        <v>175</v>
      </c>
      <c r="G137" s="122">
        <v>0.33888888888888885</v>
      </c>
    </row>
    <row r="138" ht="12.0" customHeight="1">
      <c r="A138" s="32">
        <v>10136.0</v>
      </c>
      <c r="B138" s="32" t="s">
        <v>156</v>
      </c>
      <c r="C138" s="32" t="s">
        <v>177</v>
      </c>
      <c r="D138" s="32" t="s">
        <v>179</v>
      </c>
      <c r="E138" s="121">
        <v>24.03</v>
      </c>
      <c r="F138" s="32" t="s">
        <v>175</v>
      </c>
      <c r="G138" s="122">
        <v>0.4680555555555555</v>
      </c>
    </row>
    <row r="139" ht="12.0" customHeight="1">
      <c r="A139" s="32">
        <v>10137.0</v>
      </c>
      <c r="B139" s="32" t="s">
        <v>156</v>
      </c>
      <c r="C139" s="32" t="s">
        <v>177</v>
      </c>
      <c r="D139" s="32" t="s">
        <v>174</v>
      </c>
      <c r="E139" s="121">
        <v>24.59</v>
      </c>
      <c r="F139" s="32" t="s">
        <v>175</v>
      </c>
      <c r="G139" s="122">
        <v>0.16944444444444443</v>
      </c>
    </row>
    <row r="140" ht="12.0" customHeight="1">
      <c r="A140" s="32">
        <v>10138.0</v>
      </c>
      <c r="B140" s="32" t="s">
        <v>156</v>
      </c>
      <c r="C140" s="32" t="s">
        <v>173</v>
      </c>
      <c r="D140" s="32" t="s">
        <v>179</v>
      </c>
      <c r="E140" s="121">
        <v>155.91</v>
      </c>
      <c r="F140" s="32" t="s">
        <v>180</v>
      </c>
      <c r="G140" s="122">
        <v>0.7763888888888889</v>
      </c>
    </row>
    <row r="141" ht="12.0" customHeight="1">
      <c r="A141" s="32">
        <v>10139.0</v>
      </c>
      <c r="B141" s="32" t="s">
        <v>155</v>
      </c>
      <c r="C141" s="32" t="s">
        <v>177</v>
      </c>
      <c r="D141" s="32" t="s">
        <v>179</v>
      </c>
      <c r="E141" s="121">
        <v>16.43</v>
      </c>
      <c r="F141" s="32" t="s">
        <v>180</v>
      </c>
      <c r="G141" s="122">
        <v>0.38125</v>
      </c>
    </row>
    <row r="142" ht="12.0" customHeight="1">
      <c r="A142" s="32">
        <v>10140.0</v>
      </c>
      <c r="B142" s="32" t="s">
        <v>152</v>
      </c>
      <c r="C142" s="32" t="s">
        <v>173</v>
      </c>
      <c r="D142" s="32" t="s">
        <v>174</v>
      </c>
      <c r="E142" s="121">
        <v>15.71</v>
      </c>
      <c r="F142" s="32" t="s">
        <v>180</v>
      </c>
      <c r="G142" s="122">
        <v>0.6972222222222223</v>
      </c>
    </row>
    <row r="143" ht="12.0" customHeight="1">
      <c r="A143" s="32">
        <v>10141.0</v>
      </c>
      <c r="B143" s="32" t="s">
        <v>156</v>
      </c>
      <c r="C143" s="32" t="s">
        <v>173</v>
      </c>
      <c r="D143" s="32" t="s">
        <v>174</v>
      </c>
      <c r="E143" s="121">
        <v>15.19</v>
      </c>
      <c r="F143" s="32" t="s">
        <v>180</v>
      </c>
      <c r="G143" s="122">
        <v>0.6819444444444445</v>
      </c>
    </row>
    <row r="144" ht="12.0" customHeight="1">
      <c r="A144" s="32">
        <v>10142.0</v>
      </c>
      <c r="B144" s="32" t="s">
        <v>156</v>
      </c>
      <c r="C144" s="32" t="s">
        <v>173</v>
      </c>
      <c r="D144" s="32" t="s">
        <v>174</v>
      </c>
      <c r="E144" s="121">
        <v>21.35</v>
      </c>
      <c r="F144" s="32" t="s">
        <v>175</v>
      </c>
      <c r="G144" s="122">
        <v>0.7458333333333332</v>
      </c>
    </row>
    <row r="145" ht="12.0" customHeight="1">
      <c r="A145" s="32">
        <v>10143.0</v>
      </c>
      <c r="B145" s="32" t="s">
        <v>156</v>
      </c>
      <c r="C145" s="32" t="s">
        <v>177</v>
      </c>
      <c r="D145" s="32" t="s">
        <v>174</v>
      </c>
      <c r="E145" s="121">
        <v>19.47</v>
      </c>
      <c r="F145" s="32" t="s">
        <v>175</v>
      </c>
      <c r="G145" s="122">
        <v>0.7618055555555556</v>
      </c>
    </row>
    <row r="146" ht="12.0" customHeight="1">
      <c r="A146" s="32">
        <v>10144.0</v>
      </c>
      <c r="B146" s="32" t="s">
        <v>156</v>
      </c>
      <c r="C146" s="32" t="s">
        <v>177</v>
      </c>
      <c r="D146" s="32" t="s">
        <v>174</v>
      </c>
      <c r="E146" s="121">
        <v>21.49</v>
      </c>
      <c r="F146" s="32" t="s">
        <v>175</v>
      </c>
      <c r="G146" s="122">
        <v>0.38125</v>
      </c>
    </row>
    <row r="147" ht="12.0" customHeight="1">
      <c r="A147" s="32">
        <v>10145.0</v>
      </c>
      <c r="B147" s="32" t="s">
        <v>155</v>
      </c>
      <c r="C147" s="32" t="s">
        <v>173</v>
      </c>
      <c r="D147" s="32" t="s">
        <v>174</v>
      </c>
      <c r="E147" s="121">
        <v>22.2</v>
      </c>
      <c r="F147" s="32" t="s">
        <v>175</v>
      </c>
      <c r="G147" s="122">
        <v>0.5201388888888888</v>
      </c>
    </row>
    <row r="148" ht="12.0" customHeight="1">
      <c r="A148" s="32">
        <v>10146.0</v>
      </c>
      <c r="B148" s="32" t="s">
        <v>155</v>
      </c>
      <c r="C148" s="32" t="s">
        <v>173</v>
      </c>
      <c r="D148" s="32" t="s">
        <v>174</v>
      </c>
      <c r="E148" s="121">
        <v>21.15</v>
      </c>
      <c r="F148" s="32" t="s">
        <v>175</v>
      </c>
      <c r="G148" s="122">
        <v>0.2965277777777778</v>
      </c>
    </row>
    <row r="149" ht="12.0" customHeight="1">
      <c r="A149" s="32">
        <v>10147.0</v>
      </c>
      <c r="B149" s="32" t="s">
        <v>155</v>
      </c>
      <c r="C149" s="32" t="s">
        <v>177</v>
      </c>
      <c r="D149" s="32" t="s">
        <v>174</v>
      </c>
      <c r="E149" s="121">
        <v>15.16</v>
      </c>
      <c r="F149" s="32" t="s">
        <v>175</v>
      </c>
      <c r="G149" s="122">
        <v>0.47152777777777777</v>
      </c>
    </row>
    <row r="150" ht="12.0" customHeight="1">
      <c r="A150" s="32">
        <v>10148.0</v>
      </c>
      <c r="B150" s="32" t="s">
        <v>155</v>
      </c>
      <c r="C150" s="32" t="s">
        <v>177</v>
      </c>
      <c r="D150" s="32" t="s">
        <v>179</v>
      </c>
      <c r="E150" s="121">
        <v>15.71</v>
      </c>
      <c r="F150" s="32" t="s">
        <v>180</v>
      </c>
      <c r="G150" s="122">
        <v>0.38125</v>
      </c>
    </row>
    <row r="151" ht="12.0" customHeight="1">
      <c r="A151" s="32">
        <v>10149.0</v>
      </c>
      <c r="B151" s="32" t="s">
        <v>156</v>
      </c>
      <c r="C151" s="32" t="s">
        <v>173</v>
      </c>
      <c r="D151" s="32" t="s">
        <v>174</v>
      </c>
      <c r="E151" s="121">
        <v>24.65</v>
      </c>
      <c r="F151" s="32" t="s">
        <v>180</v>
      </c>
      <c r="G151" s="122">
        <v>0.8618055555555556</v>
      </c>
    </row>
    <row r="152" ht="12.0" customHeight="1">
      <c r="A152" s="32">
        <v>10150.0</v>
      </c>
      <c r="B152" s="32" t="s">
        <v>156</v>
      </c>
      <c r="C152" s="32" t="s">
        <v>173</v>
      </c>
      <c r="D152" s="32" t="s">
        <v>179</v>
      </c>
      <c r="E152" s="121">
        <v>24.88</v>
      </c>
      <c r="F152" s="32" t="s">
        <v>180</v>
      </c>
      <c r="G152" s="122">
        <v>0.6409722222222222</v>
      </c>
    </row>
    <row r="153" ht="12.0" customHeight="1">
      <c r="A153" s="32">
        <v>10151.0</v>
      </c>
      <c r="B153" s="32" t="s">
        <v>155</v>
      </c>
      <c r="C153" s="32" t="s">
        <v>173</v>
      </c>
      <c r="D153" s="32" t="s">
        <v>179</v>
      </c>
      <c r="E153" s="121">
        <v>17.49</v>
      </c>
      <c r="F153" s="32" t="s">
        <v>180</v>
      </c>
      <c r="G153" s="122">
        <v>0.9069444444444444</v>
      </c>
    </row>
    <row r="154" ht="12.0" customHeight="1">
      <c r="A154" s="32">
        <v>10152.0</v>
      </c>
      <c r="B154" s="32" t="s">
        <v>156</v>
      </c>
      <c r="C154" s="32" t="s">
        <v>177</v>
      </c>
      <c r="D154" s="32" t="s">
        <v>174</v>
      </c>
      <c r="E154" s="121">
        <v>19.71</v>
      </c>
      <c r="F154" s="32" t="s">
        <v>175</v>
      </c>
      <c r="G154" s="122">
        <v>0.2965277777777778</v>
      </c>
    </row>
    <row r="155" ht="12.0" customHeight="1">
      <c r="A155" s="32">
        <v>10153.0</v>
      </c>
      <c r="B155" s="32" t="s">
        <v>152</v>
      </c>
      <c r="C155" s="32" t="s">
        <v>177</v>
      </c>
      <c r="D155" s="32" t="s">
        <v>174</v>
      </c>
      <c r="E155" s="121">
        <v>17.33</v>
      </c>
      <c r="F155" s="32" t="s">
        <v>180</v>
      </c>
      <c r="G155" s="122">
        <v>0.08472222222222221</v>
      </c>
    </row>
    <row r="156" ht="12.0" customHeight="1">
      <c r="A156" s="32">
        <v>10154.0</v>
      </c>
      <c r="B156" s="32" t="s">
        <v>156</v>
      </c>
      <c r="C156" s="32" t="s">
        <v>177</v>
      </c>
      <c r="D156" s="32" t="s">
        <v>174</v>
      </c>
      <c r="E156" s="121">
        <v>15.56</v>
      </c>
      <c r="F156" s="32" t="s">
        <v>175</v>
      </c>
      <c r="G156" s="122">
        <v>0.8798611111111111</v>
      </c>
    </row>
    <row r="157" ht="12.0" customHeight="1">
      <c r="A157" s="32">
        <v>10155.0</v>
      </c>
      <c r="B157" s="32" t="s">
        <v>155</v>
      </c>
      <c r="C157" s="32" t="s">
        <v>177</v>
      </c>
      <c r="D157" s="32" t="s">
        <v>174</v>
      </c>
      <c r="E157" s="121">
        <v>18.94</v>
      </c>
      <c r="F157" s="32" t="s">
        <v>175</v>
      </c>
      <c r="G157" s="122">
        <v>0.8333333333333334</v>
      </c>
    </row>
    <row r="158" ht="12.0" customHeight="1">
      <c r="A158" s="32">
        <v>10156.0</v>
      </c>
      <c r="B158" s="32" t="s">
        <v>151</v>
      </c>
      <c r="C158" s="32" t="s">
        <v>177</v>
      </c>
      <c r="D158" s="32" t="s">
        <v>174</v>
      </c>
      <c r="E158" s="121">
        <v>22.86</v>
      </c>
      <c r="F158" s="32" t="s">
        <v>180</v>
      </c>
      <c r="G158" s="122">
        <v>0.6680555555555556</v>
      </c>
    </row>
    <row r="159" ht="12.0" customHeight="1">
      <c r="A159" s="32">
        <v>10157.0</v>
      </c>
      <c r="B159" s="32" t="s">
        <v>152</v>
      </c>
      <c r="C159" s="32" t="s">
        <v>173</v>
      </c>
      <c r="D159" s="32" t="s">
        <v>174</v>
      </c>
      <c r="E159" s="121">
        <v>15.18</v>
      </c>
      <c r="F159" s="32" t="s">
        <v>180</v>
      </c>
      <c r="G159" s="122">
        <v>0.25416666666666665</v>
      </c>
    </row>
    <row r="160" ht="12.0" customHeight="1">
      <c r="A160" s="32">
        <v>10158.0</v>
      </c>
      <c r="B160" s="32" t="s">
        <v>152</v>
      </c>
      <c r="C160" s="32" t="s">
        <v>177</v>
      </c>
      <c r="D160" s="32" t="s">
        <v>174</v>
      </c>
      <c r="E160" s="121">
        <v>22.46</v>
      </c>
      <c r="F160" s="32" t="s">
        <v>180</v>
      </c>
      <c r="G160" s="122">
        <v>0.7388888888888889</v>
      </c>
    </row>
    <row r="161" ht="12.0" customHeight="1">
      <c r="A161" s="32">
        <v>10159.0</v>
      </c>
      <c r="B161" s="32" t="s">
        <v>156</v>
      </c>
      <c r="C161" s="32" t="s">
        <v>177</v>
      </c>
      <c r="D161" s="32" t="s">
        <v>179</v>
      </c>
      <c r="E161" s="121">
        <v>21.39</v>
      </c>
      <c r="F161" s="32" t="s">
        <v>180</v>
      </c>
      <c r="G161" s="122">
        <v>0.720138888888889</v>
      </c>
    </row>
    <row r="162" ht="12.0" customHeight="1">
      <c r="A162" s="32">
        <v>10160.0</v>
      </c>
      <c r="B162" s="32" t="s">
        <v>152</v>
      </c>
      <c r="C162" s="32" t="s">
        <v>177</v>
      </c>
      <c r="D162" s="32" t="s">
        <v>179</v>
      </c>
      <c r="E162" s="121">
        <v>22.17</v>
      </c>
      <c r="F162" s="32" t="s">
        <v>175</v>
      </c>
      <c r="G162" s="122">
        <v>0.43263888888888885</v>
      </c>
    </row>
    <row r="163" ht="12.0" customHeight="1">
      <c r="A163" s="32">
        <v>10161.0</v>
      </c>
      <c r="B163" s="32" t="s">
        <v>151</v>
      </c>
      <c r="C163" s="32" t="s">
        <v>173</v>
      </c>
      <c r="D163" s="32" t="s">
        <v>174</v>
      </c>
      <c r="E163" s="121">
        <v>234.63</v>
      </c>
      <c r="F163" s="32" t="s">
        <v>180</v>
      </c>
      <c r="G163" s="122">
        <v>0.38125</v>
      </c>
    </row>
    <row r="164" ht="12.0" customHeight="1">
      <c r="A164" s="32">
        <v>10162.0</v>
      </c>
      <c r="B164" s="32" t="s">
        <v>151</v>
      </c>
      <c r="C164" s="32" t="s">
        <v>173</v>
      </c>
      <c r="D164" s="32" t="s">
        <v>174</v>
      </c>
      <c r="E164" s="121">
        <v>24.97</v>
      </c>
      <c r="F164" s="32" t="s">
        <v>180</v>
      </c>
      <c r="G164" s="122">
        <v>0.9243055555555556</v>
      </c>
    </row>
    <row r="165" ht="12.0" customHeight="1">
      <c r="A165" s="32">
        <v>10163.0</v>
      </c>
      <c r="B165" s="32" t="s">
        <v>156</v>
      </c>
      <c r="C165" s="32" t="s">
        <v>177</v>
      </c>
      <c r="D165" s="32" t="s">
        <v>174</v>
      </c>
      <c r="E165" s="121">
        <v>15.72</v>
      </c>
      <c r="F165" s="32" t="s">
        <v>180</v>
      </c>
      <c r="G165" s="122">
        <v>0.4534722222222222</v>
      </c>
    </row>
    <row r="166" ht="12.0" customHeight="1">
      <c r="A166" s="32">
        <v>10164.0</v>
      </c>
      <c r="B166" s="32" t="s">
        <v>155</v>
      </c>
      <c r="C166" s="32" t="s">
        <v>177</v>
      </c>
      <c r="D166" s="32" t="s">
        <v>174</v>
      </c>
      <c r="E166" s="121">
        <v>24.35</v>
      </c>
      <c r="F166" s="32" t="s">
        <v>180</v>
      </c>
      <c r="G166" s="122">
        <v>0.33888888888888885</v>
      </c>
    </row>
    <row r="167" ht="12.0" customHeight="1">
      <c r="A167" s="32">
        <v>10165.0</v>
      </c>
      <c r="B167" s="32" t="s">
        <v>156</v>
      </c>
      <c r="C167" s="32" t="s">
        <v>173</v>
      </c>
      <c r="D167" s="32" t="s">
        <v>179</v>
      </c>
      <c r="E167" s="121">
        <v>16.09</v>
      </c>
      <c r="F167" s="32" t="s">
        <v>180</v>
      </c>
      <c r="G167" s="122">
        <v>0.33888888888888885</v>
      </c>
    </row>
    <row r="168" ht="12.0" customHeight="1">
      <c r="A168" s="32">
        <v>10166.0</v>
      </c>
      <c r="B168" s="32" t="s">
        <v>156</v>
      </c>
      <c r="C168" s="32" t="s">
        <v>177</v>
      </c>
      <c r="D168" s="32" t="s">
        <v>174</v>
      </c>
      <c r="E168" s="121">
        <v>23.51</v>
      </c>
      <c r="F168" s="32" t="s">
        <v>180</v>
      </c>
      <c r="G168" s="122">
        <v>0.6791666666666667</v>
      </c>
    </row>
    <row r="169" ht="12.0" customHeight="1">
      <c r="A169" s="32">
        <v>10167.0</v>
      </c>
      <c r="B169" s="32" t="s">
        <v>151</v>
      </c>
      <c r="C169" s="32" t="s">
        <v>173</v>
      </c>
      <c r="D169" s="32" t="s">
        <v>174</v>
      </c>
      <c r="E169" s="121">
        <v>22.59</v>
      </c>
      <c r="F169" s="32" t="s">
        <v>180</v>
      </c>
      <c r="G169" s="122">
        <v>0.7020833333333334</v>
      </c>
    </row>
    <row r="170" ht="12.0" customHeight="1">
      <c r="A170" s="32">
        <v>10168.0</v>
      </c>
      <c r="B170" s="32" t="s">
        <v>155</v>
      </c>
      <c r="C170" s="32" t="s">
        <v>177</v>
      </c>
      <c r="D170" s="32" t="s">
        <v>174</v>
      </c>
      <c r="E170" s="121">
        <v>15.59</v>
      </c>
      <c r="F170" s="32" t="s">
        <v>175</v>
      </c>
      <c r="G170" s="122">
        <v>0.38125</v>
      </c>
    </row>
    <row r="171" ht="12.0" customHeight="1">
      <c r="A171" s="32">
        <v>10169.0</v>
      </c>
      <c r="B171" s="32" t="s">
        <v>156</v>
      </c>
      <c r="C171" s="32" t="s">
        <v>177</v>
      </c>
      <c r="D171" s="32" t="s">
        <v>174</v>
      </c>
      <c r="E171" s="121">
        <v>190.81</v>
      </c>
      <c r="F171" s="32" t="s">
        <v>180</v>
      </c>
      <c r="G171" s="122">
        <v>0.9145833333333333</v>
      </c>
    </row>
    <row r="172" ht="12.0" customHeight="1">
      <c r="A172" s="32">
        <v>10170.0</v>
      </c>
      <c r="B172" s="32" t="s">
        <v>156</v>
      </c>
      <c r="C172" s="32" t="s">
        <v>173</v>
      </c>
      <c r="D172" s="32" t="s">
        <v>174</v>
      </c>
      <c r="E172" s="121">
        <v>21.12</v>
      </c>
      <c r="F172" s="32" t="s">
        <v>180</v>
      </c>
      <c r="G172" s="122">
        <v>0.6944444444444445</v>
      </c>
    </row>
    <row r="173" ht="12.0" customHeight="1">
      <c r="A173" s="32">
        <v>10171.0</v>
      </c>
      <c r="B173" s="32" t="s">
        <v>151</v>
      </c>
      <c r="C173" s="32" t="s">
        <v>177</v>
      </c>
      <c r="D173" s="32" t="s">
        <v>174</v>
      </c>
      <c r="E173" s="121">
        <v>24.6</v>
      </c>
      <c r="F173" s="32" t="s">
        <v>175</v>
      </c>
      <c r="G173" s="122">
        <v>0.8597222222222222</v>
      </c>
    </row>
    <row r="174" ht="12.0" customHeight="1">
      <c r="A174" s="32">
        <v>10172.0</v>
      </c>
      <c r="B174" s="32" t="s">
        <v>151</v>
      </c>
      <c r="C174" s="32" t="s">
        <v>173</v>
      </c>
      <c r="D174" s="32" t="s">
        <v>174</v>
      </c>
      <c r="E174" s="121">
        <v>21.22</v>
      </c>
      <c r="F174" s="32" t="s">
        <v>175</v>
      </c>
      <c r="G174" s="122">
        <v>0.513888888888889</v>
      </c>
    </row>
    <row r="175" ht="12.0" customHeight="1">
      <c r="A175" s="32">
        <v>10173.0</v>
      </c>
      <c r="B175" s="32" t="s">
        <v>156</v>
      </c>
      <c r="C175" s="32" t="s">
        <v>177</v>
      </c>
      <c r="D175" s="32" t="s">
        <v>174</v>
      </c>
      <c r="E175" s="121">
        <v>21.78</v>
      </c>
      <c r="F175" s="32" t="s">
        <v>175</v>
      </c>
      <c r="G175" s="122">
        <v>0.2965277777777778</v>
      </c>
    </row>
    <row r="176" ht="12.0" customHeight="1">
      <c r="A176" s="32">
        <v>10174.0</v>
      </c>
      <c r="B176" s="32" t="s">
        <v>156</v>
      </c>
      <c r="C176" s="32" t="s">
        <v>177</v>
      </c>
      <c r="D176" s="32" t="s">
        <v>174</v>
      </c>
      <c r="E176" s="121">
        <v>16.54</v>
      </c>
      <c r="F176" s="32" t="s">
        <v>175</v>
      </c>
      <c r="G176" s="122">
        <v>0.7444444444444445</v>
      </c>
    </row>
    <row r="177" ht="12.0" customHeight="1">
      <c r="A177" s="32">
        <v>10175.0</v>
      </c>
      <c r="B177" s="32" t="s">
        <v>155</v>
      </c>
      <c r="C177" s="32" t="s">
        <v>177</v>
      </c>
      <c r="D177" s="32" t="s">
        <v>179</v>
      </c>
      <c r="E177" s="121">
        <v>177.32</v>
      </c>
      <c r="F177" s="32" t="s">
        <v>180</v>
      </c>
      <c r="G177" s="122">
        <v>0.6611111111111111</v>
      </c>
    </row>
    <row r="178" ht="12.0" customHeight="1">
      <c r="A178" s="32">
        <v>10176.0</v>
      </c>
      <c r="B178" s="32" t="s">
        <v>152</v>
      </c>
      <c r="C178" s="32" t="s">
        <v>177</v>
      </c>
      <c r="D178" s="32" t="s">
        <v>174</v>
      </c>
      <c r="E178" s="121">
        <v>21.5</v>
      </c>
      <c r="F178" s="32" t="s">
        <v>180</v>
      </c>
      <c r="G178" s="122">
        <v>0.4534722222222222</v>
      </c>
    </row>
    <row r="179" ht="12.0" customHeight="1">
      <c r="A179" s="32">
        <v>10177.0</v>
      </c>
      <c r="B179" s="32" t="s">
        <v>156</v>
      </c>
      <c r="C179" s="32" t="s">
        <v>173</v>
      </c>
      <c r="D179" s="32" t="s">
        <v>174</v>
      </c>
      <c r="E179" s="121">
        <v>24.65</v>
      </c>
      <c r="F179" s="32" t="s">
        <v>175</v>
      </c>
      <c r="G179" s="122">
        <v>0.8645833333333334</v>
      </c>
    </row>
    <row r="180" ht="12.0" customHeight="1">
      <c r="A180" s="32">
        <v>10178.0</v>
      </c>
      <c r="B180" s="32" t="s">
        <v>151</v>
      </c>
      <c r="C180" s="32" t="s">
        <v>173</v>
      </c>
      <c r="D180" s="32" t="s">
        <v>174</v>
      </c>
      <c r="E180" s="121">
        <v>19.43</v>
      </c>
      <c r="F180" s="32" t="s">
        <v>175</v>
      </c>
      <c r="G180" s="122">
        <v>0.38125</v>
      </c>
    </row>
    <row r="181" ht="12.0" customHeight="1">
      <c r="A181" s="32">
        <v>10179.0</v>
      </c>
      <c r="B181" s="32" t="s">
        <v>156</v>
      </c>
      <c r="C181" s="32" t="s">
        <v>177</v>
      </c>
      <c r="D181" s="32" t="s">
        <v>174</v>
      </c>
      <c r="E181" s="121">
        <v>21.12</v>
      </c>
      <c r="F181" s="32" t="s">
        <v>175</v>
      </c>
      <c r="G181" s="122">
        <v>0.842361111111111</v>
      </c>
    </row>
    <row r="182" ht="12.0" customHeight="1">
      <c r="A182" s="32">
        <v>10180.0</v>
      </c>
      <c r="B182" s="32" t="s">
        <v>156</v>
      </c>
      <c r="C182" s="32" t="s">
        <v>177</v>
      </c>
      <c r="D182" s="32" t="s">
        <v>174</v>
      </c>
      <c r="E182" s="121">
        <v>18.1</v>
      </c>
      <c r="F182" s="32" t="s">
        <v>175</v>
      </c>
      <c r="G182" s="122">
        <v>0.8555555555555556</v>
      </c>
    </row>
    <row r="183" ht="12.0" customHeight="1">
      <c r="A183" s="32">
        <v>10181.0</v>
      </c>
      <c r="B183" s="32" t="s">
        <v>155</v>
      </c>
      <c r="C183" s="32" t="s">
        <v>177</v>
      </c>
      <c r="D183" s="32" t="s">
        <v>179</v>
      </c>
      <c r="E183" s="121">
        <v>24.4</v>
      </c>
      <c r="F183" s="32" t="s">
        <v>180</v>
      </c>
      <c r="G183" s="122">
        <v>0.5590277777777778</v>
      </c>
    </row>
    <row r="184" ht="12.0" customHeight="1">
      <c r="A184" s="32">
        <v>10182.0</v>
      </c>
      <c r="B184" s="32" t="s">
        <v>152</v>
      </c>
      <c r="C184" s="32" t="s">
        <v>177</v>
      </c>
      <c r="D184" s="32" t="s">
        <v>174</v>
      </c>
      <c r="E184" s="121">
        <v>19.37</v>
      </c>
      <c r="F184" s="32" t="s">
        <v>180</v>
      </c>
      <c r="G184" s="122">
        <v>0.9083333333333333</v>
      </c>
    </row>
    <row r="185" ht="12.0" customHeight="1">
      <c r="A185" s="32">
        <v>10183.0</v>
      </c>
      <c r="B185" s="32" t="s">
        <v>156</v>
      </c>
      <c r="C185" s="32" t="s">
        <v>177</v>
      </c>
      <c r="D185" s="32" t="s">
        <v>179</v>
      </c>
      <c r="E185" s="121">
        <v>19.17</v>
      </c>
      <c r="F185" s="32" t="s">
        <v>175</v>
      </c>
      <c r="G185" s="122">
        <v>0.0</v>
      </c>
    </row>
    <row r="186" ht="12.0" customHeight="1">
      <c r="A186" s="32">
        <v>10184.0</v>
      </c>
      <c r="B186" s="32" t="s">
        <v>152</v>
      </c>
      <c r="C186" s="32" t="s">
        <v>177</v>
      </c>
      <c r="D186" s="32" t="s">
        <v>179</v>
      </c>
      <c r="E186" s="121">
        <v>241.77</v>
      </c>
      <c r="F186" s="32" t="s">
        <v>180</v>
      </c>
      <c r="G186" s="122">
        <v>0.38125</v>
      </c>
    </row>
    <row r="187" ht="12.0" customHeight="1">
      <c r="A187" s="32">
        <v>10185.0</v>
      </c>
      <c r="B187" s="32" t="s">
        <v>156</v>
      </c>
      <c r="C187" s="32" t="s">
        <v>173</v>
      </c>
      <c r="D187" s="32" t="s">
        <v>174</v>
      </c>
      <c r="E187" s="121">
        <v>19.65</v>
      </c>
      <c r="F187" s="32" t="s">
        <v>180</v>
      </c>
      <c r="G187" s="122">
        <v>0.8652777777777777</v>
      </c>
    </row>
    <row r="188" ht="12.0" customHeight="1">
      <c r="A188" s="32">
        <v>10186.0</v>
      </c>
      <c r="B188" s="32" t="s">
        <v>156</v>
      </c>
      <c r="C188" s="32" t="s">
        <v>173</v>
      </c>
      <c r="D188" s="32" t="s">
        <v>174</v>
      </c>
      <c r="E188" s="121">
        <v>19.88</v>
      </c>
      <c r="F188" s="32" t="s">
        <v>180</v>
      </c>
      <c r="G188" s="122">
        <v>0.33888888888888885</v>
      </c>
    </row>
    <row r="189" ht="12.0" customHeight="1">
      <c r="A189" s="32">
        <v>10187.0</v>
      </c>
      <c r="B189" s="32" t="s">
        <v>156</v>
      </c>
      <c r="C189" s="32" t="s">
        <v>173</v>
      </c>
      <c r="D189" s="32" t="s">
        <v>174</v>
      </c>
      <c r="E189" s="121">
        <v>15.18</v>
      </c>
      <c r="F189" s="32" t="s">
        <v>175</v>
      </c>
      <c r="G189" s="122">
        <v>0.5208333333333334</v>
      </c>
    </row>
    <row r="190" ht="12.0" customHeight="1">
      <c r="A190" s="32">
        <v>10188.0</v>
      </c>
      <c r="B190" s="32" t="s">
        <v>156</v>
      </c>
      <c r="C190" s="32" t="s">
        <v>173</v>
      </c>
      <c r="D190" s="32" t="s">
        <v>174</v>
      </c>
      <c r="E190" s="121">
        <v>15.08</v>
      </c>
      <c r="F190" s="32" t="s">
        <v>180</v>
      </c>
      <c r="G190" s="122">
        <v>0.5104166666666666</v>
      </c>
    </row>
    <row r="191" ht="12.0" customHeight="1">
      <c r="A191" s="32">
        <v>10189.0</v>
      </c>
      <c r="B191" s="32" t="s">
        <v>151</v>
      </c>
      <c r="C191" s="32" t="s">
        <v>173</v>
      </c>
      <c r="D191" s="32" t="s">
        <v>174</v>
      </c>
      <c r="E191" s="121">
        <v>23.74</v>
      </c>
      <c r="F191" s="32" t="s">
        <v>180</v>
      </c>
      <c r="G191" s="122">
        <v>0.21180555555555555</v>
      </c>
    </row>
    <row r="192" ht="12.0" customHeight="1">
      <c r="A192" s="32">
        <v>10190.0</v>
      </c>
      <c r="B192" s="32" t="s">
        <v>151</v>
      </c>
      <c r="C192" s="32" t="s">
        <v>177</v>
      </c>
      <c r="D192" s="32" t="s">
        <v>174</v>
      </c>
      <c r="E192" s="121">
        <v>19.44</v>
      </c>
      <c r="F192" s="32" t="s">
        <v>180</v>
      </c>
      <c r="G192" s="122">
        <v>0.38125</v>
      </c>
    </row>
    <row r="193" ht="12.0" customHeight="1">
      <c r="A193" s="32">
        <v>10191.0</v>
      </c>
      <c r="B193" s="32" t="s">
        <v>152</v>
      </c>
      <c r="C193" s="32" t="s">
        <v>177</v>
      </c>
      <c r="D193" s="32" t="s">
        <v>174</v>
      </c>
      <c r="E193" s="121">
        <v>17.7</v>
      </c>
      <c r="F193" s="32" t="s">
        <v>175</v>
      </c>
      <c r="G193" s="122">
        <v>0.08472222222222221</v>
      </c>
    </row>
    <row r="194" ht="12.0" customHeight="1">
      <c r="A194" s="32">
        <v>10192.0</v>
      </c>
      <c r="B194" s="32" t="s">
        <v>156</v>
      </c>
      <c r="C194" s="32" t="s">
        <v>177</v>
      </c>
      <c r="D194" s="32" t="s">
        <v>174</v>
      </c>
      <c r="E194" s="121">
        <v>16.99</v>
      </c>
      <c r="F194" s="32" t="s">
        <v>175</v>
      </c>
      <c r="G194" s="122">
        <v>0.7319444444444444</v>
      </c>
    </row>
    <row r="195" ht="12.0" customHeight="1">
      <c r="A195" s="32">
        <v>10193.0</v>
      </c>
      <c r="B195" s="32" t="s">
        <v>155</v>
      </c>
      <c r="C195" s="32" t="s">
        <v>173</v>
      </c>
      <c r="D195" s="32" t="s">
        <v>179</v>
      </c>
      <c r="E195" s="121">
        <v>16.13</v>
      </c>
      <c r="F195" s="32" t="s">
        <v>180</v>
      </c>
      <c r="G195" s="122">
        <v>0.5673611111111111</v>
      </c>
    </row>
    <row r="196" ht="12.0" customHeight="1">
      <c r="A196" s="32">
        <v>10194.0</v>
      </c>
      <c r="B196" s="32" t="s">
        <v>156</v>
      </c>
      <c r="C196" s="32" t="s">
        <v>173</v>
      </c>
      <c r="D196" s="32" t="s">
        <v>174</v>
      </c>
      <c r="E196" s="121">
        <v>24.8</v>
      </c>
      <c r="F196" s="32" t="s">
        <v>175</v>
      </c>
      <c r="G196" s="122">
        <v>0.8527777777777777</v>
      </c>
    </row>
    <row r="197" ht="12.0" customHeight="1">
      <c r="A197" s="32">
        <v>10195.0</v>
      </c>
      <c r="B197" s="32" t="s">
        <v>156</v>
      </c>
      <c r="C197" s="32" t="s">
        <v>173</v>
      </c>
      <c r="D197" s="32" t="s">
        <v>174</v>
      </c>
      <c r="E197" s="121">
        <v>17.52</v>
      </c>
      <c r="F197" s="32" t="s">
        <v>180</v>
      </c>
      <c r="G197" s="122">
        <v>0.8576388888888888</v>
      </c>
    </row>
    <row r="198" ht="12.0" customHeight="1">
      <c r="A198" s="32">
        <v>10196.0</v>
      </c>
      <c r="B198" s="32" t="s">
        <v>151</v>
      </c>
      <c r="C198" s="32" t="s">
        <v>173</v>
      </c>
      <c r="D198" s="32" t="s">
        <v>174</v>
      </c>
      <c r="E198" s="121">
        <v>23.63</v>
      </c>
      <c r="F198" s="32" t="s">
        <v>180</v>
      </c>
      <c r="G198" s="122">
        <v>0.8243055555555556</v>
      </c>
    </row>
    <row r="199" ht="12.0" customHeight="1">
      <c r="A199" s="32">
        <v>10197.0</v>
      </c>
      <c r="B199" s="32" t="s">
        <v>156</v>
      </c>
      <c r="C199" s="32" t="s">
        <v>177</v>
      </c>
      <c r="D199" s="32" t="s">
        <v>174</v>
      </c>
      <c r="E199" s="121">
        <v>23.03</v>
      </c>
      <c r="F199" s="32" t="s">
        <v>175</v>
      </c>
      <c r="G199" s="122">
        <v>0.4770833333333333</v>
      </c>
    </row>
    <row r="200" ht="12.0" customHeight="1">
      <c r="A200" s="32">
        <v>10198.0</v>
      </c>
      <c r="B200" s="32" t="s">
        <v>156</v>
      </c>
      <c r="C200" s="32" t="s">
        <v>173</v>
      </c>
      <c r="D200" s="32" t="s">
        <v>174</v>
      </c>
      <c r="E200" s="121">
        <v>21.03</v>
      </c>
      <c r="F200" s="32" t="s">
        <v>175</v>
      </c>
      <c r="G200" s="122">
        <v>0.8041666666666667</v>
      </c>
    </row>
    <row r="201" ht="12.0" customHeight="1">
      <c r="A201" s="32">
        <v>10199.0</v>
      </c>
      <c r="B201" s="32" t="s">
        <v>152</v>
      </c>
      <c r="C201" s="32" t="s">
        <v>177</v>
      </c>
      <c r="D201" s="32" t="s">
        <v>174</v>
      </c>
      <c r="E201" s="121">
        <v>21.88</v>
      </c>
      <c r="F201" s="32" t="s">
        <v>180</v>
      </c>
      <c r="G201" s="122">
        <v>0.12708333333333333</v>
      </c>
    </row>
    <row r="202" ht="12.0" customHeight="1">
      <c r="A202" s="32">
        <v>10200.0</v>
      </c>
      <c r="B202" s="32" t="s">
        <v>152</v>
      </c>
      <c r="C202" s="32" t="s">
        <v>177</v>
      </c>
      <c r="D202" s="32" t="s">
        <v>179</v>
      </c>
      <c r="E202" s="121">
        <v>24.86</v>
      </c>
      <c r="F202" s="32" t="s">
        <v>180</v>
      </c>
      <c r="G202" s="122">
        <v>0.7270833333333333</v>
      </c>
    </row>
    <row r="203" ht="12.0" customHeight="1">
      <c r="A203" s="32">
        <v>10201.0</v>
      </c>
      <c r="B203" s="32" t="s">
        <v>151</v>
      </c>
      <c r="C203" s="32" t="s">
        <v>177</v>
      </c>
      <c r="D203" s="32" t="s">
        <v>179</v>
      </c>
      <c r="E203" s="121">
        <v>21.43</v>
      </c>
      <c r="F203" s="32" t="s">
        <v>175</v>
      </c>
      <c r="G203" s="122">
        <v>0.2965277777777778</v>
      </c>
    </row>
    <row r="204" ht="12.0" customHeight="1">
      <c r="A204" s="32">
        <v>10202.0</v>
      </c>
      <c r="B204" s="32" t="s">
        <v>152</v>
      </c>
      <c r="C204" s="32" t="s">
        <v>173</v>
      </c>
      <c r="D204" s="32" t="s">
        <v>174</v>
      </c>
      <c r="E204" s="121">
        <v>16.32</v>
      </c>
      <c r="F204" s="32" t="s">
        <v>175</v>
      </c>
      <c r="G204" s="122">
        <v>0.63125</v>
      </c>
    </row>
    <row r="205" ht="12.0" customHeight="1">
      <c r="A205" s="32">
        <v>10203.0</v>
      </c>
      <c r="B205" s="32" t="s">
        <v>155</v>
      </c>
      <c r="C205" s="32" t="s">
        <v>177</v>
      </c>
      <c r="D205" s="32" t="s">
        <v>174</v>
      </c>
      <c r="E205" s="121">
        <v>17.2</v>
      </c>
      <c r="F205" s="32" t="s">
        <v>175</v>
      </c>
      <c r="G205" s="122">
        <v>0.0</v>
      </c>
    </row>
    <row r="206" ht="12.0" customHeight="1">
      <c r="A206" s="32">
        <v>10204.0</v>
      </c>
      <c r="B206" s="32" t="s">
        <v>151</v>
      </c>
      <c r="C206" s="32" t="s">
        <v>173</v>
      </c>
      <c r="D206" s="32" t="s">
        <v>174</v>
      </c>
      <c r="E206" s="121">
        <v>17.87</v>
      </c>
      <c r="F206" s="32" t="s">
        <v>175</v>
      </c>
      <c r="G206" s="122">
        <v>0.2965277777777778</v>
      </c>
    </row>
    <row r="207" ht="12.0" customHeight="1">
      <c r="A207" s="32">
        <v>10205.0</v>
      </c>
      <c r="B207" s="32" t="s">
        <v>152</v>
      </c>
      <c r="C207" s="32" t="s">
        <v>177</v>
      </c>
      <c r="D207" s="32" t="s">
        <v>174</v>
      </c>
      <c r="E207" s="121">
        <v>17.27</v>
      </c>
      <c r="F207" s="32" t="s">
        <v>175</v>
      </c>
      <c r="G207" s="122">
        <v>0.2965277777777778</v>
      </c>
    </row>
    <row r="208" ht="12.0" customHeight="1">
      <c r="A208" s="32">
        <v>10206.0</v>
      </c>
      <c r="B208" s="32" t="s">
        <v>152</v>
      </c>
      <c r="C208" s="32" t="s">
        <v>177</v>
      </c>
      <c r="D208" s="32" t="s">
        <v>174</v>
      </c>
      <c r="E208" s="121">
        <v>19.76</v>
      </c>
      <c r="F208" s="32" t="s">
        <v>180</v>
      </c>
      <c r="G208" s="122">
        <v>0.8840277777777777</v>
      </c>
    </row>
    <row r="209" ht="12.0" customHeight="1">
      <c r="A209" s="32">
        <v>10207.0</v>
      </c>
      <c r="B209" s="32" t="s">
        <v>155</v>
      </c>
      <c r="C209" s="32" t="s">
        <v>173</v>
      </c>
      <c r="D209" s="32" t="s">
        <v>174</v>
      </c>
      <c r="E209" s="121">
        <v>17.1</v>
      </c>
      <c r="F209" s="32" t="s">
        <v>180</v>
      </c>
      <c r="G209" s="122">
        <v>0.25416666666666665</v>
      </c>
    </row>
    <row r="210" ht="12.0" customHeight="1">
      <c r="A210" s="32">
        <v>10208.0</v>
      </c>
      <c r="B210" s="32" t="s">
        <v>156</v>
      </c>
      <c r="C210" s="32" t="s">
        <v>177</v>
      </c>
      <c r="D210" s="32" t="s">
        <v>179</v>
      </c>
      <c r="E210" s="121">
        <v>15.66</v>
      </c>
      <c r="F210" s="32" t="s">
        <v>180</v>
      </c>
      <c r="G210" s="122">
        <v>0.4708333333333334</v>
      </c>
    </row>
    <row r="211" ht="12.0" customHeight="1">
      <c r="A211" s="32">
        <v>10209.0</v>
      </c>
      <c r="B211" s="32" t="s">
        <v>156</v>
      </c>
      <c r="C211" s="32" t="s">
        <v>177</v>
      </c>
      <c r="D211" s="32" t="s">
        <v>174</v>
      </c>
      <c r="E211" s="121">
        <v>22.37</v>
      </c>
      <c r="F211" s="32" t="s">
        <v>180</v>
      </c>
      <c r="G211" s="122">
        <v>0.68125</v>
      </c>
    </row>
    <row r="212" ht="12.0" customHeight="1">
      <c r="A212" s="32">
        <v>10210.0</v>
      </c>
      <c r="B212" s="32" t="s">
        <v>155</v>
      </c>
      <c r="C212" s="32" t="s">
        <v>177</v>
      </c>
      <c r="D212" s="32" t="s">
        <v>174</v>
      </c>
      <c r="E212" s="121">
        <v>15.81</v>
      </c>
      <c r="F212" s="32" t="s">
        <v>175</v>
      </c>
      <c r="G212" s="122">
        <v>0.5180555555555556</v>
      </c>
    </row>
    <row r="213" ht="12.0" customHeight="1">
      <c r="A213" s="32">
        <v>10211.0</v>
      </c>
      <c r="B213" s="32" t="s">
        <v>152</v>
      </c>
      <c r="C213" s="32" t="s">
        <v>177</v>
      </c>
      <c r="D213" s="32" t="s">
        <v>174</v>
      </c>
      <c r="E213" s="121">
        <v>18.75</v>
      </c>
      <c r="F213" s="32" t="s">
        <v>175</v>
      </c>
      <c r="G213" s="122">
        <v>0.08472222222222221</v>
      </c>
    </row>
    <row r="214" ht="12.0" customHeight="1">
      <c r="A214" s="32">
        <v>10212.0</v>
      </c>
      <c r="B214" s="32" t="s">
        <v>156</v>
      </c>
      <c r="C214" s="32" t="s">
        <v>177</v>
      </c>
      <c r="D214" s="32" t="s">
        <v>179</v>
      </c>
      <c r="E214" s="121">
        <v>192.41</v>
      </c>
      <c r="F214" s="32" t="s">
        <v>180</v>
      </c>
      <c r="G214" s="122">
        <v>0.8493055555555555</v>
      </c>
    </row>
    <row r="215" ht="12.0" customHeight="1">
      <c r="A215" s="32">
        <v>10213.0</v>
      </c>
      <c r="B215" s="32" t="s">
        <v>152</v>
      </c>
      <c r="C215" s="32" t="s">
        <v>177</v>
      </c>
      <c r="D215" s="32" t="s">
        <v>179</v>
      </c>
      <c r="E215" s="121">
        <v>242.52</v>
      </c>
      <c r="F215" s="32" t="s">
        <v>180</v>
      </c>
      <c r="G215" s="122">
        <v>0.38125</v>
      </c>
    </row>
    <row r="216" ht="12.0" customHeight="1">
      <c r="A216" s="32">
        <v>10214.0</v>
      </c>
      <c r="B216" s="32" t="s">
        <v>151</v>
      </c>
      <c r="C216" s="32" t="s">
        <v>177</v>
      </c>
      <c r="D216" s="32" t="s">
        <v>174</v>
      </c>
      <c r="E216" s="121">
        <v>20.4</v>
      </c>
      <c r="F216" s="32" t="s">
        <v>180</v>
      </c>
      <c r="G216" s="122">
        <v>0.0</v>
      </c>
    </row>
    <row r="217" ht="12.0" customHeight="1">
      <c r="A217" s="32">
        <v>10215.0</v>
      </c>
      <c r="B217" s="32" t="s">
        <v>155</v>
      </c>
      <c r="C217" s="32" t="s">
        <v>177</v>
      </c>
      <c r="D217" s="32" t="s">
        <v>174</v>
      </c>
      <c r="E217" s="121">
        <v>24.71</v>
      </c>
      <c r="F217" s="32" t="s">
        <v>175</v>
      </c>
      <c r="G217" s="122">
        <v>0.53125</v>
      </c>
    </row>
    <row r="218" ht="12.0" customHeight="1">
      <c r="A218" s="32">
        <v>10216.0</v>
      </c>
      <c r="B218" s="32" t="s">
        <v>155</v>
      </c>
      <c r="C218" s="32" t="s">
        <v>177</v>
      </c>
      <c r="D218" s="32" t="s">
        <v>174</v>
      </c>
      <c r="E218" s="121">
        <v>21.49</v>
      </c>
      <c r="F218" s="32" t="s">
        <v>175</v>
      </c>
      <c r="G218" s="122">
        <v>0.33888888888888885</v>
      </c>
    </row>
    <row r="219" ht="12.0" customHeight="1">
      <c r="A219" s="32">
        <v>10217.0</v>
      </c>
      <c r="B219" s="32" t="s">
        <v>156</v>
      </c>
      <c r="C219" s="32" t="s">
        <v>173</v>
      </c>
      <c r="D219" s="32" t="s">
        <v>174</v>
      </c>
      <c r="E219" s="121">
        <v>22.26</v>
      </c>
      <c r="F219" s="32" t="s">
        <v>175</v>
      </c>
      <c r="G219" s="122">
        <v>0.21180555555555555</v>
      </c>
    </row>
    <row r="220" ht="12.0" customHeight="1">
      <c r="A220" s="32">
        <v>10218.0</v>
      </c>
      <c r="B220" s="32" t="s">
        <v>156</v>
      </c>
      <c r="C220" s="32" t="s">
        <v>177</v>
      </c>
      <c r="D220" s="32" t="s">
        <v>174</v>
      </c>
      <c r="E220" s="121">
        <v>22.39</v>
      </c>
      <c r="F220" s="32" t="s">
        <v>180</v>
      </c>
      <c r="G220" s="122">
        <v>0.6777777777777777</v>
      </c>
    </row>
    <row r="221" ht="12.0" customHeight="1">
      <c r="A221" s="32">
        <v>10219.0</v>
      </c>
      <c r="B221" s="32" t="s">
        <v>155</v>
      </c>
      <c r="C221" s="32" t="s">
        <v>177</v>
      </c>
      <c r="D221" s="32" t="s">
        <v>179</v>
      </c>
      <c r="E221" s="121">
        <v>21.01</v>
      </c>
      <c r="F221" s="32" t="s">
        <v>180</v>
      </c>
      <c r="G221" s="122">
        <v>0.33888888888888885</v>
      </c>
    </row>
    <row r="222" ht="12.0" customHeight="1">
      <c r="A222" s="32">
        <v>10220.0</v>
      </c>
      <c r="B222" s="32" t="s">
        <v>156</v>
      </c>
      <c r="C222" s="32" t="s">
        <v>177</v>
      </c>
      <c r="D222" s="32" t="s">
        <v>174</v>
      </c>
      <c r="E222" s="121">
        <v>226.15</v>
      </c>
      <c r="F222" s="32" t="s">
        <v>180</v>
      </c>
      <c r="G222" s="122">
        <v>0.6951388888888889</v>
      </c>
    </row>
    <row r="223" ht="12.0" customHeight="1">
      <c r="A223" s="32">
        <v>10221.0</v>
      </c>
      <c r="B223" s="32" t="s">
        <v>156</v>
      </c>
      <c r="C223" s="32" t="s">
        <v>173</v>
      </c>
      <c r="D223" s="32" t="s">
        <v>174</v>
      </c>
      <c r="E223" s="121">
        <v>20.67</v>
      </c>
      <c r="F223" s="32" t="s">
        <v>180</v>
      </c>
      <c r="G223" s="122">
        <v>0.8104166666666667</v>
      </c>
    </row>
    <row r="224" ht="12.0" customHeight="1">
      <c r="A224" s="32">
        <v>10222.0</v>
      </c>
      <c r="B224" s="32" t="s">
        <v>156</v>
      </c>
      <c r="C224" s="32" t="s">
        <v>177</v>
      </c>
      <c r="D224" s="32" t="s">
        <v>174</v>
      </c>
      <c r="E224" s="121">
        <v>21.72</v>
      </c>
      <c r="F224" s="32" t="s">
        <v>175</v>
      </c>
      <c r="G224" s="122">
        <v>0.8361111111111111</v>
      </c>
    </row>
    <row r="225" ht="12.0" customHeight="1">
      <c r="A225" s="32">
        <v>10223.0</v>
      </c>
      <c r="B225" s="32" t="s">
        <v>155</v>
      </c>
      <c r="C225" s="32" t="s">
        <v>177</v>
      </c>
      <c r="D225" s="32" t="s">
        <v>179</v>
      </c>
      <c r="E225" s="121">
        <v>16.34</v>
      </c>
      <c r="F225" s="32" t="s">
        <v>180</v>
      </c>
      <c r="G225" s="122">
        <v>0.7451388888888889</v>
      </c>
    </row>
    <row r="226" ht="12.0" customHeight="1">
      <c r="A226" s="32">
        <v>10224.0</v>
      </c>
      <c r="B226" s="32" t="s">
        <v>156</v>
      </c>
      <c r="C226" s="32" t="s">
        <v>177</v>
      </c>
      <c r="D226" s="32" t="s">
        <v>174</v>
      </c>
      <c r="E226" s="121">
        <v>19.19</v>
      </c>
      <c r="F226" s="32" t="s">
        <v>180</v>
      </c>
      <c r="G226" s="122">
        <v>0.7972222222222222</v>
      </c>
    </row>
    <row r="227" ht="12.0" customHeight="1">
      <c r="A227" s="32">
        <v>10225.0</v>
      </c>
      <c r="B227" s="32" t="s">
        <v>156</v>
      </c>
      <c r="C227" s="32" t="s">
        <v>177</v>
      </c>
      <c r="D227" s="32" t="s">
        <v>179</v>
      </c>
      <c r="E227" s="121">
        <v>19.21</v>
      </c>
      <c r="F227" s="32" t="s">
        <v>175</v>
      </c>
      <c r="G227" s="122">
        <v>0.08472222222222221</v>
      </c>
    </row>
    <row r="228" ht="12.0" customHeight="1">
      <c r="A228" s="32">
        <v>10226.0</v>
      </c>
      <c r="B228" s="32" t="s">
        <v>156</v>
      </c>
      <c r="C228" s="32" t="s">
        <v>177</v>
      </c>
      <c r="D228" s="32" t="s">
        <v>174</v>
      </c>
      <c r="E228" s="121">
        <v>16.06</v>
      </c>
      <c r="F228" s="32" t="s">
        <v>180</v>
      </c>
      <c r="G228" s="122">
        <v>0.7291666666666666</v>
      </c>
    </row>
    <row r="229" ht="12.0" customHeight="1">
      <c r="A229" s="32">
        <v>10227.0</v>
      </c>
      <c r="B229" s="32" t="s">
        <v>152</v>
      </c>
      <c r="C229" s="32" t="s">
        <v>173</v>
      </c>
      <c r="D229" s="32" t="s">
        <v>174</v>
      </c>
      <c r="E229" s="121">
        <v>20.87</v>
      </c>
      <c r="F229" s="32" t="s">
        <v>175</v>
      </c>
      <c r="G229" s="122">
        <v>0.5701388888888889</v>
      </c>
    </row>
    <row r="230" ht="12.0" customHeight="1">
      <c r="A230" s="32">
        <v>10228.0</v>
      </c>
      <c r="B230" s="32" t="s">
        <v>156</v>
      </c>
      <c r="C230" s="32" t="s">
        <v>177</v>
      </c>
      <c r="D230" s="32" t="s">
        <v>174</v>
      </c>
      <c r="E230" s="121">
        <v>15.33</v>
      </c>
      <c r="F230" s="32" t="s">
        <v>175</v>
      </c>
      <c r="G230" s="122">
        <v>0.21180555555555555</v>
      </c>
    </row>
    <row r="231" ht="12.0" customHeight="1">
      <c r="A231" s="32">
        <v>10229.0</v>
      </c>
      <c r="B231" s="32" t="s">
        <v>156</v>
      </c>
      <c r="C231" s="32" t="s">
        <v>177</v>
      </c>
      <c r="D231" s="32" t="s">
        <v>174</v>
      </c>
      <c r="E231" s="121">
        <v>23.58</v>
      </c>
      <c r="F231" s="32" t="s">
        <v>175</v>
      </c>
      <c r="G231" s="122">
        <v>0.08472222222222221</v>
      </c>
    </row>
    <row r="232" ht="12.0" customHeight="1">
      <c r="A232" s="32">
        <v>10230.0</v>
      </c>
      <c r="B232" s="32" t="s">
        <v>151</v>
      </c>
      <c r="C232" s="32" t="s">
        <v>177</v>
      </c>
      <c r="D232" s="32" t="s">
        <v>179</v>
      </c>
      <c r="E232" s="121">
        <v>15.34</v>
      </c>
      <c r="F232" s="32" t="s">
        <v>180</v>
      </c>
      <c r="G232" s="122">
        <v>0.4222222222222222</v>
      </c>
    </row>
    <row r="233" ht="12.0" customHeight="1">
      <c r="A233" s="32">
        <v>10231.0</v>
      </c>
      <c r="B233" s="32" t="s">
        <v>151</v>
      </c>
      <c r="C233" s="32" t="s">
        <v>173</v>
      </c>
      <c r="D233" s="32" t="s">
        <v>174</v>
      </c>
      <c r="E233" s="121">
        <v>216.2</v>
      </c>
      <c r="F233" s="32" t="s">
        <v>180</v>
      </c>
      <c r="G233" s="122">
        <v>0.4395833333333334</v>
      </c>
    </row>
    <row r="234" ht="12.0" customHeight="1">
      <c r="A234" s="32">
        <v>10232.0</v>
      </c>
      <c r="B234" s="32" t="s">
        <v>155</v>
      </c>
      <c r="C234" s="32" t="s">
        <v>177</v>
      </c>
      <c r="D234" s="32" t="s">
        <v>179</v>
      </c>
      <c r="E234" s="121">
        <v>21.85</v>
      </c>
      <c r="F234" s="32" t="s">
        <v>175</v>
      </c>
      <c r="G234" s="122">
        <v>0.6027777777777777</v>
      </c>
    </row>
    <row r="235" ht="12.0" customHeight="1">
      <c r="A235" s="32">
        <v>10233.0</v>
      </c>
      <c r="B235" s="32" t="s">
        <v>156</v>
      </c>
      <c r="C235" s="32" t="s">
        <v>177</v>
      </c>
      <c r="D235" s="32" t="s">
        <v>174</v>
      </c>
      <c r="E235" s="121">
        <v>23.59</v>
      </c>
      <c r="F235" s="32" t="s">
        <v>180</v>
      </c>
      <c r="G235" s="122">
        <v>0.12708333333333333</v>
      </c>
    </row>
    <row r="236" ht="12.0" customHeight="1">
      <c r="A236" s="32">
        <v>10234.0</v>
      </c>
      <c r="B236" s="32" t="s">
        <v>151</v>
      </c>
      <c r="C236" s="32" t="s">
        <v>173</v>
      </c>
      <c r="D236" s="32" t="s">
        <v>174</v>
      </c>
      <c r="E236" s="121">
        <v>20.44</v>
      </c>
      <c r="F236" s="32" t="s">
        <v>180</v>
      </c>
      <c r="G236" s="122">
        <v>0.49444444444444446</v>
      </c>
    </row>
    <row r="237" ht="12.0" customHeight="1">
      <c r="A237" s="32">
        <v>10235.0</v>
      </c>
      <c r="B237" s="32" t="s">
        <v>155</v>
      </c>
      <c r="C237" s="32" t="s">
        <v>177</v>
      </c>
      <c r="D237" s="32" t="s">
        <v>174</v>
      </c>
      <c r="E237" s="121">
        <v>22.05</v>
      </c>
      <c r="F237" s="32" t="s">
        <v>175</v>
      </c>
      <c r="G237" s="122">
        <v>0.33888888888888885</v>
      </c>
    </row>
    <row r="238" ht="12.0" customHeight="1">
      <c r="A238" s="32">
        <v>10236.0</v>
      </c>
      <c r="B238" s="32" t="s">
        <v>156</v>
      </c>
      <c r="C238" s="32" t="s">
        <v>173</v>
      </c>
      <c r="D238" s="32" t="s">
        <v>179</v>
      </c>
      <c r="E238" s="121">
        <v>20.42</v>
      </c>
      <c r="F238" s="32" t="s">
        <v>180</v>
      </c>
      <c r="G238" s="122">
        <v>0.0</v>
      </c>
    </row>
    <row r="239" ht="12.0" customHeight="1">
      <c r="A239" s="32">
        <v>10237.0</v>
      </c>
      <c r="B239" s="32" t="s">
        <v>156</v>
      </c>
      <c r="C239" s="32" t="s">
        <v>177</v>
      </c>
      <c r="D239" s="32" t="s">
        <v>179</v>
      </c>
      <c r="E239" s="121">
        <v>20.49</v>
      </c>
      <c r="F239" s="32" t="s">
        <v>175</v>
      </c>
      <c r="G239" s="122">
        <v>0.8402777777777778</v>
      </c>
    </row>
    <row r="240" ht="12.0" customHeight="1">
      <c r="A240" s="32">
        <v>10238.0</v>
      </c>
      <c r="B240" s="32" t="s">
        <v>156</v>
      </c>
      <c r="C240" s="32" t="s">
        <v>177</v>
      </c>
      <c r="D240" s="32" t="s">
        <v>174</v>
      </c>
      <c r="E240" s="121">
        <v>161.46</v>
      </c>
      <c r="F240" s="32" t="s">
        <v>180</v>
      </c>
      <c r="G240" s="122">
        <v>0.5993055555555555</v>
      </c>
    </row>
    <row r="241" ht="12.0" customHeight="1">
      <c r="A241" s="32">
        <v>10239.0</v>
      </c>
      <c r="B241" s="32" t="s">
        <v>152</v>
      </c>
      <c r="C241" s="32" t="s">
        <v>173</v>
      </c>
      <c r="D241" s="32" t="s">
        <v>174</v>
      </c>
      <c r="E241" s="121">
        <v>19.69</v>
      </c>
      <c r="F241" s="32" t="s">
        <v>175</v>
      </c>
      <c r="G241" s="122">
        <v>0.16944444444444443</v>
      </c>
    </row>
    <row r="242" ht="12.0" customHeight="1">
      <c r="A242" s="32">
        <v>10240.0</v>
      </c>
      <c r="B242" s="32" t="s">
        <v>152</v>
      </c>
      <c r="C242" s="32" t="s">
        <v>173</v>
      </c>
      <c r="D242" s="32" t="s">
        <v>174</v>
      </c>
      <c r="E242" s="121">
        <v>24.16</v>
      </c>
      <c r="F242" s="32" t="s">
        <v>180</v>
      </c>
      <c r="G242" s="122">
        <v>0.08472222222222221</v>
      </c>
    </row>
    <row r="243" ht="12.0" customHeight="1">
      <c r="A243" s="32">
        <v>10241.0</v>
      </c>
      <c r="B243" s="32" t="s">
        <v>155</v>
      </c>
      <c r="C243" s="32" t="s">
        <v>177</v>
      </c>
      <c r="D243" s="32" t="s">
        <v>174</v>
      </c>
      <c r="E243" s="121">
        <v>22.8</v>
      </c>
      <c r="F243" s="32" t="s">
        <v>175</v>
      </c>
      <c r="G243" s="122">
        <v>0.4576388888888889</v>
      </c>
    </row>
    <row r="244" ht="12.0" customHeight="1">
      <c r="A244" s="32">
        <v>10242.0</v>
      </c>
      <c r="B244" s="32" t="s">
        <v>155</v>
      </c>
      <c r="C244" s="32" t="s">
        <v>173</v>
      </c>
      <c r="D244" s="32" t="s">
        <v>174</v>
      </c>
      <c r="E244" s="121">
        <v>243.7</v>
      </c>
      <c r="F244" s="32" t="s">
        <v>180</v>
      </c>
      <c r="G244" s="122">
        <v>0.8513888888888889</v>
      </c>
    </row>
    <row r="245" ht="12.0" customHeight="1">
      <c r="A245" s="32">
        <v>10243.0</v>
      </c>
      <c r="B245" s="32" t="s">
        <v>156</v>
      </c>
      <c r="C245" s="32" t="s">
        <v>173</v>
      </c>
      <c r="D245" s="32" t="s">
        <v>174</v>
      </c>
      <c r="E245" s="121">
        <v>210.38</v>
      </c>
      <c r="F245" s="32" t="s">
        <v>180</v>
      </c>
      <c r="G245" s="122">
        <v>0.5131944444444444</v>
      </c>
    </row>
    <row r="246" ht="12.0" customHeight="1">
      <c r="A246" s="32">
        <v>10244.0</v>
      </c>
      <c r="B246" s="32" t="s">
        <v>156</v>
      </c>
      <c r="C246" s="32" t="s">
        <v>173</v>
      </c>
      <c r="D246" s="32" t="s">
        <v>179</v>
      </c>
      <c r="E246" s="121">
        <v>161.5</v>
      </c>
      <c r="F246" s="32" t="s">
        <v>180</v>
      </c>
      <c r="G246" s="122">
        <v>0.6770833333333334</v>
      </c>
    </row>
    <row r="247" ht="12.0" customHeight="1">
      <c r="A247" s="32">
        <v>10245.0</v>
      </c>
      <c r="B247" s="32" t="s">
        <v>152</v>
      </c>
      <c r="C247" s="32" t="s">
        <v>177</v>
      </c>
      <c r="D247" s="32" t="s">
        <v>179</v>
      </c>
      <c r="E247" s="121">
        <v>21.92</v>
      </c>
      <c r="F247" s="32" t="s">
        <v>175</v>
      </c>
      <c r="G247" s="122">
        <v>0.25416666666666665</v>
      </c>
    </row>
    <row r="248" ht="12.0" customHeight="1">
      <c r="A248" s="32">
        <v>10246.0</v>
      </c>
      <c r="B248" s="32" t="s">
        <v>156</v>
      </c>
      <c r="C248" s="32" t="s">
        <v>177</v>
      </c>
      <c r="D248" s="32" t="s">
        <v>174</v>
      </c>
      <c r="E248" s="121">
        <v>23.75</v>
      </c>
      <c r="F248" s="32" t="s">
        <v>175</v>
      </c>
      <c r="G248" s="122">
        <v>0.8569444444444444</v>
      </c>
    </row>
    <row r="249" ht="12.0" customHeight="1">
      <c r="A249" s="32">
        <v>10247.0</v>
      </c>
      <c r="B249" s="32" t="s">
        <v>156</v>
      </c>
      <c r="C249" s="32" t="s">
        <v>177</v>
      </c>
      <c r="D249" s="32" t="s">
        <v>179</v>
      </c>
      <c r="E249" s="121">
        <v>23.74</v>
      </c>
      <c r="F249" s="32" t="s">
        <v>175</v>
      </c>
      <c r="G249" s="122">
        <v>0.12708333333333333</v>
      </c>
    </row>
    <row r="250" ht="12.0" customHeight="1">
      <c r="A250" s="32">
        <v>10248.0</v>
      </c>
      <c r="B250" s="32" t="s">
        <v>156</v>
      </c>
      <c r="C250" s="32" t="s">
        <v>173</v>
      </c>
      <c r="D250" s="32" t="s">
        <v>174</v>
      </c>
      <c r="E250" s="121">
        <v>21.67</v>
      </c>
      <c r="F250" s="32" t="s">
        <v>180</v>
      </c>
      <c r="G250" s="122">
        <v>0.5284722222222222</v>
      </c>
    </row>
    <row r="251" ht="12.0" customHeight="1">
      <c r="A251" s="32">
        <v>10249.0</v>
      </c>
      <c r="B251" s="32" t="s">
        <v>156</v>
      </c>
      <c r="C251" s="32" t="s">
        <v>173</v>
      </c>
      <c r="D251" s="32" t="s">
        <v>179</v>
      </c>
      <c r="E251" s="121">
        <v>22.04</v>
      </c>
      <c r="F251" s="32" t="s">
        <v>180</v>
      </c>
      <c r="G251" s="122">
        <v>0.12708333333333333</v>
      </c>
    </row>
    <row r="252" ht="12.0" customHeight="1">
      <c r="A252" s="32">
        <v>10250.0</v>
      </c>
      <c r="B252" s="32" t="s">
        <v>151</v>
      </c>
      <c r="C252" s="32" t="s">
        <v>173</v>
      </c>
      <c r="D252" s="32" t="s">
        <v>179</v>
      </c>
      <c r="E252" s="121">
        <v>17.83</v>
      </c>
      <c r="F252" s="32" t="s">
        <v>175</v>
      </c>
      <c r="G252" s="122">
        <v>0.5381944444444444</v>
      </c>
    </row>
    <row r="253" ht="12.0" customHeight="1">
      <c r="A253" s="32">
        <v>10251.0</v>
      </c>
      <c r="B253" s="32" t="s">
        <v>152</v>
      </c>
      <c r="C253" s="32" t="s">
        <v>173</v>
      </c>
      <c r="D253" s="32" t="s">
        <v>174</v>
      </c>
      <c r="E253" s="121">
        <v>23.6</v>
      </c>
      <c r="F253" s="32" t="s">
        <v>180</v>
      </c>
      <c r="G253" s="122">
        <v>0.08472222222222221</v>
      </c>
    </row>
    <row r="254" ht="12.0" customHeight="1">
      <c r="A254" s="32">
        <v>10252.0</v>
      </c>
      <c r="B254" s="32" t="s">
        <v>151</v>
      </c>
      <c r="C254" s="32" t="s">
        <v>177</v>
      </c>
      <c r="D254" s="32" t="s">
        <v>174</v>
      </c>
      <c r="E254" s="121">
        <v>19.9</v>
      </c>
      <c r="F254" s="32" t="s">
        <v>180</v>
      </c>
      <c r="G254" s="122">
        <v>0.5861111111111111</v>
      </c>
    </row>
    <row r="255" ht="12.0" customHeight="1">
      <c r="A255" s="32">
        <v>10253.0</v>
      </c>
      <c r="B255" s="32" t="s">
        <v>155</v>
      </c>
      <c r="C255" s="32" t="s">
        <v>177</v>
      </c>
      <c r="D255" s="32" t="s">
        <v>179</v>
      </c>
      <c r="E255" s="121">
        <v>209.2</v>
      </c>
      <c r="F255" s="32" t="s">
        <v>180</v>
      </c>
      <c r="G255" s="122">
        <v>0.7215277777777778</v>
      </c>
    </row>
    <row r="256" ht="12.0" customHeight="1">
      <c r="A256" s="32">
        <v>10254.0</v>
      </c>
      <c r="B256" s="32" t="s">
        <v>155</v>
      </c>
      <c r="C256" s="32" t="s">
        <v>177</v>
      </c>
      <c r="D256" s="32" t="s">
        <v>179</v>
      </c>
      <c r="E256" s="76">
        <v>24.0</v>
      </c>
      <c r="F256" s="32" t="s">
        <v>180</v>
      </c>
      <c r="G256" s="122">
        <v>0.49444444444444446</v>
      </c>
    </row>
    <row r="257" ht="12.0" customHeight="1">
      <c r="A257" s="32">
        <v>10255.0</v>
      </c>
      <c r="B257" s="32" t="s">
        <v>156</v>
      </c>
      <c r="C257" s="32" t="s">
        <v>177</v>
      </c>
      <c r="D257" s="32" t="s">
        <v>174</v>
      </c>
      <c r="E257" s="121">
        <v>17.81</v>
      </c>
      <c r="F257" s="32" t="s">
        <v>180</v>
      </c>
      <c r="G257" s="122">
        <v>0.525</v>
      </c>
    </row>
    <row r="258" ht="12.0" customHeight="1">
      <c r="A258" s="32">
        <v>10256.0</v>
      </c>
      <c r="B258" s="32" t="s">
        <v>156</v>
      </c>
      <c r="C258" s="32" t="s">
        <v>173</v>
      </c>
      <c r="D258" s="32" t="s">
        <v>179</v>
      </c>
      <c r="E258" s="121">
        <v>24.77</v>
      </c>
      <c r="F258" s="32" t="s">
        <v>175</v>
      </c>
      <c r="G258" s="122">
        <v>0.0</v>
      </c>
    </row>
    <row r="259" ht="12.0" customHeight="1">
      <c r="A259" s="32">
        <v>10257.0</v>
      </c>
      <c r="B259" s="32" t="s">
        <v>155</v>
      </c>
      <c r="C259" s="32" t="s">
        <v>177</v>
      </c>
      <c r="D259" s="32" t="s">
        <v>174</v>
      </c>
      <c r="E259" s="76">
        <v>21.0</v>
      </c>
      <c r="F259" s="32" t="s">
        <v>175</v>
      </c>
      <c r="G259" s="122">
        <v>0.7180555555555556</v>
      </c>
    </row>
    <row r="260" ht="12.0" customHeight="1">
      <c r="A260" s="32">
        <v>10258.0</v>
      </c>
      <c r="B260" s="32" t="s">
        <v>151</v>
      </c>
      <c r="C260" s="32" t="s">
        <v>173</v>
      </c>
      <c r="D260" s="32" t="s">
        <v>174</v>
      </c>
      <c r="E260" s="121">
        <v>191.43</v>
      </c>
      <c r="F260" s="32" t="s">
        <v>180</v>
      </c>
      <c r="G260" s="122">
        <v>0.6916666666666668</v>
      </c>
    </row>
    <row r="261" ht="12.0" customHeight="1">
      <c r="A261" s="32">
        <v>10259.0</v>
      </c>
      <c r="B261" s="32" t="s">
        <v>152</v>
      </c>
      <c r="C261" s="32" t="s">
        <v>173</v>
      </c>
      <c r="D261" s="32" t="s">
        <v>174</v>
      </c>
      <c r="E261" s="121">
        <v>24.52</v>
      </c>
      <c r="F261" s="32" t="s">
        <v>175</v>
      </c>
      <c r="G261" s="122">
        <v>0.9159722222222223</v>
      </c>
    </row>
    <row r="262" ht="12.0" customHeight="1">
      <c r="A262" s="32">
        <v>10260.0</v>
      </c>
      <c r="B262" s="32" t="s">
        <v>155</v>
      </c>
      <c r="C262" s="32" t="s">
        <v>177</v>
      </c>
      <c r="D262" s="32" t="s">
        <v>174</v>
      </c>
      <c r="E262" s="121">
        <v>17.34</v>
      </c>
      <c r="F262" s="32" t="s">
        <v>175</v>
      </c>
      <c r="G262" s="122">
        <v>0.33888888888888885</v>
      </c>
    </row>
    <row r="263" ht="12.0" customHeight="1">
      <c r="A263" s="32">
        <v>10261.0</v>
      </c>
      <c r="B263" s="32" t="s">
        <v>155</v>
      </c>
      <c r="C263" s="32" t="s">
        <v>173</v>
      </c>
      <c r="D263" s="32" t="s">
        <v>174</v>
      </c>
      <c r="E263" s="121">
        <v>17.19</v>
      </c>
      <c r="F263" s="32" t="s">
        <v>180</v>
      </c>
      <c r="G263" s="122">
        <v>0.12708333333333333</v>
      </c>
    </row>
    <row r="264" ht="12.0" customHeight="1">
      <c r="A264" s="32">
        <v>10262.0</v>
      </c>
      <c r="B264" s="32" t="s">
        <v>156</v>
      </c>
      <c r="C264" s="32" t="s">
        <v>177</v>
      </c>
      <c r="D264" s="32" t="s">
        <v>174</v>
      </c>
      <c r="E264" s="121">
        <v>22.55</v>
      </c>
      <c r="F264" s="32" t="s">
        <v>180</v>
      </c>
      <c r="G264" s="122">
        <v>0.48819444444444443</v>
      </c>
    </row>
    <row r="265" ht="12.0" customHeight="1">
      <c r="A265" s="32">
        <v>10263.0</v>
      </c>
      <c r="B265" s="32" t="s">
        <v>152</v>
      </c>
      <c r="C265" s="32" t="s">
        <v>177</v>
      </c>
      <c r="D265" s="32" t="s">
        <v>174</v>
      </c>
      <c r="E265" s="121">
        <v>15.35</v>
      </c>
      <c r="F265" s="32" t="s">
        <v>175</v>
      </c>
      <c r="G265" s="122">
        <v>0.4270833333333333</v>
      </c>
    </row>
    <row r="266" ht="12.0" customHeight="1">
      <c r="A266" s="32">
        <v>10264.0</v>
      </c>
      <c r="B266" s="32" t="s">
        <v>152</v>
      </c>
      <c r="C266" s="32" t="s">
        <v>177</v>
      </c>
      <c r="D266" s="32" t="s">
        <v>174</v>
      </c>
      <c r="E266" s="121">
        <v>23.2</v>
      </c>
      <c r="F266" s="32" t="s">
        <v>180</v>
      </c>
      <c r="G266" s="122">
        <v>0.6513888888888889</v>
      </c>
    </row>
    <row r="267" ht="12.0" customHeight="1">
      <c r="A267" s="32">
        <v>10265.0</v>
      </c>
      <c r="B267" s="32" t="s">
        <v>156</v>
      </c>
      <c r="C267" s="32" t="s">
        <v>177</v>
      </c>
      <c r="D267" s="32" t="s">
        <v>174</v>
      </c>
      <c r="E267" s="121">
        <v>241.65</v>
      </c>
      <c r="F267" s="32" t="s">
        <v>180</v>
      </c>
      <c r="G267" s="122">
        <v>0.8604166666666666</v>
      </c>
    </row>
    <row r="268" ht="12.0" customHeight="1">
      <c r="A268" s="32">
        <v>10266.0</v>
      </c>
      <c r="B268" s="32" t="s">
        <v>156</v>
      </c>
      <c r="C268" s="32" t="s">
        <v>173</v>
      </c>
      <c r="D268" s="32" t="s">
        <v>179</v>
      </c>
      <c r="E268" s="121">
        <v>242.4</v>
      </c>
      <c r="F268" s="32" t="s">
        <v>180</v>
      </c>
      <c r="G268" s="122">
        <v>0.7215277777777778</v>
      </c>
    </row>
    <row r="269" ht="12.0" customHeight="1">
      <c r="A269" s="32">
        <v>10267.0</v>
      </c>
      <c r="B269" s="32" t="s">
        <v>156</v>
      </c>
      <c r="C269" s="32" t="s">
        <v>173</v>
      </c>
      <c r="D269" s="32" t="s">
        <v>174</v>
      </c>
      <c r="E269" s="121">
        <v>23.01</v>
      </c>
      <c r="F269" s="32" t="s">
        <v>175</v>
      </c>
      <c r="G269" s="122">
        <v>0.7388888888888889</v>
      </c>
    </row>
    <row r="270" ht="12.0" customHeight="1">
      <c r="A270" s="32">
        <v>10268.0</v>
      </c>
      <c r="B270" s="32" t="s">
        <v>155</v>
      </c>
      <c r="C270" s="32" t="s">
        <v>177</v>
      </c>
      <c r="D270" s="32" t="s">
        <v>179</v>
      </c>
      <c r="E270" s="121">
        <v>17.22</v>
      </c>
      <c r="F270" s="32" t="s">
        <v>175</v>
      </c>
      <c r="G270" s="122">
        <v>0.042361111111111106</v>
      </c>
    </row>
    <row r="271" ht="12.0" customHeight="1">
      <c r="A271" s="32">
        <v>10269.0</v>
      </c>
      <c r="B271" s="32" t="s">
        <v>151</v>
      </c>
      <c r="C271" s="32" t="s">
        <v>173</v>
      </c>
      <c r="D271" s="32" t="s">
        <v>174</v>
      </c>
      <c r="E271" s="121">
        <v>15.96</v>
      </c>
      <c r="F271" s="32" t="s">
        <v>175</v>
      </c>
      <c r="G271" s="122">
        <v>0.042361111111111106</v>
      </c>
    </row>
    <row r="272" ht="12.0" customHeight="1">
      <c r="A272" s="32">
        <v>10270.0</v>
      </c>
      <c r="B272" s="32" t="s">
        <v>155</v>
      </c>
      <c r="C272" s="32" t="s">
        <v>177</v>
      </c>
      <c r="D272" s="32" t="s">
        <v>174</v>
      </c>
      <c r="E272" s="121">
        <v>15.45</v>
      </c>
      <c r="F272" s="32" t="s">
        <v>175</v>
      </c>
      <c r="G272" s="122">
        <v>0.38125</v>
      </c>
    </row>
    <row r="273" ht="12.0" customHeight="1">
      <c r="A273" s="32">
        <v>10271.0</v>
      </c>
      <c r="B273" s="32" t="s">
        <v>151</v>
      </c>
      <c r="C273" s="32" t="s">
        <v>177</v>
      </c>
      <c r="D273" s="32" t="s">
        <v>179</v>
      </c>
      <c r="E273" s="121">
        <v>17.41</v>
      </c>
      <c r="F273" s="32" t="s">
        <v>175</v>
      </c>
      <c r="G273" s="122">
        <v>0.21180555555555555</v>
      </c>
    </row>
    <row r="274" ht="12.0" customHeight="1">
      <c r="A274" s="32">
        <v>10272.0</v>
      </c>
      <c r="B274" s="32" t="s">
        <v>155</v>
      </c>
      <c r="C274" s="32" t="s">
        <v>177</v>
      </c>
      <c r="D274" s="32" t="s">
        <v>174</v>
      </c>
      <c r="E274" s="121">
        <v>21.64</v>
      </c>
      <c r="F274" s="32" t="s">
        <v>180</v>
      </c>
      <c r="G274" s="122">
        <v>0.44375</v>
      </c>
    </row>
    <row r="275" ht="12.0" customHeight="1">
      <c r="A275" s="32">
        <v>10273.0</v>
      </c>
      <c r="B275" s="32" t="s">
        <v>152</v>
      </c>
      <c r="C275" s="32" t="s">
        <v>177</v>
      </c>
      <c r="D275" s="32" t="s">
        <v>174</v>
      </c>
      <c r="E275" s="121">
        <v>157.86</v>
      </c>
      <c r="F275" s="32" t="s">
        <v>180</v>
      </c>
      <c r="G275" s="122">
        <v>0.21180555555555555</v>
      </c>
    </row>
    <row r="276" ht="12.0" customHeight="1">
      <c r="A276" s="32">
        <v>10274.0</v>
      </c>
      <c r="B276" s="32" t="s">
        <v>156</v>
      </c>
      <c r="C276" s="32" t="s">
        <v>173</v>
      </c>
      <c r="D276" s="32" t="s">
        <v>174</v>
      </c>
      <c r="E276" s="121">
        <v>18.17</v>
      </c>
      <c r="F276" s="32" t="s">
        <v>175</v>
      </c>
      <c r="G276" s="122">
        <v>0.6729166666666666</v>
      </c>
    </row>
    <row r="277" ht="12.0" customHeight="1">
      <c r="A277" s="32">
        <v>10275.0</v>
      </c>
      <c r="B277" s="32" t="s">
        <v>156</v>
      </c>
      <c r="C277" s="32" t="s">
        <v>177</v>
      </c>
      <c r="D277" s="32" t="s">
        <v>174</v>
      </c>
      <c r="E277" s="121">
        <v>18.73</v>
      </c>
      <c r="F277" s="32" t="s">
        <v>180</v>
      </c>
      <c r="G277" s="122">
        <v>0.8458333333333333</v>
      </c>
    </row>
    <row r="278" ht="12.0" customHeight="1">
      <c r="A278" s="32">
        <v>10276.0</v>
      </c>
      <c r="B278" s="32" t="s">
        <v>156</v>
      </c>
      <c r="C278" s="32" t="s">
        <v>173</v>
      </c>
      <c r="D278" s="32" t="s">
        <v>174</v>
      </c>
      <c r="E278" s="121">
        <v>17.24</v>
      </c>
      <c r="F278" s="32" t="s">
        <v>180</v>
      </c>
      <c r="G278" s="122">
        <v>0.8659722222222223</v>
      </c>
    </row>
    <row r="279" ht="12.0" customHeight="1">
      <c r="A279" s="32">
        <v>10277.0</v>
      </c>
      <c r="B279" s="32" t="s">
        <v>152</v>
      </c>
      <c r="C279" s="32" t="s">
        <v>177</v>
      </c>
      <c r="D279" s="32" t="s">
        <v>174</v>
      </c>
      <c r="E279" s="121">
        <v>23.91</v>
      </c>
      <c r="F279" s="32" t="s">
        <v>175</v>
      </c>
      <c r="G279" s="122">
        <v>0.5826388888888888</v>
      </c>
    </row>
    <row r="280" ht="12.0" customHeight="1">
      <c r="A280" s="32">
        <v>10278.0</v>
      </c>
      <c r="B280" s="32" t="s">
        <v>152</v>
      </c>
      <c r="C280" s="32" t="s">
        <v>177</v>
      </c>
      <c r="D280" s="32" t="s">
        <v>174</v>
      </c>
      <c r="E280" s="121">
        <v>22.12</v>
      </c>
      <c r="F280" s="32" t="s">
        <v>180</v>
      </c>
      <c r="G280" s="122">
        <v>0.7298611111111111</v>
      </c>
    </row>
    <row r="281" ht="12.0" customHeight="1">
      <c r="A281" s="32">
        <v>10279.0</v>
      </c>
      <c r="B281" s="32" t="s">
        <v>156</v>
      </c>
      <c r="C281" s="32" t="s">
        <v>177</v>
      </c>
      <c r="D281" s="32" t="s">
        <v>174</v>
      </c>
      <c r="E281" s="121">
        <v>15.25</v>
      </c>
      <c r="F281" s="32" t="s">
        <v>175</v>
      </c>
      <c r="G281" s="122">
        <v>0.7993055555555556</v>
      </c>
    </row>
    <row r="282" ht="12.0" customHeight="1">
      <c r="A282" s="32">
        <v>10280.0</v>
      </c>
      <c r="B282" s="32" t="s">
        <v>152</v>
      </c>
      <c r="C282" s="32" t="s">
        <v>177</v>
      </c>
      <c r="D282" s="32" t="s">
        <v>174</v>
      </c>
      <c r="E282" s="121">
        <v>24.77</v>
      </c>
      <c r="F282" s="32" t="s">
        <v>180</v>
      </c>
      <c r="G282" s="122">
        <v>0.0</v>
      </c>
    </row>
    <row r="283" ht="12.0" customHeight="1">
      <c r="A283" s="32">
        <v>10281.0</v>
      </c>
      <c r="B283" s="32" t="s">
        <v>156</v>
      </c>
      <c r="C283" s="32" t="s">
        <v>173</v>
      </c>
      <c r="D283" s="32" t="s">
        <v>179</v>
      </c>
      <c r="E283" s="121">
        <v>20.28</v>
      </c>
      <c r="F283" s="32" t="s">
        <v>180</v>
      </c>
      <c r="G283" s="122">
        <v>0.25416666666666665</v>
      </c>
    </row>
    <row r="284" ht="12.0" customHeight="1">
      <c r="A284" s="32">
        <v>10282.0</v>
      </c>
      <c r="B284" s="32" t="s">
        <v>152</v>
      </c>
      <c r="C284" s="32" t="s">
        <v>173</v>
      </c>
      <c r="D284" s="32" t="s">
        <v>179</v>
      </c>
      <c r="E284" s="121">
        <v>20.33</v>
      </c>
      <c r="F284" s="32" t="s">
        <v>175</v>
      </c>
      <c r="G284" s="122">
        <v>0.33888888888888885</v>
      </c>
    </row>
    <row r="285" ht="12.0" customHeight="1">
      <c r="A285" s="32">
        <v>10283.0</v>
      </c>
      <c r="B285" s="32" t="s">
        <v>152</v>
      </c>
      <c r="C285" s="32" t="s">
        <v>177</v>
      </c>
      <c r="D285" s="32" t="s">
        <v>174</v>
      </c>
      <c r="E285" s="121">
        <v>16.9</v>
      </c>
      <c r="F285" s="32" t="s">
        <v>180</v>
      </c>
      <c r="G285" s="122">
        <v>0.9034722222222222</v>
      </c>
    </row>
    <row r="286" ht="12.0" customHeight="1">
      <c r="A286" s="32">
        <v>10284.0</v>
      </c>
      <c r="B286" s="32" t="s">
        <v>152</v>
      </c>
      <c r="C286" s="32" t="s">
        <v>173</v>
      </c>
      <c r="D286" s="32" t="s">
        <v>174</v>
      </c>
      <c r="E286" s="121">
        <v>16.47</v>
      </c>
      <c r="F286" s="32" t="s">
        <v>180</v>
      </c>
      <c r="G286" s="122">
        <v>0.6819444444444445</v>
      </c>
    </row>
    <row r="287" ht="12.0" customHeight="1">
      <c r="A287" s="32">
        <v>10285.0</v>
      </c>
      <c r="B287" s="32" t="s">
        <v>156</v>
      </c>
      <c r="C287" s="32" t="s">
        <v>173</v>
      </c>
      <c r="D287" s="32" t="s">
        <v>174</v>
      </c>
      <c r="E287" s="121">
        <v>21.18</v>
      </c>
      <c r="F287" s="32" t="s">
        <v>180</v>
      </c>
      <c r="G287" s="122">
        <v>0.6319444444444444</v>
      </c>
    </row>
    <row r="288" ht="12.0" customHeight="1">
      <c r="A288" s="32">
        <v>10286.0</v>
      </c>
      <c r="B288" s="32" t="s">
        <v>156</v>
      </c>
      <c r="C288" s="32" t="s">
        <v>177</v>
      </c>
      <c r="D288" s="32" t="s">
        <v>174</v>
      </c>
      <c r="E288" s="121">
        <v>15.86</v>
      </c>
      <c r="F288" s="32" t="s">
        <v>180</v>
      </c>
      <c r="G288" s="122">
        <v>0.75</v>
      </c>
    </row>
    <row r="289" ht="12.0" customHeight="1">
      <c r="A289" s="32">
        <v>10287.0</v>
      </c>
      <c r="B289" s="32" t="s">
        <v>156</v>
      </c>
      <c r="C289" s="32" t="s">
        <v>177</v>
      </c>
      <c r="D289" s="32" t="s">
        <v>174</v>
      </c>
      <c r="E289" s="121">
        <v>24.42</v>
      </c>
      <c r="F289" s="32" t="s">
        <v>180</v>
      </c>
      <c r="G289" s="122">
        <v>0.042361111111111106</v>
      </c>
    </row>
    <row r="290" ht="12.0" customHeight="1">
      <c r="A290" s="32">
        <v>10288.0</v>
      </c>
      <c r="B290" s="32" t="s">
        <v>152</v>
      </c>
      <c r="C290" s="32" t="s">
        <v>173</v>
      </c>
      <c r="D290" s="32" t="s">
        <v>174</v>
      </c>
      <c r="E290" s="121">
        <v>222.38</v>
      </c>
      <c r="F290" s="32" t="s">
        <v>180</v>
      </c>
      <c r="G290" s="122">
        <v>0.7868055555555555</v>
      </c>
    </row>
    <row r="291" ht="12.0" customHeight="1">
      <c r="A291" s="32">
        <v>10289.0</v>
      </c>
      <c r="B291" s="32" t="s">
        <v>152</v>
      </c>
      <c r="C291" s="32" t="s">
        <v>173</v>
      </c>
      <c r="D291" s="32" t="s">
        <v>174</v>
      </c>
      <c r="E291" s="121">
        <v>188.85</v>
      </c>
      <c r="F291" s="32" t="s">
        <v>180</v>
      </c>
      <c r="G291" s="122">
        <v>0.21180555555555555</v>
      </c>
    </row>
    <row r="292" ht="12.0" customHeight="1">
      <c r="A292" s="32">
        <v>10290.0</v>
      </c>
      <c r="B292" s="32" t="s">
        <v>155</v>
      </c>
      <c r="C292" s="32" t="s">
        <v>177</v>
      </c>
      <c r="D292" s="32" t="s">
        <v>174</v>
      </c>
      <c r="E292" s="121">
        <v>15.32</v>
      </c>
      <c r="F292" s="32" t="s">
        <v>180</v>
      </c>
      <c r="G292" s="122">
        <v>0.38125</v>
      </c>
    </row>
    <row r="293" ht="12.0" customHeight="1">
      <c r="A293" s="32">
        <v>10291.0</v>
      </c>
      <c r="B293" s="32" t="s">
        <v>156</v>
      </c>
      <c r="C293" s="32" t="s">
        <v>177</v>
      </c>
      <c r="D293" s="32" t="s">
        <v>179</v>
      </c>
      <c r="E293" s="121">
        <v>24.71</v>
      </c>
      <c r="F293" s="32" t="s">
        <v>180</v>
      </c>
      <c r="G293" s="122">
        <v>0.6819444444444445</v>
      </c>
    </row>
    <row r="294" ht="12.0" customHeight="1">
      <c r="A294" s="32">
        <v>10292.0</v>
      </c>
      <c r="B294" s="32" t="s">
        <v>155</v>
      </c>
      <c r="C294" s="32" t="s">
        <v>177</v>
      </c>
      <c r="D294" s="32" t="s">
        <v>174</v>
      </c>
      <c r="E294" s="121">
        <v>20.97</v>
      </c>
      <c r="F294" s="32" t="s">
        <v>180</v>
      </c>
      <c r="G294" s="122">
        <v>0.4701388888888889</v>
      </c>
    </row>
    <row r="295" ht="12.0" customHeight="1">
      <c r="A295" s="32">
        <v>10293.0</v>
      </c>
      <c r="B295" s="32" t="s">
        <v>156</v>
      </c>
      <c r="C295" s="32" t="s">
        <v>177</v>
      </c>
      <c r="D295" s="32" t="s">
        <v>179</v>
      </c>
      <c r="E295" s="121">
        <v>21.92</v>
      </c>
      <c r="F295" s="32" t="s">
        <v>175</v>
      </c>
      <c r="G295" s="122">
        <v>0.8034722222222223</v>
      </c>
    </row>
    <row r="296" ht="12.0" customHeight="1">
      <c r="A296" s="32">
        <v>10294.0</v>
      </c>
      <c r="B296" s="32" t="s">
        <v>156</v>
      </c>
      <c r="C296" s="32" t="s">
        <v>173</v>
      </c>
      <c r="D296" s="32" t="s">
        <v>174</v>
      </c>
      <c r="E296" s="121">
        <v>15.4</v>
      </c>
      <c r="F296" s="32" t="s">
        <v>180</v>
      </c>
      <c r="G296" s="122">
        <v>0.7194444444444444</v>
      </c>
    </row>
    <row r="297" ht="12.0" customHeight="1">
      <c r="A297" s="32">
        <v>10295.0</v>
      </c>
      <c r="B297" s="32" t="s">
        <v>155</v>
      </c>
      <c r="C297" s="32" t="s">
        <v>177</v>
      </c>
      <c r="D297" s="32" t="s">
        <v>174</v>
      </c>
      <c r="E297" s="121">
        <v>23.08</v>
      </c>
      <c r="F297" s="32" t="s">
        <v>180</v>
      </c>
      <c r="G297" s="122">
        <v>0.2965277777777778</v>
      </c>
    </row>
    <row r="298" ht="12.0" customHeight="1">
      <c r="A298" s="32">
        <v>10296.0</v>
      </c>
      <c r="B298" s="32" t="s">
        <v>155</v>
      </c>
      <c r="C298" s="32" t="s">
        <v>173</v>
      </c>
      <c r="D298" s="32" t="s">
        <v>174</v>
      </c>
      <c r="E298" s="121">
        <v>23.4</v>
      </c>
      <c r="F298" s="32" t="s">
        <v>175</v>
      </c>
      <c r="G298" s="122">
        <v>0.042361111111111106</v>
      </c>
    </row>
    <row r="299" ht="12.0" customHeight="1">
      <c r="A299" s="32">
        <v>10297.0</v>
      </c>
      <c r="B299" s="32" t="s">
        <v>151</v>
      </c>
      <c r="C299" s="32" t="s">
        <v>177</v>
      </c>
      <c r="D299" s="32" t="s">
        <v>174</v>
      </c>
      <c r="E299" s="121">
        <v>22.65</v>
      </c>
      <c r="F299" s="32" t="s">
        <v>180</v>
      </c>
      <c r="G299" s="122">
        <v>0.25416666666666665</v>
      </c>
    </row>
    <row r="300" ht="12.0" customHeight="1">
      <c r="A300" s="32">
        <v>10298.0</v>
      </c>
      <c r="B300" s="32" t="s">
        <v>155</v>
      </c>
      <c r="C300" s="32" t="s">
        <v>173</v>
      </c>
      <c r="D300" s="32" t="s">
        <v>179</v>
      </c>
      <c r="E300" s="121">
        <v>24.61</v>
      </c>
      <c r="F300" s="32" t="s">
        <v>180</v>
      </c>
      <c r="G300" s="122">
        <v>0.5472222222222222</v>
      </c>
    </row>
    <row r="301" ht="12.0" customHeight="1">
      <c r="A301" s="32">
        <v>10299.0</v>
      </c>
      <c r="B301" s="32" t="s">
        <v>155</v>
      </c>
      <c r="C301" s="32" t="s">
        <v>177</v>
      </c>
      <c r="D301" s="32" t="s">
        <v>174</v>
      </c>
      <c r="E301" s="121">
        <v>24.97</v>
      </c>
      <c r="F301" s="32" t="s">
        <v>180</v>
      </c>
      <c r="G301" s="122">
        <v>0.7034722222222222</v>
      </c>
    </row>
    <row r="302" ht="12.0" customHeight="1">
      <c r="A302" s="32">
        <v>10300.0</v>
      </c>
      <c r="B302" s="32" t="s">
        <v>152</v>
      </c>
      <c r="C302" s="32" t="s">
        <v>177</v>
      </c>
      <c r="D302" s="32" t="s">
        <v>174</v>
      </c>
      <c r="E302" s="121">
        <v>18.57</v>
      </c>
      <c r="F302" s="32" t="s">
        <v>180</v>
      </c>
      <c r="G302" s="122">
        <v>0.53125</v>
      </c>
    </row>
    <row r="303" ht="12.0" customHeight="1">
      <c r="A303" s="32">
        <v>10301.0</v>
      </c>
      <c r="B303" s="32" t="s">
        <v>156</v>
      </c>
      <c r="C303" s="32" t="s">
        <v>177</v>
      </c>
      <c r="D303" s="32" t="s">
        <v>179</v>
      </c>
      <c r="E303" s="121">
        <v>16.15</v>
      </c>
      <c r="F303" s="32" t="s">
        <v>175</v>
      </c>
      <c r="G303" s="122">
        <v>0.12708333333333333</v>
      </c>
    </row>
    <row r="304" ht="12.0" customHeight="1">
      <c r="A304" s="32">
        <v>10302.0</v>
      </c>
      <c r="B304" s="32" t="s">
        <v>156</v>
      </c>
      <c r="C304" s="32" t="s">
        <v>173</v>
      </c>
      <c r="D304" s="32" t="s">
        <v>174</v>
      </c>
      <c r="E304" s="121">
        <v>19.95</v>
      </c>
      <c r="F304" s="32" t="s">
        <v>180</v>
      </c>
      <c r="G304" s="122">
        <v>0.8159722222222222</v>
      </c>
    </row>
    <row r="305" ht="12.0" customHeight="1">
      <c r="A305" s="32">
        <v>10303.0</v>
      </c>
      <c r="B305" s="32" t="s">
        <v>156</v>
      </c>
      <c r="C305" s="32" t="s">
        <v>173</v>
      </c>
      <c r="D305" s="32" t="s">
        <v>174</v>
      </c>
      <c r="E305" s="121">
        <v>15.61</v>
      </c>
      <c r="F305" s="32" t="s">
        <v>175</v>
      </c>
      <c r="G305" s="122">
        <v>0.9180555555555556</v>
      </c>
    </row>
    <row r="306" ht="12.0" customHeight="1">
      <c r="A306" s="32">
        <v>10304.0</v>
      </c>
      <c r="B306" s="32" t="s">
        <v>152</v>
      </c>
      <c r="C306" s="32" t="s">
        <v>177</v>
      </c>
      <c r="D306" s="32" t="s">
        <v>179</v>
      </c>
      <c r="E306" s="121">
        <v>19.13</v>
      </c>
      <c r="F306" s="32" t="s">
        <v>180</v>
      </c>
      <c r="G306" s="122">
        <v>0.9548611111111112</v>
      </c>
    </row>
    <row r="307" ht="12.0" customHeight="1">
      <c r="A307" s="32">
        <v>10305.0</v>
      </c>
      <c r="B307" s="32" t="s">
        <v>156</v>
      </c>
      <c r="C307" s="32" t="s">
        <v>177</v>
      </c>
      <c r="D307" s="32" t="s">
        <v>174</v>
      </c>
      <c r="E307" s="121">
        <v>231.23</v>
      </c>
      <c r="F307" s="32" t="s">
        <v>180</v>
      </c>
      <c r="G307" s="122">
        <v>0.0</v>
      </c>
    </row>
    <row r="308" ht="12.0" customHeight="1">
      <c r="A308" s="32">
        <v>10306.0</v>
      </c>
      <c r="B308" s="32" t="s">
        <v>155</v>
      </c>
      <c r="C308" s="32" t="s">
        <v>177</v>
      </c>
      <c r="D308" s="32" t="s">
        <v>179</v>
      </c>
      <c r="E308" s="121">
        <v>244.75</v>
      </c>
      <c r="F308" s="32" t="s">
        <v>180</v>
      </c>
      <c r="G308" s="122">
        <v>0.42569444444444443</v>
      </c>
    </row>
    <row r="309" ht="12.0" customHeight="1">
      <c r="A309" s="32">
        <v>10307.0</v>
      </c>
      <c r="B309" s="32" t="s">
        <v>152</v>
      </c>
      <c r="C309" s="32" t="s">
        <v>173</v>
      </c>
      <c r="D309" s="32" t="s">
        <v>174</v>
      </c>
      <c r="E309" s="121">
        <v>21.36</v>
      </c>
      <c r="F309" s="32" t="s">
        <v>175</v>
      </c>
      <c r="G309" s="122">
        <v>0.8506944444444445</v>
      </c>
    </row>
    <row r="310" ht="12.0" customHeight="1">
      <c r="A310" s="32">
        <v>10308.0</v>
      </c>
      <c r="B310" s="32" t="s">
        <v>156</v>
      </c>
      <c r="C310" s="32" t="s">
        <v>177</v>
      </c>
      <c r="D310" s="32" t="s">
        <v>174</v>
      </c>
      <c r="E310" s="121">
        <v>21.83</v>
      </c>
      <c r="F310" s="32" t="s">
        <v>180</v>
      </c>
      <c r="G310" s="122">
        <v>0.042361111111111106</v>
      </c>
    </row>
    <row r="311" ht="12.0" customHeight="1">
      <c r="A311" s="32">
        <v>10309.0</v>
      </c>
      <c r="B311" s="32" t="s">
        <v>152</v>
      </c>
      <c r="C311" s="32" t="s">
        <v>177</v>
      </c>
      <c r="D311" s="32" t="s">
        <v>179</v>
      </c>
      <c r="E311" s="121">
        <v>21.58</v>
      </c>
      <c r="F311" s="32" t="s">
        <v>175</v>
      </c>
      <c r="G311" s="122">
        <v>0.042361111111111106</v>
      </c>
    </row>
    <row r="312" ht="12.0" customHeight="1">
      <c r="A312" s="32">
        <v>10310.0</v>
      </c>
      <c r="B312" s="32" t="s">
        <v>151</v>
      </c>
      <c r="C312" s="32" t="s">
        <v>173</v>
      </c>
      <c r="D312" s="32" t="s">
        <v>179</v>
      </c>
      <c r="E312" s="121">
        <v>17.51</v>
      </c>
      <c r="F312" s="32" t="s">
        <v>180</v>
      </c>
      <c r="G312" s="122">
        <v>0.8465277777777778</v>
      </c>
    </row>
    <row r="313" ht="12.0" customHeight="1">
      <c r="A313" s="32">
        <v>10311.0</v>
      </c>
      <c r="B313" s="32" t="s">
        <v>152</v>
      </c>
      <c r="C313" s="32" t="s">
        <v>173</v>
      </c>
      <c r="D313" s="32" t="s">
        <v>174</v>
      </c>
      <c r="E313" s="121">
        <v>23.29</v>
      </c>
      <c r="F313" s="32" t="s">
        <v>175</v>
      </c>
      <c r="G313" s="122">
        <v>0.16944444444444443</v>
      </c>
    </row>
    <row r="314" ht="12.0" customHeight="1">
      <c r="A314" s="32">
        <v>10312.0</v>
      </c>
      <c r="B314" s="32" t="s">
        <v>156</v>
      </c>
      <c r="C314" s="32" t="s">
        <v>173</v>
      </c>
      <c r="D314" s="32" t="s">
        <v>174</v>
      </c>
      <c r="E314" s="121">
        <v>18.35</v>
      </c>
      <c r="F314" s="32" t="s">
        <v>180</v>
      </c>
      <c r="G314" s="122">
        <v>0.8708333333333332</v>
      </c>
    </row>
    <row r="315" ht="12.0" customHeight="1">
      <c r="A315" s="32">
        <v>10313.0</v>
      </c>
      <c r="B315" s="32" t="s">
        <v>156</v>
      </c>
      <c r="C315" s="32" t="s">
        <v>177</v>
      </c>
      <c r="D315" s="32" t="s">
        <v>179</v>
      </c>
      <c r="E315" s="121">
        <v>23.06</v>
      </c>
      <c r="F315" s="32" t="s">
        <v>175</v>
      </c>
      <c r="G315" s="122">
        <v>0.4916666666666667</v>
      </c>
    </row>
    <row r="316" ht="12.0" customHeight="1">
      <c r="A316" s="32">
        <v>10314.0</v>
      </c>
      <c r="B316" s="32" t="s">
        <v>152</v>
      </c>
      <c r="C316" s="32" t="s">
        <v>177</v>
      </c>
      <c r="D316" s="32" t="s">
        <v>174</v>
      </c>
      <c r="E316" s="121">
        <v>19.81</v>
      </c>
      <c r="F316" s="32" t="s">
        <v>175</v>
      </c>
      <c r="G316" s="122">
        <v>0.8881944444444444</v>
      </c>
    </row>
    <row r="317" ht="12.0" customHeight="1">
      <c r="A317" s="32">
        <v>10315.0</v>
      </c>
      <c r="B317" s="32" t="s">
        <v>155</v>
      </c>
      <c r="C317" s="32" t="s">
        <v>177</v>
      </c>
      <c r="D317" s="32" t="s">
        <v>174</v>
      </c>
      <c r="E317" s="121">
        <v>162.74</v>
      </c>
      <c r="F317" s="32" t="s">
        <v>180</v>
      </c>
      <c r="G317" s="122">
        <v>0.38125</v>
      </c>
    </row>
    <row r="318" ht="12.0" customHeight="1">
      <c r="A318" s="32">
        <v>10316.0</v>
      </c>
      <c r="B318" s="32" t="s">
        <v>155</v>
      </c>
      <c r="C318" s="32" t="s">
        <v>177</v>
      </c>
      <c r="D318" s="32" t="s">
        <v>174</v>
      </c>
      <c r="E318" s="121">
        <v>16.86</v>
      </c>
      <c r="F318" s="32" t="s">
        <v>175</v>
      </c>
      <c r="G318" s="122">
        <v>0.38125</v>
      </c>
    </row>
    <row r="319" ht="12.0" customHeight="1">
      <c r="A319" s="32">
        <v>10317.0</v>
      </c>
      <c r="B319" s="32" t="s">
        <v>152</v>
      </c>
      <c r="C319" s="32" t="s">
        <v>177</v>
      </c>
      <c r="D319" s="32" t="s">
        <v>174</v>
      </c>
      <c r="E319" s="121">
        <v>23.31</v>
      </c>
      <c r="F319" s="32" t="s">
        <v>180</v>
      </c>
      <c r="G319" s="122">
        <v>0.6826388888888889</v>
      </c>
    </row>
    <row r="320" ht="12.0" customHeight="1">
      <c r="A320" s="32">
        <v>10318.0</v>
      </c>
      <c r="B320" s="32" t="s">
        <v>156</v>
      </c>
      <c r="C320" s="32" t="s">
        <v>177</v>
      </c>
      <c r="D320" s="32" t="s">
        <v>179</v>
      </c>
      <c r="E320" s="121">
        <v>22.92</v>
      </c>
      <c r="F320" s="32" t="s">
        <v>180</v>
      </c>
      <c r="G320" s="122">
        <v>0.0</v>
      </c>
    </row>
    <row r="321" ht="12.0" customHeight="1">
      <c r="A321" s="32">
        <v>10319.0</v>
      </c>
      <c r="B321" s="32" t="s">
        <v>156</v>
      </c>
      <c r="C321" s="32" t="s">
        <v>177</v>
      </c>
      <c r="D321" s="32" t="s">
        <v>179</v>
      </c>
      <c r="E321" s="121">
        <v>22.84</v>
      </c>
      <c r="F321" s="32" t="s">
        <v>175</v>
      </c>
      <c r="G321" s="122">
        <v>0.7340277777777778</v>
      </c>
    </row>
    <row r="322" ht="12.0" customHeight="1">
      <c r="A322" s="32">
        <v>10320.0</v>
      </c>
      <c r="B322" s="32" t="s">
        <v>151</v>
      </c>
      <c r="C322" s="32" t="s">
        <v>177</v>
      </c>
      <c r="D322" s="32" t="s">
        <v>174</v>
      </c>
      <c r="E322" s="121">
        <v>16.97</v>
      </c>
      <c r="F322" s="32" t="s">
        <v>175</v>
      </c>
      <c r="G322" s="122">
        <v>0.16944444444444443</v>
      </c>
    </row>
    <row r="323" ht="12.0" customHeight="1">
      <c r="A323" s="32">
        <v>10321.0</v>
      </c>
      <c r="B323" s="32" t="s">
        <v>152</v>
      </c>
      <c r="C323" s="32" t="s">
        <v>177</v>
      </c>
      <c r="D323" s="32" t="s">
        <v>179</v>
      </c>
      <c r="E323" s="121">
        <v>188.16</v>
      </c>
      <c r="F323" s="32" t="s">
        <v>180</v>
      </c>
      <c r="G323" s="122">
        <v>0.80625</v>
      </c>
    </row>
    <row r="324" ht="12.0" customHeight="1">
      <c r="A324" s="32">
        <v>10322.0</v>
      </c>
      <c r="B324" s="32" t="s">
        <v>156</v>
      </c>
      <c r="C324" s="32" t="s">
        <v>177</v>
      </c>
      <c r="D324" s="32" t="s">
        <v>174</v>
      </c>
      <c r="E324" s="121">
        <v>22.57</v>
      </c>
      <c r="F324" s="32" t="s">
        <v>175</v>
      </c>
      <c r="G324" s="122">
        <v>0.78125</v>
      </c>
    </row>
    <row r="325" ht="12.0" customHeight="1">
      <c r="A325" s="32">
        <v>10323.0</v>
      </c>
      <c r="B325" s="32" t="s">
        <v>151</v>
      </c>
      <c r="C325" s="32" t="s">
        <v>173</v>
      </c>
      <c r="D325" s="32" t="s">
        <v>174</v>
      </c>
      <c r="E325" s="121">
        <v>24.71</v>
      </c>
      <c r="F325" s="32" t="s">
        <v>175</v>
      </c>
      <c r="G325" s="122">
        <v>0.5652777777777778</v>
      </c>
    </row>
    <row r="326" ht="12.0" customHeight="1">
      <c r="A326" s="32">
        <v>10324.0</v>
      </c>
      <c r="B326" s="32" t="s">
        <v>152</v>
      </c>
      <c r="C326" s="32" t="s">
        <v>177</v>
      </c>
      <c r="D326" s="32" t="s">
        <v>174</v>
      </c>
      <c r="E326" s="121">
        <v>246.67</v>
      </c>
      <c r="F326" s="32" t="s">
        <v>180</v>
      </c>
      <c r="G326" s="122">
        <v>0.6993055555555556</v>
      </c>
    </row>
    <row r="327" ht="12.0" customHeight="1">
      <c r="A327" s="32">
        <v>10325.0</v>
      </c>
      <c r="B327" s="32" t="s">
        <v>152</v>
      </c>
      <c r="C327" s="32" t="s">
        <v>177</v>
      </c>
      <c r="D327" s="32" t="s">
        <v>174</v>
      </c>
      <c r="E327" s="121">
        <v>20.97</v>
      </c>
      <c r="F327" s="32" t="s">
        <v>180</v>
      </c>
      <c r="G327" s="122">
        <v>0.33888888888888885</v>
      </c>
    </row>
    <row r="328" ht="12.0" customHeight="1">
      <c r="A328" s="32">
        <v>10326.0</v>
      </c>
      <c r="B328" s="32" t="s">
        <v>155</v>
      </c>
      <c r="C328" s="32" t="s">
        <v>173</v>
      </c>
      <c r="D328" s="32" t="s">
        <v>179</v>
      </c>
      <c r="E328" s="121">
        <v>19.83</v>
      </c>
      <c r="F328" s="32" t="s">
        <v>180</v>
      </c>
      <c r="G328" s="122">
        <v>0.16944444444444443</v>
      </c>
    </row>
    <row r="329" ht="12.0" customHeight="1">
      <c r="A329" s="32">
        <v>10327.0</v>
      </c>
      <c r="B329" s="32" t="s">
        <v>156</v>
      </c>
      <c r="C329" s="32" t="s">
        <v>173</v>
      </c>
      <c r="D329" s="32" t="s">
        <v>179</v>
      </c>
      <c r="E329" s="121">
        <v>19.09</v>
      </c>
      <c r="F329" s="32" t="s">
        <v>180</v>
      </c>
      <c r="G329" s="122">
        <v>0.4895833333333333</v>
      </c>
    </row>
    <row r="330" ht="12.0" customHeight="1">
      <c r="A330" s="32">
        <v>10328.0</v>
      </c>
      <c r="B330" s="32" t="s">
        <v>152</v>
      </c>
      <c r="C330" s="32" t="s">
        <v>177</v>
      </c>
      <c r="D330" s="32" t="s">
        <v>179</v>
      </c>
      <c r="E330" s="121">
        <v>16.52</v>
      </c>
      <c r="F330" s="32" t="s">
        <v>180</v>
      </c>
      <c r="G330" s="122">
        <v>0.25416666666666665</v>
      </c>
    </row>
    <row r="331" ht="12.0" customHeight="1">
      <c r="A331" s="32">
        <v>10329.0</v>
      </c>
      <c r="B331" s="32" t="s">
        <v>152</v>
      </c>
      <c r="C331" s="32" t="s">
        <v>177</v>
      </c>
      <c r="D331" s="32" t="s">
        <v>179</v>
      </c>
      <c r="E331" s="121">
        <v>22.31</v>
      </c>
      <c r="F331" s="32" t="s">
        <v>180</v>
      </c>
      <c r="G331" s="122">
        <v>0.08472222222222221</v>
      </c>
    </row>
    <row r="332" ht="12.0" customHeight="1">
      <c r="A332" s="32">
        <v>10330.0</v>
      </c>
      <c r="B332" s="32" t="s">
        <v>151</v>
      </c>
      <c r="C332" s="32" t="s">
        <v>177</v>
      </c>
      <c r="D332" s="32" t="s">
        <v>179</v>
      </c>
      <c r="E332" s="121">
        <v>19.52</v>
      </c>
      <c r="F332" s="32" t="s">
        <v>175</v>
      </c>
      <c r="G332" s="122">
        <v>0.0</v>
      </c>
    </row>
    <row r="333" ht="12.0" customHeight="1">
      <c r="A333" s="32">
        <v>10331.0</v>
      </c>
      <c r="B333" s="32" t="s">
        <v>156</v>
      </c>
      <c r="C333" s="32" t="s">
        <v>177</v>
      </c>
      <c r="D333" s="32" t="s">
        <v>174</v>
      </c>
      <c r="E333" s="121">
        <v>24.79</v>
      </c>
      <c r="F333" s="32" t="s">
        <v>175</v>
      </c>
      <c r="G333" s="122">
        <v>0.38125</v>
      </c>
    </row>
    <row r="334" ht="12.0" customHeight="1">
      <c r="A334" s="32">
        <v>10332.0</v>
      </c>
      <c r="B334" s="32" t="s">
        <v>156</v>
      </c>
      <c r="C334" s="32" t="s">
        <v>177</v>
      </c>
      <c r="D334" s="32" t="s">
        <v>179</v>
      </c>
      <c r="E334" s="121">
        <v>18.84</v>
      </c>
      <c r="F334" s="32" t="s">
        <v>175</v>
      </c>
      <c r="G334" s="122">
        <v>0.9194444444444444</v>
      </c>
    </row>
    <row r="335" ht="12.0" customHeight="1">
      <c r="A335" s="32">
        <v>10333.0</v>
      </c>
      <c r="B335" s="32" t="s">
        <v>155</v>
      </c>
      <c r="C335" s="32" t="s">
        <v>177</v>
      </c>
      <c r="D335" s="32" t="s">
        <v>174</v>
      </c>
      <c r="E335" s="121">
        <v>24.58</v>
      </c>
      <c r="F335" s="32" t="s">
        <v>175</v>
      </c>
      <c r="G335" s="122">
        <v>0.0</v>
      </c>
    </row>
    <row r="336" ht="12.0" customHeight="1">
      <c r="A336" s="32">
        <v>10334.0</v>
      </c>
      <c r="B336" s="32" t="s">
        <v>151</v>
      </c>
      <c r="C336" s="32" t="s">
        <v>177</v>
      </c>
      <c r="D336" s="32" t="s">
        <v>174</v>
      </c>
      <c r="E336" s="121">
        <v>17.19</v>
      </c>
      <c r="F336" s="32" t="s">
        <v>180</v>
      </c>
      <c r="G336" s="122">
        <v>0.5131944444444444</v>
      </c>
    </row>
    <row r="337" ht="12.0" customHeight="1">
      <c r="A337" s="32">
        <v>10335.0</v>
      </c>
      <c r="B337" s="32" t="s">
        <v>155</v>
      </c>
      <c r="C337" s="32" t="s">
        <v>173</v>
      </c>
      <c r="D337" s="32" t="s">
        <v>174</v>
      </c>
      <c r="E337" s="121">
        <v>19.65</v>
      </c>
      <c r="F337" s="32" t="s">
        <v>180</v>
      </c>
      <c r="G337" s="122">
        <v>0.25416666666666665</v>
      </c>
    </row>
    <row r="338" ht="12.0" customHeight="1">
      <c r="A338" s="32">
        <v>10336.0</v>
      </c>
      <c r="B338" s="32" t="s">
        <v>152</v>
      </c>
      <c r="C338" s="32" t="s">
        <v>177</v>
      </c>
      <c r="D338" s="32" t="s">
        <v>174</v>
      </c>
      <c r="E338" s="121">
        <v>17.35</v>
      </c>
      <c r="F338" s="32" t="s">
        <v>180</v>
      </c>
      <c r="G338" s="122">
        <v>0.9006944444444445</v>
      </c>
    </row>
    <row r="339" ht="12.0" customHeight="1">
      <c r="A339" s="32">
        <v>10337.0</v>
      </c>
      <c r="B339" s="32" t="s">
        <v>156</v>
      </c>
      <c r="C339" s="32" t="s">
        <v>173</v>
      </c>
      <c r="D339" s="32" t="s">
        <v>174</v>
      </c>
      <c r="E339" s="121">
        <v>22.92</v>
      </c>
      <c r="F339" s="32" t="s">
        <v>175</v>
      </c>
      <c r="G339" s="122">
        <v>0.6826388888888889</v>
      </c>
    </row>
    <row r="340" ht="12.0" customHeight="1">
      <c r="A340" s="32">
        <v>10338.0</v>
      </c>
      <c r="B340" s="32" t="s">
        <v>151</v>
      </c>
      <c r="C340" s="32" t="s">
        <v>177</v>
      </c>
      <c r="D340" s="32" t="s">
        <v>179</v>
      </c>
      <c r="E340" s="121">
        <v>18.81</v>
      </c>
      <c r="F340" s="32" t="s">
        <v>175</v>
      </c>
      <c r="G340" s="122">
        <v>0.2965277777777778</v>
      </c>
    </row>
    <row r="341" ht="12.0" customHeight="1">
      <c r="A341" s="32">
        <v>10339.0</v>
      </c>
      <c r="B341" s="32" t="s">
        <v>156</v>
      </c>
      <c r="C341" s="32" t="s">
        <v>173</v>
      </c>
      <c r="D341" s="32" t="s">
        <v>174</v>
      </c>
      <c r="E341" s="121">
        <v>20.08</v>
      </c>
      <c r="F341" s="32" t="s">
        <v>180</v>
      </c>
      <c r="G341" s="122">
        <v>0.12708333333333333</v>
      </c>
    </row>
    <row r="342" ht="12.0" customHeight="1">
      <c r="A342" s="32">
        <v>10340.0</v>
      </c>
      <c r="B342" s="32" t="s">
        <v>156</v>
      </c>
      <c r="C342" s="32" t="s">
        <v>177</v>
      </c>
      <c r="D342" s="32" t="s">
        <v>179</v>
      </c>
      <c r="E342" s="121">
        <v>24.54</v>
      </c>
      <c r="F342" s="32" t="s">
        <v>180</v>
      </c>
      <c r="G342" s="122">
        <v>0.16944444444444443</v>
      </c>
    </row>
    <row r="343" ht="12.0" customHeight="1">
      <c r="A343" s="32">
        <v>10341.0</v>
      </c>
      <c r="B343" s="32" t="s">
        <v>156</v>
      </c>
      <c r="C343" s="32" t="s">
        <v>173</v>
      </c>
      <c r="D343" s="32" t="s">
        <v>174</v>
      </c>
      <c r="E343" s="121">
        <v>24.81</v>
      </c>
      <c r="F343" s="32" t="s">
        <v>180</v>
      </c>
      <c r="G343" s="122">
        <v>0.611111111111111</v>
      </c>
    </row>
    <row r="344" ht="12.0" customHeight="1">
      <c r="A344" s="32">
        <v>10342.0</v>
      </c>
      <c r="B344" s="32" t="s">
        <v>156</v>
      </c>
      <c r="C344" s="32" t="s">
        <v>173</v>
      </c>
      <c r="D344" s="32" t="s">
        <v>179</v>
      </c>
      <c r="E344" s="121">
        <v>15.94</v>
      </c>
      <c r="F344" s="32" t="s">
        <v>175</v>
      </c>
      <c r="G344" s="122">
        <v>0.0</v>
      </c>
    </row>
    <row r="345" ht="12.0" customHeight="1">
      <c r="A345" s="32">
        <v>10343.0</v>
      </c>
      <c r="B345" s="32" t="s">
        <v>151</v>
      </c>
      <c r="C345" s="32" t="s">
        <v>173</v>
      </c>
      <c r="D345" s="32" t="s">
        <v>174</v>
      </c>
      <c r="E345" s="121">
        <v>18.29</v>
      </c>
      <c r="F345" s="32" t="s">
        <v>175</v>
      </c>
      <c r="G345" s="122">
        <v>0.33888888888888885</v>
      </c>
    </row>
    <row r="346" ht="12.0" customHeight="1">
      <c r="A346" s="32">
        <v>10344.0</v>
      </c>
      <c r="B346" s="32" t="s">
        <v>155</v>
      </c>
      <c r="C346" s="32" t="s">
        <v>177</v>
      </c>
      <c r="D346" s="32" t="s">
        <v>174</v>
      </c>
      <c r="E346" s="121">
        <v>15.55</v>
      </c>
      <c r="F346" s="32" t="s">
        <v>175</v>
      </c>
      <c r="G346" s="122">
        <v>0.25416666666666665</v>
      </c>
    </row>
    <row r="347" ht="12.0" customHeight="1">
      <c r="A347" s="32">
        <v>10345.0</v>
      </c>
      <c r="B347" s="32" t="s">
        <v>156</v>
      </c>
      <c r="C347" s="32" t="s">
        <v>173</v>
      </c>
      <c r="D347" s="32" t="s">
        <v>174</v>
      </c>
      <c r="E347" s="121">
        <v>19.2</v>
      </c>
      <c r="F347" s="32" t="s">
        <v>175</v>
      </c>
      <c r="G347" s="122">
        <v>0.8694444444444445</v>
      </c>
    </row>
    <row r="348" ht="12.0" customHeight="1">
      <c r="A348" s="32">
        <v>10346.0</v>
      </c>
      <c r="B348" s="32" t="s">
        <v>156</v>
      </c>
      <c r="C348" s="32" t="s">
        <v>177</v>
      </c>
      <c r="D348" s="32" t="s">
        <v>179</v>
      </c>
      <c r="E348" s="121">
        <v>17.34</v>
      </c>
      <c r="F348" s="32" t="s">
        <v>175</v>
      </c>
      <c r="G348" s="122">
        <v>0.7569444444444445</v>
      </c>
    </row>
    <row r="349" ht="12.0" customHeight="1">
      <c r="A349" s="32">
        <v>10347.0</v>
      </c>
      <c r="B349" s="32" t="s">
        <v>155</v>
      </c>
      <c r="C349" s="32" t="s">
        <v>173</v>
      </c>
      <c r="D349" s="32" t="s">
        <v>179</v>
      </c>
      <c r="E349" s="121">
        <v>22.51</v>
      </c>
      <c r="F349" s="32" t="s">
        <v>175</v>
      </c>
      <c r="G349" s="122">
        <v>0.21180555555555555</v>
      </c>
    </row>
    <row r="350" ht="12.0" customHeight="1">
      <c r="A350" s="32">
        <v>10348.0</v>
      </c>
      <c r="B350" s="32" t="s">
        <v>152</v>
      </c>
      <c r="C350" s="32" t="s">
        <v>173</v>
      </c>
      <c r="D350" s="32" t="s">
        <v>179</v>
      </c>
      <c r="E350" s="121">
        <v>23.45</v>
      </c>
      <c r="F350" s="32" t="s">
        <v>175</v>
      </c>
      <c r="G350" s="122">
        <v>0.08472222222222221</v>
      </c>
    </row>
    <row r="351" ht="12.0" customHeight="1">
      <c r="A351" s="32">
        <v>10349.0</v>
      </c>
      <c r="B351" s="32" t="s">
        <v>155</v>
      </c>
      <c r="C351" s="32" t="s">
        <v>173</v>
      </c>
      <c r="D351" s="32" t="s">
        <v>174</v>
      </c>
      <c r="E351" s="121">
        <v>16.15</v>
      </c>
      <c r="F351" s="32" t="s">
        <v>175</v>
      </c>
      <c r="G351" s="122">
        <v>0.5729166666666666</v>
      </c>
    </row>
    <row r="352" ht="12.0" customHeight="1">
      <c r="A352" s="32">
        <v>10350.0</v>
      </c>
      <c r="B352" s="32" t="s">
        <v>156</v>
      </c>
      <c r="C352" s="32" t="s">
        <v>173</v>
      </c>
      <c r="D352" s="32" t="s">
        <v>174</v>
      </c>
      <c r="E352" s="121">
        <v>17.68</v>
      </c>
      <c r="F352" s="32" t="s">
        <v>180</v>
      </c>
      <c r="G352" s="122">
        <v>0.0</v>
      </c>
    </row>
    <row r="353" ht="12.0" customHeight="1">
      <c r="A353" s="32">
        <v>10351.0</v>
      </c>
      <c r="B353" s="32" t="s">
        <v>151</v>
      </c>
      <c r="C353" s="32" t="s">
        <v>177</v>
      </c>
      <c r="D353" s="32" t="s">
        <v>179</v>
      </c>
      <c r="E353" s="121">
        <v>22.11</v>
      </c>
      <c r="F353" s="32" t="s">
        <v>180</v>
      </c>
      <c r="G353" s="122">
        <v>0.4777777777777778</v>
      </c>
    </row>
    <row r="354" ht="12.0" customHeight="1">
      <c r="A354" s="32">
        <v>10352.0</v>
      </c>
      <c r="B354" s="32" t="s">
        <v>156</v>
      </c>
      <c r="C354" s="32" t="s">
        <v>177</v>
      </c>
      <c r="D354" s="32" t="s">
        <v>174</v>
      </c>
      <c r="E354" s="121">
        <v>18.41</v>
      </c>
      <c r="F354" s="32" t="s">
        <v>175</v>
      </c>
      <c r="G354" s="122">
        <v>0.042361111111111106</v>
      </c>
    </row>
    <row r="355" ht="12.0" customHeight="1">
      <c r="A355" s="32">
        <v>10353.0</v>
      </c>
      <c r="B355" s="32" t="s">
        <v>156</v>
      </c>
      <c r="C355" s="32" t="s">
        <v>173</v>
      </c>
      <c r="D355" s="32" t="s">
        <v>174</v>
      </c>
      <c r="E355" s="121">
        <v>17.08</v>
      </c>
      <c r="F355" s="32" t="s">
        <v>175</v>
      </c>
      <c r="G355" s="122">
        <v>0.7125</v>
      </c>
    </row>
    <row r="356" ht="12.0" customHeight="1">
      <c r="A356" s="32">
        <v>10354.0</v>
      </c>
      <c r="B356" s="32" t="s">
        <v>152</v>
      </c>
      <c r="C356" s="32" t="s">
        <v>173</v>
      </c>
      <c r="D356" s="32" t="s">
        <v>174</v>
      </c>
      <c r="E356" s="121">
        <v>15.77</v>
      </c>
      <c r="F356" s="32" t="s">
        <v>175</v>
      </c>
      <c r="G356" s="122">
        <v>0.44166666666666665</v>
      </c>
    </row>
    <row r="357" ht="12.0" customHeight="1">
      <c r="A357" s="32">
        <v>10355.0</v>
      </c>
      <c r="B357" s="32" t="s">
        <v>155</v>
      </c>
      <c r="C357" s="32" t="s">
        <v>177</v>
      </c>
      <c r="D357" s="32" t="s">
        <v>174</v>
      </c>
      <c r="E357" s="121">
        <v>22.41</v>
      </c>
      <c r="F357" s="32" t="s">
        <v>180</v>
      </c>
      <c r="G357" s="122">
        <v>0.2965277777777778</v>
      </c>
    </row>
    <row r="358" ht="12.0" customHeight="1">
      <c r="A358" s="32">
        <v>10356.0</v>
      </c>
      <c r="B358" s="32" t="s">
        <v>151</v>
      </c>
      <c r="C358" s="32" t="s">
        <v>173</v>
      </c>
      <c r="D358" s="32" t="s">
        <v>174</v>
      </c>
      <c r="E358" s="121">
        <v>20.63</v>
      </c>
      <c r="F358" s="32" t="s">
        <v>175</v>
      </c>
      <c r="G358" s="122">
        <v>0.12708333333333333</v>
      </c>
    </row>
    <row r="359" ht="12.0" customHeight="1">
      <c r="A359" s="32">
        <v>10357.0</v>
      </c>
      <c r="B359" s="32" t="s">
        <v>152</v>
      </c>
      <c r="C359" s="32" t="s">
        <v>177</v>
      </c>
      <c r="D359" s="32" t="s">
        <v>179</v>
      </c>
      <c r="E359" s="121">
        <v>18.14</v>
      </c>
      <c r="F359" s="32" t="s">
        <v>180</v>
      </c>
      <c r="G359" s="122">
        <v>0.12708333333333333</v>
      </c>
    </row>
    <row r="360" ht="12.0" customHeight="1">
      <c r="A360" s="32">
        <v>10358.0</v>
      </c>
      <c r="B360" s="32" t="s">
        <v>151</v>
      </c>
      <c r="C360" s="32" t="s">
        <v>177</v>
      </c>
      <c r="D360" s="32" t="s">
        <v>174</v>
      </c>
      <c r="E360" s="121">
        <v>20.18</v>
      </c>
      <c r="F360" s="32" t="s">
        <v>180</v>
      </c>
      <c r="G360" s="122">
        <v>0.4673611111111111</v>
      </c>
    </row>
    <row r="361" ht="12.0" customHeight="1">
      <c r="A361" s="32">
        <v>10359.0</v>
      </c>
      <c r="B361" s="32" t="s">
        <v>156</v>
      </c>
      <c r="C361" s="32" t="s">
        <v>177</v>
      </c>
      <c r="D361" s="32" t="s">
        <v>179</v>
      </c>
      <c r="E361" s="121">
        <v>177.3</v>
      </c>
      <c r="F361" s="32" t="s">
        <v>180</v>
      </c>
      <c r="G361" s="122">
        <v>0.48125</v>
      </c>
    </row>
    <row r="362" ht="12.0" customHeight="1">
      <c r="A362" s="32">
        <v>10360.0</v>
      </c>
      <c r="B362" s="32" t="s">
        <v>152</v>
      </c>
      <c r="C362" s="32" t="s">
        <v>173</v>
      </c>
      <c r="D362" s="32" t="s">
        <v>174</v>
      </c>
      <c r="E362" s="121">
        <v>15.71</v>
      </c>
      <c r="F362" s="32" t="s">
        <v>175</v>
      </c>
      <c r="G362" s="122">
        <v>0.21180555555555555</v>
      </c>
    </row>
    <row r="363" ht="12.0" customHeight="1">
      <c r="A363" s="32">
        <v>10361.0</v>
      </c>
      <c r="B363" s="32" t="s">
        <v>151</v>
      </c>
      <c r="C363" s="32" t="s">
        <v>177</v>
      </c>
      <c r="D363" s="32" t="s">
        <v>174</v>
      </c>
      <c r="E363" s="121">
        <v>21.75</v>
      </c>
      <c r="F363" s="32" t="s">
        <v>175</v>
      </c>
      <c r="G363" s="122">
        <v>0.7236111111111111</v>
      </c>
    </row>
    <row r="364" ht="12.0" customHeight="1">
      <c r="A364" s="32">
        <v>10362.0</v>
      </c>
      <c r="B364" s="32" t="s">
        <v>152</v>
      </c>
      <c r="C364" s="32" t="s">
        <v>177</v>
      </c>
      <c r="D364" s="32" t="s">
        <v>179</v>
      </c>
      <c r="E364" s="121">
        <v>18.25</v>
      </c>
      <c r="F364" s="32" t="s">
        <v>180</v>
      </c>
      <c r="G364" s="122">
        <v>0.21180555555555555</v>
      </c>
    </row>
    <row r="365" ht="12.0" customHeight="1">
      <c r="A365" s="32">
        <v>10363.0</v>
      </c>
      <c r="B365" s="32" t="s">
        <v>152</v>
      </c>
      <c r="C365" s="32" t="s">
        <v>177</v>
      </c>
      <c r="D365" s="32" t="s">
        <v>174</v>
      </c>
      <c r="E365" s="121">
        <v>203.72</v>
      </c>
      <c r="F365" s="32" t="s">
        <v>180</v>
      </c>
      <c r="G365" s="122">
        <v>0.6034722222222222</v>
      </c>
    </row>
    <row r="366" ht="12.0" customHeight="1">
      <c r="A366" s="32">
        <v>10364.0</v>
      </c>
      <c r="B366" s="32" t="s">
        <v>156</v>
      </c>
      <c r="C366" s="32" t="s">
        <v>173</v>
      </c>
      <c r="D366" s="32" t="s">
        <v>179</v>
      </c>
      <c r="E366" s="121">
        <v>15.54</v>
      </c>
      <c r="F366" s="32" t="s">
        <v>180</v>
      </c>
      <c r="G366" s="122">
        <v>0.8166666666666668</v>
      </c>
    </row>
    <row r="367" ht="12.0" customHeight="1">
      <c r="A367" s="32">
        <v>10365.0</v>
      </c>
      <c r="B367" s="32" t="s">
        <v>156</v>
      </c>
      <c r="C367" s="32" t="s">
        <v>177</v>
      </c>
      <c r="D367" s="32" t="s">
        <v>174</v>
      </c>
      <c r="E367" s="121">
        <v>17.5</v>
      </c>
      <c r="F367" s="32" t="s">
        <v>175</v>
      </c>
      <c r="G367" s="122">
        <v>0.21180555555555555</v>
      </c>
    </row>
    <row r="368" ht="12.0" customHeight="1">
      <c r="A368" s="32">
        <v>10366.0</v>
      </c>
      <c r="B368" s="32" t="s">
        <v>155</v>
      </c>
      <c r="C368" s="32" t="s">
        <v>177</v>
      </c>
      <c r="D368" s="32" t="s">
        <v>174</v>
      </c>
      <c r="E368" s="121">
        <v>21.32</v>
      </c>
      <c r="F368" s="32" t="s">
        <v>180</v>
      </c>
      <c r="G368" s="122">
        <v>0.08472222222222221</v>
      </c>
    </row>
    <row r="369" ht="12.0" customHeight="1">
      <c r="A369" s="32">
        <v>10367.0</v>
      </c>
      <c r="B369" s="32" t="s">
        <v>155</v>
      </c>
      <c r="C369" s="32" t="s">
        <v>173</v>
      </c>
      <c r="D369" s="32" t="s">
        <v>174</v>
      </c>
      <c r="E369" s="121">
        <v>150.86</v>
      </c>
      <c r="F369" s="32" t="s">
        <v>180</v>
      </c>
      <c r="G369" s="122">
        <v>0.5534722222222223</v>
      </c>
    </row>
    <row r="370" ht="12.0" customHeight="1">
      <c r="A370" s="32">
        <v>10368.0</v>
      </c>
      <c r="B370" s="32" t="s">
        <v>156</v>
      </c>
      <c r="C370" s="32" t="s">
        <v>173</v>
      </c>
      <c r="D370" s="32" t="s">
        <v>174</v>
      </c>
      <c r="E370" s="121">
        <v>17.39</v>
      </c>
      <c r="F370" s="32" t="s">
        <v>180</v>
      </c>
      <c r="G370" s="122">
        <v>0.16944444444444443</v>
      </c>
    </row>
    <row r="371" ht="12.0" customHeight="1">
      <c r="A371" s="32">
        <v>10369.0</v>
      </c>
      <c r="B371" s="32" t="s">
        <v>155</v>
      </c>
      <c r="C371" s="32" t="s">
        <v>177</v>
      </c>
      <c r="D371" s="32" t="s">
        <v>174</v>
      </c>
      <c r="E371" s="121">
        <v>23.87</v>
      </c>
      <c r="F371" s="32" t="s">
        <v>175</v>
      </c>
      <c r="G371" s="122">
        <v>0.5777777777777778</v>
      </c>
    </row>
    <row r="372" ht="12.0" customHeight="1">
      <c r="A372" s="32">
        <v>10370.0</v>
      </c>
      <c r="B372" s="32" t="s">
        <v>151</v>
      </c>
      <c r="C372" s="32" t="s">
        <v>177</v>
      </c>
      <c r="D372" s="32" t="s">
        <v>174</v>
      </c>
      <c r="E372" s="121">
        <v>21.53</v>
      </c>
      <c r="F372" s="32" t="s">
        <v>180</v>
      </c>
      <c r="G372" s="122">
        <v>0.6694444444444444</v>
      </c>
    </row>
    <row r="373" ht="12.0" customHeight="1">
      <c r="A373" s="32">
        <v>10371.0</v>
      </c>
      <c r="B373" s="32" t="s">
        <v>151</v>
      </c>
      <c r="C373" s="32" t="s">
        <v>177</v>
      </c>
      <c r="D373" s="32" t="s">
        <v>174</v>
      </c>
      <c r="E373" s="121">
        <v>19.64</v>
      </c>
      <c r="F373" s="32" t="s">
        <v>175</v>
      </c>
      <c r="G373" s="122">
        <v>0.6763888888888889</v>
      </c>
    </row>
    <row r="374" ht="12.0" customHeight="1">
      <c r="A374" s="32">
        <v>10372.0</v>
      </c>
      <c r="B374" s="32" t="s">
        <v>156</v>
      </c>
      <c r="C374" s="32" t="s">
        <v>173</v>
      </c>
      <c r="D374" s="32" t="s">
        <v>174</v>
      </c>
      <c r="E374" s="121">
        <v>18.27</v>
      </c>
      <c r="F374" s="32" t="s">
        <v>180</v>
      </c>
      <c r="G374" s="122">
        <v>0.7770833333333332</v>
      </c>
    </row>
    <row r="375" ht="12.0" customHeight="1">
      <c r="A375" s="32">
        <v>10373.0</v>
      </c>
      <c r="B375" s="32" t="s">
        <v>156</v>
      </c>
      <c r="C375" s="32" t="s">
        <v>177</v>
      </c>
      <c r="D375" s="32" t="s">
        <v>174</v>
      </c>
      <c r="E375" s="121">
        <v>19.27</v>
      </c>
      <c r="F375" s="32" t="s">
        <v>175</v>
      </c>
      <c r="G375" s="122">
        <v>0.25416666666666665</v>
      </c>
    </row>
    <row r="376" ht="12.0" customHeight="1">
      <c r="A376" s="32">
        <v>10374.0</v>
      </c>
      <c r="B376" s="32" t="s">
        <v>151</v>
      </c>
      <c r="C376" s="32" t="s">
        <v>177</v>
      </c>
      <c r="D376" s="32" t="s">
        <v>174</v>
      </c>
      <c r="E376" s="121">
        <v>20.16</v>
      </c>
      <c r="F376" s="32" t="s">
        <v>180</v>
      </c>
      <c r="G376" s="122">
        <v>0.6097222222222222</v>
      </c>
    </row>
    <row r="377" ht="12.0" customHeight="1">
      <c r="A377" s="32">
        <v>10375.0</v>
      </c>
      <c r="B377" s="32" t="s">
        <v>156</v>
      </c>
      <c r="C377" s="32" t="s">
        <v>177</v>
      </c>
      <c r="D377" s="32" t="s">
        <v>174</v>
      </c>
      <c r="E377" s="121">
        <v>15.59</v>
      </c>
      <c r="F377" s="32" t="s">
        <v>175</v>
      </c>
      <c r="G377" s="122">
        <v>0.16944444444444443</v>
      </c>
    </row>
    <row r="378" ht="12.0" customHeight="1">
      <c r="A378" s="32">
        <v>10376.0</v>
      </c>
      <c r="B378" s="32" t="s">
        <v>152</v>
      </c>
      <c r="C378" s="32" t="s">
        <v>173</v>
      </c>
      <c r="D378" s="32" t="s">
        <v>179</v>
      </c>
      <c r="E378" s="121">
        <v>16.34</v>
      </c>
      <c r="F378" s="32" t="s">
        <v>175</v>
      </c>
      <c r="G378" s="122">
        <v>0.5243055555555556</v>
      </c>
    </row>
    <row r="379" ht="12.0" customHeight="1">
      <c r="A379" s="32">
        <v>10377.0</v>
      </c>
      <c r="B379" s="32" t="s">
        <v>155</v>
      </c>
      <c r="C379" s="32" t="s">
        <v>177</v>
      </c>
      <c r="D379" s="32" t="s">
        <v>174</v>
      </c>
      <c r="E379" s="121">
        <v>199.18</v>
      </c>
      <c r="F379" s="32" t="s">
        <v>180</v>
      </c>
      <c r="G379" s="122">
        <v>0.5833333333333334</v>
      </c>
    </row>
    <row r="380" ht="12.0" customHeight="1">
      <c r="A380" s="32">
        <v>10378.0</v>
      </c>
      <c r="B380" s="32" t="s">
        <v>152</v>
      </c>
      <c r="C380" s="32" t="s">
        <v>173</v>
      </c>
      <c r="D380" s="32" t="s">
        <v>174</v>
      </c>
      <c r="E380" s="121">
        <v>19.99</v>
      </c>
      <c r="F380" s="32" t="s">
        <v>180</v>
      </c>
      <c r="G380" s="122">
        <v>0.8534722222222223</v>
      </c>
    </row>
    <row r="381" ht="12.0" customHeight="1">
      <c r="A381" s="32">
        <v>10379.0</v>
      </c>
      <c r="B381" s="32" t="s">
        <v>151</v>
      </c>
      <c r="C381" s="32" t="s">
        <v>177</v>
      </c>
      <c r="D381" s="32" t="s">
        <v>179</v>
      </c>
      <c r="E381" s="121">
        <v>18.44</v>
      </c>
      <c r="F381" s="32" t="s">
        <v>175</v>
      </c>
      <c r="G381" s="122">
        <v>0.7763888888888889</v>
      </c>
    </row>
    <row r="382" ht="12.0" customHeight="1">
      <c r="A382" s="32">
        <v>10380.0</v>
      </c>
      <c r="B382" s="32" t="s">
        <v>156</v>
      </c>
      <c r="C382" s="32" t="s">
        <v>177</v>
      </c>
      <c r="D382" s="32" t="s">
        <v>174</v>
      </c>
      <c r="E382" s="121">
        <v>23.75</v>
      </c>
      <c r="F382" s="32" t="s">
        <v>180</v>
      </c>
      <c r="G382" s="122">
        <v>0.38125</v>
      </c>
    </row>
    <row r="383" ht="12.0" customHeight="1">
      <c r="A383" s="32">
        <v>10381.0</v>
      </c>
      <c r="B383" s="32" t="s">
        <v>156</v>
      </c>
      <c r="C383" s="32" t="s">
        <v>177</v>
      </c>
      <c r="D383" s="32" t="s">
        <v>174</v>
      </c>
      <c r="E383" s="121">
        <v>20.88</v>
      </c>
      <c r="F383" s="32" t="s">
        <v>175</v>
      </c>
      <c r="G383" s="122">
        <v>0.0</v>
      </c>
    </row>
    <row r="384" ht="12.0" customHeight="1">
      <c r="A384" s="32">
        <v>10382.0</v>
      </c>
      <c r="B384" s="32" t="s">
        <v>152</v>
      </c>
      <c r="C384" s="32" t="s">
        <v>177</v>
      </c>
      <c r="D384" s="32" t="s">
        <v>174</v>
      </c>
      <c r="E384" s="121">
        <v>197.43</v>
      </c>
      <c r="F384" s="32" t="s">
        <v>180</v>
      </c>
      <c r="G384" s="122">
        <v>0.4465277777777778</v>
      </c>
    </row>
    <row r="385" ht="12.0" customHeight="1">
      <c r="A385" s="32">
        <v>10383.0</v>
      </c>
      <c r="B385" s="32" t="s">
        <v>156</v>
      </c>
      <c r="C385" s="32" t="s">
        <v>177</v>
      </c>
      <c r="D385" s="32" t="s">
        <v>174</v>
      </c>
      <c r="E385" s="121">
        <v>20.32</v>
      </c>
      <c r="F385" s="32" t="s">
        <v>180</v>
      </c>
      <c r="G385" s="122">
        <v>0.7729166666666667</v>
      </c>
    </row>
    <row r="386" ht="12.0" customHeight="1">
      <c r="A386" s="32">
        <v>10384.0</v>
      </c>
      <c r="B386" s="32" t="s">
        <v>152</v>
      </c>
      <c r="C386" s="32" t="s">
        <v>177</v>
      </c>
      <c r="D386" s="32" t="s">
        <v>174</v>
      </c>
      <c r="E386" s="121">
        <v>16.82</v>
      </c>
      <c r="F386" s="32" t="s">
        <v>175</v>
      </c>
      <c r="G386" s="122">
        <v>0.33888888888888885</v>
      </c>
    </row>
    <row r="387" ht="12.0" customHeight="1">
      <c r="A387" s="32">
        <v>10385.0</v>
      </c>
      <c r="B387" s="32" t="s">
        <v>156</v>
      </c>
      <c r="C387" s="32" t="s">
        <v>173</v>
      </c>
      <c r="D387" s="32" t="s">
        <v>174</v>
      </c>
      <c r="E387" s="121">
        <v>20.16</v>
      </c>
      <c r="F387" s="32" t="s">
        <v>180</v>
      </c>
      <c r="G387" s="122">
        <v>0.5694444444444444</v>
      </c>
    </row>
    <row r="388" ht="12.0" customHeight="1">
      <c r="A388" s="32">
        <v>10386.0</v>
      </c>
      <c r="B388" s="32" t="s">
        <v>156</v>
      </c>
      <c r="C388" s="32" t="s">
        <v>177</v>
      </c>
      <c r="D388" s="32" t="s">
        <v>174</v>
      </c>
      <c r="E388" s="121">
        <v>16.79</v>
      </c>
      <c r="F388" s="32" t="s">
        <v>180</v>
      </c>
      <c r="G388" s="122">
        <v>0.89375</v>
      </c>
    </row>
    <row r="389" ht="12.0" customHeight="1">
      <c r="A389" s="32">
        <v>10387.0</v>
      </c>
      <c r="B389" s="32" t="s">
        <v>151</v>
      </c>
      <c r="C389" s="32" t="s">
        <v>177</v>
      </c>
      <c r="D389" s="32" t="s">
        <v>179</v>
      </c>
      <c r="E389" s="121">
        <v>22.53</v>
      </c>
      <c r="F389" s="32" t="s">
        <v>180</v>
      </c>
      <c r="G389" s="122">
        <v>0.48680555555555555</v>
      </c>
    </row>
    <row r="390" ht="12.0" customHeight="1">
      <c r="A390" s="32">
        <v>10388.0</v>
      </c>
      <c r="B390" s="32" t="s">
        <v>152</v>
      </c>
      <c r="C390" s="32" t="s">
        <v>173</v>
      </c>
      <c r="D390" s="32" t="s">
        <v>179</v>
      </c>
      <c r="E390" s="121">
        <v>21.68</v>
      </c>
      <c r="F390" s="32" t="s">
        <v>180</v>
      </c>
      <c r="G390" s="122">
        <v>0.6055555555555555</v>
      </c>
    </row>
    <row r="391" ht="12.0" customHeight="1">
      <c r="A391" s="32">
        <v>10389.0</v>
      </c>
      <c r="B391" s="32" t="s">
        <v>151</v>
      </c>
      <c r="C391" s="32" t="s">
        <v>173</v>
      </c>
      <c r="D391" s="32" t="s">
        <v>179</v>
      </c>
      <c r="E391" s="121">
        <v>23.54</v>
      </c>
      <c r="F391" s="32" t="s">
        <v>180</v>
      </c>
      <c r="G391" s="122">
        <v>0.25416666666666665</v>
      </c>
    </row>
    <row r="392" ht="12.0" customHeight="1">
      <c r="A392" s="32">
        <v>10390.0</v>
      </c>
      <c r="B392" s="32" t="s">
        <v>155</v>
      </c>
      <c r="C392" s="32" t="s">
        <v>173</v>
      </c>
      <c r="D392" s="32" t="s">
        <v>174</v>
      </c>
      <c r="E392" s="121">
        <v>17.67</v>
      </c>
      <c r="F392" s="32" t="s">
        <v>175</v>
      </c>
      <c r="G392" s="122">
        <v>0.38125</v>
      </c>
    </row>
    <row r="393" ht="12.0" customHeight="1">
      <c r="A393" s="32">
        <v>10391.0</v>
      </c>
      <c r="B393" s="32" t="s">
        <v>156</v>
      </c>
      <c r="C393" s="32" t="s">
        <v>177</v>
      </c>
      <c r="D393" s="32" t="s">
        <v>174</v>
      </c>
      <c r="E393" s="121">
        <v>22.79</v>
      </c>
      <c r="F393" s="32" t="s">
        <v>180</v>
      </c>
      <c r="G393" s="122">
        <v>0.0</v>
      </c>
    </row>
    <row r="394" ht="12.0" customHeight="1">
      <c r="A394" s="32">
        <v>10392.0</v>
      </c>
      <c r="B394" s="32" t="s">
        <v>155</v>
      </c>
      <c r="C394" s="32" t="s">
        <v>173</v>
      </c>
      <c r="D394" s="32" t="s">
        <v>174</v>
      </c>
      <c r="E394" s="121">
        <v>24.8</v>
      </c>
      <c r="F394" s="32" t="s">
        <v>180</v>
      </c>
      <c r="G394" s="122">
        <v>0.75625</v>
      </c>
    </row>
    <row r="395" ht="12.0" customHeight="1">
      <c r="A395" s="32">
        <v>10393.0</v>
      </c>
      <c r="B395" s="32" t="s">
        <v>152</v>
      </c>
      <c r="C395" s="32" t="s">
        <v>173</v>
      </c>
      <c r="D395" s="32" t="s">
        <v>179</v>
      </c>
      <c r="E395" s="121">
        <v>15.27</v>
      </c>
      <c r="F395" s="32" t="s">
        <v>180</v>
      </c>
      <c r="G395" s="122">
        <v>0.33888888888888885</v>
      </c>
    </row>
    <row r="396" ht="12.0" customHeight="1">
      <c r="A396" s="32">
        <v>10394.0</v>
      </c>
      <c r="B396" s="32" t="s">
        <v>156</v>
      </c>
      <c r="C396" s="32" t="s">
        <v>177</v>
      </c>
      <c r="D396" s="32" t="s">
        <v>179</v>
      </c>
      <c r="E396" s="121">
        <v>18.74</v>
      </c>
      <c r="F396" s="32" t="s">
        <v>180</v>
      </c>
      <c r="G396" s="122">
        <v>0.9451388888888889</v>
      </c>
    </row>
    <row r="397" ht="12.0" customHeight="1">
      <c r="A397" s="32">
        <v>10395.0</v>
      </c>
      <c r="B397" s="32" t="s">
        <v>156</v>
      </c>
      <c r="C397" s="32" t="s">
        <v>177</v>
      </c>
      <c r="D397" s="32" t="s">
        <v>174</v>
      </c>
      <c r="E397" s="121">
        <v>16.47</v>
      </c>
      <c r="F397" s="32" t="s">
        <v>175</v>
      </c>
      <c r="G397" s="122">
        <v>0.8513888888888889</v>
      </c>
    </row>
    <row r="398" ht="12.0" customHeight="1">
      <c r="A398" s="32">
        <v>10396.0</v>
      </c>
      <c r="B398" s="32" t="s">
        <v>156</v>
      </c>
      <c r="C398" s="32" t="s">
        <v>173</v>
      </c>
      <c r="D398" s="32" t="s">
        <v>174</v>
      </c>
      <c r="E398" s="121">
        <v>18.11</v>
      </c>
      <c r="F398" s="32" t="s">
        <v>175</v>
      </c>
      <c r="G398" s="122">
        <v>0.0</v>
      </c>
    </row>
    <row r="399" ht="12.0" customHeight="1">
      <c r="A399" s="32">
        <v>10397.0</v>
      </c>
      <c r="B399" s="32" t="s">
        <v>156</v>
      </c>
      <c r="C399" s="32" t="s">
        <v>173</v>
      </c>
      <c r="D399" s="32" t="s">
        <v>174</v>
      </c>
      <c r="E399" s="121">
        <v>20.73</v>
      </c>
      <c r="F399" s="32" t="s">
        <v>175</v>
      </c>
      <c r="G399" s="122">
        <v>0.7402777777777777</v>
      </c>
    </row>
    <row r="400" ht="12.0" customHeight="1">
      <c r="A400" s="32">
        <v>10398.0</v>
      </c>
      <c r="B400" s="32" t="s">
        <v>156</v>
      </c>
      <c r="C400" s="32" t="s">
        <v>177</v>
      </c>
      <c r="D400" s="32" t="s">
        <v>174</v>
      </c>
      <c r="E400" s="121">
        <v>21.64</v>
      </c>
      <c r="F400" s="32" t="s">
        <v>175</v>
      </c>
      <c r="G400" s="122">
        <v>0.6743055555555556</v>
      </c>
    </row>
    <row r="401" ht="12.0" customHeight="1">
      <c r="A401" s="32">
        <v>10399.0</v>
      </c>
      <c r="B401" s="32" t="s">
        <v>155</v>
      </c>
      <c r="C401" s="32" t="s">
        <v>177</v>
      </c>
      <c r="D401" s="32" t="s">
        <v>174</v>
      </c>
      <c r="E401" s="121">
        <v>17.38</v>
      </c>
      <c r="F401" s="32" t="s">
        <v>180</v>
      </c>
      <c r="G401" s="122">
        <v>0.6763888888888889</v>
      </c>
    </row>
    <row r="402" ht="12.0" customHeight="1">
      <c r="A402" s="32">
        <v>10400.0</v>
      </c>
      <c r="B402" s="32" t="s">
        <v>156</v>
      </c>
      <c r="C402" s="32" t="s">
        <v>177</v>
      </c>
      <c r="D402" s="32" t="s">
        <v>174</v>
      </c>
      <c r="E402" s="121">
        <v>17.7</v>
      </c>
      <c r="F402" s="32" t="s">
        <v>175</v>
      </c>
      <c r="G402" s="122">
        <v>0.2965277777777778</v>
      </c>
    </row>
    <row r="403" ht="12.0" customHeight="1">
      <c r="A403" s="32">
        <v>10401.0</v>
      </c>
      <c r="B403" s="32" t="s">
        <v>156</v>
      </c>
      <c r="C403" s="32" t="s">
        <v>177</v>
      </c>
      <c r="D403" s="32" t="s">
        <v>174</v>
      </c>
      <c r="E403" s="121">
        <v>24.66</v>
      </c>
      <c r="F403" s="32" t="s">
        <v>180</v>
      </c>
      <c r="G403" s="122">
        <v>0.7131944444444445</v>
      </c>
    </row>
    <row r="404" ht="12.0" customHeight="1">
      <c r="A404" s="32">
        <v>10402.0</v>
      </c>
      <c r="B404" s="32" t="s">
        <v>156</v>
      </c>
      <c r="C404" s="32" t="s">
        <v>177</v>
      </c>
      <c r="D404" s="32" t="s">
        <v>174</v>
      </c>
      <c r="E404" s="121">
        <v>24.24</v>
      </c>
      <c r="F404" s="32" t="s">
        <v>175</v>
      </c>
      <c r="G404" s="122">
        <v>0.8027777777777777</v>
      </c>
    </row>
    <row r="405" ht="12.0" customHeight="1">
      <c r="A405" s="32">
        <v>10403.0</v>
      </c>
      <c r="B405" s="32" t="s">
        <v>152</v>
      </c>
      <c r="C405" s="32" t="s">
        <v>173</v>
      </c>
      <c r="D405" s="32" t="s">
        <v>179</v>
      </c>
      <c r="E405" s="121">
        <v>19.79</v>
      </c>
      <c r="F405" s="32" t="s">
        <v>180</v>
      </c>
      <c r="G405" s="122">
        <v>0.2965277777777778</v>
      </c>
    </row>
    <row r="406" ht="12.0" customHeight="1">
      <c r="A406" s="32">
        <v>10404.0</v>
      </c>
      <c r="B406" s="32" t="s">
        <v>151</v>
      </c>
      <c r="C406" s="32" t="s">
        <v>177</v>
      </c>
      <c r="D406" s="32" t="s">
        <v>174</v>
      </c>
      <c r="E406" s="121">
        <v>16.86</v>
      </c>
      <c r="F406" s="32" t="s">
        <v>175</v>
      </c>
      <c r="G406" s="122">
        <v>0.33888888888888885</v>
      </c>
    </row>
    <row r="407" ht="12.0" customHeight="1">
      <c r="A407" s="32">
        <v>10405.0</v>
      </c>
      <c r="B407" s="32" t="s">
        <v>151</v>
      </c>
      <c r="C407" s="32" t="s">
        <v>177</v>
      </c>
      <c r="D407" s="32" t="s">
        <v>174</v>
      </c>
      <c r="E407" s="121">
        <v>19.97</v>
      </c>
      <c r="F407" s="32" t="s">
        <v>175</v>
      </c>
      <c r="G407" s="122">
        <v>0.9423611111111111</v>
      </c>
    </row>
    <row r="408" ht="12.0" customHeight="1">
      <c r="A408" s="32">
        <v>10406.0</v>
      </c>
      <c r="B408" s="32" t="s">
        <v>155</v>
      </c>
      <c r="C408" s="32" t="s">
        <v>177</v>
      </c>
      <c r="D408" s="32" t="s">
        <v>174</v>
      </c>
      <c r="E408" s="121">
        <v>22.99</v>
      </c>
      <c r="F408" s="32" t="s">
        <v>180</v>
      </c>
      <c r="G408" s="122">
        <v>0.38125</v>
      </c>
    </row>
    <row r="409" ht="12.0" customHeight="1">
      <c r="A409" s="32">
        <v>10407.0</v>
      </c>
      <c r="B409" s="32" t="s">
        <v>151</v>
      </c>
      <c r="C409" s="32" t="s">
        <v>177</v>
      </c>
      <c r="D409" s="32" t="s">
        <v>174</v>
      </c>
      <c r="E409" s="121">
        <v>153.83</v>
      </c>
      <c r="F409" s="32" t="s">
        <v>180</v>
      </c>
      <c r="G409" s="122">
        <v>0.6298611111111111</v>
      </c>
    </row>
    <row r="410" ht="12.0" customHeight="1">
      <c r="A410" s="32">
        <v>10408.0</v>
      </c>
      <c r="B410" s="32" t="s">
        <v>152</v>
      </c>
      <c r="C410" s="32" t="s">
        <v>177</v>
      </c>
      <c r="D410" s="32" t="s">
        <v>174</v>
      </c>
      <c r="E410" s="121">
        <v>15.2</v>
      </c>
      <c r="F410" s="32" t="s">
        <v>175</v>
      </c>
      <c r="G410" s="122">
        <v>0.6270833333333333</v>
      </c>
    </row>
    <row r="411" ht="12.0" customHeight="1">
      <c r="A411" s="32">
        <v>10409.0</v>
      </c>
      <c r="B411" s="32" t="s">
        <v>156</v>
      </c>
      <c r="C411" s="32" t="s">
        <v>177</v>
      </c>
      <c r="D411" s="32" t="s">
        <v>174</v>
      </c>
      <c r="E411" s="121">
        <v>16.01</v>
      </c>
      <c r="F411" s="32" t="s">
        <v>175</v>
      </c>
      <c r="G411" s="122">
        <v>0.8347222222222223</v>
      </c>
    </row>
    <row r="412" ht="12.0" customHeight="1">
      <c r="A412" s="32">
        <v>10410.0</v>
      </c>
      <c r="B412" s="32" t="s">
        <v>156</v>
      </c>
      <c r="C412" s="32" t="s">
        <v>173</v>
      </c>
      <c r="D412" s="32" t="s">
        <v>174</v>
      </c>
      <c r="E412" s="121">
        <v>18.88</v>
      </c>
      <c r="F412" s="32" t="s">
        <v>175</v>
      </c>
      <c r="G412" s="122">
        <v>0.7479166666666667</v>
      </c>
    </row>
    <row r="413" ht="12.0" customHeight="1">
      <c r="A413" s="32">
        <v>10411.0</v>
      </c>
      <c r="B413" s="32" t="s">
        <v>152</v>
      </c>
      <c r="C413" s="32" t="s">
        <v>177</v>
      </c>
      <c r="D413" s="32" t="s">
        <v>179</v>
      </c>
      <c r="E413" s="121">
        <v>21.54</v>
      </c>
      <c r="F413" s="32" t="s">
        <v>180</v>
      </c>
      <c r="G413" s="122">
        <v>0.8173611111111111</v>
      </c>
    </row>
    <row r="414" ht="12.0" customHeight="1">
      <c r="A414" s="32">
        <v>10412.0</v>
      </c>
      <c r="B414" s="32" t="s">
        <v>155</v>
      </c>
      <c r="C414" s="32" t="s">
        <v>177</v>
      </c>
      <c r="D414" s="32" t="s">
        <v>174</v>
      </c>
      <c r="E414" s="121">
        <v>24.11</v>
      </c>
      <c r="F414" s="32" t="s">
        <v>180</v>
      </c>
      <c r="G414" s="122">
        <v>0.0</v>
      </c>
    </row>
    <row r="415" ht="12.0" customHeight="1">
      <c r="A415" s="32">
        <v>10413.0</v>
      </c>
      <c r="B415" s="32" t="s">
        <v>151</v>
      </c>
      <c r="C415" s="32" t="s">
        <v>173</v>
      </c>
      <c r="D415" s="32" t="s">
        <v>174</v>
      </c>
      <c r="E415" s="121">
        <v>21.43</v>
      </c>
      <c r="F415" s="32" t="s">
        <v>180</v>
      </c>
      <c r="G415" s="122">
        <v>0.33888888888888885</v>
      </c>
    </row>
    <row r="416" ht="12.0" customHeight="1">
      <c r="A416" s="32">
        <v>10414.0</v>
      </c>
      <c r="B416" s="32" t="s">
        <v>151</v>
      </c>
      <c r="C416" s="32" t="s">
        <v>177</v>
      </c>
      <c r="D416" s="32" t="s">
        <v>174</v>
      </c>
      <c r="E416" s="121">
        <v>24.8</v>
      </c>
      <c r="F416" s="32" t="s">
        <v>175</v>
      </c>
      <c r="G416" s="122">
        <v>0.0</v>
      </c>
    </row>
    <row r="417" ht="12.0" customHeight="1">
      <c r="A417" s="32">
        <v>10415.0</v>
      </c>
      <c r="B417" s="32" t="s">
        <v>156</v>
      </c>
      <c r="C417" s="32" t="s">
        <v>177</v>
      </c>
      <c r="D417" s="32" t="s">
        <v>174</v>
      </c>
      <c r="E417" s="121">
        <v>19.76</v>
      </c>
      <c r="F417" s="32" t="s">
        <v>175</v>
      </c>
      <c r="G417" s="122">
        <v>0.84375</v>
      </c>
    </row>
    <row r="418" ht="12.0" customHeight="1">
      <c r="A418" s="32">
        <v>10416.0</v>
      </c>
      <c r="B418" s="32" t="s">
        <v>151</v>
      </c>
      <c r="C418" s="32" t="s">
        <v>177</v>
      </c>
      <c r="D418" s="32" t="s">
        <v>174</v>
      </c>
      <c r="E418" s="121">
        <v>23.97</v>
      </c>
      <c r="F418" s="32" t="s">
        <v>175</v>
      </c>
      <c r="G418" s="122">
        <v>0.7770833333333332</v>
      </c>
    </row>
    <row r="419" ht="12.0" customHeight="1">
      <c r="A419" s="32">
        <v>10417.0</v>
      </c>
      <c r="B419" s="32" t="s">
        <v>151</v>
      </c>
      <c r="C419" s="32" t="s">
        <v>177</v>
      </c>
      <c r="D419" s="32" t="s">
        <v>174</v>
      </c>
      <c r="E419" s="121">
        <v>19.96</v>
      </c>
      <c r="F419" s="32" t="s">
        <v>175</v>
      </c>
      <c r="G419" s="122">
        <v>0.4756944444444444</v>
      </c>
    </row>
    <row r="420" ht="12.0" customHeight="1">
      <c r="A420" s="32">
        <v>10418.0</v>
      </c>
      <c r="B420" s="32" t="s">
        <v>156</v>
      </c>
      <c r="C420" s="32" t="s">
        <v>177</v>
      </c>
      <c r="D420" s="32" t="s">
        <v>174</v>
      </c>
      <c r="E420" s="121">
        <v>18.19</v>
      </c>
      <c r="F420" s="32" t="s">
        <v>180</v>
      </c>
      <c r="G420" s="122">
        <v>0.042361111111111106</v>
      </c>
    </row>
    <row r="421" ht="12.0" customHeight="1">
      <c r="A421" s="32">
        <v>10419.0</v>
      </c>
      <c r="B421" s="32" t="s">
        <v>155</v>
      </c>
      <c r="C421" s="32" t="s">
        <v>177</v>
      </c>
      <c r="D421" s="32" t="s">
        <v>174</v>
      </c>
      <c r="E421" s="121">
        <v>17.28</v>
      </c>
      <c r="F421" s="32" t="s">
        <v>175</v>
      </c>
      <c r="G421" s="122">
        <v>0.65625</v>
      </c>
    </row>
    <row r="422" ht="12.0" customHeight="1">
      <c r="A422" s="32">
        <v>10420.0</v>
      </c>
      <c r="B422" s="32" t="s">
        <v>156</v>
      </c>
      <c r="C422" s="32" t="s">
        <v>177</v>
      </c>
      <c r="D422" s="32" t="s">
        <v>174</v>
      </c>
      <c r="E422" s="121">
        <v>24.84</v>
      </c>
      <c r="F422" s="32" t="s">
        <v>180</v>
      </c>
      <c r="G422" s="122">
        <v>0.33888888888888885</v>
      </c>
    </row>
    <row r="423" ht="12.0" customHeight="1">
      <c r="A423" s="32">
        <v>10421.0</v>
      </c>
      <c r="B423" s="32" t="s">
        <v>152</v>
      </c>
      <c r="C423" s="32" t="s">
        <v>173</v>
      </c>
      <c r="D423" s="32" t="s">
        <v>179</v>
      </c>
      <c r="E423" s="121">
        <v>16.32</v>
      </c>
      <c r="F423" s="32" t="s">
        <v>180</v>
      </c>
      <c r="G423" s="122">
        <v>0.576388888888889</v>
      </c>
    </row>
    <row r="424" ht="12.0" customHeight="1">
      <c r="A424" s="32">
        <v>10422.0</v>
      </c>
      <c r="B424" s="32" t="s">
        <v>151</v>
      </c>
      <c r="C424" s="32" t="s">
        <v>177</v>
      </c>
      <c r="D424" s="32" t="s">
        <v>174</v>
      </c>
      <c r="E424" s="121">
        <v>23.47</v>
      </c>
      <c r="F424" s="32" t="s">
        <v>180</v>
      </c>
      <c r="G424" s="122">
        <v>0.7083333333333334</v>
      </c>
    </row>
    <row r="425" ht="12.0" customHeight="1">
      <c r="A425" s="32">
        <v>10423.0</v>
      </c>
      <c r="B425" s="32" t="s">
        <v>156</v>
      </c>
      <c r="C425" s="32" t="s">
        <v>177</v>
      </c>
      <c r="D425" s="32" t="s">
        <v>179</v>
      </c>
      <c r="E425" s="121">
        <v>16.65</v>
      </c>
      <c r="F425" s="32" t="s">
        <v>180</v>
      </c>
      <c r="G425" s="122">
        <v>0.8048611111111111</v>
      </c>
    </row>
    <row r="426" ht="12.0" customHeight="1">
      <c r="A426" s="32">
        <v>10424.0</v>
      </c>
      <c r="B426" s="32" t="s">
        <v>155</v>
      </c>
      <c r="C426" s="32" t="s">
        <v>173</v>
      </c>
      <c r="D426" s="32" t="s">
        <v>174</v>
      </c>
      <c r="E426" s="121">
        <v>22.64</v>
      </c>
      <c r="F426" s="32" t="s">
        <v>180</v>
      </c>
      <c r="G426" s="122">
        <v>0.49513888888888885</v>
      </c>
    </row>
    <row r="427" ht="12.0" customHeight="1">
      <c r="A427" s="32">
        <v>10425.0</v>
      </c>
      <c r="B427" s="32" t="s">
        <v>151</v>
      </c>
      <c r="C427" s="32" t="s">
        <v>177</v>
      </c>
      <c r="D427" s="32" t="s">
        <v>174</v>
      </c>
      <c r="E427" s="121">
        <v>16.66</v>
      </c>
      <c r="F427" s="32" t="s">
        <v>180</v>
      </c>
      <c r="G427" s="122">
        <v>0.08472222222222221</v>
      </c>
    </row>
    <row r="428" ht="12.0" customHeight="1">
      <c r="A428" s="32">
        <v>10426.0</v>
      </c>
      <c r="B428" s="32" t="s">
        <v>151</v>
      </c>
      <c r="C428" s="32" t="s">
        <v>177</v>
      </c>
      <c r="D428" s="32" t="s">
        <v>179</v>
      </c>
      <c r="E428" s="121">
        <v>21.78</v>
      </c>
      <c r="F428" s="32" t="s">
        <v>180</v>
      </c>
      <c r="G428" s="122">
        <v>0.5902777777777778</v>
      </c>
    </row>
    <row r="429" ht="12.0" customHeight="1">
      <c r="A429" s="32">
        <v>10427.0</v>
      </c>
      <c r="B429" s="32" t="s">
        <v>156</v>
      </c>
      <c r="C429" s="32" t="s">
        <v>173</v>
      </c>
      <c r="D429" s="32" t="s">
        <v>174</v>
      </c>
      <c r="E429" s="121">
        <v>21.29</v>
      </c>
      <c r="F429" s="32" t="s">
        <v>175</v>
      </c>
      <c r="G429" s="122">
        <v>0.5930555555555556</v>
      </c>
    </row>
    <row r="430" ht="12.0" customHeight="1">
      <c r="A430" s="32">
        <v>10428.0</v>
      </c>
      <c r="B430" s="32" t="s">
        <v>151</v>
      </c>
      <c r="C430" s="32" t="s">
        <v>173</v>
      </c>
      <c r="D430" s="32" t="s">
        <v>174</v>
      </c>
      <c r="E430" s="121">
        <v>160.78</v>
      </c>
      <c r="F430" s="32" t="s">
        <v>180</v>
      </c>
      <c r="G430" s="122">
        <v>0.6159722222222223</v>
      </c>
    </row>
    <row r="431" ht="12.0" customHeight="1">
      <c r="A431" s="32">
        <v>10429.0</v>
      </c>
      <c r="B431" s="32" t="s">
        <v>156</v>
      </c>
      <c r="C431" s="32" t="s">
        <v>177</v>
      </c>
      <c r="D431" s="32" t="s">
        <v>174</v>
      </c>
      <c r="E431" s="121">
        <v>21.1</v>
      </c>
      <c r="F431" s="32" t="s">
        <v>180</v>
      </c>
      <c r="G431" s="122">
        <v>0.6097222222222222</v>
      </c>
    </row>
    <row r="432" ht="12.0" customHeight="1">
      <c r="A432" s="32">
        <v>10430.0</v>
      </c>
      <c r="B432" s="32" t="s">
        <v>155</v>
      </c>
      <c r="C432" s="32" t="s">
        <v>177</v>
      </c>
      <c r="D432" s="32" t="s">
        <v>174</v>
      </c>
      <c r="E432" s="121">
        <v>169.79</v>
      </c>
      <c r="F432" s="32" t="s">
        <v>180</v>
      </c>
      <c r="G432" s="122">
        <v>0.842361111111111</v>
      </c>
    </row>
    <row r="433" ht="12.0" customHeight="1">
      <c r="A433" s="32">
        <v>10431.0</v>
      </c>
      <c r="B433" s="32" t="s">
        <v>156</v>
      </c>
      <c r="C433" s="32" t="s">
        <v>173</v>
      </c>
      <c r="D433" s="32" t="s">
        <v>174</v>
      </c>
      <c r="E433" s="121">
        <v>16.99</v>
      </c>
      <c r="F433" s="32" t="s">
        <v>180</v>
      </c>
      <c r="G433" s="122">
        <v>0.12708333333333333</v>
      </c>
    </row>
    <row r="434" ht="12.0" customHeight="1">
      <c r="A434" s="32">
        <v>10432.0</v>
      </c>
      <c r="B434" s="32" t="s">
        <v>151</v>
      </c>
      <c r="C434" s="32" t="s">
        <v>177</v>
      </c>
      <c r="D434" s="32" t="s">
        <v>179</v>
      </c>
      <c r="E434" s="121">
        <v>23.64</v>
      </c>
      <c r="F434" s="32" t="s">
        <v>175</v>
      </c>
      <c r="G434" s="122">
        <v>0.33888888888888885</v>
      </c>
    </row>
    <row r="435" ht="12.0" customHeight="1">
      <c r="A435" s="32">
        <v>10433.0</v>
      </c>
      <c r="B435" s="32" t="s">
        <v>151</v>
      </c>
      <c r="C435" s="32" t="s">
        <v>177</v>
      </c>
      <c r="D435" s="32" t="s">
        <v>179</v>
      </c>
      <c r="E435" s="121">
        <v>18.92</v>
      </c>
      <c r="F435" s="32" t="s">
        <v>180</v>
      </c>
      <c r="G435" s="122">
        <v>0.5576388888888889</v>
      </c>
    </row>
    <row r="436" ht="12.0" customHeight="1">
      <c r="A436" s="32">
        <v>10434.0</v>
      </c>
      <c r="B436" s="32" t="s">
        <v>156</v>
      </c>
      <c r="C436" s="32" t="s">
        <v>173</v>
      </c>
      <c r="D436" s="32" t="s">
        <v>179</v>
      </c>
      <c r="E436" s="121">
        <v>23.96</v>
      </c>
      <c r="F436" s="32" t="s">
        <v>180</v>
      </c>
      <c r="G436" s="122">
        <v>0.2965277777777778</v>
      </c>
    </row>
    <row r="437" ht="12.0" customHeight="1">
      <c r="A437" s="32">
        <v>10435.0</v>
      </c>
      <c r="B437" s="32" t="s">
        <v>152</v>
      </c>
      <c r="C437" s="32" t="s">
        <v>173</v>
      </c>
      <c r="D437" s="32" t="s">
        <v>174</v>
      </c>
      <c r="E437" s="121">
        <v>18.53</v>
      </c>
      <c r="F437" s="32" t="s">
        <v>180</v>
      </c>
      <c r="G437" s="122">
        <v>0.8888888888888888</v>
      </c>
    </row>
    <row r="438" ht="12.0" customHeight="1">
      <c r="A438" s="32">
        <v>10436.0</v>
      </c>
      <c r="B438" s="32" t="s">
        <v>156</v>
      </c>
      <c r="C438" s="32" t="s">
        <v>177</v>
      </c>
      <c r="D438" s="32" t="s">
        <v>174</v>
      </c>
      <c r="E438" s="121">
        <v>24.44</v>
      </c>
      <c r="F438" s="32" t="s">
        <v>175</v>
      </c>
      <c r="G438" s="122">
        <v>0.21180555555555555</v>
      </c>
    </row>
    <row r="439" ht="12.0" customHeight="1">
      <c r="A439" s="32">
        <v>10437.0</v>
      </c>
      <c r="B439" s="32" t="s">
        <v>152</v>
      </c>
      <c r="C439" s="32" t="s">
        <v>177</v>
      </c>
      <c r="D439" s="32" t="s">
        <v>174</v>
      </c>
      <c r="E439" s="121">
        <v>21.81</v>
      </c>
      <c r="F439" s="32" t="s">
        <v>175</v>
      </c>
      <c r="G439" s="122">
        <v>0.21180555555555555</v>
      </c>
    </row>
    <row r="440" ht="12.0" customHeight="1">
      <c r="A440" s="32">
        <v>10438.0</v>
      </c>
      <c r="B440" s="32" t="s">
        <v>152</v>
      </c>
      <c r="C440" s="32" t="s">
        <v>173</v>
      </c>
      <c r="D440" s="32" t="s">
        <v>179</v>
      </c>
      <c r="E440" s="121">
        <v>18.25</v>
      </c>
      <c r="F440" s="32" t="s">
        <v>175</v>
      </c>
      <c r="G440" s="122">
        <v>0.6625</v>
      </c>
    </row>
    <row r="441" ht="12.0" customHeight="1">
      <c r="A441" s="32">
        <v>10439.0</v>
      </c>
      <c r="B441" s="32" t="s">
        <v>155</v>
      </c>
      <c r="C441" s="32" t="s">
        <v>177</v>
      </c>
      <c r="D441" s="32" t="s">
        <v>174</v>
      </c>
      <c r="E441" s="121">
        <v>17.42</v>
      </c>
      <c r="F441" s="32" t="s">
        <v>180</v>
      </c>
      <c r="G441" s="122">
        <v>0.042361111111111106</v>
      </c>
    </row>
    <row r="442" ht="12.0" customHeight="1">
      <c r="A442" s="32">
        <v>10440.0</v>
      </c>
      <c r="B442" s="32" t="s">
        <v>152</v>
      </c>
      <c r="C442" s="32" t="s">
        <v>177</v>
      </c>
      <c r="D442" s="32" t="s">
        <v>174</v>
      </c>
      <c r="E442" s="121">
        <v>18.4</v>
      </c>
      <c r="F442" s="32" t="s">
        <v>180</v>
      </c>
      <c r="G442" s="122">
        <v>0.43402777777777773</v>
      </c>
    </row>
    <row r="443" ht="12.0" customHeight="1">
      <c r="A443" s="32">
        <v>10441.0</v>
      </c>
      <c r="B443" s="32" t="s">
        <v>151</v>
      </c>
      <c r="C443" s="32" t="s">
        <v>173</v>
      </c>
      <c r="D443" s="32" t="s">
        <v>179</v>
      </c>
      <c r="E443" s="121">
        <v>23.88</v>
      </c>
      <c r="F443" s="32" t="s">
        <v>175</v>
      </c>
      <c r="G443" s="122">
        <v>0.12708333333333333</v>
      </c>
    </row>
    <row r="444" ht="12.0" customHeight="1">
      <c r="A444" s="32">
        <v>10442.0</v>
      </c>
      <c r="B444" s="32" t="s">
        <v>156</v>
      </c>
      <c r="C444" s="32" t="s">
        <v>177</v>
      </c>
      <c r="D444" s="32" t="s">
        <v>174</v>
      </c>
      <c r="E444" s="121">
        <v>17.76</v>
      </c>
      <c r="F444" s="32" t="s">
        <v>180</v>
      </c>
      <c r="G444" s="122">
        <v>0.6090277777777778</v>
      </c>
    </row>
    <row r="445" ht="12.0" customHeight="1">
      <c r="A445" s="32">
        <v>10443.0</v>
      </c>
      <c r="B445" s="32" t="s">
        <v>152</v>
      </c>
      <c r="C445" s="32" t="s">
        <v>177</v>
      </c>
      <c r="D445" s="32" t="s">
        <v>179</v>
      </c>
      <c r="E445" s="121">
        <v>23.06</v>
      </c>
      <c r="F445" s="32" t="s">
        <v>180</v>
      </c>
      <c r="G445" s="122">
        <v>0.4979166666666666</v>
      </c>
    </row>
    <row r="446" ht="12.0" customHeight="1">
      <c r="A446" s="32">
        <v>10444.0</v>
      </c>
      <c r="B446" s="32" t="s">
        <v>156</v>
      </c>
      <c r="C446" s="32" t="s">
        <v>173</v>
      </c>
      <c r="D446" s="32" t="s">
        <v>174</v>
      </c>
      <c r="E446" s="121">
        <v>18.87</v>
      </c>
      <c r="F446" s="32" t="s">
        <v>180</v>
      </c>
      <c r="G446" s="122">
        <v>0.6895833333333333</v>
      </c>
    </row>
    <row r="447" ht="12.0" customHeight="1">
      <c r="A447" s="32">
        <v>10445.0</v>
      </c>
      <c r="B447" s="32" t="s">
        <v>156</v>
      </c>
      <c r="C447" s="32" t="s">
        <v>177</v>
      </c>
      <c r="D447" s="32" t="s">
        <v>174</v>
      </c>
      <c r="E447" s="121">
        <v>17.87</v>
      </c>
      <c r="F447" s="32" t="s">
        <v>175</v>
      </c>
      <c r="G447" s="122">
        <v>0.6743055555555556</v>
      </c>
    </row>
    <row r="448" ht="12.0" customHeight="1">
      <c r="A448" s="32">
        <v>10446.0</v>
      </c>
      <c r="B448" s="32" t="s">
        <v>155</v>
      </c>
      <c r="C448" s="32" t="s">
        <v>177</v>
      </c>
      <c r="D448" s="32" t="s">
        <v>174</v>
      </c>
      <c r="E448" s="121">
        <v>18.77</v>
      </c>
      <c r="F448" s="32" t="s">
        <v>180</v>
      </c>
      <c r="G448" s="122">
        <v>0.63125</v>
      </c>
    </row>
    <row r="449" ht="12.0" customHeight="1">
      <c r="A449" s="32">
        <v>10447.0</v>
      </c>
      <c r="B449" s="32" t="s">
        <v>151</v>
      </c>
      <c r="C449" s="32" t="s">
        <v>177</v>
      </c>
      <c r="D449" s="32" t="s">
        <v>174</v>
      </c>
      <c r="E449" s="121">
        <v>18.6</v>
      </c>
      <c r="F449" s="32" t="s">
        <v>175</v>
      </c>
      <c r="G449" s="122">
        <v>0.0</v>
      </c>
    </row>
    <row r="450" ht="12.0" customHeight="1">
      <c r="A450" s="32">
        <v>10448.0</v>
      </c>
      <c r="B450" s="32" t="s">
        <v>151</v>
      </c>
      <c r="C450" s="32" t="s">
        <v>177</v>
      </c>
      <c r="D450" s="32" t="s">
        <v>174</v>
      </c>
      <c r="E450" s="121">
        <v>152.27</v>
      </c>
      <c r="F450" s="32" t="s">
        <v>180</v>
      </c>
      <c r="G450" s="122">
        <v>0.25416666666666665</v>
      </c>
    </row>
    <row r="451" ht="12.0" customHeight="1">
      <c r="A451" s="32">
        <v>10449.0</v>
      </c>
      <c r="B451" s="32" t="s">
        <v>151</v>
      </c>
      <c r="C451" s="32" t="s">
        <v>177</v>
      </c>
      <c r="D451" s="32" t="s">
        <v>174</v>
      </c>
      <c r="E451" s="121">
        <v>20.83</v>
      </c>
      <c r="F451" s="32" t="s">
        <v>180</v>
      </c>
      <c r="G451" s="122">
        <v>0.6986111111111111</v>
      </c>
    </row>
    <row r="452" ht="12.0" customHeight="1">
      <c r="A452" s="32">
        <v>10450.0</v>
      </c>
      <c r="B452" s="32" t="s">
        <v>156</v>
      </c>
      <c r="C452" s="32" t="s">
        <v>177</v>
      </c>
      <c r="D452" s="32" t="s">
        <v>179</v>
      </c>
      <c r="E452" s="121">
        <v>21.47</v>
      </c>
      <c r="F452" s="32" t="s">
        <v>180</v>
      </c>
      <c r="G452" s="122">
        <v>0.7444444444444445</v>
      </c>
    </row>
    <row r="453" ht="12.0" customHeight="1">
      <c r="A453" s="32">
        <v>10451.0</v>
      </c>
      <c r="B453" s="32" t="s">
        <v>156</v>
      </c>
      <c r="C453" s="32" t="s">
        <v>177</v>
      </c>
      <c r="D453" s="32" t="s">
        <v>174</v>
      </c>
      <c r="E453" s="121">
        <v>218.6</v>
      </c>
      <c r="F453" s="32" t="s">
        <v>180</v>
      </c>
      <c r="G453" s="122">
        <v>0.5229166666666667</v>
      </c>
    </row>
    <row r="454" ht="12.0" customHeight="1">
      <c r="A454" s="32">
        <v>10452.0</v>
      </c>
      <c r="B454" s="32" t="s">
        <v>151</v>
      </c>
      <c r="C454" s="32" t="s">
        <v>173</v>
      </c>
      <c r="D454" s="32" t="s">
        <v>174</v>
      </c>
      <c r="E454" s="121">
        <v>163.37</v>
      </c>
      <c r="F454" s="32" t="s">
        <v>180</v>
      </c>
      <c r="G454" s="122">
        <v>0.7048611111111112</v>
      </c>
    </row>
    <row r="455" ht="12.0" customHeight="1">
      <c r="A455" s="32">
        <v>10453.0</v>
      </c>
      <c r="B455" s="32" t="s">
        <v>151</v>
      </c>
      <c r="C455" s="32" t="s">
        <v>173</v>
      </c>
      <c r="D455" s="32" t="s">
        <v>174</v>
      </c>
      <c r="E455" s="121">
        <v>24.78</v>
      </c>
      <c r="F455" s="32" t="s">
        <v>180</v>
      </c>
      <c r="G455" s="122">
        <v>0.9138888888888889</v>
      </c>
    </row>
    <row r="456" ht="12.0" customHeight="1">
      <c r="A456" s="32">
        <v>10454.0</v>
      </c>
      <c r="B456" s="32" t="s">
        <v>156</v>
      </c>
      <c r="C456" s="32" t="s">
        <v>177</v>
      </c>
      <c r="D456" s="32" t="s">
        <v>174</v>
      </c>
      <c r="E456" s="121">
        <v>17.01</v>
      </c>
      <c r="F456" s="32" t="s">
        <v>180</v>
      </c>
      <c r="G456" s="122">
        <v>0.2965277777777778</v>
      </c>
    </row>
    <row r="457" ht="12.0" customHeight="1">
      <c r="A457" s="32">
        <v>10455.0</v>
      </c>
      <c r="B457" s="32" t="s">
        <v>152</v>
      </c>
      <c r="C457" s="32" t="s">
        <v>177</v>
      </c>
      <c r="D457" s="32" t="s">
        <v>174</v>
      </c>
      <c r="E457" s="121">
        <v>231.23</v>
      </c>
      <c r="F457" s="32" t="s">
        <v>180</v>
      </c>
      <c r="G457" s="122">
        <v>0.8513888888888889</v>
      </c>
    </row>
    <row r="458" ht="12.0" customHeight="1">
      <c r="A458" s="32">
        <v>10456.0</v>
      </c>
      <c r="B458" s="32" t="s">
        <v>155</v>
      </c>
      <c r="C458" s="32" t="s">
        <v>177</v>
      </c>
      <c r="D458" s="32" t="s">
        <v>174</v>
      </c>
      <c r="E458" s="121">
        <v>22.57</v>
      </c>
      <c r="F458" s="32" t="s">
        <v>175</v>
      </c>
      <c r="G458" s="122">
        <v>0.6263888888888889</v>
      </c>
    </row>
    <row r="459" ht="12.0" customHeight="1">
      <c r="A459" s="32">
        <v>10457.0</v>
      </c>
      <c r="B459" s="32" t="s">
        <v>156</v>
      </c>
      <c r="C459" s="32" t="s">
        <v>173</v>
      </c>
      <c r="D459" s="32" t="s">
        <v>174</v>
      </c>
      <c r="E459" s="121">
        <v>24.16</v>
      </c>
      <c r="F459" s="32" t="s">
        <v>175</v>
      </c>
      <c r="G459" s="122">
        <v>0.4597222222222222</v>
      </c>
    </row>
    <row r="460" ht="12.0" customHeight="1">
      <c r="A460" s="32">
        <v>10458.0</v>
      </c>
      <c r="B460" s="32" t="s">
        <v>152</v>
      </c>
      <c r="C460" s="32" t="s">
        <v>173</v>
      </c>
      <c r="D460" s="32" t="s">
        <v>174</v>
      </c>
      <c r="E460" s="121">
        <v>20.68</v>
      </c>
      <c r="F460" s="32" t="s">
        <v>180</v>
      </c>
      <c r="G460" s="122">
        <v>0.9104166666666668</v>
      </c>
    </row>
    <row r="461" ht="12.0" customHeight="1">
      <c r="A461" s="32">
        <v>10459.0</v>
      </c>
      <c r="B461" s="32" t="s">
        <v>152</v>
      </c>
      <c r="C461" s="32" t="s">
        <v>173</v>
      </c>
      <c r="D461" s="32" t="s">
        <v>174</v>
      </c>
      <c r="E461" s="121">
        <v>21.2</v>
      </c>
      <c r="F461" s="32" t="s">
        <v>175</v>
      </c>
      <c r="G461" s="122">
        <v>0.2965277777777778</v>
      </c>
    </row>
    <row r="462" ht="12.0" customHeight="1">
      <c r="A462" s="32">
        <v>10460.0</v>
      </c>
      <c r="B462" s="32" t="s">
        <v>156</v>
      </c>
      <c r="C462" s="32" t="s">
        <v>177</v>
      </c>
      <c r="D462" s="32" t="s">
        <v>174</v>
      </c>
      <c r="E462" s="121">
        <v>247.14</v>
      </c>
      <c r="F462" s="32" t="s">
        <v>180</v>
      </c>
      <c r="G462" s="122">
        <v>0.7194444444444444</v>
      </c>
    </row>
    <row r="463" ht="12.0" customHeight="1">
      <c r="A463" s="32">
        <v>10461.0</v>
      </c>
      <c r="B463" s="32" t="s">
        <v>152</v>
      </c>
      <c r="C463" s="32" t="s">
        <v>177</v>
      </c>
      <c r="D463" s="32" t="s">
        <v>174</v>
      </c>
      <c r="E463" s="121">
        <v>19.1</v>
      </c>
      <c r="F463" s="32" t="s">
        <v>180</v>
      </c>
      <c r="G463" s="122">
        <v>0.5444444444444444</v>
      </c>
    </row>
    <row r="464" ht="12.0" customHeight="1">
      <c r="A464" s="32">
        <v>10462.0</v>
      </c>
      <c r="B464" s="32" t="s">
        <v>152</v>
      </c>
      <c r="C464" s="32" t="s">
        <v>173</v>
      </c>
      <c r="D464" s="32" t="s">
        <v>174</v>
      </c>
      <c r="E464" s="121">
        <v>19.02</v>
      </c>
      <c r="F464" s="32" t="s">
        <v>175</v>
      </c>
      <c r="G464" s="122">
        <v>0.9215277777777778</v>
      </c>
    </row>
    <row r="465" ht="12.0" customHeight="1">
      <c r="A465" s="32">
        <v>10463.0</v>
      </c>
      <c r="B465" s="32" t="s">
        <v>155</v>
      </c>
      <c r="C465" s="32" t="s">
        <v>177</v>
      </c>
      <c r="D465" s="32" t="s">
        <v>174</v>
      </c>
      <c r="E465" s="121">
        <v>19.66</v>
      </c>
      <c r="F465" s="32" t="s">
        <v>180</v>
      </c>
      <c r="G465" s="122">
        <v>0.042361111111111106</v>
      </c>
    </row>
    <row r="466" ht="12.0" customHeight="1">
      <c r="A466" s="32">
        <v>10464.0</v>
      </c>
      <c r="B466" s="32" t="s">
        <v>156</v>
      </c>
      <c r="C466" s="32" t="s">
        <v>177</v>
      </c>
      <c r="D466" s="32" t="s">
        <v>179</v>
      </c>
      <c r="E466" s="121">
        <v>168.1</v>
      </c>
      <c r="F466" s="32" t="s">
        <v>180</v>
      </c>
      <c r="G466" s="122">
        <v>0.6819444444444445</v>
      </c>
    </row>
    <row r="467" ht="12.0" customHeight="1">
      <c r="A467" s="32">
        <v>10465.0</v>
      </c>
      <c r="B467" s="32" t="s">
        <v>156</v>
      </c>
      <c r="C467" s="32" t="s">
        <v>177</v>
      </c>
      <c r="D467" s="32" t="s">
        <v>174</v>
      </c>
      <c r="E467" s="121">
        <v>16.83</v>
      </c>
      <c r="F467" s="32" t="s">
        <v>180</v>
      </c>
      <c r="G467" s="122">
        <v>0.33888888888888885</v>
      </c>
    </row>
    <row r="468" ht="12.0" customHeight="1">
      <c r="A468" s="32">
        <v>10466.0</v>
      </c>
      <c r="B468" s="32" t="s">
        <v>155</v>
      </c>
      <c r="C468" s="32" t="s">
        <v>177</v>
      </c>
      <c r="D468" s="32" t="s">
        <v>179</v>
      </c>
      <c r="E468" s="121">
        <v>23.89</v>
      </c>
      <c r="F468" s="32" t="s">
        <v>180</v>
      </c>
      <c r="G468" s="122">
        <v>0.0</v>
      </c>
    </row>
    <row r="469" ht="12.0" customHeight="1">
      <c r="A469" s="32">
        <v>10467.0</v>
      </c>
      <c r="B469" s="32" t="s">
        <v>152</v>
      </c>
      <c r="C469" s="32" t="s">
        <v>177</v>
      </c>
      <c r="D469" s="32" t="s">
        <v>174</v>
      </c>
      <c r="E469" s="121">
        <v>16.73</v>
      </c>
      <c r="F469" s="32" t="s">
        <v>175</v>
      </c>
      <c r="G469" s="122">
        <v>0.8055555555555555</v>
      </c>
    </row>
    <row r="470" ht="12.0" customHeight="1">
      <c r="A470" s="32">
        <v>10468.0</v>
      </c>
      <c r="B470" s="32" t="s">
        <v>152</v>
      </c>
      <c r="C470" s="32" t="s">
        <v>177</v>
      </c>
      <c r="D470" s="32" t="s">
        <v>179</v>
      </c>
      <c r="E470" s="121">
        <v>22.05</v>
      </c>
      <c r="F470" s="32" t="s">
        <v>175</v>
      </c>
      <c r="G470" s="122">
        <v>0.4354166666666666</v>
      </c>
    </row>
    <row r="471" ht="12.0" customHeight="1">
      <c r="A471" s="32">
        <v>10469.0</v>
      </c>
      <c r="B471" s="32" t="s">
        <v>151</v>
      </c>
      <c r="C471" s="32" t="s">
        <v>173</v>
      </c>
      <c r="D471" s="32" t="s">
        <v>179</v>
      </c>
      <c r="E471" s="121">
        <v>17.88</v>
      </c>
      <c r="F471" s="32" t="s">
        <v>180</v>
      </c>
      <c r="G471" s="122">
        <v>0.25416666666666665</v>
      </c>
    </row>
    <row r="472" ht="12.0" customHeight="1">
      <c r="A472" s="32">
        <v>10470.0</v>
      </c>
      <c r="B472" s="32" t="s">
        <v>156</v>
      </c>
      <c r="C472" s="32" t="s">
        <v>177</v>
      </c>
      <c r="D472" s="32" t="s">
        <v>179</v>
      </c>
      <c r="E472" s="121">
        <v>15.18</v>
      </c>
      <c r="F472" s="32" t="s">
        <v>175</v>
      </c>
      <c r="G472" s="122">
        <v>0.8090277777777778</v>
      </c>
    </row>
    <row r="473" ht="12.0" customHeight="1">
      <c r="A473" s="32">
        <v>10471.0</v>
      </c>
      <c r="B473" s="32" t="s">
        <v>156</v>
      </c>
      <c r="C473" s="32" t="s">
        <v>173</v>
      </c>
      <c r="D473" s="32" t="s">
        <v>174</v>
      </c>
      <c r="E473" s="121">
        <v>15.62</v>
      </c>
      <c r="F473" s="32" t="s">
        <v>175</v>
      </c>
      <c r="G473" s="122">
        <v>0.12708333333333333</v>
      </c>
    </row>
    <row r="474" ht="12.0" customHeight="1">
      <c r="A474" s="32">
        <v>10472.0</v>
      </c>
      <c r="B474" s="32" t="s">
        <v>151</v>
      </c>
      <c r="C474" s="32" t="s">
        <v>177</v>
      </c>
      <c r="D474" s="32" t="s">
        <v>174</v>
      </c>
      <c r="E474" s="121">
        <v>20.58</v>
      </c>
      <c r="F474" s="32" t="s">
        <v>175</v>
      </c>
      <c r="G474" s="122">
        <v>0.751388888888889</v>
      </c>
    </row>
    <row r="475" ht="12.0" customHeight="1">
      <c r="A475" s="32">
        <v>10473.0</v>
      </c>
      <c r="B475" s="32" t="s">
        <v>156</v>
      </c>
      <c r="C475" s="32" t="s">
        <v>173</v>
      </c>
      <c r="D475" s="32" t="s">
        <v>179</v>
      </c>
      <c r="E475" s="121">
        <v>17.28</v>
      </c>
      <c r="F475" s="32" t="s">
        <v>175</v>
      </c>
      <c r="G475" s="122">
        <v>0.7305555555555556</v>
      </c>
    </row>
    <row r="476" ht="12.0" customHeight="1">
      <c r="A476" s="32">
        <v>10474.0</v>
      </c>
      <c r="B476" s="32" t="s">
        <v>156</v>
      </c>
      <c r="C476" s="32" t="s">
        <v>177</v>
      </c>
      <c r="D476" s="32" t="s">
        <v>174</v>
      </c>
      <c r="E476" s="121">
        <v>24.38</v>
      </c>
      <c r="F476" s="32" t="s">
        <v>175</v>
      </c>
      <c r="G476" s="122">
        <v>0.33888888888888885</v>
      </c>
    </row>
    <row r="477" ht="12.0" customHeight="1">
      <c r="A477" s="32">
        <v>10475.0</v>
      </c>
      <c r="B477" s="32" t="s">
        <v>156</v>
      </c>
      <c r="C477" s="32" t="s">
        <v>177</v>
      </c>
      <c r="D477" s="32" t="s">
        <v>174</v>
      </c>
      <c r="E477" s="121">
        <v>15.7</v>
      </c>
      <c r="F477" s="32" t="s">
        <v>180</v>
      </c>
      <c r="G477" s="122">
        <v>0.042361111111111106</v>
      </c>
    </row>
    <row r="478" ht="12.0" customHeight="1">
      <c r="A478" s="32">
        <v>10476.0</v>
      </c>
      <c r="B478" s="32" t="s">
        <v>151</v>
      </c>
      <c r="C478" s="32" t="s">
        <v>173</v>
      </c>
      <c r="D478" s="32" t="s">
        <v>174</v>
      </c>
      <c r="E478" s="121">
        <v>16.64</v>
      </c>
      <c r="F478" s="32" t="s">
        <v>180</v>
      </c>
      <c r="G478" s="122">
        <v>0.9152777777777777</v>
      </c>
    </row>
    <row r="479" ht="12.0" customHeight="1">
      <c r="A479" s="32">
        <v>10477.0</v>
      </c>
      <c r="B479" s="32" t="s">
        <v>156</v>
      </c>
      <c r="C479" s="32" t="s">
        <v>177</v>
      </c>
      <c r="D479" s="32" t="s">
        <v>179</v>
      </c>
      <c r="E479" s="121">
        <v>16.77</v>
      </c>
      <c r="F479" s="32" t="s">
        <v>180</v>
      </c>
      <c r="G479" s="122">
        <v>0.7604166666666666</v>
      </c>
    </row>
    <row r="480" ht="12.0" customHeight="1">
      <c r="A480" s="32">
        <v>10478.0</v>
      </c>
      <c r="B480" s="32" t="s">
        <v>156</v>
      </c>
      <c r="C480" s="32" t="s">
        <v>177</v>
      </c>
      <c r="D480" s="32" t="s">
        <v>174</v>
      </c>
      <c r="E480" s="121">
        <v>22.06</v>
      </c>
      <c r="F480" s="32" t="s">
        <v>180</v>
      </c>
      <c r="G480" s="122">
        <v>0.7645833333333334</v>
      </c>
    </row>
    <row r="481" ht="12.0" customHeight="1">
      <c r="A481" s="32">
        <v>10479.0</v>
      </c>
      <c r="B481" s="32" t="s">
        <v>156</v>
      </c>
      <c r="C481" s="32" t="s">
        <v>173</v>
      </c>
      <c r="D481" s="32" t="s">
        <v>174</v>
      </c>
      <c r="E481" s="121">
        <v>15.06</v>
      </c>
      <c r="F481" s="32" t="s">
        <v>175</v>
      </c>
      <c r="G481" s="122">
        <v>0.8965277777777777</v>
      </c>
    </row>
    <row r="482" ht="12.0" customHeight="1">
      <c r="A482" s="32">
        <v>10480.0</v>
      </c>
      <c r="B482" s="32" t="s">
        <v>156</v>
      </c>
      <c r="C482" s="32" t="s">
        <v>177</v>
      </c>
      <c r="D482" s="32" t="s">
        <v>174</v>
      </c>
      <c r="E482" s="121">
        <v>17.7</v>
      </c>
      <c r="F482" s="32" t="s">
        <v>180</v>
      </c>
      <c r="G482" s="122">
        <v>0.8256944444444444</v>
      </c>
    </row>
    <row r="483" ht="12.0" customHeight="1">
      <c r="A483" s="32">
        <v>10481.0</v>
      </c>
      <c r="B483" s="32" t="s">
        <v>156</v>
      </c>
      <c r="C483" s="32" t="s">
        <v>177</v>
      </c>
      <c r="D483" s="32" t="s">
        <v>174</v>
      </c>
      <c r="E483" s="121">
        <v>24.63</v>
      </c>
      <c r="F483" s="32" t="s">
        <v>180</v>
      </c>
      <c r="G483" s="122">
        <v>0.8152777777777778</v>
      </c>
    </row>
    <row r="484" ht="12.0" customHeight="1">
      <c r="A484" s="32">
        <v>10482.0</v>
      </c>
      <c r="B484" s="32" t="s">
        <v>155</v>
      </c>
      <c r="C484" s="32" t="s">
        <v>173</v>
      </c>
      <c r="D484" s="32" t="s">
        <v>174</v>
      </c>
      <c r="E484" s="121">
        <v>17.98</v>
      </c>
      <c r="F484" s="32" t="s">
        <v>180</v>
      </c>
      <c r="G484" s="122">
        <v>0.33888888888888885</v>
      </c>
    </row>
    <row r="485" ht="12.0" customHeight="1">
      <c r="A485" s="32">
        <v>10483.0</v>
      </c>
      <c r="B485" s="32" t="s">
        <v>151</v>
      </c>
      <c r="C485" s="32" t="s">
        <v>177</v>
      </c>
      <c r="D485" s="32" t="s">
        <v>179</v>
      </c>
      <c r="E485" s="121">
        <v>22.56</v>
      </c>
      <c r="F485" s="32" t="s">
        <v>180</v>
      </c>
      <c r="G485" s="122">
        <v>0.5638888888888889</v>
      </c>
    </row>
    <row r="486" ht="12.0" customHeight="1">
      <c r="A486" s="32">
        <v>10484.0</v>
      </c>
      <c r="B486" s="32" t="s">
        <v>156</v>
      </c>
      <c r="C486" s="32" t="s">
        <v>177</v>
      </c>
      <c r="D486" s="32" t="s">
        <v>179</v>
      </c>
      <c r="E486" s="121">
        <v>17.95</v>
      </c>
      <c r="F486" s="32" t="s">
        <v>180</v>
      </c>
      <c r="G486" s="122">
        <v>0.7104166666666667</v>
      </c>
    </row>
    <row r="487" ht="12.0" customHeight="1">
      <c r="A487" s="32">
        <v>10485.0</v>
      </c>
      <c r="B487" s="32" t="s">
        <v>156</v>
      </c>
      <c r="C487" s="32" t="s">
        <v>173</v>
      </c>
      <c r="D487" s="32" t="s">
        <v>174</v>
      </c>
      <c r="E487" s="121">
        <v>17.94</v>
      </c>
      <c r="F487" s="32" t="s">
        <v>175</v>
      </c>
      <c r="G487" s="122">
        <v>0.6555555555555556</v>
      </c>
    </row>
    <row r="488" ht="12.0" customHeight="1">
      <c r="A488" s="32">
        <v>10486.0</v>
      </c>
      <c r="B488" s="32" t="s">
        <v>156</v>
      </c>
      <c r="C488" s="32" t="s">
        <v>177</v>
      </c>
      <c r="D488" s="32" t="s">
        <v>174</v>
      </c>
      <c r="E488" s="121">
        <v>15.72</v>
      </c>
      <c r="F488" s="32" t="s">
        <v>175</v>
      </c>
      <c r="G488" s="122">
        <v>0.6791666666666667</v>
      </c>
    </row>
    <row r="489" ht="12.0" customHeight="1">
      <c r="A489" s="32">
        <v>10487.0</v>
      </c>
      <c r="B489" s="32" t="s">
        <v>156</v>
      </c>
      <c r="C489" s="32" t="s">
        <v>173</v>
      </c>
      <c r="D489" s="32" t="s">
        <v>179</v>
      </c>
      <c r="E489" s="121">
        <v>15.26</v>
      </c>
      <c r="F489" s="32" t="s">
        <v>175</v>
      </c>
      <c r="G489" s="122">
        <v>0.8569444444444444</v>
      </c>
    </row>
    <row r="490" ht="12.0" customHeight="1">
      <c r="A490" s="32">
        <v>10488.0</v>
      </c>
      <c r="B490" s="32" t="s">
        <v>152</v>
      </c>
      <c r="C490" s="32" t="s">
        <v>173</v>
      </c>
      <c r="D490" s="32" t="s">
        <v>174</v>
      </c>
      <c r="E490" s="121">
        <v>15.33</v>
      </c>
      <c r="F490" s="32" t="s">
        <v>175</v>
      </c>
      <c r="G490" s="122">
        <v>0.9319444444444445</v>
      </c>
    </row>
    <row r="491" ht="12.0" customHeight="1">
      <c r="A491" s="32">
        <v>10489.0</v>
      </c>
      <c r="B491" s="32" t="s">
        <v>156</v>
      </c>
      <c r="C491" s="32" t="s">
        <v>177</v>
      </c>
      <c r="D491" s="32" t="s">
        <v>179</v>
      </c>
      <c r="E491" s="121">
        <v>18.88</v>
      </c>
      <c r="F491" s="32" t="s">
        <v>180</v>
      </c>
      <c r="G491" s="122">
        <v>0.0</v>
      </c>
    </row>
    <row r="492" ht="12.0" customHeight="1">
      <c r="A492" s="32">
        <v>10490.0</v>
      </c>
      <c r="B492" s="32" t="s">
        <v>151</v>
      </c>
      <c r="C492" s="32" t="s">
        <v>177</v>
      </c>
      <c r="D492" s="32" t="s">
        <v>174</v>
      </c>
      <c r="E492" s="121">
        <v>18.51</v>
      </c>
      <c r="F492" s="32" t="s">
        <v>180</v>
      </c>
      <c r="G492" s="122">
        <v>0.6513888888888889</v>
      </c>
    </row>
    <row r="493" ht="12.0" customHeight="1">
      <c r="A493" s="32">
        <v>10491.0</v>
      </c>
      <c r="B493" s="32" t="s">
        <v>152</v>
      </c>
      <c r="C493" s="32" t="s">
        <v>177</v>
      </c>
      <c r="D493" s="32" t="s">
        <v>179</v>
      </c>
      <c r="E493" s="121">
        <v>18.73</v>
      </c>
      <c r="F493" s="32" t="s">
        <v>175</v>
      </c>
      <c r="G493" s="122">
        <v>0.38125</v>
      </c>
    </row>
    <row r="494" ht="12.0" customHeight="1">
      <c r="A494" s="32">
        <v>10492.0</v>
      </c>
      <c r="B494" s="32" t="s">
        <v>152</v>
      </c>
      <c r="C494" s="32" t="s">
        <v>173</v>
      </c>
      <c r="D494" s="32" t="s">
        <v>179</v>
      </c>
      <c r="E494" s="121">
        <v>18.69</v>
      </c>
      <c r="F494" s="32" t="s">
        <v>175</v>
      </c>
      <c r="G494" s="122">
        <v>0.6055555555555555</v>
      </c>
    </row>
    <row r="495" ht="12.0" customHeight="1">
      <c r="A495" s="32">
        <v>10493.0</v>
      </c>
      <c r="B495" s="32" t="s">
        <v>156</v>
      </c>
      <c r="C495" s="32" t="s">
        <v>173</v>
      </c>
      <c r="D495" s="32" t="s">
        <v>174</v>
      </c>
      <c r="E495" s="121">
        <v>18.29</v>
      </c>
      <c r="F495" s="32" t="s">
        <v>175</v>
      </c>
      <c r="G495" s="122">
        <v>0.876388888888889</v>
      </c>
    </row>
    <row r="496" ht="12.0" customHeight="1">
      <c r="A496" s="32">
        <v>10494.0</v>
      </c>
      <c r="B496" s="32" t="s">
        <v>156</v>
      </c>
      <c r="C496" s="32" t="s">
        <v>177</v>
      </c>
      <c r="D496" s="32" t="s">
        <v>179</v>
      </c>
      <c r="E496" s="121">
        <v>24.97</v>
      </c>
      <c r="F496" s="32" t="s">
        <v>175</v>
      </c>
      <c r="G496" s="122">
        <v>0.6472222222222223</v>
      </c>
    </row>
    <row r="497" ht="12.0" customHeight="1">
      <c r="A497" s="32">
        <v>10495.0</v>
      </c>
      <c r="B497" s="32" t="s">
        <v>156</v>
      </c>
      <c r="C497" s="32" t="s">
        <v>173</v>
      </c>
      <c r="D497" s="32" t="s">
        <v>174</v>
      </c>
      <c r="E497" s="121">
        <v>22.91</v>
      </c>
      <c r="F497" s="32" t="s">
        <v>180</v>
      </c>
      <c r="G497" s="122">
        <v>0.8583333333333334</v>
      </c>
    </row>
    <row r="498" ht="12.0" customHeight="1">
      <c r="A498" s="32">
        <v>10496.0</v>
      </c>
      <c r="B498" s="32" t="s">
        <v>151</v>
      </c>
      <c r="C498" s="32" t="s">
        <v>173</v>
      </c>
      <c r="D498" s="32" t="s">
        <v>179</v>
      </c>
      <c r="E498" s="121">
        <v>16.62</v>
      </c>
      <c r="F498" s="32" t="s">
        <v>180</v>
      </c>
      <c r="G498" s="122">
        <v>0.38125</v>
      </c>
    </row>
    <row r="499" ht="12.0" customHeight="1">
      <c r="A499" s="32">
        <v>10497.0</v>
      </c>
      <c r="B499" s="32" t="s">
        <v>156</v>
      </c>
      <c r="C499" s="32" t="s">
        <v>173</v>
      </c>
      <c r="D499" s="32" t="s">
        <v>179</v>
      </c>
      <c r="E499" s="121">
        <v>21.73</v>
      </c>
      <c r="F499" s="32" t="s">
        <v>180</v>
      </c>
      <c r="G499" s="122">
        <v>0.7298611111111111</v>
      </c>
    </row>
    <row r="500" ht="12.0" customHeight="1">
      <c r="A500" s="32">
        <v>10498.0</v>
      </c>
      <c r="B500" s="32" t="s">
        <v>155</v>
      </c>
      <c r="C500" s="32" t="s">
        <v>177</v>
      </c>
      <c r="D500" s="32" t="s">
        <v>174</v>
      </c>
      <c r="E500" s="121">
        <v>15.92</v>
      </c>
      <c r="F500" s="32" t="s">
        <v>175</v>
      </c>
      <c r="G500" s="122">
        <v>0.0</v>
      </c>
    </row>
    <row r="501" ht="12.0" customHeight="1">
      <c r="A501" s="32">
        <v>10499.0</v>
      </c>
      <c r="B501" s="32" t="s">
        <v>152</v>
      </c>
      <c r="C501" s="32" t="s">
        <v>173</v>
      </c>
      <c r="D501" s="32" t="s">
        <v>179</v>
      </c>
      <c r="E501" s="121">
        <v>20.77</v>
      </c>
      <c r="F501" s="32" t="s">
        <v>180</v>
      </c>
      <c r="G501" s="122">
        <v>0.8715277777777778</v>
      </c>
    </row>
    <row r="502" ht="12.0" customHeight="1">
      <c r="A502" s="32">
        <v>10500.0</v>
      </c>
      <c r="B502" s="32" t="s">
        <v>156</v>
      </c>
      <c r="C502" s="32" t="s">
        <v>177</v>
      </c>
      <c r="D502" s="32" t="s">
        <v>174</v>
      </c>
      <c r="E502" s="121">
        <v>228.08</v>
      </c>
      <c r="F502" s="32" t="s">
        <v>180</v>
      </c>
      <c r="G502" s="122">
        <v>0.6229166666666667</v>
      </c>
    </row>
    <row r="503" ht="12.0" customHeight="1">
      <c r="A503" s="32">
        <v>10501.0</v>
      </c>
      <c r="B503" s="32" t="s">
        <v>151</v>
      </c>
      <c r="C503" s="32" t="s">
        <v>177</v>
      </c>
      <c r="D503" s="32" t="s">
        <v>179</v>
      </c>
      <c r="E503" s="121">
        <v>22.14</v>
      </c>
      <c r="F503" s="32" t="s">
        <v>180</v>
      </c>
      <c r="G503" s="122">
        <v>0.8340277777777777</v>
      </c>
    </row>
    <row r="504" ht="12.0" customHeight="1">
      <c r="A504" s="32">
        <v>10502.0</v>
      </c>
      <c r="B504" s="32" t="s">
        <v>151</v>
      </c>
      <c r="C504" s="32" t="s">
        <v>177</v>
      </c>
      <c r="D504" s="32" t="s">
        <v>174</v>
      </c>
      <c r="E504" s="121">
        <v>17.73</v>
      </c>
      <c r="F504" s="32" t="s">
        <v>180</v>
      </c>
      <c r="G504" s="122">
        <v>0.21180555555555555</v>
      </c>
    </row>
    <row r="505" ht="12.0" customHeight="1">
      <c r="A505" s="32">
        <v>10503.0</v>
      </c>
      <c r="B505" s="32" t="s">
        <v>156</v>
      </c>
      <c r="C505" s="32" t="s">
        <v>177</v>
      </c>
      <c r="D505" s="32" t="s">
        <v>174</v>
      </c>
      <c r="E505" s="121">
        <v>22.28</v>
      </c>
      <c r="F505" s="32" t="s">
        <v>175</v>
      </c>
      <c r="G505" s="122">
        <v>0.7354166666666666</v>
      </c>
    </row>
    <row r="506" ht="12.0" customHeight="1">
      <c r="A506" s="32">
        <v>10504.0</v>
      </c>
      <c r="B506" s="32" t="s">
        <v>156</v>
      </c>
      <c r="C506" s="32" t="s">
        <v>177</v>
      </c>
      <c r="D506" s="32" t="s">
        <v>174</v>
      </c>
      <c r="E506" s="121">
        <v>19.92</v>
      </c>
      <c r="F506" s="32" t="s">
        <v>180</v>
      </c>
      <c r="G506" s="122">
        <v>0.7034722222222222</v>
      </c>
    </row>
    <row r="507" ht="12.0" customHeight="1">
      <c r="A507" s="32">
        <v>10505.0</v>
      </c>
      <c r="B507" s="32" t="s">
        <v>152</v>
      </c>
      <c r="C507" s="32" t="s">
        <v>177</v>
      </c>
      <c r="D507" s="32" t="s">
        <v>174</v>
      </c>
      <c r="E507" s="121">
        <v>17.83</v>
      </c>
      <c r="F507" s="32" t="s">
        <v>175</v>
      </c>
      <c r="G507" s="122">
        <v>0.25416666666666665</v>
      </c>
    </row>
    <row r="508" ht="12.0" customHeight="1">
      <c r="A508" s="32">
        <v>10506.0</v>
      </c>
      <c r="B508" s="32" t="s">
        <v>152</v>
      </c>
      <c r="C508" s="32" t="s">
        <v>177</v>
      </c>
      <c r="D508" s="32" t="s">
        <v>174</v>
      </c>
      <c r="E508" s="121">
        <v>16.35</v>
      </c>
      <c r="F508" s="32" t="s">
        <v>180</v>
      </c>
      <c r="G508" s="122">
        <v>0.9368055555555556</v>
      </c>
    </row>
    <row r="509" ht="12.0" customHeight="1">
      <c r="A509" s="32">
        <v>10507.0</v>
      </c>
      <c r="B509" s="32" t="s">
        <v>156</v>
      </c>
      <c r="C509" s="32" t="s">
        <v>173</v>
      </c>
      <c r="D509" s="32" t="s">
        <v>174</v>
      </c>
      <c r="E509" s="121">
        <v>23.7</v>
      </c>
      <c r="F509" s="32" t="s">
        <v>180</v>
      </c>
      <c r="G509" s="122">
        <v>0.8631944444444444</v>
      </c>
    </row>
    <row r="510" ht="12.0" customHeight="1">
      <c r="A510" s="32">
        <v>10508.0</v>
      </c>
      <c r="B510" s="32" t="s">
        <v>152</v>
      </c>
      <c r="C510" s="32" t="s">
        <v>177</v>
      </c>
      <c r="D510" s="32" t="s">
        <v>174</v>
      </c>
      <c r="E510" s="121">
        <v>22.02</v>
      </c>
      <c r="F510" s="32" t="s">
        <v>175</v>
      </c>
      <c r="G510" s="122">
        <v>0.49652777777777773</v>
      </c>
    </row>
    <row r="511" ht="12.0" customHeight="1">
      <c r="A511" s="32">
        <v>10509.0</v>
      </c>
      <c r="B511" s="32" t="s">
        <v>155</v>
      </c>
      <c r="C511" s="32" t="s">
        <v>173</v>
      </c>
      <c r="D511" s="32" t="s">
        <v>174</v>
      </c>
      <c r="E511" s="121">
        <v>23.53</v>
      </c>
      <c r="F511" s="32" t="s">
        <v>175</v>
      </c>
      <c r="G511" s="122">
        <v>0.9111111111111111</v>
      </c>
    </row>
    <row r="512" ht="12.0" customHeight="1">
      <c r="A512" s="32">
        <v>10510.0</v>
      </c>
      <c r="B512" s="32" t="s">
        <v>151</v>
      </c>
      <c r="C512" s="32" t="s">
        <v>177</v>
      </c>
      <c r="D512" s="32" t="s">
        <v>174</v>
      </c>
      <c r="E512" s="121">
        <v>24.63</v>
      </c>
      <c r="F512" s="32" t="s">
        <v>180</v>
      </c>
      <c r="G512" s="122">
        <v>0.16944444444444443</v>
      </c>
    </row>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sheetData>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row r="4"/>
    <row r="5"/>
  </sheetData>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66699"/>
    <pageSetUpPr/>
  </sheetPr>
  <sheetViews>
    <sheetView workbookViewId="0"/>
  </sheetViews>
  <sheetFormatPr customHeight="1" defaultColWidth="14.43" defaultRowHeight="15.0"/>
  <cols>
    <col customWidth="1" min="1" max="1" width="8.71"/>
    <col customWidth="1" min="2" max="2" width="9.57"/>
    <col customWidth="1" min="3" max="26" width="8.71"/>
  </cols>
  <sheetData>
    <row r="1" ht="12.0" customHeight="1"/>
    <row r="2" ht="12.0" customHeight="1">
      <c r="B2" s="23" t="s">
        <v>183</v>
      </c>
      <c r="C2" s="24"/>
      <c r="D2" s="24"/>
    </row>
    <row r="3" ht="12.0" customHeight="1"/>
    <row r="4" ht="12.0" customHeight="1"/>
    <row r="5" ht="12.0" customHeight="1">
      <c r="B5" s="26" t="s">
        <v>184</v>
      </c>
    </row>
    <row r="6" ht="12.0" customHeight="1"/>
    <row r="7" ht="12.0" customHeight="1">
      <c r="B7" s="124"/>
      <c r="C7" s="125" t="s">
        <v>58</v>
      </c>
    </row>
    <row r="8" ht="12.0" customHeight="1">
      <c r="B8" s="126" t="s">
        <v>106</v>
      </c>
      <c r="C8" s="127">
        <v>500.0</v>
      </c>
    </row>
    <row r="9" ht="12.0" customHeight="1">
      <c r="B9" s="126" t="s">
        <v>107</v>
      </c>
      <c r="C9" s="127">
        <v>550.0</v>
      </c>
    </row>
    <row r="10" ht="12.0" customHeight="1">
      <c r="B10" s="128" t="s">
        <v>108</v>
      </c>
      <c r="C10" s="129">
        <v>650.0</v>
      </c>
    </row>
    <row r="11" ht="12.0" customHeight="1"/>
    <row r="12" ht="12.0" customHeight="1"/>
    <row r="13" ht="12.0" customHeight="1"/>
    <row r="14" ht="12.0" customHeight="1"/>
    <row r="15" ht="12.0" customHeight="1"/>
    <row r="16" ht="12.0" customHeight="1"/>
    <row r="17" ht="12.0" customHeight="1"/>
    <row r="18" ht="12.0" customHeight="1"/>
    <row r="19" ht="12.0" customHeight="1"/>
    <row r="20" ht="12.0" customHeight="1"/>
    <row r="21" ht="12.0" customHeight="1"/>
    <row r="22" ht="12.0" customHeight="1">
      <c r="B22" s="26" t="s">
        <v>185</v>
      </c>
    </row>
    <row r="23" ht="12.0" customHeight="1"/>
    <row r="24" ht="12.0" customHeight="1">
      <c r="B24" s="124"/>
      <c r="C24" s="130" t="s">
        <v>61</v>
      </c>
      <c r="D24" s="130" t="s">
        <v>72</v>
      </c>
      <c r="E24" s="125" t="s">
        <v>73</v>
      </c>
    </row>
    <row r="25" ht="12.0" customHeight="1">
      <c r="B25" s="131" t="s">
        <v>186</v>
      </c>
      <c r="C25" s="76">
        <v>350.0</v>
      </c>
      <c r="D25" s="76">
        <v>400.0</v>
      </c>
      <c r="E25" s="127">
        <v>325.0</v>
      </c>
    </row>
    <row r="26" ht="12.0" customHeight="1">
      <c r="B26" s="131" t="s">
        <v>187</v>
      </c>
      <c r="C26" s="76">
        <v>100.0</v>
      </c>
      <c r="D26" s="76">
        <v>100.0</v>
      </c>
      <c r="E26" s="127">
        <v>110.0</v>
      </c>
    </row>
    <row r="27" ht="12.0" customHeight="1">
      <c r="B27" s="132" t="s">
        <v>188</v>
      </c>
      <c r="C27" s="77">
        <v>500.0</v>
      </c>
      <c r="D27" s="77">
        <v>550.0</v>
      </c>
      <c r="E27" s="129">
        <v>525.0</v>
      </c>
    </row>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c r="B44" s="26"/>
      <c r="C44" s="32"/>
      <c r="D44" s="32"/>
      <c r="E44" s="32"/>
      <c r="F44" s="32"/>
      <c r="G44" s="32"/>
      <c r="H44" s="32"/>
      <c r="I44" s="32"/>
      <c r="J44" s="32"/>
    </row>
    <row r="45" ht="12.0" customHeight="1">
      <c r="B45" s="32"/>
      <c r="C45" s="32"/>
      <c r="D45" s="32"/>
      <c r="E45" s="32"/>
      <c r="F45" s="32"/>
      <c r="G45" s="32"/>
      <c r="H45" s="32"/>
      <c r="I45" s="32"/>
      <c r="J45" s="32"/>
    </row>
    <row r="46" ht="12.0" customHeight="1">
      <c r="B46" s="133"/>
      <c r="C46" s="134"/>
      <c r="D46" s="134"/>
      <c r="E46" s="134"/>
      <c r="F46" s="134"/>
      <c r="G46" s="134"/>
      <c r="H46" s="134"/>
      <c r="I46" s="32"/>
      <c r="J46" s="32"/>
    </row>
    <row r="47" ht="12.0" customHeight="1">
      <c r="B47" s="133"/>
      <c r="C47" s="134"/>
      <c r="D47" s="134"/>
      <c r="E47" s="134"/>
      <c r="F47" s="134"/>
      <c r="G47" s="134"/>
      <c r="H47" s="134"/>
      <c r="I47" s="32"/>
      <c r="J47" s="32"/>
    </row>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landscape"/>
  <drawing r:id="rId1"/>
</worksheet>
</file>