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remewk\Desktop\"/>
    </mc:Choice>
  </mc:AlternateContent>
  <bookViews>
    <workbookView xWindow="0" yWindow="0" windowWidth="19368" windowHeight="10032"/>
  </bookViews>
  <sheets>
    <sheet name="Furtuu" sheetId="4" r:id="rId1"/>
    <sheet name="Sheet1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4" l="1"/>
  <c r="D29" i="4" s="1"/>
  <c r="C17" i="4" l="1"/>
  <c r="A1" i="5" l="1"/>
</calcChain>
</file>

<file path=xl/sharedStrings.xml><?xml version="1.0" encoding="utf-8"?>
<sst xmlns="http://schemas.openxmlformats.org/spreadsheetml/2006/main" count="188" uniqueCount="137">
  <si>
    <t>Unit</t>
  </si>
  <si>
    <t>Birr</t>
  </si>
  <si>
    <t>No</t>
  </si>
  <si>
    <t>Model</t>
  </si>
  <si>
    <t>Variables</t>
  </si>
  <si>
    <t>Standard</t>
  </si>
  <si>
    <t xml:space="preserve"> Definitions</t>
  </si>
  <si>
    <t>Yrs(No.)</t>
  </si>
  <si>
    <t xml:space="preserve">Farming Experience </t>
  </si>
  <si>
    <t>Social Capital</t>
  </si>
  <si>
    <t>Asset</t>
  </si>
  <si>
    <t xml:space="preserve">Rating </t>
  </si>
  <si>
    <t>Account duration</t>
  </si>
  <si>
    <t>Source of data</t>
  </si>
  <si>
    <t>Farmer (Interview)</t>
  </si>
  <si>
    <t>T24</t>
  </si>
  <si>
    <t>Interview</t>
  </si>
  <si>
    <t>%tage</t>
  </si>
  <si>
    <t>Saving Culture</t>
  </si>
  <si>
    <t>Character (Behaviour)</t>
  </si>
  <si>
    <t>Weight (%)</t>
  </si>
  <si>
    <t xml:space="preserve">Farmers integrity &amp; honesty </t>
  </si>
  <si>
    <t xml:space="preserve">Average daily balance of farmers' account in the last three months </t>
  </si>
  <si>
    <t>Average daily balance</t>
  </si>
  <si>
    <t>Length of Account Age</t>
  </si>
  <si>
    <t>Month</t>
  </si>
  <si>
    <t>Total farm income of the farmer other than the farm under consideration</t>
  </si>
  <si>
    <t>Total income from non-farm activities</t>
  </si>
  <si>
    <t xml:space="preserve">Years of farming experiance on specific crop </t>
  </si>
  <si>
    <t>Projected total income from the current farm under consideration (the farm project to be financed via Furtuu platform)</t>
  </si>
  <si>
    <t>Farmer's literacy status</t>
  </si>
  <si>
    <t>Indicates the farmer's skill of writing and reading of any ethiopian language.</t>
  </si>
  <si>
    <t>Farmer Business Growth</t>
  </si>
  <si>
    <t>Observation, interview, character reference</t>
  </si>
  <si>
    <t>Interview Checklist</t>
  </si>
  <si>
    <t>NA</t>
  </si>
  <si>
    <t>Q1.  What is the expected total income of your farm project to be financed via Furtuu platform? (in ET birr)</t>
  </si>
  <si>
    <t>Q2. What is your expected total farm income other than the farm under Furtuu consideration? (in ET birr)</t>
  </si>
  <si>
    <t>Q3. What is your expected total income from non-farm activities (trading &amp; other business activities)?</t>
  </si>
  <si>
    <t xml:space="preserve">Q7.How long (in months) have you participated in farming endeavors (Crop and horticultural crops)?  </t>
  </si>
  <si>
    <t>lower limit=100%</t>
  </si>
  <si>
    <t>upper limit=250%</t>
  </si>
  <si>
    <t>Comparison</t>
  </si>
  <si>
    <t>Point</t>
  </si>
  <si>
    <t>Average Daily Balance(ADB)  in Birr</t>
  </si>
  <si>
    <t>Loan Application Amount(LAA) in Birr</t>
  </si>
  <si>
    <t>ADB&gt;=20%LAA</t>
  </si>
  <si>
    <t>10%LAA&lt;=ADB&lt;20%LAA</t>
  </si>
  <si>
    <t>ADB&lt;10%LAA</t>
  </si>
  <si>
    <t xml:space="preserve">Variable </t>
  </si>
  <si>
    <t>Weight</t>
  </si>
  <si>
    <t>Avaerage Daily Balance</t>
  </si>
  <si>
    <t>AccountAge</t>
  </si>
  <si>
    <t>Variable</t>
  </si>
  <si>
    <t xml:space="preserve">Comparison </t>
  </si>
  <si>
    <t xml:space="preserve">Point </t>
  </si>
  <si>
    <t>18 Months&lt;=AccountAge&lt;=24 Months</t>
  </si>
  <si>
    <t>3 Months &lt;=AccountAge&lt;10 Months</t>
  </si>
  <si>
    <t xml:space="preserve">AccountAge&lt;3 Months </t>
  </si>
  <si>
    <t>3 months</t>
  </si>
  <si>
    <t>Account duration in Months</t>
  </si>
  <si>
    <t>Forecasted Annual Income(FAINC)in Birr</t>
  </si>
  <si>
    <t>FAINC &gt; 250% LAA</t>
  </si>
  <si>
    <t>200%LAA &lt;= FAINC &lt;= 250%LAA</t>
  </si>
  <si>
    <t>150%LAA &lt;= FAINC &lt; 200%LAA</t>
  </si>
  <si>
    <t>100%LAA &lt;= FAINC &lt; 150%LAA</t>
  </si>
  <si>
    <t>FAINC &lt; 100%LAA</t>
  </si>
  <si>
    <t xml:space="preserve">Weight </t>
  </si>
  <si>
    <t>Forecasted Total Annual farm Income(FTAINC)in Birr except under consideration</t>
  </si>
  <si>
    <t>FTAINC &gt; 30% LAA</t>
  </si>
  <si>
    <t>20%LAA &lt;= FTAINC &lt;= 30%LAA</t>
  </si>
  <si>
    <t>10%LAA &lt;= FTAINC &lt; 20%LAA</t>
  </si>
  <si>
    <t>5%LAA &lt;= FTAINC &lt; 10%LAA</t>
  </si>
  <si>
    <t>FAINC &lt; 5%LAA</t>
  </si>
  <si>
    <r>
      <t>Q6.Do you have credit history from financial institutions such as SACCOs, microfinance, other banks and from traditional institutions like ikub and idir?</t>
    </r>
    <r>
      <rPr>
        <b/>
        <sz val="12"/>
        <color theme="1"/>
        <rFont val="Times New Roman"/>
        <family val="1"/>
      </rPr>
      <t xml:space="preserve"> If yes,</t>
    </r>
    <r>
      <rPr>
        <sz val="12"/>
        <color theme="1"/>
        <rFont val="Times New Roman"/>
        <family val="1"/>
      </rPr>
      <t xml:space="preserve">
1. Is there any default history? 2. Do you regularly pay your monthly credit repayment and Idir contribution?
3. Have you taken any penalty in case of not paying monthly contribution?
</t>
    </r>
  </si>
  <si>
    <t>Forecasted Total Annual non-farm Income(FTANINC)in Birr</t>
  </si>
  <si>
    <t>FTANINC &gt; 20% LAA</t>
  </si>
  <si>
    <t>10%LAA &lt;= FTANINC &lt;= 20%LAA</t>
  </si>
  <si>
    <t xml:space="preserve"> FTANINC &lt; 10%LAA</t>
  </si>
  <si>
    <t>Asset (Ass) in Birr</t>
  </si>
  <si>
    <t>Ass &gt; 50% LAA</t>
  </si>
  <si>
    <t>40%LAA &lt;= Ass &lt;= 50%LAA</t>
  </si>
  <si>
    <t>30%LAA &lt;= Ass &lt; 40%LAA</t>
  </si>
  <si>
    <t>20%LAA &lt;= Ass &lt; 30%LAA</t>
  </si>
  <si>
    <t>10%LAA &lt;= Ass &lt; 20%LAA</t>
  </si>
  <si>
    <t xml:space="preserve"> Ass &lt; 10%LAA 
</t>
  </si>
  <si>
    <t>Farmer's literacy status (FLS)</t>
  </si>
  <si>
    <t>Status</t>
  </si>
  <si>
    <t>point</t>
  </si>
  <si>
    <t>literate (yes)</t>
  </si>
  <si>
    <t>illiterate(no)</t>
  </si>
  <si>
    <t>Do you have credit history from financial institutions?</t>
  </si>
  <si>
    <t xml:space="preserve"> Is there any default history?</t>
  </si>
  <si>
    <t xml:space="preserve"> Do you regularly pay your monthly credit repayment and Idir contribution?</t>
  </si>
  <si>
    <t xml:space="preserve"> Have you taken any penalty in case of not paying monthly contribution?</t>
  </si>
  <si>
    <t>Question</t>
  </si>
  <si>
    <t>Good</t>
  </si>
  <si>
    <t>Moderate</t>
  </si>
  <si>
    <t>Yes</t>
  </si>
  <si>
    <t>Farming Experience with the crop under consideration  in year</t>
  </si>
  <si>
    <t>Farming Experience Year(FEY)</t>
  </si>
  <si>
    <t>FEY &gt; 5</t>
  </si>
  <si>
    <t>3 &lt;= FEY &lt;= 5</t>
  </si>
  <si>
    <t>1&lt;= FEY &lt;  3</t>
  </si>
  <si>
    <t>FEY &lt; 1</t>
  </si>
  <si>
    <t>10 Months&lt;AccountAge&lt; 18 Months</t>
  </si>
  <si>
    <t>Worthness</t>
  </si>
  <si>
    <t>Answer</t>
  </si>
  <si>
    <t>Low</t>
  </si>
  <si>
    <t>Yes/No</t>
  </si>
  <si>
    <t>?</t>
  </si>
  <si>
    <t>income</t>
  </si>
  <si>
    <t>annual i</t>
  </si>
  <si>
    <t>9-12</t>
  </si>
  <si>
    <t>&lt;dip</t>
  </si>
  <si>
    <t>6-8</t>
  </si>
  <si>
    <t>4</t>
  </si>
  <si>
    <t>p</t>
  </si>
  <si>
    <t>dip</t>
  </si>
  <si>
    <t>de</t>
  </si>
  <si>
    <t>ma</t>
  </si>
  <si>
    <t>LAA</t>
  </si>
  <si>
    <r>
      <t xml:space="preserve">If the farmers' account age is more than twenty four (24) months give 15 points out of 15; </t>
    </r>
    <r>
      <rPr>
        <sz val="12"/>
        <color rgb="FF00B0F0"/>
        <rFont val="Times New Roman"/>
        <family val="1"/>
      </rPr>
      <t xml:space="preserve">otherwise give the proportionate points upto the minimum requirement of three (3) months which shall get a minimum point of 5 (i.e. the maximum point is 15 points and the minimum point is 5) . </t>
    </r>
  </si>
  <si>
    <r>
      <rPr>
        <sz val="12"/>
        <color rgb="FF00B0F0"/>
        <rFont val="Times New Roman"/>
        <family val="1"/>
      </rPr>
      <t>Aggregate</t>
    </r>
    <r>
      <rPr>
        <sz val="12"/>
        <rFont val="Times New Roman"/>
        <family val="1"/>
      </rPr>
      <t xml:space="preserve"> annual farm income</t>
    </r>
  </si>
  <si>
    <r>
      <rPr>
        <sz val="12"/>
        <color rgb="FF00B0F0"/>
        <rFont val="Times New Roman"/>
        <family val="1"/>
      </rPr>
      <t>Aggregate</t>
    </r>
    <r>
      <rPr>
        <sz val="12"/>
        <rFont val="Times New Roman"/>
        <family val="1"/>
      </rPr>
      <t xml:space="preserve"> annual non-farm income</t>
    </r>
  </si>
  <si>
    <t xml:space="preserve">Projected income from farm under Furtuu consideration </t>
  </si>
  <si>
    <r>
      <t xml:space="preserve">If the aggregate farm income of the borrower/farmer, excluding the farm under consideration for Furtuu is greater than 30% of the loan requested give 8%; </t>
    </r>
    <r>
      <rPr>
        <sz val="12"/>
        <color rgb="FF00B0F0"/>
        <rFont val="Times New Roman"/>
        <family val="1"/>
      </rPr>
      <t>otherwise give the proportionate points considering zero (0) as a minimum cutoff point.</t>
    </r>
  </si>
  <si>
    <r>
      <t xml:space="preserve">In the last three months, if the average daily balance is greater or equal to 20% of the loan application amount, give 35 points out of 35; </t>
    </r>
    <r>
      <rPr>
        <sz val="12"/>
        <color rgb="FF00B0F0"/>
        <rFont val="Times New Roman"/>
        <family val="1"/>
      </rPr>
      <t>otherwise give the proportionate points considering zero (0) as a minimum cutoff point.</t>
    </r>
  </si>
  <si>
    <t xml:space="preserve">Monetary value of total assets owned by the farmer/borrower (Livestock, Perennial &amp; Commercial Plants, Building, Modern beehives &amp; Vehicles)  </t>
  </si>
  <si>
    <t xml:space="preserve">Q4.What is your estimated monetary value of total assets (Livestock, Perennial &amp; Commercial Plants, Building, Modern beehives &amp; Vehicles) owned, in Birr? Considering the prevailing local market price at the time of interview. </t>
  </si>
  <si>
    <r>
      <t xml:space="preserve">Q5. </t>
    </r>
    <r>
      <rPr>
        <sz val="12"/>
        <color rgb="FF00B0F0"/>
        <rFont val="Times New Roman"/>
        <family val="1"/>
      </rPr>
      <t>Do you any educational background?</t>
    </r>
    <r>
      <rPr>
        <sz val="12"/>
        <rFont val="Times New Roman"/>
        <family val="1"/>
      </rPr>
      <t xml:space="preserve"> </t>
    </r>
  </si>
  <si>
    <t>If the farmer can read and write give 5 points out of 5; otherwise give 3 points.</t>
  </si>
  <si>
    <t xml:space="preserve">Based on the farmer's level of integrity and honesty, the following percentages will be assigned: 8 point for Good and above, 5 point for Moderate, and 2 point for Low. </t>
  </si>
  <si>
    <r>
      <t xml:space="preserve">If the farmer's level of experience with the crop under consideration is equal to or greater that 60 months give 7%, </t>
    </r>
    <r>
      <rPr>
        <sz val="12"/>
        <color rgb="FF00B0F0"/>
        <rFont val="Times New Roman"/>
        <family val="1"/>
      </rPr>
      <t>otherwise give the proportionate points considering 12 months as a minimum cutoff point that shall be given 2 points out of 7.</t>
    </r>
  </si>
  <si>
    <r>
      <t xml:space="preserve">If the total annual income of the borrower from non-farm activities is greater than 20% of the loan request give 4 points out of 4; </t>
    </r>
    <r>
      <rPr>
        <sz val="12"/>
        <color rgb="FF00B0F0"/>
        <rFont val="Times New Roman"/>
        <family val="1"/>
      </rPr>
      <t xml:space="preserve">otherwise give the proportionate points considering zero (0) as a minimum cutoff point. </t>
    </r>
  </si>
  <si>
    <r>
      <t xml:space="preserve">If the estimated monetary value of all asset possessed by the farmer is greater than or equal to 50% of the loan request give 8 point out of 8; </t>
    </r>
    <r>
      <rPr>
        <sz val="12"/>
        <color rgb="FF00B0F0"/>
        <rFont val="Times New Roman"/>
        <family val="1"/>
      </rPr>
      <t xml:space="preserve">give the proportionate points upto 20% of the requested loan amount accoringly (considering 20% as a minimum cutoff point), otherwise give zero (0) points for assett size of less than 20% of the requested loan amount.  </t>
    </r>
  </si>
  <si>
    <r>
      <t>If</t>
    </r>
    <r>
      <rPr>
        <sz val="12"/>
        <rFont val="Times New Roman"/>
        <family val="1"/>
      </rPr>
      <t xml:space="preserve"> the projected income from the farm project under Furtuu consideration exceeds 250% of the requested loan amount give </t>
    </r>
    <r>
      <rPr>
        <sz val="12"/>
        <color rgb="FF00B0F0"/>
        <rFont val="Times New Roman"/>
        <family val="1"/>
      </rPr>
      <t>10 points</t>
    </r>
    <r>
      <rPr>
        <sz val="12"/>
        <rFont val="Times New Roman"/>
        <family val="1"/>
      </rPr>
      <t xml:space="preserve">, </t>
    </r>
    <r>
      <rPr>
        <sz val="12"/>
        <color rgb="FF00B0F0"/>
        <rFont val="Times New Roman"/>
        <family val="1"/>
      </rPr>
      <t>give proportionate points upto it reaches the minimum profit margin of 150% which shall get 3 points, otherwise give zero (0) points for income of less than 150% of the requested loan amount.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</si>
</sst>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20"/>
      <color rgb="FFFF0000"/>
      <name val="Times New Roman"/>
      <family val="1"/>
    </font>
    <font>
      <sz val="11"/>
      <color theme="5"/>
      <name val="Times New Roman"/>
      <family val="1"/>
    </font>
    <font>
      <sz val="12"/>
      <color rgb="FF00B0F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0" fontId="4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0" borderId="0" xfId="0" applyFont="1" applyAlignment="1">
      <alignment horizontal="left"/>
    </xf>
    <xf numFmtId="9" fontId="1" fillId="0" borderId="0" xfId="0" applyNumberFormat="1" applyFont="1"/>
    <xf numFmtId="0" fontId="3" fillId="6" borderId="0" xfId="0" applyFont="1" applyFill="1"/>
    <xf numFmtId="0" fontId="1" fillId="6" borderId="0" xfId="0" applyFont="1" applyFill="1" applyAlignment="1">
      <alignment horizontal="left"/>
    </xf>
    <xf numFmtId="0" fontId="1" fillId="6" borderId="0" xfId="0" applyFont="1" applyFill="1"/>
    <xf numFmtId="0" fontId="6" fillId="0" borderId="0" xfId="0" applyFont="1"/>
    <xf numFmtId="0" fontId="1" fillId="0" borderId="0" xfId="0" applyFont="1" applyAlignment="1">
      <alignment wrapText="1"/>
    </xf>
    <xf numFmtId="9" fontId="1" fillId="7" borderId="0" xfId="0" applyNumberFormat="1" applyFont="1" applyFill="1"/>
    <xf numFmtId="0" fontId="7" fillId="7" borderId="0" xfId="0" applyFont="1" applyFill="1"/>
    <xf numFmtId="0" fontId="7" fillId="7" borderId="0" xfId="0" applyFont="1" applyFill="1" applyAlignment="1">
      <alignment horizontal="left"/>
    </xf>
    <xf numFmtId="0" fontId="8" fillId="0" borderId="0" xfId="0" applyFont="1"/>
    <xf numFmtId="0" fontId="8" fillId="7" borderId="0" xfId="0" applyFont="1" applyFill="1"/>
    <xf numFmtId="0" fontId="1" fillId="8" borderId="0" xfId="0" applyFont="1" applyFill="1"/>
    <xf numFmtId="0" fontId="8" fillId="8" borderId="0" xfId="0" applyFont="1" applyFill="1"/>
    <xf numFmtId="9" fontId="1" fillId="8" borderId="0" xfId="0" applyNumberFormat="1" applyFont="1" applyFill="1"/>
    <xf numFmtId="0" fontId="1" fillId="9" borderId="0" xfId="0" applyFont="1" applyFill="1"/>
    <xf numFmtId="0" fontId="8" fillId="9" borderId="0" xfId="0" applyFont="1" applyFill="1"/>
    <xf numFmtId="9" fontId="1" fillId="9" borderId="0" xfId="0" applyNumberFormat="1" applyFont="1" applyFill="1"/>
    <xf numFmtId="0" fontId="10" fillId="0" borderId="0" xfId="0" applyFont="1"/>
    <xf numFmtId="43" fontId="3" fillId="0" borderId="0" xfId="1" applyFont="1"/>
    <xf numFmtId="43" fontId="1" fillId="2" borderId="1" xfId="1" applyFont="1" applyFill="1" applyBorder="1" applyAlignment="1">
      <alignment vertical="center"/>
    </xf>
    <xf numFmtId="43" fontId="3" fillId="6" borderId="0" xfId="1" applyFont="1" applyFill="1"/>
    <xf numFmtId="43" fontId="8" fillId="0" borderId="0" xfId="1" applyFont="1"/>
    <xf numFmtId="9" fontId="3" fillId="0" borderId="0" xfId="2" applyFont="1"/>
    <xf numFmtId="16" fontId="3" fillId="0" borderId="0" xfId="1" quotePrefix="1" applyNumberFormat="1" applyFont="1"/>
    <xf numFmtId="12" fontId="3" fillId="0" borderId="0" xfId="1" quotePrefix="1" applyNumberFormat="1" applyFont="1"/>
    <xf numFmtId="43" fontId="3" fillId="0" borderId="0" xfId="1" quotePrefix="1" applyFont="1"/>
    <xf numFmtId="43" fontId="3" fillId="9" borderId="0" xfId="1" applyFont="1" applyFill="1"/>
    <xf numFmtId="43" fontId="11" fillId="0" borderId="0" xfId="1" applyFont="1"/>
    <xf numFmtId="0" fontId="12" fillId="3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9" fontId="4" fillId="5" borderId="2" xfId="0" applyNumberFormat="1" applyFont="1" applyFill="1" applyBorder="1" applyAlignment="1">
      <alignment horizontal="center" vertical="center"/>
    </xf>
    <xf numFmtId="9" fontId="4" fillId="5" borderId="4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3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43" fontId="3" fillId="4" borderId="2" xfId="1" applyFont="1" applyFill="1" applyBorder="1" applyAlignment="1">
      <alignment horizontal="center" vertical="center"/>
    </xf>
    <xf numFmtId="43" fontId="3" fillId="4" borderId="3" xfId="1" applyFont="1" applyFill="1" applyBorder="1" applyAlignment="1">
      <alignment horizontal="center" vertical="center"/>
    </xf>
    <xf numFmtId="43" fontId="3" fillId="4" borderId="4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4" fillId="4" borderId="2" xfId="0" applyNumberFormat="1" applyFont="1" applyFill="1" applyBorder="1" applyAlignment="1">
      <alignment horizontal="center" vertical="center"/>
    </xf>
    <xf numFmtId="9" fontId="4" fillId="4" borderId="3" xfId="0" applyNumberFormat="1" applyFont="1" applyFill="1" applyBorder="1" applyAlignment="1">
      <alignment horizontal="center" vertical="center"/>
    </xf>
    <xf numFmtId="9" fontId="4" fillId="4" borderId="4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3" fontId="3" fillId="5" borderId="2" xfId="1" applyFont="1" applyFill="1" applyBorder="1" applyAlignment="1">
      <alignment horizontal="center" vertical="center"/>
    </xf>
    <xf numFmtId="43" fontId="3" fillId="5" borderId="4" xfId="1" applyFont="1" applyFill="1" applyBorder="1" applyAlignment="1">
      <alignment horizontal="center" vertical="center"/>
    </xf>
    <xf numFmtId="43" fontId="3" fillId="3" borderId="2" xfId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horizontal="center" vertical="center"/>
    </xf>
    <xf numFmtId="43" fontId="3" fillId="3" borderId="4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M1" zoomScale="160" zoomScaleNormal="160" workbookViewId="0">
      <selection activeCell="O1" sqref="O1"/>
    </sheetView>
  </sheetViews>
  <sheetFormatPr defaultColWidth="9.109375" defaultRowHeight="13.8" x14ac:dyDescent="0.25"/>
  <cols>
    <col min="1" max="1" width="12.44140625" style="47" bestFit="1" customWidth="1"/>
    <col min="2" max="2" width="14" style="47" bestFit="1" customWidth="1"/>
    <col min="3" max="3" width="9.109375" style="47"/>
    <col min="4" max="4" width="12.88671875" style="47" bestFit="1" customWidth="1"/>
    <col min="5" max="5" width="9.109375" style="47"/>
    <col min="6" max="6" width="6" style="47" bestFit="1" customWidth="1"/>
    <col min="7" max="7" width="21" style="5" customWidth="1"/>
    <col min="8" max="8" width="47.109375" style="5" customWidth="1"/>
    <col min="9" max="9" width="60.88671875" style="5" customWidth="1"/>
    <col min="10" max="10" width="32.88671875" style="5" customWidth="1"/>
    <col min="11" max="11" width="64" style="5" customWidth="1"/>
    <col min="12" max="12" width="76.109375" style="5" customWidth="1"/>
    <col min="13" max="13" width="15.6640625" style="5" customWidth="1"/>
    <col min="14" max="14" width="22.21875" style="5" customWidth="1"/>
    <col min="15" max="15" width="56.6640625" style="5" customWidth="1"/>
    <col min="16" max="16" width="16.44140625" style="5" customWidth="1"/>
    <col min="17" max="17" width="12.33203125" style="5" customWidth="1"/>
    <col min="18" max="16384" width="9.109375" style="5"/>
  </cols>
  <sheetData>
    <row r="1" spans="4:18" ht="17.399999999999999" x14ac:dyDescent="0.3">
      <c r="F1" s="48" t="s">
        <v>2</v>
      </c>
      <c r="G1" s="2" t="s">
        <v>3</v>
      </c>
      <c r="H1" s="3" t="s">
        <v>17</v>
      </c>
      <c r="I1" s="2" t="s">
        <v>4</v>
      </c>
      <c r="J1" s="4" t="s">
        <v>6</v>
      </c>
      <c r="K1" s="2" t="s">
        <v>13</v>
      </c>
      <c r="L1" s="2" t="s">
        <v>34</v>
      </c>
      <c r="M1" s="2" t="s">
        <v>0</v>
      </c>
      <c r="N1" s="2" t="s">
        <v>20</v>
      </c>
      <c r="O1" s="2" t="s">
        <v>5</v>
      </c>
    </row>
    <row r="2" spans="4:18" ht="62.4" x14ac:dyDescent="0.25">
      <c r="F2" s="75">
        <v>1</v>
      </c>
      <c r="G2" s="73" t="s">
        <v>18</v>
      </c>
      <c r="H2" s="59">
        <v>0.5</v>
      </c>
      <c r="I2" s="6" t="s">
        <v>23</v>
      </c>
      <c r="J2" s="7" t="s">
        <v>22</v>
      </c>
      <c r="K2" s="8" t="s">
        <v>15</v>
      </c>
      <c r="L2" s="8" t="s">
        <v>35</v>
      </c>
      <c r="M2" s="8" t="s">
        <v>1</v>
      </c>
      <c r="N2" s="9">
        <v>0.35</v>
      </c>
      <c r="O2" s="6" t="s">
        <v>127</v>
      </c>
    </row>
    <row r="3" spans="4:18" ht="78" x14ac:dyDescent="0.3">
      <c r="F3" s="76"/>
      <c r="G3" s="74"/>
      <c r="H3" s="60"/>
      <c r="I3" s="7" t="s">
        <v>12</v>
      </c>
      <c r="J3" s="7" t="s">
        <v>24</v>
      </c>
      <c r="K3" s="8" t="s">
        <v>15</v>
      </c>
      <c r="L3" s="8" t="s">
        <v>35</v>
      </c>
      <c r="M3" s="8" t="s">
        <v>25</v>
      </c>
      <c r="N3" s="9">
        <v>0.15</v>
      </c>
      <c r="O3" s="10" t="s">
        <v>122</v>
      </c>
    </row>
    <row r="4" spans="4:18" ht="93.6" x14ac:dyDescent="0.25">
      <c r="F4" s="77">
        <v>2</v>
      </c>
      <c r="G4" s="80" t="s">
        <v>32</v>
      </c>
      <c r="H4" s="61">
        <v>0.3</v>
      </c>
      <c r="I4" s="57" t="s">
        <v>125</v>
      </c>
      <c r="J4" s="11" t="s">
        <v>29</v>
      </c>
      <c r="K4" s="12" t="s">
        <v>14</v>
      </c>
      <c r="L4" s="11" t="s">
        <v>36</v>
      </c>
      <c r="M4" s="13" t="s">
        <v>1</v>
      </c>
      <c r="N4" s="14">
        <v>0.1</v>
      </c>
      <c r="O4" s="15" t="s">
        <v>136</v>
      </c>
    </row>
    <row r="5" spans="4:18" ht="78" x14ac:dyDescent="0.25">
      <c r="F5" s="78"/>
      <c r="G5" s="81"/>
      <c r="H5" s="62"/>
      <c r="I5" s="11" t="s">
        <v>123</v>
      </c>
      <c r="J5" s="11" t="s">
        <v>26</v>
      </c>
      <c r="K5" s="12" t="s">
        <v>14</v>
      </c>
      <c r="L5" s="11" t="s">
        <v>37</v>
      </c>
      <c r="M5" s="13" t="s">
        <v>1</v>
      </c>
      <c r="N5" s="14">
        <v>0.08</v>
      </c>
      <c r="O5" s="15" t="s">
        <v>126</v>
      </c>
    </row>
    <row r="6" spans="4:18" ht="62.4" x14ac:dyDescent="0.25">
      <c r="F6" s="78"/>
      <c r="G6" s="81"/>
      <c r="H6" s="62"/>
      <c r="I6" s="11" t="s">
        <v>124</v>
      </c>
      <c r="J6" s="11" t="s">
        <v>27</v>
      </c>
      <c r="K6" s="12" t="s">
        <v>14</v>
      </c>
      <c r="L6" s="11" t="s">
        <v>38</v>
      </c>
      <c r="M6" s="16" t="s">
        <v>1</v>
      </c>
      <c r="N6" s="14">
        <v>0.04</v>
      </c>
      <c r="O6" s="15" t="s">
        <v>134</v>
      </c>
    </row>
    <row r="7" spans="4:18" ht="93.6" x14ac:dyDescent="0.25">
      <c r="F7" s="79"/>
      <c r="G7" s="82"/>
      <c r="H7" s="63"/>
      <c r="I7" s="12" t="s">
        <v>10</v>
      </c>
      <c r="J7" s="11" t="s">
        <v>128</v>
      </c>
      <c r="K7" s="12" t="s">
        <v>14</v>
      </c>
      <c r="L7" s="11" t="s">
        <v>129</v>
      </c>
      <c r="M7" s="16" t="s">
        <v>1</v>
      </c>
      <c r="N7" s="14">
        <v>0.08</v>
      </c>
      <c r="O7" s="15" t="s">
        <v>135</v>
      </c>
      <c r="R7" s="17"/>
    </row>
    <row r="8" spans="4:18" ht="46.8" x14ac:dyDescent="0.25">
      <c r="F8" s="64">
        <v>3</v>
      </c>
      <c r="G8" s="67" t="s">
        <v>9</v>
      </c>
      <c r="H8" s="70">
        <v>0.2</v>
      </c>
      <c r="I8" s="18" t="s">
        <v>30</v>
      </c>
      <c r="J8" s="19" t="s">
        <v>31</v>
      </c>
      <c r="K8" s="18" t="s">
        <v>16</v>
      </c>
      <c r="L8" s="19" t="s">
        <v>130</v>
      </c>
      <c r="M8" s="19" t="s">
        <v>109</v>
      </c>
      <c r="N8" s="20">
        <v>0.05</v>
      </c>
      <c r="O8" s="58" t="s">
        <v>131</v>
      </c>
    </row>
    <row r="9" spans="4:18" ht="109.2" x14ac:dyDescent="0.25">
      <c r="F9" s="65"/>
      <c r="G9" s="68"/>
      <c r="H9" s="71"/>
      <c r="I9" s="22" t="s">
        <v>19</v>
      </c>
      <c r="J9" s="22" t="s">
        <v>21</v>
      </c>
      <c r="K9" s="22" t="s">
        <v>33</v>
      </c>
      <c r="L9" s="22" t="s">
        <v>74</v>
      </c>
      <c r="M9" s="23" t="s">
        <v>11</v>
      </c>
      <c r="N9" s="20">
        <v>0.08</v>
      </c>
      <c r="O9" s="21" t="s">
        <v>132</v>
      </c>
    </row>
    <row r="10" spans="4:18" ht="78" x14ac:dyDescent="0.25">
      <c r="F10" s="66"/>
      <c r="G10" s="69"/>
      <c r="H10" s="72"/>
      <c r="I10" s="24" t="s">
        <v>8</v>
      </c>
      <c r="J10" s="19" t="s">
        <v>28</v>
      </c>
      <c r="K10" s="18" t="s">
        <v>14</v>
      </c>
      <c r="L10" s="22" t="s">
        <v>39</v>
      </c>
      <c r="M10" s="22" t="s">
        <v>7</v>
      </c>
      <c r="N10" s="20">
        <v>7.0000000000000007E-2</v>
      </c>
      <c r="O10" s="21" t="s">
        <v>133</v>
      </c>
    </row>
    <row r="13" spans="4:18" ht="15.6" x14ac:dyDescent="0.25">
      <c r="L13" s="5" t="s">
        <v>41</v>
      </c>
      <c r="O13" s="25"/>
    </row>
    <row r="14" spans="4:18" ht="15.6" x14ac:dyDescent="0.25">
      <c r="L14" s="5" t="s">
        <v>40</v>
      </c>
      <c r="O14" s="25"/>
    </row>
    <row r="15" spans="4:18" ht="15.6" x14ac:dyDescent="0.25">
      <c r="D15" s="47">
        <v>100000</v>
      </c>
      <c r="O15" s="25"/>
    </row>
    <row r="16" spans="4:18" ht="15.6" x14ac:dyDescent="0.25">
      <c r="O16" s="25"/>
    </row>
    <row r="17" spans="1:15" ht="15.6" x14ac:dyDescent="0.25">
      <c r="A17" s="47" t="s">
        <v>112</v>
      </c>
      <c r="B17" s="47">
        <v>250000</v>
      </c>
      <c r="C17" s="51">
        <f>B17/D15</f>
        <v>2.5</v>
      </c>
      <c r="O17" s="25"/>
    </row>
    <row r="18" spans="1:15" ht="15.6" x14ac:dyDescent="0.25">
      <c r="O18" s="25"/>
    </row>
    <row r="19" spans="1:15" ht="17.399999999999999" x14ac:dyDescent="0.3">
      <c r="A19" s="47" t="s">
        <v>111</v>
      </c>
      <c r="H19" s="26" t="s">
        <v>44</v>
      </c>
      <c r="K19" s="27" t="s">
        <v>60</v>
      </c>
    </row>
    <row r="20" spans="1:15" ht="17.399999999999999" x14ac:dyDescent="0.3">
      <c r="A20" s="47">
        <v>100000</v>
      </c>
      <c r="B20" s="56" t="s">
        <v>15</v>
      </c>
      <c r="H20" s="26" t="s">
        <v>45</v>
      </c>
      <c r="K20" s="27" t="s">
        <v>59</v>
      </c>
    </row>
    <row r="21" spans="1:15" ht="17.399999999999999" x14ac:dyDescent="0.3">
      <c r="B21" s="47">
        <v>25000</v>
      </c>
      <c r="H21" s="26"/>
    </row>
    <row r="22" spans="1:15" ht="17.399999999999999" x14ac:dyDescent="0.3">
      <c r="B22" s="47">
        <v>25000</v>
      </c>
      <c r="H22" s="26" t="s">
        <v>49</v>
      </c>
      <c r="I22" s="27" t="s">
        <v>50</v>
      </c>
      <c r="K22" s="27" t="s">
        <v>53</v>
      </c>
      <c r="L22" s="27" t="s">
        <v>50</v>
      </c>
    </row>
    <row r="23" spans="1:15" ht="17.399999999999999" x14ac:dyDescent="0.3">
      <c r="B23" s="47">
        <v>20000</v>
      </c>
      <c r="H23" s="37" t="s">
        <v>51</v>
      </c>
      <c r="I23" s="35">
        <v>0.35</v>
      </c>
      <c r="K23" s="36" t="s">
        <v>52</v>
      </c>
      <c r="L23" s="35">
        <v>0.15</v>
      </c>
    </row>
    <row r="24" spans="1:15" ht="17.399999999999999" x14ac:dyDescent="0.3">
      <c r="B24" s="47">
        <v>25000</v>
      </c>
      <c r="H24" s="28"/>
      <c r="I24" s="29"/>
    </row>
    <row r="25" spans="1:15" s="30" customFormat="1" ht="17.399999999999999" x14ac:dyDescent="0.3">
      <c r="A25" s="49"/>
      <c r="B25" s="49">
        <v>30000</v>
      </c>
      <c r="C25" s="49"/>
      <c r="D25" s="49"/>
      <c r="E25" s="49"/>
      <c r="F25" s="49"/>
      <c r="H25" s="31"/>
      <c r="I25" s="32"/>
    </row>
    <row r="26" spans="1:15" ht="17.399999999999999" x14ac:dyDescent="0.3">
      <c r="B26" s="47">
        <v>20000</v>
      </c>
      <c r="H26" s="28" t="s">
        <v>42</v>
      </c>
      <c r="I26" s="1" t="s">
        <v>43</v>
      </c>
      <c r="K26" s="1" t="s">
        <v>54</v>
      </c>
      <c r="L26" s="1" t="s">
        <v>55</v>
      </c>
    </row>
    <row r="27" spans="1:15" ht="18" x14ac:dyDescent="0.35">
      <c r="B27" s="50">
        <v>200000</v>
      </c>
      <c r="G27" s="33"/>
      <c r="H27" s="28" t="s">
        <v>46</v>
      </c>
      <c r="I27" s="29">
        <v>0.35</v>
      </c>
      <c r="K27" s="1" t="s">
        <v>56</v>
      </c>
      <c r="L27" s="29">
        <v>0.12</v>
      </c>
    </row>
    <row r="28" spans="1:15" ht="25.2" x14ac:dyDescent="0.45">
      <c r="B28" s="47">
        <v>0</v>
      </c>
      <c r="C28" s="55" t="s">
        <v>121</v>
      </c>
      <c r="D28" s="55">
        <v>200000</v>
      </c>
      <c r="G28" s="46" t="s">
        <v>110</v>
      </c>
      <c r="H28" s="28" t="s">
        <v>47</v>
      </c>
      <c r="I28" s="29">
        <v>0.2</v>
      </c>
      <c r="K28" s="1" t="s">
        <v>105</v>
      </c>
      <c r="L28" s="29">
        <v>0.08</v>
      </c>
    </row>
    <row r="29" spans="1:15" ht="18" x14ac:dyDescent="0.35">
      <c r="B29" s="47">
        <v>0</v>
      </c>
      <c r="D29" s="47">
        <f>IF(B36&gt;=20%*D28, 35%, 20%)</f>
        <v>0.2</v>
      </c>
      <c r="G29" s="33"/>
      <c r="H29" s="28" t="s">
        <v>48</v>
      </c>
      <c r="I29" s="29">
        <v>0.1</v>
      </c>
      <c r="K29" s="1" t="s">
        <v>57</v>
      </c>
      <c r="L29" s="29">
        <v>0.06</v>
      </c>
    </row>
    <row r="30" spans="1:15" ht="17.399999999999999" x14ac:dyDescent="0.3">
      <c r="B30" s="47">
        <v>67990</v>
      </c>
      <c r="K30" s="1" t="s">
        <v>58</v>
      </c>
      <c r="L30" s="29">
        <v>0</v>
      </c>
    </row>
    <row r="31" spans="1:15" ht="17.399999999999999" x14ac:dyDescent="0.3">
      <c r="B31" s="47">
        <v>10000</v>
      </c>
      <c r="K31" s="1"/>
      <c r="L31" s="1"/>
    </row>
    <row r="32" spans="1:15" x14ac:dyDescent="0.25">
      <c r="B32" s="47">
        <v>45000</v>
      </c>
    </row>
    <row r="33" spans="2:12" x14ac:dyDescent="0.25">
      <c r="B33" s="47">
        <v>4500</v>
      </c>
    </row>
    <row r="34" spans="2:12" x14ac:dyDescent="0.25">
      <c r="B34" s="47">
        <v>780</v>
      </c>
    </row>
    <row r="35" spans="2:12" ht="17.399999999999999" x14ac:dyDescent="0.3">
      <c r="B35" s="47">
        <v>23000</v>
      </c>
      <c r="H35" s="27" t="s">
        <v>49</v>
      </c>
      <c r="I35" s="27" t="s">
        <v>67</v>
      </c>
      <c r="K35" s="27" t="s">
        <v>49</v>
      </c>
      <c r="L35" s="27" t="s">
        <v>67</v>
      </c>
    </row>
    <row r="36" spans="2:12" ht="17.399999999999999" x14ac:dyDescent="0.3">
      <c r="B36" s="47">
        <f>AVERAGE(B21:B35)</f>
        <v>33084.666666666664</v>
      </c>
      <c r="H36" s="36" t="s">
        <v>61</v>
      </c>
      <c r="I36" s="35">
        <v>0.1</v>
      </c>
      <c r="K36" s="36" t="s">
        <v>68</v>
      </c>
      <c r="L36" s="35">
        <v>0.08</v>
      </c>
    </row>
    <row r="37" spans="2:12" ht="17.399999999999999" x14ac:dyDescent="0.3">
      <c r="H37" s="1"/>
      <c r="I37" s="1"/>
      <c r="K37" s="1"/>
      <c r="L37" s="1"/>
    </row>
    <row r="38" spans="2:12" ht="17.399999999999999" x14ac:dyDescent="0.3">
      <c r="H38" s="1" t="s">
        <v>54</v>
      </c>
      <c r="I38" s="1" t="s">
        <v>43</v>
      </c>
      <c r="K38" s="1" t="s">
        <v>54</v>
      </c>
      <c r="L38" s="1" t="s">
        <v>43</v>
      </c>
    </row>
    <row r="39" spans="2:12" ht="17.399999999999999" x14ac:dyDescent="0.3">
      <c r="H39" s="1" t="s">
        <v>62</v>
      </c>
      <c r="I39" s="29">
        <v>0.1</v>
      </c>
      <c r="K39" s="1" t="s">
        <v>69</v>
      </c>
      <c r="L39" s="29">
        <v>0.08</v>
      </c>
    </row>
    <row r="40" spans="2:12" ht="17.399999999999999" x14ac:dyDescent="0.3">
      <c r="H40" s="1" t="s">
        <v>63</v>
      </c>
      <c r="I40" s="29">
        <v>7.0000000000000007E-2</v>
      </c>
      <c r="K40" s="1" t="s">
        <v>70</v>
      </c>
      <c r="L40" s="29">
        <v>0.06</v>
      </c>
    </row>
    <row r="41" spans="2:12" ht="17.399999999999999" x14ac:dyDescent="0.3">
      <c r="H41" s="1" t="s">
        <v>64</v>
      </c>
      <c r="I41" s="29">
        <v>0.05</v>
      </c>
      <c r="K41" s="1" t="s">
        <v>71</v>
      </c>
      <c r="L41" s="29">
        <v>0.05</v>
      </c>
    </row>
    <row r="42" spans="2:12" ht="17.399999999999999" x14ac:dyDescent="0.3">
      <c r="H42" s="1" t="s">
        <v>65</v>
      </c>
      <c r="I42" s="29">
        <v>0.03</v>
      </c>
      <c r="K42" s="1" t="s">
        <v>72</v>
      </c>
      <c r="L42" s="29">
        <v>0.03</v>
      </c>
    </row>
    <row r="43" spans="2:12" ht="17.399999999999999" x14ac:dyDescent="0.3">
      <c r="H43" s="1" t="s">
        <v>66</v>
      </c>
      <c r="I43" s="29">
        <v>0</v>
      </c>
      <c r="K43" s="1" t="s">
        <v>73</v>
      </c>
      <c r="L43" s="29">
        <v>0</v>
      </c>
    </row>
    <row r="44" spans="2:12" ht="17.399999999999999" x14ac:dyDescent="0.3">
      <c r="H44" s="1"/>
      <c r="I44" s="1"/>
    </row>
    <row r="49" spans="3:12" ht="17.399999999999999" x14ac:dyDescent="0.3">
      <c r="H49" s="27" t="s">
        <v>49</v>
      </c>
      <c r="I49" s="27" t="s">
        <v>67</v>
      </c>
      <c r="K49" s="27" t="s">
        <v>49</v>
      </c>
      <c r="L49" s="27" t="s">
        <v>67</v>
      </c>
    </row>
    <row r="50" spans="3:12" ht="17.399999999999999" x14ac:dyDescent="0.3">
      <c r="H50" s="36" t="s">
        <v>75</v>
      </c>
      <c r="I50" s="35">
        <v>0.04</v>
      </c>
      <c r="K50" s="36" t="s">
        <v>79</v>
      </c>
      <c r="L50" s="35">
        <v>0.08</v>
      </c>
    </row>
    <row r="51" spans="3:12" ht="17.399999999999999" x14ac:dyDescent="0.3">
      <c r="H51" s="1"/>
      <c r="I51" s="1"/>
      <c r="K51" s="1"/>
      <c r="L51" s="1"/>
    </row>
    <row r="52" spans="3:12" ht="17.399999999999999" x14ac:dyDescent="0.3">
      <c r="H52" s="1" t="s">
        <v>54</v>
      </c>
      <c r="I52" s="1" t="s">
        <v>43</v>
      </c>
      <c r="K52" s="1" t="s">
        <v>54</v>
      </c>
      <c r="L52" s="1" t="s">
        <v>43</v>
      </c>
    </row>
    <row r="53" spans="3:12" ht="17.399999999999999" x14ac:dyDescent="0.3">
      <c r="H53" s="1" t="s">
        <v>76</v>
      </c>
      <c r="I53" s="29">
        <v>0.04</v>
      </c>
      <c r="K53" s="1" t="s">
        <v>80</v>
      </c>
      <c r="L53" s="29">
        <v>0.08</v>
      </c>
    </row>
    <row r="54" spans="3:12" ht="17.399999999999999" x14ac:dyDescent="0.3">
      <c r="H54" s="1" t="s">
        <v>77</v>
      </c>
      <c r="I54" s="29">
        <v>0.02</v>
      </c>
      <c r="K54" s="1" t="s">
        <v>81</v>
      </c>
      <c r="L54" s="29">
        <v>0.06</v>
      </c>
    </row>
    <row r="55" spans="3:12" ht="17.399999999999999" x14ac:dyDescent="0.3">
      <c r="H55" s="1" t="s">
        <v>78</v>
      </c>
      <c r="I55" s="29">
        <v>0.01</v>
      </c>
      <c r="K55" s="1" t="s">
        <v>82</v>
      </c>
      <c r="L55" s="29">
        <v>0.04</v>
      </c>
    </row>
    <row r="56" spans="3:12" ht="17.399999999999999" x14ac:dyDescent="0.3">
      <c r="K56" s="1" t="s">
        <v>83</v>
      </c>
      <c r="L56" s="29">
        <v>0.02</v>
      </c>
    </row>
    <row r="57" spans="3:12" ht="25.5" customHeight="1" x14ac:dyDescent="0.3">
      <c r="K57" s="1" t="s">
        <v>84</v>
      </c>
      <c r="L57" s="29">
        <v>0.01</v>
      </c>
    </row>
    <row r="58" spans="3:12" ht="18.75" customHeight="1" x14ac:dyDescent="0.3">
      <c r="K58" s="34" t="s">
        <v>85</v>
      </c>
      <c r="L58" s="29">
        <v>0</v>
      </c>
    </row>
    <row r="61" spans="3:12" ht="17.399999999999999" x14ac:dyDescent="0.3">
      <c r="H61" s="27" t="s">
        <v>49</v>
      </c>
      <c r="I61" s="27" t="s">
        <v>67</v>
      </c>
    </row>
    <row r="62" spans="3:12" ht="17.399999999999999" x14ac:dyDescent="0.3">
      <c r="C62" s="47" t="s">
        <v>117</v>
      </c>
      <c r="D62" s="47">
        <v>1</v>
      </c>
      <c r="H62" s="36" t="s">
        <v>86</v>
      </c>
      <c r="I62" s="35">
        <v>0.05</v>
      </c>
    </row>
    <row r="63" spans="3:12" ht="17.399999999999999" x14ac:dyDescent="0.3">
      <c r="C63" s="54" t="s">
        <v>116</v>
      </c>
      <c r="D63" s="47">
        <v>2</v>
      </c>
      <c r="K63" s="27" t="s">
        <v>49</v>
      </c>
      <c r="L63" s="27" t="s">
        <v>67</v>
      </c>
    </row>
    <row r="64" spans="3:12" ht="17.399999999999999" x14ac:dyDescent="0.3">
      <c r="C64" s="53" t="s">
        <v>115</v>
      </c>
      <c r="D64" s="47">
        <v>3</v>
      </c>
      <c r="K64" s="36" t="s">
        <v>19</v>
      </c>
      <c r="L64" s="35">
        <v>0.08</v>
      </c>
    </row>
    <row r="65" spans="3:17" ht="17.399999999999999" x14ac:dyDescent="0.3">
      <c r="C65" s="52" t="s">
        <v>113</v>
      </c>
      <c r="D65" s="47">
        <v>4</v>
      </c>
      <c r="H65" s="1" t="s">
        <v>87</v>
      </c>
      <c r="I65" s="1" t="s">
        <v>88</v>
      </c>
      <c r="K65" s="27" t="s">
        <v>91</v>
      </c>
      <c r="L65" s="27" t="s">
        <v>98</v>
      </c>
    </row>
    <row r="66" spans="3:17" ht="17.399999999999999" x14ac:dyDescent="0.3">
      <c r="C66" s="47">
        <v>12</v>
      </c>
      <c r="H66" s="1" t="s">
        <v>89</v>
      </c>
      <c r="I66" s="29">
        <v>0.05</v>
      </c>
      <c r="K66" s="1" t="s">
        <v>95</v>
      </c>
      <c r="L66" s="1" t="s">
        <v>107</v>
      </c>
      <c r="M66" s="38" t="s">
        <v>106</v>
      </c>
      <c r="N66" s="1" t="s">
        <v>88</v>
      </c>
      <c r="O66" s="1"/>
      <c r="P66" s="1"/>
      <c r="Q66" s="1"/>
    </row>
    <row r="67" spans="3:17" ht="17.399999999999999" x14ac:dyDescent="0.3">
      <c r="C67" s="47" t="s">
        <v>114</v>
      </c>
      <c r="H67" s="1" t="s">
        <v>90</v>
      </c>
      <c r="I67" s="29">
        <v>0.03</v>
      </c>
      <c r="K67" s="43" t="s">
        <v>92</v>
      </c>
      <c r="L67" s="44" t="s">
        <v>2</v>
      </c>
      <c r="M67" s="44"/>
      <c r="N67" s="43"/>
      <c r="O67" s="1"/>
      <c r="P67" s="1"/>
      <c r="Q67" s="29"/>
    </row>
    <row r="68" spans="3:17" ht="17.399999999999999" x14ac:dyDescent="0.3">
      <c r="C68" s="47" t="s">
        <v>118</v>
      </c>
      <c r="K68" s="43" t="s">
        <v>93</v>
      </c>
      <c r="L68" s="44" t="s">
        <v>98</v>
      </c>
      <c r="M68" s="43" t="s">
        <v>96</v>
      </c>
      <c r="N68" s="45">
        <v>0.08</v>
      </c>
      <c r="O68" s="1"/>
      <c r="P68" s="1"/>
      <c r="Q68" s="29"/>
    </row>
    <row r="69" spans="3:17" ht="17.399999999999999" x14ac:dyDescent="0.3">
      <c r="C69" s="47" t="s">
        <v>119</v>
      </c>
      <c r="K69" s="43" t="s">
        <v>94</v>
      </c>
      <c r="L69" s="44" t="s">
        <v>2</v>
      </c>
      <c r="M69" s="44"/>
      <c r="N69" s="43"/>
      <c r="O69" s="1"/>
      <c r="P69" s="1"/>
      <c r="Q69" s="29"/>
    </row>
    <row r="70" spans="3:17" ht="17.399999999999999" x14ac:dyDescent="0.3">
      <c r="C70" s="47" t="s">
        <v>120</v>
      </c>
      <c r="K70" s="1"/>
      <c r="L70" s="29"/>
      <c r="N70" s="1"/>
      <c r="O70" s="1"/>
      <c r="P70" s="1"/>
      <c r="Q70" s="29"/>
    </row>
    <row r="71" spans="3:17" ht="17.399999999999999" x14ac:dyDescent="0.3">
      <c r="K71" s="40" t="s">
        <v>92</v>
      </c>
      <c r="L71" s="41" t="s">
        <v>2</v>
      </c>
      <c r="M71" s="41"/>
      <c r="N71" s="40"/>
    </row>
    <row r="72" spans="3:17" ht="24.75" customHeight="1" x14ac:dyDescent="0.3">
      <c r="K72" s="40" t="s">
        <v>93</v>
      </c>
      <c r="L72" s="41" t="s">
        <v>98</v>
      </c>
      <c r="M72" s="40" t="s">
        <v>97</v>
      </c>
      <c r="N72" s="42">
        <v>0.05</v>
      </c>
    </row>
    <row r="73" spans="3:17" ht="17.399999999999999" x14ac:dyDescent="0.3">
      <c r="K73" s="40" t="s">
        <v>94</v>
      </c>
      <c r="L73" s="41" t="s">
        <v>98</v>
      </c>
      <c r="M73" s="41"/>
      <c r="N73" s="40"/>
    </row>
    <row r="74" spans="3:17" ht="17.399999999999999" x14ac:dyDescent="0.3">
      <c r="H74" s="27" t="s">
        <v>49</v>
      </c>
      <c r="I74" s="27" t="s">
        <v>67</v>
      </c>
    </row>
    <row r="75" spans="3:17" ht="17.399999999999999" x14ac:dyDescent="0.3">
      <c r="H75" s="36" t="s">
        <v>99</v>
      </c>
      <c r="I75" s="35">
        <v>7.0000000000000007E-2</v>
      </c>
      <c r="K75" s="27" t="s">
        <v>92</v>
      </c>
      <c r="L75" s="39" t="s">
        <v>2</v>
      </c>
      <c r="M75" s="39"/>
      <c r="N75" s="27"/>
    </row>
    <row r="76" spans="3:17" ht="17.399999999999999" x14ac:dyDescent="0.3">
      <c r="H76" s="1"/>
      <c r="I76" s="1"/>
      <c r="K76" s="27" t="s">
        <v>93</v>
      </c>
      <c r="L76" s="39" t="s">
        <v>109</v>
      </c>
      <c r="M76" s="27" t="s">
        <v>108</v>
      </c>
      <c r="N76" s="35">
        <v>0.02</v>
      </c>
    </row>
    <row r="77" spans="3:17" ht="17.399999999999999" x14ac:dyDescent="0.3">
      <c r="H77" s="1" t="s">
        <v>100</v>
      </c>
      <c r="I77" s="1" t="s">
        <v>43</v>
      </c>
      <c r="K77" s="27" t="s">
        <v>94</v>
      </c>
      <c r="L77" s="39" t="s">
        <v>2</v>
      </c>
      <c r="M77" s="39"/>
      <c r="N77" s="27"/>
    </row>
    <row r="78" spans="3:17" ht="17.399999999999999" x14ac:dyDescent="0.3">
      <c r="H78" s="1" t="s">
        <v>101</v>
      </c>
      <c r="I78" s="29">
        <v>7.0000000000000007E-2</v>
      </c>
    </row>
    <row r="79" spans="3:17" ht="17.399999999999999" x14ac:dyDescent="0.3">
      <c r="H79" s="1" t="s">
        <v>102</v>
      </c>
      <c r="I79" s="29">
        <v>0.05</v>
      </c>
    </row>
    <row r="80" spans="3:17" ht="17.399999999999999" x14ac:dyDescent="0.3">
      <c r="H80" s="1" t="s">
        <v>103</v>
      </c>
      <c r="I80" s="29">
        <v>0.03</v>
      </c>
    </row>
    <row r="81" spans="8:9" ht="17.399999999999999" x14ac:dyDescent="0.3">
      <c r="H81" s="1" t="s">
        <v>104</v>
      </c>
      <c r="I81" s="29">
        <v>0</v>
      </c>
    </row>
  </sheetData>
  <mergeCells count="9">
    <mergeCell ref="H2:H3"/>
    <mergeCell ref="H4:H7"/>
    <mergeCell ref="F8:F10"/>
    <mergeCell ref="G8:G10"/>
    <mergeCell ref="H8:H10"/>
    <mergeCell ref="G2:G3"/>
    <mergeCell ref="F2:F3"/>
    <mergeCell ref="F4:F7"/>
    <mergeCell ref="G4:G7"/>
  </mergeCells>
  <conditionalFormatting sqref="H26:I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9:I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L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6:I6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8:I8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7:Q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promptTitle="24 Months, 18 Months, 10 Months," sqref="K20">
      <formula1>"24 months, 18 months, 10 months, 3 months"</formula1>
    </dataValidation>
    <dataValidation type="list" allowBlank="1" showInputMessage="1" showErrorMessage="1" sqref="L65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>
        <f>45/24</f>
        <v>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Furtuu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Leta Alemu Abdi</dc:creator>
  <cp:lastModifiedBy>Geremew Kefyalew Gobena</cp:lastModifiedBy>
  <cp:lastPrinted>2024-04-12T06:06:01Z</cp:lastPrinted>
  <dcterms:created xsi:type="dcterms:W3CDTF">2023-12-26T05:46:16Z</dcterms:created>
  <dcterms:modified xsi:type="dcterms:W3CDTF">2024-04-12T08:45:05Z</dcterms:modified>
</cp:coreProperties>
</file>