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qgchal2\Documents\pypsa\results\high-level_NEM\scenarios\"/>
    </mc:Choice>
  </mc:AlternateContent>
  <xr:revisionPtr revIDLastSave="0" documentId="13_ncr:9_{5E478D36-AD38-4A45-9163-EA4C0F968F9E}" xr6:coauthVersionLast="47" xr6:coauthVersionMax="47" xr10:uidLastSave="{00000000-0000-0000-0000-000000000000}"/>
  <bookViews>
    <workbookView xWindow="-41388" yWindow="-2088" windowWidth="41496" windowHeight="16776" xr2:uid="{CF3061F6-A605-4553-859F-E785FA719843}"/>
  </bookViews>
  <sheets>
    <sheet name="scenarios_summary_20250705_1701" sheetId="1" r:id="rId1"/>
  </sheets>
  <definedNames>
    <definedName name="_xlnm._FilterDatabase" localSheetId="0" hidden="1">scenarios_summary_20250705_1701!$A$1:$L$20</definedName>
  </definedNames>
  <calcPr calcId="0"/>
</workbook>
</file>

<file path=xl/calcChain.xml><?xml version="1.0" encoding="utf-8"?>
<calcChain xmlns="http://schemas.openxmlformats.org/spreadsheetml/2006/main">
  <c r="G19" i="1" l="1"/>
  <c r="G20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19" i="1"/>
  <c r="E19" i="1"/>
  <c r="D20" i="1"/>
  <c r="E20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tc={D07F5604-A975-4EF7-8EC3-3F985542364E}</author>
    <author>tc={8494A9DC-2325-4817-8C66-E17D42D24B6E}</author>
    <author>tc={D612104F-A3A3-437F-BB2A-80BA2CDDB169}</author>
    <author>tc={E0CEE222-52C6-453F-83B8-BE179B596285}</author>
  </authors>
  <commentList>
    <comment ref="A1" authorId="0" shapeId="0" xr:uid="{D07F5604-A975-4EF7-8EC3-3F985542364E}">
      <text>
        <t>[Threaded comment]
Your version of Excel allows you to read this threaded comment; however, any edits to it will get removed if the file is opened in a newer version of Excel. Learn more: https://go.microsoft.com/fwlink/?linkid=870924
Comment:
    Bold ones are probably more feasible.</t>
      </text>
    </comment>
    <comment ref="E1" authorId="1" shapeId="0" xr:uid="{8494A9DC-2325-4817-8C66-E17D42D24B6E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https://explore.openelectricity.org.au/energy/nem/?range=1y&amp;interval=1w&amp;view=discrete-time&amp;group=Simplified</t>
      </text>
    </comment>
    <comment ref="B2" authorId="2" shapeId="0" xr:uid="{D612104F-A3A3-437F-BB2A-80BA2CDDB16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Baseline is based on current registered facility capacities (operating + committed) from Open Electricity, with a starter 600MW (Cellars Hill) battery added in TAS1 so it can be scaled.</t>
      </text>
    </comment>
    <comment ref="C2" authorId="3" shapeId="0" xr:uid="{E0CEE222-52C6-453F-83B8-BE179B59628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realistic due to solver dispatching coal over gas as it has a cheaper marginal price. More like 7.5x this amount (source: Open Electricity, NEM simplified view over 1 year). See column E for better comparison.</t>
      </text>
    </comment>
  </commentList>
</comments>
</file>

<file path=xl/sharedStrings.xml><?xml version="1.0" encoding="utf-8"?>
<sst xmlns="http://schemas.openxmlformats.org/spreadsheetml/2006/main" count="66" uniqueCount="57">
  <si>
    <t>Scenario</t>
  </si>
  <si>
    <t>Objective</t>
  </si>
  <si>
    <t>Gas Generation (GWh)</t>
  </si>
  <si>
    <t>Wind &amp; Solar Curtailment (GWh)</t>
  </si>
  <si>
    <t>Unserved Energy (GWh)</t>
  </si>
  <si>
    <t>Unserved by Region (GWh)</t>
  </si>
  <si>
    <t>0_2024_baseline</t>
  </si>
  <si>
    <t>NSW1-Black Coal: x1.0
NSW1-Rooftop Solar: x1.0
NSW1-Solar: x1.0
NSW1-Wind: x1.0
NSW1-Battery: x1.0
QLD1-Black Coal: x1.0
QLD1-Rooftop Solar: x1.0
QLD1-Solar: x1.0
QLD1-Wind: x1.0
QLD1-Battery: x1.0
SA1-Rooftop Solar: x1.0
SA1-Solar: x1.0
SA1-Wind: x1.0
SA1-Battery: x1.0
VIC1-Brown Coal: x1.0
VIC1-Rooftop Solar: x1.0
VIC1-Solar: x1.0
VIC1-Wind: x1.0
VIC1-Battery: x1.0</t>
  </si>
  <si>
    <t>{'NSW1': 0.0, 'QLD1': 0.0, 'SA1': 0.0, 'TAS1': 0.0, 'VIC1': 0.0}</t>
  </si>
  <si>
    <t>1_BalancedTransition</t>
  </si>
  <si>
    <t>NSW1-Black Coal: x0.5
NSW1-Rooftop Solar: x1.2
NSW1-Solar: x1.2
NSW1-Wind: x1.25
NSW1-Battery: x1.5
QLD1-Black Coal: x0.5
QLD1-Rooftop Solar: x1.2
QLD1-Solar: x1.2
QLD1-Wind: x1.25
QLD1-Battery: x1.5
SA1-Rooftop Solar: x1.2
SA1-Solar: x1.2
SA1-Wind: x1.25
SA1-Battery: x1.5
TAS1-Wind: x1.25
TAS1-Battery: x1.5
VIC1-Brown Coal: x0.5
VIC1-Rooftop Solar: x1.2
VIC1-Solar: x1.2
VIC1-Wind: x1.25
VIC1-Battery: x1.5</t>
  </si>
  <si>
    <t>2_BalancedAggressiveTransition</t>
  </si>
  <si>
    <t>NSW1-Black Coal: x0.25
NSW1-Rooftop Solar: x1.25
NSW1-Solar: x1.25
NSW1-Wind: x1.3
NSW1-Battery: x2.0
QLD1-Black Coal: x0.25
QLD1-Rooftop Solar: x1.25
QLD1-Solar: x1.25
QLD1-Wind: x1.3
QLD1-Battery: x2.0
SA1-Rooftop Solar: x1.25
SA1-Solar: x1.25
SA1-Wind: x1.3
SA1-Battery: x2.0
TAS1-Wind: x1.3
TAS1-Battery: x2.0
VIC1-Brown Coal: x0.25
VIC1-Rooftop Solar: x1.25
VIC1-Solar: x1.25
VIC1-Wind: x1.3
VIC1-Battery: x2.0</t>
  </si>
  <si>
    <t>3.0_VreStorageRampTransition</t>
  </si>
  <si>
    <t>NSW1-Black Coal: x0.15
NSW1-Rooftop Solar: x1.3
NSW1-Solar: x1.3
NSW1-Wind: x1.5
NSW1-Battery: x4.0
QLD1-Black Coal: x0.15
QLD1-Rooftop Solar: x1.3
QLD1-Solar: x1.3
QLD1-Wind: x1.5
QLD1-Battery: x4.0
SA1-Rooftop Solar: x1.3
SA1-Solar: x1.3
SA1-Wind: x1.5
SA1-Battery: x4.0
TAS1-Wind: x1.5
TAS1-Battery: x4.0
VIC1-Brown Coal: x0.15
VIC1-Rooftop Solar: x1.3
VIC1-Solar: x1.3
VIC1-Wind: x1.5
VIC1-Battery: x4.0</t>
  </si>
  <si>
    <t>3.1_VreStorageRampGasReduction</t>
  </si>
  <si>
    <t>NSW1-Black Coal: x0.15
NSW1-Gas: x0.9
NSW1-Rooftop Solar: x1.3
NSW1-Solar: x1.3
NSW1-Wind: x1.5
NSW1-Battery: x4.0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x4.0</t>
  </si>
  <si>
    <t>{'NSW1': 6.814, 'QLD1': 0.0, 'SA1': 0.0, 'TAS1': 0.0, 'VIC1': 9.128}</t>
  </si>
  <si>
    <t>3.1.1_VreStorageRampGasReduction</t>
  </si>
  <si>
    <t>NSW1-Black Coal: x0.15
NSW1-Gas: x0.9
NSW1-Rooftop Solar: x1.3
NSW1-Solar: x1.3
NSW1-Wind: x1.5
NSW1-Battery: x5.0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x5.0</t>
  </si>
  <si>
    <t>{'NSW1': 0.145, 'QLD1': 0.0, 'SA1': 0.0, 'TAS1': 0.0, 'VIC1': 4.462}</t>
  </si>
  <si>
    <t>3.1.2_VreStorageRampGasReduction</t>
  </si>
  <si>
    <t>3.2_VreStorageRampGasReduction</t>
  </si>
  <si>
    <t>NSW1-Black Coal: x0.15
NSW1-Gas: x0.75
NSW1-Rooftop Solar: x1.3
NSW1-Solar: x1.3
NSW1-Wind: x1.5
NSW1-Battery: x4.0
QLD1-Black Coal: x0.15
QLD1-Gas: x0.75
QLD1-Rooftop Solar: x1.3
QLD1-Solar: x1.3
QLD1-Wind: x1.5
QLD1-Battery: x4.0
SA1-Gas: x0.75
SA1-Rooftop Solar: x1.3
SA1-Solar: x1.3
SA1-Wind: x1.5
SA1-Battery: x4.0
TAS1-Gas: x0.75
TAS1-Wind: x1.5
TAS1-Battery: x4.0
VIC1-Brown Coal: x0.15
VIC1-Gas: x0.75
VIC1-Rooftop Solar: x1.3
VIC1-Solar: x1.3
VIC1-Wind: x1.5
VIC1-Battery: x4.0</t>
  </si>
  <si>
    <t>{'NSW1': 65.954, 'QLD1': 19.492, 'SA1': 0.0, 'TAS1': 0.221, 'VIC1': 143.711}</t>
  </si>
  <si>
    <t>3.3_VreStorageRampGasReduction</t>
  </si>
  <si>
    <t>NSW1-Black Coal: x0.15
NSW1-Gas: x0.5
NSW1-Rooftop Solar: x1.3
NSW1-Solar: x1.3
NSW1-Wind: x1.5
NSW1-Battery: x4.0
QLD1-Black Coal: x0.15
QLD1-Gas: x0.5
QLD1-Rooftop Solar: x1.3
QLD1-Solar: x1.3
QLD1-Wind: x1.5
QLD1-Battery: x4.0
SA1-Gas: x0.5
SA1-Rooftop Solar: x1.3
SA1-Solar: x1.3
SA1-Wind: x1.5
SA1-Battery: x4.0
TAS1-Gas: x0.5
TAS1-Wind: x1.5
TAS1-Battery: x4.0
VIC1-Brown Coal: x0.15
VIC1-Gas: x0.5
VIC1-Rooftop Solar: x1.3
VIC1-Solar: x1.3
VIC1-Wind: x1.5
VIC1-Battery: x4.0</t>
  </si>
  <si>
    <t>{'NSW1': 725.845, 'QLD1': 331.369, 'SA1': 24.007, 'TAS1': 18.229, 'VIC1': 692.509}</t>
  </si>
  <si>
    <t>4_4xVreTransitionZeroCoal</t>
  </si>
  <si>
    <t>NSW1-Black Coal: x0.0
NSW1-Rooftop Solar: x2.0
NSW1-Solar: x4.0
NSW1-Wind: x4.0
NSW1-Battery: x4.0
QLD1-Black Coal: x0.0
QLD1-Rooftop Solar: x2.0
QLD1-Solar: x4.0
QLD1-Wind: x4.0
QLD1-Battery: x4.0
SA1-Rooftop Solar: x2.0
SA1-Solar: x4.0
SA1-Wind: x4.0
SA1-Battery: x4.0
TAS1-Battery: x4.0
TAS1-Wind: x4.0
VIC1-Brown Coal: x0.0
VIC1-Rooftop Solar: x2.0
VIC1-Solar: x4.0
VIC1-Wind: x4.0
VIC1-Battery: x4.0</t>
  </si>
  <si>
    <t>{'NSW1': 1.022, 'QLD1': 0.0, 'SA1': 0.0, 'TAS1': 0.0, 'VIC1': 2.393}</t>
  </si>
  <si>
    <t>5_5xVreTransitionZeroCoal</t>
  </si>
  <si>
    <t>NSW1-Black Coal: x0.0
NSW1-Rooftop Solar: x2.0
NSW1-Solar: x5.0
NSW1-Wind: x5.0
NSW1-Battery: x4.0
QLD1-Black Coal: x0.0
QLD1-Rooftop Solar: x2.0
QLD1-Solar: x5.0
QLD1-Wind: x5.0
QLD1-Battery: x4.0
SA1-Rooftop Solar: x2.0
SA1-Solar: x5.0
SA1-Wind: x5.0
SA1-Battery: x4.0
TAS1-Battery: x4.0
TAS1-Wind: x5.0
VIC1-Brown Coal: x0.0
VIC1-Rooftop Solar: x2.0
VIC1-Solar: x5.0
VIC1-Wind: x5.0
VIC1-Battery: x4.0</t>
  </si>
  <si>
    <t>6.0_6xVreTransitionZeroCoal</t>
  </si>
  <si>
    <t>NSW1-Black Coal: x0.0
NSW1-Rooftop Solar: x2.0
NSW1-Solar: x6.0
NSW1-Wind: x6.0
NSW1-Battery: x4.0
QLD1-Black Coal: x0.0
QLD1-Rooftop Solar: x2.0
QLD1-Solar: x6.0
QLD1-Wind: x6.0
QLD1-Battery: x4.0
SA1-Rooftop Solar: x2.0
SA1-Solar: x6.0
SA1-Wind: x6.0
SA1-Battery: x4.0
TAS1-Battery: x4.0
TAS1-Wind: x6.0
VIC1-Brown Coal: x0.0
VIC1-Rooftop Solar: x2.0
VIC1-Solar: x6.0
VIC1-Wind: x6.0
VIC1-Battery: x4.0</t>
  </si>
  <si>
    <t>6.1_6xVreTransitionZeroCoal</t>
  </si>
  <si>
    <t>NSW1-Black Coal: x0.0
NSW1-Gas: x0.9
NSW1-Rooftop Solar: x2.0
NSW1-Solar: x6.0
NSW1-Wind: x6.0
NSW1-Battery: x4.0
QLD1-Black Coal: x0.0
QLD1-Gas: x0.9
QLD1-Rooftop Solar: x2.0
QLD1-Solar: x6.0
QLD1-Wind: x6.0
QLD1-Battery: x4.0
SA1-Gas: x0.9
SA1-Rooftop Solar: x2.0
SA1-Solar: x6.0
SA1-Wind: x6.0
SA1-Battery: x4.0
TAS1-Gas: x0.9
TAS1-Wind: x6.0
TAS1-Battery: x4.0
VIC1-Brown Coal: x0.0
VIC1-Gas: x0.9
VIC1-Rooftop Solar: x2.0
VIC1-Solar: x6.0
VIC1-Wind: x6.0
VIC1-Battery: x4.0</t>
  </si>
  <si>
    <t>6.2_6xVreTransitionZeroCoal</t>
  </si>
  <si>
    <t>NSW1-Black Coal: x0.0
NSW1-Gas: x0.75
NSW1-Rooftop Solar: x2.0
NSW1-Solar: x6.0
NSW1-Wind: x6.0
NSW1-Battery: x4.0
QLD1-Black Coal: x0.0
QLD1-Gas: x0.75
QLD1-Rooftop Solar: x2.0
QLD1-Solar: x6.0
QLD1-Wind: x6.0
QLD1-Battery: x4.0
SA1-Gas: x0.75
SA1-Rooftop Solar: x2.0
SA1-Solar: x6.0
SA1-Wind: x6.0
SA1-Battery: x4.0
TAS1-Gas: x0.75
TAS1-Wind: x6.0
TAS1-Battery: x4.0
VIC1-Brown Coal: x0.0
VIC1-Gas: x0.75
VIC1-Rooftop Solar: x2.0
VIC1-Solar: x6.0
VIC1-Wind: x6.0
VIC1-Battery: x4.0</t>
  </si>
  <si>
    <t>{'NSW1': 4.081, 'QLD1': 4.742, 'SA1': 0.0, 'TAS1': 0.0, 'VIC1': 8.919}</t>
  </si>
  <si>
    <t>6.3_6xVreTransitionZeroCoal</t>
  </si>
  <si>
    <t>NSW1-Black Coal: x0.0
NSW1-Gas: x0.5
NSW1-Rooftop Solar: x2.0
NSW1-Solar: x6.0
NSW1-Wind: x6.0
NSW1-Battery: x4.0
QLD1-Black Coal: x0.0
QLD1-Gas: x0.5
QLD1-Rooftop Solar: x2.0
QLD1-Solar: x6.0
QLD1-Wind: x6.0
QLD1-Battery: x4.0
SA1-Gas: x0.5
SA1-Rooftop Solar: x2.0
SA1-Solar: x6.0
SA1-Wind: x6.0
SA1-Battery: x4.0
TAS1-Gas: x0.5
TAS1-Wind: x6.0
TAS1-Battery: x4.0
VIC1-Brown Coal: x0.0
VIC1-Gas: x0.5
VIC1-Rooftop Solar: x2.0
VIC1-Solar: x6.0
VIC1-Wind: x6.0
VIC1-Battery: x4.0</t>
  </si>
  <si>
    <t>{'NSW1': 60.67, 'QLD1': 20.817, 'SA1': 2.645, 'TAS1': 0.0, 'VIC1': 63.897}</t>
  </si>
  <si>
    <t>7.0_6xVre4xRoofZeroCoal</t>
  </si>
  <si>
    <t>NSW1-Black Coal: x0.0
NSW1-Gas: x0.5
NSW1-Rooftop Solar: x4.0
NSW1-Solar: x6.0
NSW1-Wind: x6.0
NSW1-Battery: x4.0
QLD1-Black Coal: x0.0
QLD1-Gas: x0.5
QLD1-Rooftop Solar: x4.0
QLD1-Solar: x6.0
QLD1-Wind: x6.0
QLD1-Battery: x4.0
SA1-Gas: x0.5
SA1-Rooftop Solar: x4.0
SA1-Solar: x6.0
SA1-Wind: x6.0
SA1-Battery: x4.0
TAS1-Gas: x0.5
TAS1-Wind: x6.0
TAS1-Battery: x4.0
VIC1-Gas: x0.5
VIC1-Brown Coal: x0.0
VIC1-Rooftop Solar: x4.0
VIC1-Solar: x6.0
VIC1-Wind: x6.0
VIC1-Battery: x4.0</t>
  </si>
  <si>
    <t>{'NSW1': 60.844, 'QLD1': 16.352, 'SA1': 2.46, 'TAS1': 0.0, 'VIC1': 60.49}</t>
  </si>
  <si>
    <t>8.0_6xVre&amp;BatteryZeroCoal</t>
  </si>
  <si>
    <t>NSW1-Black Coal: x0.0
NSW1-Gas: x1.0
NSW1-Rooftop Solar: x6.0
NSW1-Solar: x6.0
NSW1-Wind: x6.0
NSW1-Battery: x6.0
QLD1-Black Coal: x0.0
QLD1-Gas: x1.0
QLD1-Rooftop Solar: x6.0
QLD1-Solar: x6.0
QLD1-Wind: x6.0
QLD1-Battery: x6.0
SA1-Gas: x1.0
SA1-Rooftop Solar: x6.0
SA1-Solar: x6.0
SA1-Wind: x6.0
SA1-Battery: x6.0
TAS1-Gas: x1.0
TAS1-Wind: x6.0
TAS1-Battery: x6.0
VIC1-Gas: x1.0
VIC1-Brown Coal: x0.0
VIC1-Rooftop Solar: x6.0
VIC1-Solar: x6.0
VIC1-Wind: x6.0
VIC1-Battery: x6.0</t>
  </si>
  <si>
    <t>8.1_6xVre&amp;BatteryZeroCoal</t>
  </si>
  <si>
    <t>NSW1-Black Coal: x0.0
NSW1-Gas: x0.75
NSW1-Rooftop Solar: x6.0
NSW1-Solar: x6.0
NSW1-Wind: x6.0
NSW1-Battery: x6.0
QLD1-Black Coal: x0.0
QLD1-Gas: x0.75
QLD1-Rooftop Solar: x6.0
QLD1-Solar: x6.0
QLD1-Wind: x6.0
QLD1-Battery: x6.0
SA1-Gas: x0.75
SA1-Rooftop Solar: x6.0
SA1-Solar: x6.0
SA1-Wind: x6.0
SA1-Battery: x6.0
TAS1-Gas: x0.75
TAS1-Wind: x6.0
TAS1-Battery: x6.0
VIC1-Gas: x0.75
VIC1-Brown Coal: x0.0
VIC1-Rooftop Solar: x6.0
VIC1-Solar: x6.0
VIC1-Wind: x6.0
VIC1-Battery: x6.0</t>
  </si>
  <si>
    <t>8.2_6xVre&amp;BatteryZeroCoal</t>
  </si>
  <si>
    <t>NSW1-Black Coal: x0.0
NSW1-Gas: x0.5
NSW1-Rooftop Solar: x6.0
NSW1-Solar: x6.0
NSW1-Wind: x6.0
NSW1-Battery: x6.0
QLD1-Black Coal: x0.0
QLD1-Gas: x0.5
QLD1-Rooftop Solar: x6.0
QLD1-Solar: x6.0
QLD1-Wind: x6.0
QLD1-Battery: x6.0
SA1-Gas: x0.5
SA1-Rooftop Solar: x6.0
SA1-Solar: x6.0
SA1-Wind: x6.0
SA1-Battery: x6.0
TAS1-Gas: x0.5
TAS1-Wind: x6.0
TAS1-Battery: x6.0
VIC1-Gas: x0.5
VIC1-Brown Coal: x0.0
VIC1-Rooftop Solar: x6.0
VIC1-Solar: x6.0
VIC1-Wind: x6.0
VIC1-Battery: x6.0</t>
  </si>
  <si>
    <t>{'NSW1': 4.541, 'QLD1': 4.247, 'SA1': 0.0, 'TAS1': 0.0, 'VIC1': 7.664}</t>
  </si>
  <si>
    <t>% Gas increase on baseline</t>
  </si>
  <si>
    <t>% Gas increase/decrease on 2024-25 (10,919MW)</t>
  </si>
  <si>
    <t>% increase on baseline</t>
  </si>
  <si>
    <r>
      <t xml:space="preserve">NSW1-Black Coal: x0.15
NSW1-Gas: x0.9
NSW1-Rooftop Solar: x1.3
NSW1-Solar: x1.3
NSW1-Wind: x1.5
</t>
    </r>
    <r>
      <rPr>
        <b/>
        <sz val="9"/>
        <color theme="1"/>
        <rFont val="Aptos Narrow"/>
        <family val="2"/>
        <scheme val="minor"/>
      </rPr>
      <t>NSW1-Battery: x6.0</t>
    </r>
    <r>
      <rPr>
        <sz val="9"/>
        <color theme="1"/>
        <rFont val="Aptos Narrow"/>
        <family val="2"/>
        <scheme val="minor"/>
      </rPr>
      <t xml:space="preserve">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</t>
    </r>
    <r>
      <rPr>
        <b/>
        <sz val="9"/>
        <color theme="1"/>
        <rFont val="Aptos Narrow"/>
        <family val="2"/>
        <scheme val="minor"/>
      </rPr>
      <t>VIC1-Battery: x6.0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</si>
</sst>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0" borderId="0" xfId="0" applyFill="1"/>
    <xf numFmtId="0" fontId="2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19" fillId="0" borderId="0" xfId="1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9" fontId="19" fillId="0" borderId="0" xfId="1" applyFont="1" applyFill="1" applyAlignment="1">
      <alignment horizontal="center" vertical="center"/>
    </xf>
    <xf numFmtId="9" fontId="20" fillId="0" borderId="0" xfId="1" applyFont="1" applyAlignment="1">
      <alignment horizontal="center" vertical="center"/>
    </xf>
    <xf numFmtId="9" fontId="20" fillId="0" borderId="0" xfId="1" applyFont="1" applyFill="1" applyAlignment="1">
      <alignment horizontal="center" vertical="center"/>
    </xf>
    <xf numFmtId="9" fontId="22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nt Chalmers" id="{BD941828-8254-4B62-A048-DE31405E3DC6}" userId="S::uqgchal2@uq.edu.au::dbc477d1-1c9c-4114-b5de-54dfe5c967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7-05T08:34:36.24" personId="{BD941828-8254-4B62-A048-DE31405E3DC6}" id="{D07F5604-A975-4EF7-8EC3-3F985542364E}">
    <text>Bold ones are probably more feasible.</text>
  </threadedComment>
  <threadedComment ref="E1" dT="2025-07-02T01:52:02.68" personId="{BD941828-8254-4B62-A048-DE31405E3DC6}" id="{8494A9DC-2325-4817-8C66-E17D42D24B6E}">
    <text>Source: https://explore.openelectricity.org.au/energy/nem/?range=1y&amp;interval=1w&amp;view=discrete-time&amp;group=Simplified</text>
    <extLst>
      <x:ext xmlns:xltc2="http://schemas.microsoft.com/office/spreadsheetml/2020/threadedcomments2" uri="{F7C98A9C-CBB3-438F-8F68-D28B6AF4A901}">
        <xltc2:checksum>1662631292</xltc2:checksum>
        <xltc2:hyperlink startIndex="8" length="107" url="https://explore.openelectricity.org.au/energy/nem/?range=1y&amp;interval=1w&amp;view=discrete-time&amp;group=Simplified"/>
      </x:ext>
    </extLst>
  </threadedComment>
  <threadedComment ref="B2" dT="2025-07-02T23:32:06.79" personId="{BD941828-8254-4B62-A048-DE31405E3DC6}" id="{D612104F-A3A3-437F-BB2A-80BA2CDDB169}">
    <text>Note: Baseline is based on current registered facility capacities (operating + committed) from Open Electricity, with a starter 600MW (Cellars Hill) battery added in TAS1 so it can be scaled.</text>
  </threadedComment>
  <threadedComment ref="C2" dT="2025-07-02T01:31:22.93" personId="{BD941828-8254-4B62-A048-DE31405E3DC6}" id="{E0CEE222-52C6-453F-83B8-BE179B596285}">
    <text>Not realistic due to solver dispatching coal over gas as it has a cheaper marginal price. More like 7.5x this amount (source: Open Electricity, NEM simplified view over 1 year). See column E for better comparison.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50DD-C26D-48D4-B383-0D0B5C26E4CD}">
  <dimension ref="A1:J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1.08984375" bestFit="1" customWidth="1"/>
    <col min="2" max="2" width="24.08984375" customWidth="1"/>
    <col min="3" max="3" width="19.08984375" bestFit="1" customWidth="1"/>
    <col min="4" max="5" width="19.08984375" customWidth="1"/>
    <col min="6" max="6" width="26.81640625" bestFit="1" customWidth="1"/>
    <col min="7" max="7" width="19.453125" bestFit="1" customWidth="1"/>
    <col min="8" max="8" width="19.90625" bestFit="1" customWidth="1"/>
    <col min="9" max="9" width="66.089843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53</v>
      </c>
      <c r="E1" s="1" t="s">
        <v>54</v>
      </c>
      <c r="F1" s="1" t="s">
        <v>3</v>
      </c>
      <c r="G1" s="1" t="s">
        <v>55</v>
      </c>
      <c r="H1" s="1" t="s">
        <v>4</v>
      </c>
      <c r="I1" s="1" t="s">
        <v>5</v>
      </c>
      <c r="J1" s="2"/>
    </row>
    <row r="2" spans="1:10" ht="228.5" x14ac:dyDescent="0.35">
      <c r="A2" s="4" t="s">
        <v>6</v>
      </c>
      <c r="B2" s="3" t="s">
        <v>7</v>
      </c>
      <c r="C2" s="4">
        <v>1464.335</v>
      </c>
      <c r="D2" s="5">
        <v>0</v>
      </c>
      <c r="E2" s="5">
        <v>0</v>
      </c>
      <c r="F2" s="4">
        <v>1877.5440000000001</v>
      </c>
      <c r="G2" s="5">
        <v>0</v>
      </c>
      <c r="H2" s="4">
        <v>0</v>
      </c>
      <c r="I2" s="4" t="s">
        <v>8</v>
      </c>
    </row>
    <row r="3" spans="1:10" ht="252.5" x14ac:dyDescent="0.35">
      <c r="A3" s="4" t="s">
        <v>9</v>
      </c>
      <c r="B3" s="3" t="s">
        <v>10</v>
      </c>
      <c r="C3" s="4">
        <v>6628.4570000000003</v>
      </c>
      <c r="D3" s="5">
        <f>(C3-C$2)/C$2</f>
        <v>3.5265987632611391</v>
      </c>
      <c r="E3" s="5">
        <f>(C3-10919)/10919</f>
        <v>-0.3929428519095155</v>
      </c>
      <c r="F3" s="4">
        <v>3363.54</v>
      </c>
      <c r="G3" s="5">
        <f>(F3-F$2)/F$2</f>
        <v>0.79145735066661538</v>
      </c>
      <c r="H3" s="4">
        <v>0</v>
      </c>
      <c r="I3" s="4" t="s">
        <v>8</v>
      </c>
    </row>
    <row r="4" spans="1:10" ht="252.5" x14ac:dyDescent="0.35">
      <c r="A4" s="4" t="s">
        <v>11</v>
      </c>
      <c r="B4" s="3" t="s">
        <v>12</v>
      </c>
      <c r="C4" s="4">
        <v>22810.97</v>
      </c>
      <c r="D4" s="5">
        <f t="shared" ref="D4:D18" si="0">(C4-C$2)/C$2</f>
        <v>14.577699092079341</v>
      </c>
      <c r="E4" s="6">
        <f t="shared" ref="E4:E18" si="1">(C4-10919)/10919</f>
        <v>1.0891079769209635</v>
      </c>
      <c r="F4" s="4">
        <v>2397.4430000000002</v>
      </c>
      <c r="G4" s="5">
        <f t="shared" ref="G4:G20" si="2">(F4-F$2)/F$2</f>
        <v>0.27690376364015973</v>
      </c>
      <c r="H4" s="4">
        <v>0</v>
      </c>
      <c r="I4" s="4" t="s">
        <v>8</v>
      </c>
    </row>
    <row r="5" spans="1:10" ht="252.5" x14ac:dyDescent="0.35">
      <c r="A5" s="4" t="s">
        <v>13</v>
      </c>
      <c r="B5" s="3" t="s">
        <v>14</v>
      </c>
      <c r="C5" s="4">
        <v>21922.138999999999</v>
      </c>
      <c r="D5" s="7">
        <f t="shared" si="0"/>
        <v>13.970712985758039</v>
      </c>
      <c r="E5" s="8">
        <f t="shared" si="1"/>
        <v>1.0077057422840918</v>
      </c>
      <c r="F5" s="4">
        <v>366.13200000000001</v>
      </c>
      <c r="G5" s="7">
        <f t="shared" si="2"/>
        <v>-0.80499418389129629</v>
      </c>
      <c r="H5" s="4">
        <v>0</v>
      </c>
      <c r="I5" s="4" t="s">
        <v>8</v>
      </c>
    </row>
    <row r="6" spans="1:10" ht="312.5" x14ac:dyDescent="0.35">
      <c r="A6" s="4" t="s">
        <v>15</v>
      </c>
      <c r="B6" s="3" t="s">
        <v>16</v>
      </c>
      <c r="C6" s="4">
        <v>21816.628000000001</v>
      </c>
      <c r="D6" s="7">
        <f t="shared" si="0"/>
        <v>13.898659118302849</v>
      </c>
      <c r="E6" s="8">
        <f t="shared" si="1"/>
        <v>0.99804267790090673</v>
      </c>
      <c r="F6" s="4">
        <v>363.19799999999998</v>
      </c>
      <c r="G6" s="7">
        <f t="shared" si="2"/>
        <v>-0.8065568636474032</v>
      </c>
      <c r="H6" s="13">
        <v>15.942</v>
      </c>
      <c r="I6" s="4" t="s">
        <v>17</v>
      </c>
    </row>
    <row r="7" spans="1:10" ht="312.5" x14ac:dyDescent="0.35">
      <c r="A7" s="4" t="s">
        <v>18</v>
      </c>
      <c r="B7" s="3" t="s">
        <v>19</v>
      </c>
      <c r="C7" s="4">
        <v>21027.757000000001</v>
      </c>
      <c r="D7" s="5">
        <f t="shared" si="0"/>
        <v>13.359936080200228</v>
      </c>
      <c r="E7" s="6">
        <f t="shared" si="1"/>
        <v>0.92579512775895245</v>
      </c>
      <c r="F7" s="4">
        <v>190.98</v>
      </c>
      <c r="G7" s="5">
        <f t="shared" si="2"/>
        <v>-0.89828201096751925</v>
      </c>
      <c r="H7" s="13">
        <v>4.6070000000000002</v>
      </c>
      <c r="I7" s="4" t="s">
        <v>20</v>
      </c>
    </row>
    <row r="8" spans="1:10" ht="312.5" x14ac:dyDescent="0.35">
      <c r="A8" s="12" t="s">
        <v>21</v>
      </c>
      <c r="B8" s="3" t="s">
        <v>56</v>
      </c>
      <c r="C8" s="4">
        <v>20574.528999999999</v>
      </c>
      <c r="D8" s="5">
        <f t="shared" si="0"/>
        <v>13.050424936916757</v>
      </c>
      <c r="E8" s="6">
        <f t="shared" si="1"/>
        <v>0.88428693103764067</v>
      </c>
      <c r="F8" s="4">
        <v>137.21600000000001</v>
      </c>
      <c r="G8" s="5">
        <f t="shared" si="2"/>
        <v>-0.92691729195161332</v>
      </c>
      <c r="H8" s="4">
        <v>0</v>
      </c>
      <c r="I8" s="4" t="s">
        <v>8</v>
      </c>
    </row>
    <row r="9" spans="1:10" ht="312.5" x14ac:dyDescent="0.35">
      <c r="A9" s="4" t="s">
        <v>22</v>
      </c>
      <c r="B9" s="3" t="s">
        <v>23</v>
      </c>
      <c r="C9" s="4">
        <v>21435.971000000001</v>
      </c>
      <c r="D9" s="5">
        <f t="shared" si="0"/>
        <v>13.638706989862294</v>
      </c>
      <c r="E9" s="6">
        <f t="shared" si="1"/>
        <v>0.96318078578624433</v>
      </c>
      <c r="F9" s="4">
        <v>360.52499999999998</v>
      </c>
      <c r="G9" s="11">
        <f t="shared" si="2"/>
        <v>-0.80798053201416331</v>
      </c>
      <c r="H9" s="13">
        <v>229.37700000000001</v>
      </c>
      <c r="I9" s="4" t="s">
        <v>24</v>
      </c>
    </row>
    <row r="10" spans="1:10" ht="312.5" x14ac:dyDescent="0.35">
      <c r="A10" s="4" t="s">
        <v>25</v>
      </c>
      <c r="B10" s="3" t="s">
        <v>26</v>
      </c>
      <c r="C10" s="4">
        <v>19074.969000000001</v>
      </c>
      <c r="D10" s="5">
        <f t="shared" si="0"/>
        <v>12.02636964902157</v>
      </c>
      <c r="E10" s="6">
        <f t="shared" si="1"/>
        <v>0.7469520102573497</v>
      </c>
      <c r="F10" s="4">
        <v>347.00599999999997</v>
      </c>
      <c r="G10" s="11">
        <f t="shared" si="2"/>
        <v>-0.81518089589378462</v>
      </c>
      <c r="H10" s="13">
        <v>1791.9570000000001</v>
      </c>
      <c r="I10" s="4" t="s">
        <v>27</v>
      </c>
    </row>
    <row r="11" spans="1:10" ht="252.5" x14ac:dyDescent="0.35">
      <c r="A11" s="4" t="s">
        <v>28</v>
      </c>
      <c r="B11" s="3" t="s">
        <v>29</v>
      </c>
      <c r="C11" s="4">
        <v>5836.3490000000002</v>
      </c>
      <c r="D11" s="7">
        <f t="shared" si="0"/>
        <v>2.9856651654163837</v>
      </c>
      <c r="E11" s="7">
        <f t="shared" si="1"/>
        <v>-0.46548685777085813</v>
      </c>
      <c r="F11" s="4">
        <v>68521.066000000006</v>
      </c>
      <c r="G11" s="10">
        <f t="shared" si="2"/>
        <v>35.495052046716353</v>
      </c>
      <c r="H11" s="13">
        <v>3.415</v>
      </c>
      <c r="I11" s="4" t="s">
        <v>30</v>
      </c>
    </row>
    <row r="12" spans="1:10" ht="252.5" x14ac:dyDescent="0.35">
      <c r="A12" s="12" t="s">
        <v>31</v>
      </c>
      <c r="B12" s="3" t="s">
        <v>32</v>
      </c>
      <c r="C12" s="4">
        <v>3900.0520000000001</v>
      </c>
      <c r="D12" s="5">
        <f t="shared" si="0"/>
        <v>1.6633605015245829</v>
      </c>
      <c r="E12" s="5">
        <f t="shared" si="1"/>
        <v>-0.64281967213114755</v>
      </c>
      <c r="F12" s="4">
        <v>115833.341</v>
      </c>
      <c r="G12" s="9">
        <f t="shared" si="2"/>
        <v>60.694075345238247</v>
      </c>
      <c r="H12" s="4">
        <v>0</v>
      </c>
      <c r="I12" s="4" t="s">
        <v>8</v>
      </c>
    </row>
    <row r="13" spans="1:10" ht="252.5" x14ac:dyDescent="0.35">
      <c r="A13" s="4" t="s">
        <v>33</v>
      </c>
      <c r="B13" s="3" t="s">
        <v>34</v>
      </c>
      <c r="C13" s="4">
        <v>2985.402</v>
      </c>
      <c r="D13" s="5">
        <f t="shared" si="0"/>
        <v>1.038742500862166</v>
      </c>
      <c r="E13" s="5">
        <f t="shared" si="1"/>
        <v>-0.72658650059529262</v>
      </c>
      <c r="F13" s="4">
        <v>167519.413</v>
      </c>
      <c r="G13" s="9">
        <f t="shared" si="2"/>
        <v>88.22262966939789</v>
      </c>
      <c r="H13" s="4">
        <v>0</v>
      </c>
      <c r="I13" s="4" t="s">
        <v>8</v>
      </c>
    </row>
    <row r="14" spans="1:10" ht="312.5" x14ac:dyDescent="0.35">
      <c r="A14" s="12" t="s">
        <v>35</v>
      </c>
      <c r="B14" s="3" t="s">
        <v>36</v>
      </c>
      <c r="C14" s="4">
        <v>2843.9769999999999</v>
      </c>
      <c r="D14" s="5">
        <f t="shared" si="0"/>
        <v>0.94216282476345903</v>
      </c>
      <c r="E14" s="5">
        <f t="shared" si="1"/>
        <v>-0.73953869401959893</v>
      </c>
      <c r="F14" s="4">
        <v>167457.97399999999</v>
      </c>
      <c r="G14" s="6">
        <f t="shared" si="2"/>
        <v>88.189906601389893</v>
      </c>
      <c r="H14" s="4">
        <v>0</v>
      </c>
      <c r="I14" s="4" t="s">
        <v>8</v>
      </c>
    </row>
    <row r="15" spans="1:10" ht="312.5" x14ac:dyDescent="0.35">
      <c r="A15" s="4" t="s">
        <v>37</v>
      </c>
      <c r="B15" s="3" t="s">
        <v>38</v>
      </c>
      <c r="C15" s="4">
        <v>2617.9070000000002</v>
      </c>
      <c r="D15" s="5">
        <f t="shared" si="0"/>
        <v>0.78777875281271026</v>
      </c>
      <c r="E15" s="5">
        <f t="shared" si="1"/>
        <v>-0.76024297096803739</v>
      </c>
      <c r="F15" s="4">
        <v>167263.829</v>
      </c>
      <c r="G15" s="6">
        <f t="shared" si="2"/>
        <v>88.086502899532576</v>
      </c>
      <c r="H15" s="13">
        <v>17.742000000000001</v>
      </c>
      <c r="I15" s="4" t="s">
        <v>39</v>
      </c>
    </row>
    <row r="16" spans="1:10" ht="312.5" x14ac:dyDescent="0.35">
      <c r="A16" s="4" t="s">
        <v>40</v>
      </c>
      <c r="B16" s="3" t="s">
        <v>41</v>
      </c>
      <c r="C16" s="4">
        <v>2108.826</v>
      </c>
      <c r="D16" s="5">
        <f t="shared" si="0"/>
        <v>0.44012538114570776</v>
      </c>
      <c r="E16" s="5">
        <f t="shared" si="1"/>
        <v>-0.80686637970510111</v>
      </c>
      <c r="F16" s="4">
        <v>167040.21599999999</v>
      </c>
      <c r="G16" s="6">
        <f t="shared" si="2"/>
        <v>87.967404225946225</v>
      </c>
      <c r="H16" s="13">
        <v>148.029</v>
      </c>
      <c r="I16" s="4" t="s">
        <v>42</v>
      </c>
    </row>
    <row r="17" spans="1:9" ht="312.5" x14ac:dyDescent="0.35">
      <c r="A17" s="4" t="s">
        <v>43</v>
      </c>
      <c r="B17" s="3" t="s">
        <v>44</v>
      </c>
      <c r="C17" s="4">
        <v>2050.4470000000001</v>
      </c>
      <c r="D17" s="5">
        <f t="shared" si="0"/>
        <v>0.40025813765292784</v>
      </c>
      <c r="E17" s="5">
        <f t="shared" si="1"/>
        <v>-0.8122129315871417</v>
      </c>
      <c r="F17" s="4">
        <v>184034.807</v>
      </c>
      <c r="G17" s="6">
        <f t="shared" si="2"/>
        <v>97.018905016340497</v>
      </c>
      <c r="H17" s="13">
        <v>140.14599999999999</v>
      </c>
      <c r="I17" s="4" t="s">
        <v>45</v>
      </c>
    </row>
    <row r="18" spans="1:9" ht="312.5" x14ac:dyDescent="0.35">
      <c r="A18" s="4" t="s">
        <v>46</v>
      </c>
      <c r="B18" s="3" t="s">
        <v>47</v>
      </c>
      <c r="C18" s="4">
        <v>2031.769</v>
      </c>
      <c r="D18" s="5">
        <f t="shared" si="0"/>
        <v>0.38750285965984554</v>
      </c>
      <c r="E18" s="5">
        <f t="shared" si="1"/>
        <v>-0.81392352779558563</v>
      </c>
      <c r="F18" s="4">
        <v>177535.022</v>
      </c>
      <c r="G18" s="6">
        <f t="shared" si="2"/>
        <v>93.557050061143698</v>
      </c>
      <c r="H18" s="4">
        <v>0</v>
      </c>
      <c r="I18" s="4" t="s">
        <v>8</v>
      </c>
    </row>
    <row r="19" spans="1:9" ht="312.5" x14ac:dyDescent="0.35">
      <c r="A19" s="4" t="s">
        <v>48</v>
      </c>
      <c r="B19" s="3" t="s">
        <v>49</v>
      </c>
      <c r="C19" s="4">
        <v>1684.3869999999999</v>
      </c>
      <c r="D19" s="5">
        <f t="shared" ref="D19:D20" si="3">(C19-C$2)/C$2</f>
        <v>0.15027435661921618</v>
      </c>
      <c r="E19" s="5">
        <f t="shared" ref="E19:E20" si="4">(C19-10919)/10919</f>
        <v>-0.84573797966846775</v>
      </c>
      <c r="F19" s="4">
        <v>177365.45800000001</v>
      </c>
      <c r="G19" s="6">
        <f t="shared" si="2"/>
        <v>93.466738462587301</v>
      </c>
      <c r="H19" s="4">
        <v>0</v>
      </c>
      <c r="I19" s="4" t="s">
        <v>8</v>
      </c>
    </row>
    <row r="20" spans="1:9" ht="312.5" x14ac:dyDescent="0.35">
      <c r="A20" s="4" t="s">
        <v>50</v>
      </c>
      <c r="B20" s="3" t="s">
        <v>51</v>
      </c>
      <c r="C20" s="4">
        <v>1308.748</v>
      </c>
      <c r="D20" s="5">
        <f t="shared" si="3"/>
        <v>-0.10625096033353022</v>
      </c>
      <c r="E20" s="5">
        <f t="shared" si="4"/>
        <v>-0.88014030588881764</v>
      </c>
      <c r="F20" s="4">
        <v>177184.1</v>
      </c>
      <c r="G20" s="6">
        <f t="shared" si="2"/>
        <v>93.3701452535866</v>
      </c>
      <c r="H20" s="13">
        <v>16.452999999999999</v>
      </c>
      <c r="I20" s="4" t="s">
        <v>52</v>
      </c>
    </row>
  </sheetData>
  <autoFilter ref="A1:L20" xr:uid="{9DCE50DD-C26D-48D4-B383-0D0B5C26E4CD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scenarios_summary_20250705_1701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Chalmers</dc:creator>
  <cp:lastModifiedBy>Grant Chalmers</cp:lastModifiedBy>
  <dcterms:created xsi:type="dcterms:W3CDTF">2025-07-05T08:11:29Z</dcterms:created>
  <dcterms:modified xsi:type="dcterms:W3CDTF">2025-07-05T08:52:10Z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2025-07-05T08:13:44Z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71053089-0d25-4fa4-805e-527b0615376e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