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activeTab="3"/>
  </bookViews>
  <sheets>
    <sheet name="Матеріали та комплектуючі" sheetId="1" r:id="rId1"/>
    <sheet name="Оплата праці" sheetId="2" r:id="rId2"/>
    <sheet name="Відрахування та податки" sheetId="3" r:id="rId3"/>
    <sheet name="Бюджетування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  <c r="E8" i="3"/>
  <c r="D3" i="3"/>
  <c r="F3" i="3" s="1"/>
  <c r="D4" i="3"/>
  <c r="D5" i="3"/>
  <c r="D6" i="3"/>
  <c r="D7" i="3"/>
  <c r="D2" i="3"/>
  <c r="E2" i="3"/>
  <c r="F4" i="3"/>
  <c r="F5" i="3"/>
  <c r="E6" i="3"/>
  <c r="E7" i="3"/>
  <c r="F2" i="3"/>
  <c r="E8" i="2"/>
  <c r="E3" i="2"/>
  <c r="E4" i="2"/>
  <c r="E5" i="2"/>
  <c r="E6" i="2"/>
  <c r="E7" i="2"/>
  <c r="E2" i="2"/>
  <c r="E6" i="1"/>
  <c r="E5" i="1"/>
  <c r="E4" i="1"/>
  <c r="E2" i="1"/>
  <c r="E3" i="1"/>
  <c r="E5" i="3" l="1"/>
  <c r="E4" i="3"/>
  <c r="E3" i="3"/>
  <c r="F7" i="3"/>
  <c r="F6" i="3"/>
  <c r="F8" i="3" s="1"/>
</calcChain>
</file>

<file path=xl/sharedStrings.xml><?xml version="1.0" encoding="utf-8"?>
<sst xmlns="http://schemas.openxmlformats.org/spreadsheetml/2006/main" count="47" uniqueCount="39">
  <si>
    <t xml:space="preserve">Назва матеріалів та комплектуючих </t>
  </si>
  <si>
    <t>Марка, тип, модель</t>
  </si>
  <si>
    <t xml:space="preserve">Фактична кількість, шт. </t>
  </si>
  <si>
    <t>Ціна за одиницю, грн.</t>
  </si>
  <si>
    <t xml:space="preserve">Разом, грн. </t>
  </si>
  <si>
    <t>Разом:</t>
  </si>
  <si>
    <t>Microsoft Kinect Sensor 2.0 для PC(6L6-00004)</t>
  </si>
  <si>
    <t>Сенсор руху</t>
  </si>
  <si>
    <t>Мікро сервер</t>
  </si>
  <si>
    <t xml:space="preserve">Intel NUC Kit (BOXNUC5PGYH) </t>
  </si>
  <si>
    <t>Проектор</t>
  </si>
  <si>
    <t>Epson EH-TW5300 (V11H707040)</t>
  </si>
  <si>
    <t>Кабелі</t>
  </si>
  <si>
    <t>Посада, спеціальність</t>
  </si>
  <si>
    <t>Кількість працівників, осіб</t>
  </si>
  <si>
    <t>Час роботи, дні</t>
  </si>
  <si>
    <t>Сума витрат на оплату праці, грн</t>
  </si>
  <si>
    <t>Тестер</t>
  </si>
  <si>
    <t>Денна заробітна плата
працівників,
грн.</t>
  </si>
  <si>
    <t>Менеджер проекту</t>
  </si>
  <si>
    <t>Дизайнер\Бізнес аналітик</t>
  </si>
  <si>
    <t>Фронт енд програміст</t>
  </si>
  <si>
    <t>Спеціаліст з інфраструктури</t>
  </si>
  <si>
    <t>Програміст\тех лід</t>
  </si>
  <si>
    <t>Сума основної заробітної плати</t>
  </si>
  <si>
    <t>Сума додаткової заробітної плати</t>
  </si>
  <si>
    <t>Разом витрат на оплату праці</t>
  </si>
  <si>
    <t>Військовий збір (1,5%), грн.</t>
  </si>
  <si>
    <t>Сума податку з доходів фізичних осіб (18%), грн.</t>
  </si>
  <si>
    <t>Разом</t>
  </si>
  <si>
    <t>Показники</t>
  </si>
  <si>
    <t>Сума, грн.</t>
  </si>
  <si>
    <t>Дохід від реалізації продукції ( на одиницю товару)</t>
  </si>
  <si>
    <t>Податок на додану вартість (20%)</t>
  </si>
  <si>
    <t>Чистий дохід від реалізації продукції</t>
  </si>
  <si>
    <t>Собівартість реалізованої продукції</t>
  </si>
  <si>
    <t>Фінансовий результат від операційної діяльності</t>
  </si>
  <si>
    <t>Податок на прибуток (18%)</t>
  </si>
  <si>
    <t>Чистий прибуток (збиток)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</si>
</sst>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169" fontId="1" fillId="0" borderId="0" xfId="0" applyNumberFormat="1" applyFont="1" applyBorder="1" applyAlignment="1">
      <alignment vertical="center" wrapText="1"/>
    </xf>
  </cellXfs>
  <cellStyles count="1">
    <cellStyle name="Звичайний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Таблиця1" displayName="Таблиця1" ref="A1:E6" totalsRowShown="0" headerRowDxfId="24" dataDxfId="25" headerRowBorderDxfId="26" tableBorderDxfId="27">
  <autoFilter ref="A1:E6"/>
  <tableColumns count="5">
    <tableColumn id="1" name="Назва матеріалів та комплектуючих " dataDxfId="23"/>
    <tableColumn id="2" name="Марка, тип, модель" dataDxfId="22"/>
    <tableColumn id="3" name="Фактична кількість, шт. " dataDxfId="21"/>
    <tableColumn id="4" name="Ціна за одиницю, грн." dataDxfId="20"/>
    <tableColumn id="5" name="Разом, грн. " dataDxf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Таблиця2" displayName="Таблиця2" ref="A1:E8" totalsRowShown="0" headerRowDxfId="12" dataDxfId="13">
  <autoFilter ref="A1:E8"/>
  <tableColumns count="5">
    <tableColumn id="1" name="Посада, спеціальність" dataDxfId="18"/>
    <tableColumn id="2" name="Кількість працівників, осіб" dataDxfId="17"/>
    <tableColumn id="3" name="Час роботи, дні" dataDxfId="16"/>
    <tableColumn id="4" name="Денна заробітна плата_x000a_працівників,_x000a_грн." dataDxfId="15"/>
    <tableColumn id="5" name="Сума витрат на оплату праці, грн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Таблиця3" displayName="Таблиця3" ref="A1:F8" totalsRowShown="0" headerRowDxfId="4" dataDxfId="11">
  <autoFilter ref="A1:F8"/>
  <tableColumns count="6">
    <tableColumn id="1" name="Посада, спеціальність" dataDxfId="10"/>
    <tableColumn id="2" name="Сума основної заробітної плати" dataDxfId="9"/>
    <tableColumn id="3" name="Сума додаткової заробітної плати" dataDxfId="8"/>
    <tableColumn id="4" name="Разом витрат на оплату праці" dataDxfId="7"/>
    <tableColumn id="5" name="Військовий збір (1,5%), грн." dataDxfId="6"/>
    <tableColumn id="6" name="Сума податку з доходів фізичних осіб (18%), грн.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Таблиця4" displayName="Таблиця4" ref="A1:B8" totalsRowShown="0" headerRowDxfId="0" dataDxfId="1">
  <autoFilter ref="A1:B8"/>
  <tableColumns count="2">
    <tableColumn id="1" name="Показники" dataDxfId="3"/>
    <tableColumn id="2" name="Сума, грн.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E6"/>
    </sheetView>
  </sheetViews>
  <sheetFormatPr defaultRowHeight="15" x14ac:dyDescent="0.25"/>
  <cols>
    <col min="1" max="1" width="36.375" customWidth="1"/>
    <col min="2" max="2" width="21" customWidth="1"/>
    <col min="3" max="3" width="25.25" customWidth="1"/>
    <col min="4" max="4" width="22.125" customWidth="1"/>
    <col min="5" max="5" width="13.875" customWidth="1"/>
  </cols>
  <sheetData>
    <row r="1" spans="1:5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31.5" x14ac:dyDescent="0.25">
      <c r="A2" s="1" t="s">
        <v>7</v>
      </c>
      <c r="B2" s="1" t="s">
        <v>6</v>
      </c>
      <c r="C2" s="1">
        <v>2</v>
      </c>
      <c r="D2" s="1">
        <v>4999</v>
      </c>
      <c r="E2" s="1">
        <f>C2*D2</f>
        <v>9998</v>
      </c>
    </row>
    <row r="3" spans="1:5" ht="31.5" x14ac:dyDescent="0.25">
      <c r="A3" s="1" t="s">
        <v>8</v>
      </c>
      <c r="B3" s="1" t="s">
        <v>9</v>
      </c>
      <c r="C3" s="1">
        <v>3</v>
      </c>
      <c r="D3" s="1">
        <v>7271</v>
      </c>
      <c r="E3" s="1">
        <f>C3*D3</f>
        <v>21813</v>
      </c>
    </row>
    <row r="4" spans="1:5" ht="31.5" x14ac:dyDescent="0.25">
      <c r="A4" s="1" t="s">
        <v>10</v>
      </c>
      <c r="B4" s="1" t="s">
        <v>11</v>
      </c>
      <c r="C4" s="1">
        <v>2</v>
      </c>
      <c r="D4" s="1">
        <v>27300</v>
      </c>
      <c r="E4" s="1">
        <f>C4*D4</f>
        <v>54600</v>
      </c>
    </row>
    <row r="5" spans="1:5" ht="15.75" x14ac:dyDescent="0.25">
      <c r="A5" s="1" t="s">
        <v>12</v>
      </c>
      <c r="B5" s="1"/>
      <c r="C5" s="1">
        <v>30</v>
      </c>
      <c r="D5" s="1">
        <v>40</v>
      </c>
      <c r="E5" s="1">
        <f>C5*D5</f>
        <v>1200</v>
      </c>
    </row>
    <row r="6" spans="1:5" ht="15.75" x14ac:dyDescent="0.25">
      <c r="A6" s="1" t="s">
        <v>5</v>
      </c>
      <c r="B6" s="1"/>
      <c r="C6" s="1"/>
      <c r="D6" s="1"/>
      <c r="E6" s="1">
        <f>SUM(E2:E5)</f>
        <v>87611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8" sqref="E8"/>
    </sheetView>
  </sheetViews>
  <sheetFormatPr defaultRowHeight="15" x14ac:dyDescent="0.25"/>
  <cols>
    <col min="1" max="1" width="29.125" customWidth="1"/>
    <col min="2" max="2" width="16.875" customWidth="1"/>
    <col min="3" max="3" width="8.625" customWidth="1"/>
    <col min="4" max="4" width="12.25" customWidth="1"/>
    <col min="5" max="5" width="13.5" customWidth="1"/>
  </cols>
  <sheetData>
    <row r="1" spans="1:5" ht="78.75" x14ac:dyDescent="0.25">
      <c r="A1" s="1" t="s">
        <v>13</v>
      </c>
      <c r="B1" s="1" t="s">
        <v>14</v>
      </c>
      <c r="C1" s="1" t="s">
        <v>15</v>
      </c>
      <c r="D1" s="1" t="s">
        <v>18</v>
      </c>
      <c r="E1" s="1" t="s">
        <v>16</v>
      </c>
    </row>
    <row r="2" spans="1:5" ht="15.75" x14ac:dyDescent="0.25">
      <c r="A2" s="5" t="s">
        <v>19</v>
      </c>
      <c r="B2" s="5">
        <v>1</v>
      </c>
      <c r="C2" s="5">
        <v>10</v>
      </c>
      <c r="D2" s="5">
        <v>2000</v>
      </c>
      <c r="E2" s="5">
        <f>Таблиця2[[#This Row],[Час роботи, дні]]*Таблиця2[[#This Row],[Денна заробітна плата
працівників,
грн.]]</f>
        <v>20000</v>
      </c>
    </row>
    <row r="3" spans="1:5" ht="15.75" x14ac:dyDescent="0.25">
      <c r="A3" s="5" t="s">
        <v>20</v>
      </c>
      <c r="B3" s="5">
        <v>1</v>
      </c>
      <c r="C3" s="5">
        <v>10</v>
      </c>
      <c r="D3" s="5">
        <v>1700</v>
      </c>
      <c r="E3" s="5">
        <f>Таблиця2[[#This Row],[Час роботи, дні]]*Таблиця2[[#This Row],[Денна заробітна плата
працівників,
грн.]]</f>
        <v>17000</v>
      </c>
    </row>
    <row r="4" spans="1:5" ht="15.75" x14ac:dyDescent="0.25">
      <c r="A4" s="5" t="s">
        <v>23</v>
      </c>
      <c r="B4" s="5">
        <v>1</v>
      </c>
      <c r="C4" s="5">
        <v>10</v>
      </c>
      <c r="D4" s="5">
        <v>2000</v>
      </c>
      <c r="E4" s="5">
        <f>Таблиця2[[#This Row],[Час роботи, дні]]*Таблиця2[[#This Row],[Денна заробітна плата
працівників,
грн.]]</f>
        <v>20000</v>
      </c>
    </row>
    <row r="5" spans="1:5" ht="15.75" x14ac:dyDescent="0.25">
      <c r="A5" s="5" t="s">
        <v>21</v>
      </c>
      <c r="B5" s="5">
        <v>1</v>
      </c>
      <c r="C5" s="5">
        <v>10</v>
      </c>
      <c r="D5" s="5">
        <v>1500</v>
      </c>
      <c r="E5" s="5">
        <f>Таблиця2[[#This Row],[Час роботи, дні]]*Таблиця2[[#This Row],[Денна заробітна плата
працівників,
грн.]]</f>
        <v>15000</v>
      </c>
    </row>
    <row r="6" spans="1:5" ht="15.75" x14ac:dyDescent="0.25">
      <c r="A6" s="5" t="s">
        <v>17</v>
      </c>
      <c r="B6" s="5">
        <v>1</v>
      </c>
      <c r="C6" s="5">
        <v>10</v>
      </c>
      <c r="D6" s="5">
        <v>1000</v>
      </c>
      <c r="E6" s="5">
        <f>Таблиця2[[#This Row],[Час роботи, дні]]*Таблиця2[[#This Row],[Денна заробітна плата
працівників,
грн.]]</f>
        <v>10000</v>
      </c>
    </row>
    <row r="7" spans="1:5" ht="15.75" x14ac:dyDescent="0.25">
      <c r="A7" s="5" t="s">
        <v>22</v>
      </c>
      <c r="B7" s="5">
        <v>1</v>
      </c>
      <c r="C7" s="5">
        <v>5</v>
      </c>
      <c r="D7" s="5">
        <v>1500</v>
      </c>
      <c r="E7" s="5">
        <f>Таблиця2[[#This Row],[Час роботи, дні]]*Таблиця2[[#This Row],[Денна заробітна плата
працівників,
грн.]]</f>
        <v>7500</v>
      </c>
    </row>
    <row r="8" spans="1:5" ht="15.75" x14ac:dyDescent="0.25">
      <c r="A8" s="5" t="s">
        <v>5</v>
      </c>
      <c r="B8" s="5"/>
      <c r="C8" s="5"/>
      <c r="D8" s="5"/>
      <c r="E8" s="5">
        <f>SUM(E2:E7)</f>
        <v>89500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8" sqref="E8:F8"/>
    </sheetView>
  </sheetViews>
  <sheetFormatPr defaultRowHeight="15" x14ac:dyDescent="0.25"/>
  <cols>
    <col min="1" max="1" width="24.625" customWidth="1"/>
    <col min="2" max="2" width="13.375" customWidth="1"/>
    <col min="3" max="3" width="10.75" customWidth="1"/>
    <col min="4" max="4" width="12.125" customWidth="1"/>
    <col min="5" max="5" width="13.5" customWidth="1"/>
    <col min="6" max="6" width="15.25" customWidth="1"/>
  </cols>
  <sheetData>
    <row r="1" spans="1:6" ht="112.5" x14ac:dyDescent="0.25">
      <c r="A1" s="6" t="s">
        <v>13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</row>
    <row r="2" spans="1:6" ht="18.75" x14ac:dyDescent="0.25">
      <c r="A2" s="5" t="s">
        <v>19</v>
      </c>
      <c r="B2" s="4">
        <v>20000</v>
      </c>
      <c r="C2" s="4">
        <v>0</v>
      </c>
      <c r="D2" s="4">
        <f>Таблиця3[[#This Row],[Сума основної заробітної плати]]+Таблиця3[[#This Row],[Сума додаткової заробітної плати]]</f>
        <v>20000</v>
      </c>
      <c r="E2" s="4">
        <f>Таблиця3[[#This Row],[Разом витрат на оплату праці]]*1.5%</f>
        <v>300</v>
      </c>
      <c r="F2" s="4">
        <f>Таблиця3[[#This Row],[Разом витрат на оплату праці]]*18%</f>
        <v>3600</v>
      </c>
    </row>
    <row r="3" spans="1:6" ht="18.75" x14ac:dyDescent="0.25">
      <c r="A3" s="5" t="s">
        <v>20</v>
      </c>
      <c r="B3" s="4">
        <v>17000</v>
      </c>
      <c r="C3" s="4">
        <v>0</v>
      </c>
      <c r="D3" s="4">
        <f>Таблиця3[[#This Row],[Сума основної заробітної плати]]+Таблиця3[[#This Row],[Сума додаткової заробітної плати]]</f>
        <v>17000</v>
      </c>
      <c r="E3" s="4">
        <f>Таблиця3[[#This Row],[Разом витрат на оплату праці]]*1.5%</f>
        <v>255</v>
      </c>
      <c r="F3" s="4">
        <f>Таблиця3[[#This Row],[Разом витрат на оплату праці]]*18%</f>
        <v>3060</v>
      </c>
    </row>
    <row r="4" spans="1:6" ht="18.75" x14ac:dyDescent="0.25">
      <c r="A4" s="5" t="s">
        <v>23</v>
      </c>
      <c r="B4" s="4">
        <v>20000</v>
      </c>
      <c r="C4" s="4">
        <v>0</v>
      </c>
      <c r="D4" s="4">
        <f>Таблиця3[[#This Row],[Сума основної заробітної плати]]+Таблиця3[[#This Row],[Сума додаткової заробітної плати]]</f>
        <v>20000</v>
      </c>
      <c r="E4" s="4">
        <f>Таблиця3[[#This Row],[Разом витрат на оплату праці]]*1.5%</f>
        <v>300</v>
      </c>
      <c r="F4" s="4">
        <f>Таблиця3[[#This Row],[Разом витрат на оплату праці]]*18%</f>
        <v>3600</v>
      </c>
    </row>
    <row r="5" spans="1:6" ht="18.75" x14ac:dyDescent="0.25">
      <c r="A5" s="5" t="s">
        <v>21</v>
      </c>
      <c r="B5" s="4">
        <v>15000</v>
      </c>
      <c r="C5" s="4">
        <v>0</v>
      </c>
      <c r="D5" s="4">
        <f>Таблиця3[[#This Row],[Сума основної заробітної плати]]+Таблиця3[[#This Row],[Сума додаткової заробітної плати]]</f>
        <v>15000</v>
      </c>
      <c r="E5" s="4">
        <f>Таблиця3[[#This Row],[Разом витрат на оплату праці]]*1.5%</f>
        <v>225</v>
      </c>
      <c r="F5" s="4">
        <f>Таблиця3[[#This Row],[Разом витрат на оплату праці]]*18%</f>
        <v>2700</v>
      </c>
    </row>
    <row r="6" spans="1:6" ht="18.75" x14ac:dyDescent="0.25">
      <c r="A6" s="5" t="s">
        <v>17</v>
      </c>
      <c r="B6" s="4">
        <v>10000</v>
      </c>
      <c r="C6" s="4">
        <v>0</v>
      </c>
      <c r="D6" s="4">
        <f>Таблиця3[[#This Row],[Сума основної заробітної плати]]+Таблиця3[[#This Row],[Сума додаткової заробітної плати]]</f>
        <v>10000</v>
      </c>
      <c r="E6" s="4">
        <f>Таблиця3[[#This Row],[Разом витрат на оплату праці]]*1.5%</f>
        <v>150</v>
      </c>
      <c r="F6" s="4">
        <f>Таблиця3[[#This Row],[Разом витрат на оплату праці]]*18%</f>
        <v>1800</v>
      </c>
    </row>
    <row r="7" spans="1:6" ht="31.5" x14ac:dyDescent="0.25">
      <c r="A7" s="5" t="s">
        <v>22</v>
      </c>
      <c r="B7" s="4">
        <v>7500</v>
      </c>
      <c r="C7" s="4">
        <v>0</v>
      </c>
      <c r="D7" s="4">
        <f>Таблиця3[[#This Row],[Сума основної заробітної плати]]+Таблиця3[[#This Row],[Сума додаткової заробітної плати]]</f>
        <v>7500</v>
      </c>
      <c r="E7" s="4">
        <f>Таблиця3[[#This Row],[Разом витрат на оплату праці]]*1.5%</f>
        <v>112.5</v>
      </c>
      <c r="F7" s="4">
        <f>Таблиця3[[#This Row],[Разом витрат на оплату праці]]*18%</f>
        <v>1350</v>
      </c>
    </row>
    <row r="8" spans="1:6" ht="18.75" x14ac:dyDescent="0.25">
      <c r="A8" s="4" t="s">
        <v>29</v>
      </c>
      <c r="B8" s="4"/>
      <c r="C8" s="4"/>
      <c r="D8" s="4"/>
      <c r="E8" s="4">
        <f>SUM(E2:E7)</f>
        <v>1342.5</v>
      </c>
      <c r="F8" s="4">
        <f>SUM(F2:F7)</f>
        <v>16110</v>
      </c>
    </row>
    <row r="9" spans="1:6" ht="18.75" x14ac:dyDescent="0.25">
      <c r="A9" s="4"/>
      <c r="B9" s="4"/>
      <c r="C9" s="4"/>
      <c r="D9" s="4"/>
      <c r="E9" s="4"/>
      <c r="F9" s="4"/>
    </row>
    <row r="10" spans="1:6" ht="18.75" x14ac:dyDescent="0.25">
      <c r="A10" s="4"/>
      <c r="B10" s="4"/>
      <c r="C10" s="4"/>
      <c r="D10" s="4"/>
      <c r="E10" s="4"/>
      <c r="F10" s="4"/>
    </row>
    <row r="11" spans="1:6" ht="18.75" x14ac:dyDescent="0.25">
      <c r="A11" s="4"/>
      <c r="B11" s="4"/>
      <c r="C11" s="4"/>
      <c r="D11" s="4"/>
      <c r="E11" s="4"/>
      <c r="F11" s="4"/>
    </row>
    <row r="12" spans="1:6" ht="18.75" x14ac:dyDescent="0.25">
      <c r="A12" s="4"/>
      <c r="B12" s="4"/>
      <c r="C12" s="4"/>
      <c r="D12" s="4"/>
      <c r="E12" s="4"/>
      <c r="F12" s="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8" sqref="B8"/>
    </sheetView>
  </sheetViews>
  <sheetFormatPr defaultRowHeight="15" x14ac:dyDescent="0.25"/>
  <cols>
    <col min="1" max="1" width="54.25" customWidth="1"/>
    <col min="2" max="2" width="11.5" customWidth="1"/>
  </cols>
  <sheetData>
    <row r="1" spans="1:2" ht="15.75" x14ac:dyDescent="0.25">
      <c r="A1" s="7" t="s">
        <v>30</v>
      </c>
      <c r="B1" s="1" t="s">
        <v>31</v>
      </c>
    </row>
    <row r="2" spans="1:2" ht="15.75" x14ac:dyDescent="0.25">
      <c r="A2" s="7" t="s">
        <v>32</v>
      </c>
      <c r="B2" s="7">
        <v>0</v>
      </c>
    </row>
    <row r="3" spans="1:2" ht="15.75" x14ac:dyDescent="0.25">
      <c r="A3" s="7" t="s">
        <v>33</v>
      </c>
      <c r="B3" s="7">
        <v>0</v>
      </c>
    </row>
    <row r="4" spans="1:2" ht="15.75" x14ac:dyDescent="0.25">
      <c r="A4" s="7" t="s">
        <v>34</v>
      </c>
      <c r="B4" s="7">
        <v>0</v>
      </c>
    </row>
    <row r="5" spans="1:2" ht="15.75" x14ac:dyDescent="0.25">
      <c r="A5" s="7" t="s">
        <v>35</v>
      </c>
      <c r="B5" s="7">
        <v>206063.5</v>
      </c>
    </row>
    <row r="6" spans="1:2" ht="15.75" x14ac:dyDescent="0.25">
      <c r="A6" s="7" t="s">
        <v>36</v>
      </c>
      <c r="B6" s="7">
        <v>0</v>
      </c>
    </row>
    <row r="7" spans="1:2" ht="15.75" x14ac:dyDescent="0.25">
      <c r="A7" s="7" t="s">
        <v>37</v>
      </c>
      <c r="B7" s="7">
        <v>0</v>
      </c>
    </row>
    <row r="8" spans="1:2" ht="15.75" x14ac:dyDescent="0.25">
      <c r="A8" s="7" t="s">
        <v>38</v>
      </c>
      <c r="B8" s="8">
        <f>-B5</f>
        <v>-206063.5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Матеріали та комплектуючі</vt:lpstr>
      <vt:lpstr>Оплата праці</vt:lpstr>
      <vt:lpstr>Відрахування та податки</vt:lpstr>
      <vt:lpstr>Бюджетування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2016-06-11T10:03:18Z</dcterms:modified>
</cp:coreProperties>
</file>