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4C9AF351-84F1-4171-9EA9-BCA2A555D387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MINE" sheetId="1" r:id="rId1"/>
    <sheet name="ASPR" sheetId="2" r:id="rId2"/>
    <sheet name="PSAT" sheetId="3" r:id="rId3"/>
    <sheet name="COIN" sheetId="4" r:id="rId4"/>
    <sheet name="CDIA" sheetId="5" r:id="rId5"/>
    <sheet name="BLOG" sheetId="6" r:id="rId6"/>
    <sheet name="MERI" sheetId="7" r:id="rId7"/>
    <sheet name="KAQI" sheetId="8" r:id="rId8"/>
    <sheet name="YUPI" sheetId="9" r:id="rId9"/>
    <sheet name="FORE" sheetId="10" r:id="rId10"/>
    <sheet name="MDLA" sheetId="11" r:id="rId11"/>
    <sheet name="DKHH" sheetId="12" r:id="rId12"/>
    <sheet name="AYLS" sheetId="13" r:id="rId13"/>
    <sheet name="DADA" sheetId="14" r:id="rId14"/>
    <sheet name="ASPI" sheetId="15" r:id="rId15"/>
    <sheet name="ESTA" sheetId="16" r:id="rId16"/>
    <sheet name="BESS" sheetId="17" r:id="rId17"/>
    <sheet name="AMAN" sheetId="18" r:id="rId18"/>
    <sheet name="CARE" sheetId="19" r:id="rId19"/>
    <sheet name="PIPA" sheetId="20" r:id="rId20"/>
    <sheet name="NCKL" sheetId="21" r:id="rId21"/>
    <sheet name="MENN" sheetId="22" r:id="rId22"/>
    <sheet name="AWAN" sheetId="23" r:id="rId23"/>
    <sheet name="MBMA" sheetId="24" r:id="rId24"/>
    <sheet name="RAAM" sheetId="25" r:id="rId25"/>
    <sheet name="DOOH" sheetId="26" r:id="rId26"/>
    <sheet name="CGAS" sheetId="27" r:id="rId27"/>
    <sheet name="NICE" sheetId="28" r:id="rId28"/>
    <sheet name="MSJA" sheetId="29" r:id="rId29"/>
    <sheet name="SMLE" sheetId="30" r:id="rId30"/>
    <sheet name="ACRO" sheetId="31" r:id="rId31"/>
    <sheet name="MANG" sheetId="32" r:id="rId32"/>
    <sheet name="WIFI" sheetId="33" r:id="rId33"/>
    <sheet name="FAPA" sheetId="34" r:id="rId34"/>
    <sheet name="DCII" sheetId="35" r:id="rId35"/>
    <sheet name="KETR" sheetId="36" r:id="rId36"/>
    <sheet name="DGNS" sheetId="37" r:id="rId37"/>
    <sheet name="UFOE" sheetId="38" r:id="rId38"/>
    <sheet name="CHEK" sheetId="39" r:id="rId39"/>
    <sheet name="PMUI" sheetId="40" r:id="rId40"/>
    <sheet name="EMAS" sheetId="41" r:id="rId41"/>
    <sheet name="PJHB" sheetId="42" r:id="rId42"/>
    <sheet name="RLCO" sheetId="43" r:id="rId43"/>
    <sheet name="SUPA" sheetId="44" r:id="rId44"/>
    <sheet name="WBSA" sheetId="45" r:id="rId45"/>
    <sheet name="ADMF" sheetId="46" r:id="rId46"/>
    <sheet name="ADMG" sheetId="47" r:id="rId47"/>
    <sheet name="ADRO" sheetId="48" r:id="rId48"/>
    <sheet name="AGII" sheetId="49" r:id="rId49"/>
    <sheet name="AGRO" sheetId="50" r:id="rId50"/>
    <sheet name="AGRS" sheetId="51" r:id="rId51"/>
    <sheet name="AHAP" sheetId="52" r:id="rId52"/>
    <sheet name="AIMS" sheetId="53" r:id="rId53"/>
    <sheet name="PNSE" sheetId="54" r:id="rId54"/>
    <sheet name="POLY" sheetId="55" r:id="rId55"/>
    <sheet name="POOL" sheetId="56" r:id="rId56"/>
    <sheet name="PPRO" sheetId="57" r:id="rId5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5" l="1"/>
  <c r="E36" i="5"/>
  <c r="E35" i="5"/>
  <c r="E34" i="5"/>
  <c r="E33" i="5"/>
  <c r="E32" i="5"/>
  <c r="E27" i="5"/>
  <c r="E28" i="5" s="1"/>
  <c r="E25" i="5"/>
  <c r="E26" i="5" s="1"/>
  <c r="E23" i="5"/>
  <c r="E24" i="5" s="1"/>
  <c r="E21" i="5"/>
  <c r="E20" i="5"/>
  <c r="E16" i="5"/>
  <c r="E15" i="5"/>
  <c r="E14" i="5"/>
  <c r="E13" i="5"/>
  <c r="E12" i="5"/>
  <c r="E11" i="5"/>
  <c r="E9" i="5"/>
  <c r="E10" i="5" s="1"/>
  <c r="E8" i="5"/>
  <c r="E7" i="5"/>
  <c r="H7" i="5" s="1"/>
  <c r="E6" i="5"/>
  <c r="E5" i="5"/>
  <c r="E4" i="5"/>
  <c r="U37" i="57"/>
  <c r="T37" i="57"/>
  <c r="S37" i="57"/>
  <c r="R37" i="57"/>
  <c r="Q37" i="57"/>
  <c r="P37" i="57"/>
  <c r="O37" i="57"/>
  <c r="N37" i="57"/>
  <c r="M37" i="57"/>
  <c r="L37" i="57"/>
  <c r="K37" i="57"/>
  <c r="J37" i="57"/>
  <c r="I37" i="57"/>
  <c r="H37" i="57"/>
  <c r="D37" i="57"/>
  <c r="U36" i="57"/>
  <c r="T36" i="57"/>
  <c r="S36" i="57"/>
  <c r="R36" i="57"/>
  <c r="Q36" i="57"/>
  <c r="P36" i="57"/>
  <c r="O36" i="57"/>
  <c r="N36" i="57"/>
  <c r="M36" i="57"/>
  <c r="L36" i="57"/>
  <c r="K36" i="57"/>
  <c r="J36" i="57"/>
  <c r="I36" i="57"/>
  <c r="H36" i="57"/>
  <c r="D36" i="57"/>
  <c r="U35" i="57"/>
  <c r="T35" i="57"/>
  <c r="S35" i="57"/>
  <c r="R35" i="57"/>
  <c r="Q35" i="57"/>
  <c r="P35" i="57"/>
  <c r="O35" i="57"/>
  <c r="N35" i="57"/>
  <c r="M35" i="57"/>
  <c r="L35" i="57"/>
  <c r="K35" i="57"/>
  <c r="J35" i="57"/>
  <c r="I35" i="57"/>
  <c r="H35" i="57"/>
  <c r="D35" i="57"/>
  <c r="U34" i="57"/>
  <c r="T34" i="57"/>
  <c r="S34" i="57"/>
  <c r="R34" i="57"/>
  <c r="Q34" i="57"/>
  <c r="P34" i="57"/>
  <c r="O34" i="57"/>
  <c r="N34" i="57"/>
  <c r="M34" i="57"/>
  <c r="L34" i="57"/>
  <c r="K34" i="57"/>
  <c r="J34" i="57"/>
  <c r="I34" i="57"/>
  <c r="D34" i="57"/>
  <c r="H34" i="57" s="1"/>
  <c r="U33" i="57"/>
  <c r="T33" i="57"/>
  <c r="S33" i="57"/>
  <c r="R33" i="57"/>
  <c r="Q33" i="57"/>
  <c r="P33" i="57"/>
  <c r="O33" i="57"/>
  <c r="N33" i="57"/>
  <c r="M33" i="57"/>
  <c r="L33" i="57"/>
  <c r="K33" i="57"/>
  <c r="J33" i="57"/>
  <c r="I33" i="57"/>
  <c r="D33" i="57"/>
  <c r="H33" i="57" s="1"/>
  <c r="U32" i="57"/>
  <c r="T32" i="57"/>
  <c r="S32" i="57"/>
  <c r="R32" i="57"/>
  <c r="Q32" i="57"/>
  <c r="P32" i="57"/>
  <c r="O32" i="57"/>
  <c r="N32" i="57"/>
  <c r="M32" i="57"/>
  <c r="L32" i="57"/>
  <c r="K32" i="57"/>
  <c r="J32" i="57"/>
  <c r="I32" i="57"/>
  <c r="H32" i="57"/>
  <c r="D32" i="57"/>
  <c r="R29" i="57"/>
  <c r="N29" i="57"/>
  <c r="J29" i="57"/>
  <c r="T28" i="57"/>
  <c r="S27" i="57"/>
  <c r="R26" i="57"/>
  <c r="N26" i="57"/>
  <c r="J26" i="57"/>
  <c r="U25" i="57"/>
  <c r="T25" i="57"/>
  <c r="T29" i="57" s="1"/>
  <c r="S25" i="57"/>
  <c r="S29" i="57" s="1"/>
  <c r="R25" i="57"/>
  <c r="Q25" i="57"/>
  <c r="P25" i="57"/>
  <c r="P29" i="57" s="1"/>
  <c r="O25" i="57"/>
  <c r="O29" i="57" s="1"/>
  <c r="N25" i="57"/>
  <c r="M25" i="57"/>
  <c r="L25" i="57"/>
  <c r="L29" i="57" s="1"/>
  <c r="K25" i="57"/>
  <c r="K29" i="57" s="1"/>
  <c r="J25" i="57"/>
  <c r="I25" i="57"/>
  <c r="H25" i="57"/>
  <c r="H29" i="57" s="1"/>
  <c r="D25" i="57"/>
  <c r="S23" i="57"/>
  <c r="O23" i="57"/>
  <c r="K23" i="57"/>
  <c r="D23" i="57"/>
  <c r="U21" i="57"/>
  <c r="T21" i="57"/>
  <c r="S21" i="57"/>
  <c r="R21" i="57"/>
  <c r="Q21" i="57"/>
  <c r="P21" i="57"/>
  <c r="O21" i="57"/>
  <c r="N21" i="57"/>
  <c r="M21" i="57"/>
  <c r="L21" i="57"/>
  <c r="K21" i="57"/>
  <c r="J21" i="57"/>
  <c r="I21" i="57"/>
  <c r="H21" i="57"/>
  <c r="D21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D16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D15" i="57"/>
  <c r="H15" i="57" s="1"/>
  <c r="U14" i="57"/>
  <c r="T14" i="57"/>
  <c r="S14" i="57"/>
  <c r="R14" i="57"/>
  <c r="Q14" i="57"/>
  <c r="P14" i="57"/>
  <c r="O14" i="57"/>
  <c r="N14" i="57"/>
  <c r="M14" i="57"/>
  <c r="L14" i="57"/>
  <c r="K14" i="57"/>
  <c r="J14" i="57"/>
  <c r="I14" i="57"/>
  <c r="H14" i="57"/>
  <c r="D14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H13" i="57"/>
  <c r="D13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H12" i="57"/>
  <c r="D12" i="57"/>
  <c r="U11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D11" i="57"/>
  <c r="H11" i="57" s="1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H9" i="57"/>
  <c r="D9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D8" i="57"/>
  <c r="H8" i="57" s="1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D7" i="57"/>
  <c r="H7" i="57" s="1"/>
  <c r="U6" i="57"/>
  <c r="T6" i="57"/>
  <c r="S6" i="57"/>
  <c r="R6" i="57"/>
  <c r="Q6" i="57"/>
  <c r="P6" i="57"/>
  <c r="O6" i="57"/>
  <c r="N6" i="57"/>
  <c r="M6" i="57"/>
  <c r="L6" i="57"/>
  <c r="K6" i="57"/>
  <c r="J6" i="57"/>
  <c r="I6" i="57"/>
  <c r="H6" i="57"/>
  <c r="D6" i="57"/>
  <c r="U5" i="57"/>
  <c r="T5" i="57"/>
  <c r="T23" i="57" s="1"/>
  <c r="O24" i="57" s="1"/>
  <c r="S5" i="57"/>
  <c r="R5" i="57"/>
  <c r="R23" i="57" s="1"/>
  <c r="Q5" i="57"/>
  <c r="P5" i="57"/>
  <c r="P23" i="57" s="1"/>
  <c r="O5" i="57"/>
  <c r="N5" i="57"/>
  <c r="N23" i="57" s="1"/>
  <c r="M5" i="57"/>
  <c r="L5" i="57"/>
  <c r="L23" i="57" s="1"/>
  <c r="K5" i="57"/>
  <c r="J5" i="57"/>
  <c r="J23" i="57" s="1"/>
  <c r="I5" i="57"/>
  <c r="H5" i="57"/>
  <c r="H23" i="57" s="1"/>
  <c r="D5" i="57"/>
  <c r="U4" i="57"/>
  <c r="U27" i="57" s="1"/>
  <c r="T4" i="57"/>
  <c r="T27" i="57" s="1"/>
  <c r="S4" i="57"/>
  <c r="R4" i="57"/>
  <c r="R27" i="57" s="1"/>
  <c r="Q4" i="57"/>
  <c r="Q27" i="57" s="1"/>
  <c r="L28" i="57" s="1"/>
  <c r="P4" i="57"/>
  <c r="P27" i="57" s="1"/>
  <c r="O4" i="57"/>
  <c r="O27" i="57" s="1"/>
  <c r="N4" i="57"/>
  <c r="N27" i="57" s="1"/>
  <c r="M4" i="57"/>
  <c r="M27" i="57" s="1"/>
  <c r="M30" i="57" s="1"/>
  <c r="L4" i="57"/>
  <c r="L27" i="57" s="1"/>
  <c r="L30" i="57" s="1"/>
  <c r="K4" i="57"/>
  <c r="K27" i="57" s="1"/>
  <c r="K30" i="57" s="1"/>
  <c r="J4" i="57"/>
  <c r="J27" i="57" s="1"/>
  <c r="I4" i="57"/>
  <c r="I27" i="57" s="1"/>
  <c r="H30" i="57" s="1"/>
  <c r="D4" i="57"/>
  <c r="H4" i="57" s="1"/>
  <c r="H27" i="57" s="1"/>
  <c r="H3" i="57"/>
  <c r="Q37" i="56"/>
  <c r="P37" i="56"/>
  <c r="O37" i="56"/>
  <c r="N37" i="56"/>
  <c r="M37" i="56"/>
  <c r="L37" i="56"/>
  <c r="K37" i="56"/>
  <c r="J37" i="56"/>
  <c r="I37" i="56"/>
  <c r="H37" i="56"/>
  <c r="D37" i="56"/>
  <c r="Q36" i="56"/>
  <c r="P36" i="56"/>
  <c r="O36" i="56"/>
  <c r="N36" i="56"/>
  <c r="M36" i="56"/>
  <c r="L36" i="56"/>
  <c r="K36" i="56"/>
  <c r="J36" i="56"/>
  <c r="I36" i="56"/>
  <c r="H36" i="56"/>
  <c r="D36" i="56"/>
  <c r="Q35" i="56"/>
  <c r="P35" i="56"/>
  <c r="O35" i="56"/>
  <c r="N35" i="56"/>
  <c r="M35" i="56"/>
  <c r="L35" i="56"/>
  <c r="K35" i="56"/>
  <c r="J35" i="56"/>
  <c r="I35" i="56"/>
  <c r="H35" i="56"/>
  <c r="D35" i="56"/>
  <c r="Q34" i="56"/>
  <c r="P34" i="56"/>
  <c r="O34" i="56"/>
  <c r="N34" i="56"/>
  <c r="M34" i="56"/>
  <c r="L34" i="56"/>
  <c r="K34" i="56"/>
  <c r="J34" i="56"/>
  <c r="I34" i="56"/>
  <c r="D34" i="56"/>
  <c r="H34" i="56" s="1"/>
  <c r="Q33" i="56"/>
  <c r="P33" i="56"/>
  <c r="O33" i="56"/>
  <c r="N33" i="56"/>
  <c r="M33" i="56"/>
  <c r="L33" i="56"/>
  <c r="K33" i="56"/>
  <c r="J33" i="56"/>
  <c r="I33" i="56"/>
  <c r="D33" i="56"/>
  <c r="H33" i="56" s="1"/>
  <c r="Q32" i="56"/>
  <c r="P32" i="56"/>
  <c r="O32" i="56"/>
  <c r="N32" i="56"/>
  <c r="M32" i="56"/>
  <c r="L32" i="56"/>
  <c r="K32" i="56"/>
  <c r="J32" i="56"/>
  <c r="I32" i="56"/>
  <c r="H32" i="56"/>
  <c r="D32" i="56"/>
  <c r="O29" i="56"/>
  <c r="N29" i="56"/>
  <c r="K29" i="56"/>
  <c r="J29" i="56"/>
  <c r="P28" i="56"/>
  <c r="D27" i="56"/>
  <c r="O26" i="56"/>
  <c r="N26" i="56"/>
  <c r="K26" i="56"/>
  <c r="J26" i="56"/>
  <c r="Q25" i="56"/>
  <c r="P25" i="56"/>
  <c r="O25" i="56"/>
  <c r="N25" i="56"/>
  <c r="M25" i="56"/>
  <c r="L25" i="56"/>
  <c r="K25" i="56"/>
  <c r="J25" i="56"/>
  <c r="I25" i="56"/>
  <c r="H25" i="56"/>
  <c r="D25" i="56"/>
  <c r="O23" i="56"/>
  <c r="K23" i="56"/>
  <c r="D23" i="56"/>
  <c r="Q21" i="56"/>
  <c r="P21" i="56"/>
  <c r="O21" i="56"/>
  <c r="N21" i="56"/>
  <c r="M21" i="56"/>
  <c r="L21" i="56"/>
  <c r="K21" i="56"/>
  <c r="J21" i="56"/>
  <c r="I21" i="56"/>
  <c r="D21" i="56"/>
  <c r="H21" i="56" s="1"/>
  <c r="Q16" i="56"/>
  <c r="P16" i="56"/>
  <c r="O16" i="56"/>
  <c r="N16" i="56"/>
  <c r="M16" i="56"/>
  <c r="L16" i="56"/>
  <c r="K16" i="56"/>
  <c r="J16" i="56"/>
  <c r="I16" i="56"/>
  <c r="H16" i="56"/>
  <c r="D16" i="56"/>
  <c r="Q15" i="56"/>
  <c r="P15" i="56"/>
  <c r="O15" i="56"/>
  <c r="N15" i="56"/>
  <c r="M15" i="56"/>
  <c r="L15" i="56"/>
  <c r="K15" i="56"/>
  <c r="J15" i="56"/>
  <c r="I15" i="56"/>
  <c r="D15" i="56"/>
  <c r="H15" i="56" s="1"/>
  <c r="Q14" i="56"/>
  <c r="P14" i="56"/>
  <c r="O14" i="56"/>
  <c r="N14" i="56"/>
  <c r="M14" i="56"/>
  <c r="L14" i="56"/>
  <c r="K14" i="56"/>
  <c r="J14" i="56"/>
  <c r="I14" i="56"/>
  <c r="D14" i="56"/>
  <c r="H14" i="56" s="1"/>
  <c r="Q13" i="56"/>
  <c r="P13" i="56"/>
  <c r="O13" i="56"/>
  <c r="N13" i="56"/>
  <c r="M13" i="56"/>
  <c r="L13" i="56"/>
  <c r="K13" i="56"/>
  <c r="J13" i="56"/>
  <c r="I13" i="56"/>
  <c r="H13" i="56"/>
  <c r="D13" i="56"/>
  <c r="Q12" i="56"/>
  <c r="P12" i="56"/>
  <c r="O12" i="56"/>
  <c r="N12" i="56"/>
  <c r="M12" i="56"/>
  <c r="L12" i="56"/>
  <c r="K12" i="56"/>
  <c r="J12" i="56"/>
  <c r="I12" i="56"/>
  <c r="H12" i="56"/>
  <c r="D12" i="56"/>
  <c r="Q11" i="56"/>
  <c r="P11" i="56"/>
  <c r="O11" i="56"/>
  <c r="N11" i="56"/>
  <c r="M11" i="56"/>
  <c r="L11" i="56"/>
  <c r="K11" i="56"/>
  <c r="J11" i="56"/>
  <c r="I11" i="56"/>
  <c r="D11" i="56"/>
  <c r="H11" i="56" s="1"/>
  <c r="Q9" i="56"/>
  <c r="P9" i="56"/>
  <c r="O9" i="56"/>
  <c r="N9" i="56"/>
  <c r="M9" i="56"/>
  <c r="L9" i="56"/>
  <c r="K9" i="56"/>
  <c r="J9" i="56"/>
  <c r="I9" i="56"/>
  <c r="H9" i="56"/>
  <c r="D9" i="56"/>
  <c r="Q8" i="56"/>
  <c r="P8" i="56"/>
  <c r="O8" i="56"/>
  <c r="N8" i="56"/>
  <c r="M8" i="56"/>
  <c r="L8" i="56"/>
  <c r="K8" i="56"/>
  <c r="J8" i="56"/>
  <c r="I8" i="56"/>
  <c r="D8" i="56"/>
  <c r="H8" i="56" s="1"/>
  <c r="Q7" i="56"/>
  <c r="P7" i="56"/>
  <c r="O7" i="56"/>
  <c r="N7" i="56"/>
  <c r="M7" i="56"/>
  <c r="L7" i="56"/>
  <c r="K7" i="56"/>
  <c r="J7" i="56"/>
  <c r="I7" i="56"/>
  <c r="D7" i="56"/>
  <c r="H7" i="56" s="1"/>
  <c r="Q6" i="56"/>
  <c r="P6" i="56"/>
  <c r="O6" i="56"/>
  <c r="N6" i="56"/>
  <c r="M6" i="56"/>
  <c r="L6" i="56"/>
  <c r="K6" i="56"/>
  <c r="J6" i="56"/>
  <c r="I6" i="56"/>
  <c r="H6" i="56"/>
  <c r="D6" i="56"/>
  <c r="Q5" i="56"/>
  <c r="P5" i="56"/>
  <c r="P23" i="56" s="1"/>
  <c r="K24" i="56" s="1"/>
  <c r="O5" i="56"/>
  <c r="N5" i="56"/>
  <c r="N23" i="56" s="1"/>
  <c r="M5" i="56"/>
  <c r="L5" i="56"/>
  <c r="L23" i="56" s="1"/>
  <c r="K5" i="56"/>
  <c r="J5" i="56"/>
  <c r="J23" i="56" s="1"/>
  <c r="I5" i="56"/>
  <c r="H5" i="56"/>
  <c r="H23" i="56" s="1"/>
  <c r="D5" i="56"/>
  <c r="Q4" i="56"/>
  <c r="Q27" i="56" s="1"/>
  <c r="P30" i="56" s="1"/>
  <c r="P4" i="56"/>
  <c r="P27" i="56" s="1"/>
  <c r="O4" i="56"/>
  <c r="O27" i="56" s="1"/>
  <c r="N4" i="56"/>
  <c r="M4" i="56"/>
  <c r="M27" i="56" s="1"/>
  <c r="L4" i="56"/>
  <c r="L27" i="56" s="1"/>
  <c r="K4" i="56"/>
  <c r="K27" i="56" s="1"/>
  <c r="K30" i="56" s="1"/>
  <c r="J4" i="56"/>
  <c r="I4" i="56"/>
  <c r="I27" i="56" s="1"/>
  <c r="D4" i="56"/>
  <c r="H4" i="56" s="1"/>
  <c r="H3" i="56"/>
  <c r="Z37" i="55"/>
  <c r="Y37" i="55"/>
  <c r="X37" i="55"/>
  <c r="W37" i="55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D37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D36" i="55"/>
  <c r="Z35" i="55"/>
  <c r="Y35" i="55"/>
  <c r="X35" i="55"/>
  <c r="W35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D35" i="55"/>
  <c r="H35" i="55" s="1"/>
  <c r="Z34" i="55"/>
  <c r="Y34" i="55"/>
  <c r="X34" i="55"/>
  <c r="W34" i="55"/>
  <c r="V34" i="55"/>
  <c r="U34" i="55"/>
  <c r="T34" i="55"/>
  <c r="S34" i="55"/>
  <c r="R34" i="55"/>
  <c r="Q34" i="55"/>
  <c r="P34" i="55"/>
  <c r="O34" i="55"/>
  <c r="N34" i="55"/>
  <c r="M34" i="55"/>
  <c r="L34" i="55"/>
  <c r="K34" i="55"/>
  <c r="J34" i="55"/>
  <c r="I34" i="55"/>
  <c r="D34" i="55"/>
  <c r="H34" i="55" s="1"/>
  <c r="Z33" i="55"/>
  <c r="Y33" i="55"/>
  <c r="X33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D33" i="55"/>
  <c r="H33" i="55" s="1"/>
  <c r="Z32" i="55"/>
  <c r="Y32" i="55"/>
  <c r="X32" i="55"/>
  <c r="W32" i="55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D32" i="55"/>
  <c r="H32" i="55" s="1"/>
  <c r="Z25" i="55"/>
  <c r="Z26" i="55" s="1"/>
  <c r="Y25" i="55"/>
  <c r="Y26" i="55" s="1"/>
  <c r="X25" i="55"/>
  <c r="X29" i="55" s="1"/>
  <c r="W25" i="55"/>
  <c r="W29" i="55" s="1"/>
  <c r="V25" i="55"/>
  <c r="V29" i="55" s="1"/>
  <c r="U25" i="55"/>
  <c r="U29" i="55" s="1"/>
  <c r="T25" i="55"/>
  <c r="T29" i="55" s="1"/>
  <c r="S25" i="55"/>
  <c r="R29" i="55" s="1"/>
  <c r="R25" i="55"/>
  <c r="Q29" i="55" s="1"/>
  <c r="Q25" i="55"/>
  <c r="L26" i="55" s="1"/>
  <c r="P25" i="55"/>
  <c r="P29" i="55" s="1"/>
  <c r="O25" i="55"/>
  <c r="O26" i="55" s="1"/>
  <c r="N25" i="55"/>
  <c r="M29" i="55" s="1"/>
  <c r="M25" i="55"/>
  <c r="L25" i="55"/>
  <c r="L29" i="55" s="1"/>
  <c r="K25" i="55"/>
  <c r="K26" i="55" s="1"/>
  <c r="J25" i="55"/>
  <c r="J29" i="55" s="1"/>
  <c r="I25" i="55"/>
  <c r="I29" i="55" s="1"/>
  <c r="D25" i="55"/>
  <c r="D26" i="55" s="1"/>
  <c r="Z21" i="55"/>
  <c r="Y21" i="55"/>
  <c r="X21" i="55"/>
  <c r="W21" i="55"/>
  <c r="V21" i="55"/>
  <c r="U21" i="55"/>
  <c r="T21" i="55"/>
  <c r="S21" i="55"/>
  <c r="R21" i="55"/>
  <c r="Q21" i="55"/>
  <c r="P21" i="55"/>
  <c r="O21" i="55"/>
  <c r="N21" i="55"/>
  <c r="M21" i="55"/>
  <c r="L21" i="55"/>
  <c r="K21" i="55"/>
  <c r="J21" i="55"/>
  <c r="I21" i="55"/>
  <c r="D21" i="55"/>
  <c r="H21" i="55" s="1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D16" i="55"/>
  <c r="H16" i="55" s="1"/>
  <c r="Z15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D15" i="55"/>
  <c r="H15" i="55" s="1"/>
  <c r="Z14" i="55"/>
  <c r="Y14" i="55"/>
  <c r="X14" i="55"/>
  <c r="W14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D14" i="55"/>
  <c r="H14" i="55" s="1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D13" i="55"/>
  <c r="H13" i="55" s="1"/>
  <c r="Z12" i="55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D12" i="55"/>
  <c r="H12" i="55" s="1"/>
  <c r="Z11" i="55"/>
  <c r="Y11" i="55"/>
  <c r="X11" i="55"/>
  <c r="W11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D11" i="55"/>
  <c r="H11" i="55" s="1"/>
  <c r="Z9" i="55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H9" i="55"/>
  <c r="D9" i="55"/>
  <c r="Z8" i="55"/>
  <c r="Y8" i="55"/>
  <c r="X8" i="55"/>
  <c r="W8" i="55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D8" i="55"/>
  <c r="H8" i="55" s="1"/>
  <c r="Z7" i="55"/>
  <c r="Y7" i="55"/>
  <c r="X7" i="55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D7" i="55"/>
  <c r="H7" i="55" s="1"/>
  <c r="Z6" i="55"/>
  <c r="Y6" i="55"/>
  <c r="X6" i="55"/>
  <c r="W6" i="55"/>
  <c r="V6" i="55"/>
  <c r="U6" i="55"/>
  <c r="T6" i="55"/>
  <c r="S6" i="55"/>
  <c r="R6" i="55"/>
  <c r="Q6" i="55"/>
  <c r="P6" i="55"/>
  <c r="O6" i="55"/>
  <c r="N6" i="55"/>
  <c r="M6" i="55"/>
  <c r="L6" i="55"/>
  <c r="K6" i="55"/>
  <c r="J6" i="55"/>
  <c r="I6" i="55"/>
  <c r="D6" i="55"/>
  <c r="H6" i="55" s="1"/>
  <c r="Z5" i="55"/>
  <c r="Z23" i="55" s="1"/>
  <c r="Y5" i="55"/>
  <c r="Y23" i="55" s="1"/>
  <c r="X5" i="55"/>
  <c r="X23" i="55" s="1"/>
  <c r="W5" i="55"/>
  <c r="W23" i="55" s="1"/>
  <c r="V5" i="55"/>
  <c r="V23" i="55" s="1"/>
  <c r="U5" i="55"/>
  <c r="U23" i="55" s="1"/>
  <c r="T5" i="55"/>
  <c r="T23" i="55" s="1"/>
  <c r="S5" i="55"/>
  <c r="S23" i="55" s="1"/>
  <c r="R5" i="55"/>
  <c r="R23" i="55" s="1"/>
  <c r="M24" i="55" s="1"/>
  <c r="Q5" i="55"/>
  <c r="Q23" i="55" s="1"/>
  <c r="P5" i="55"/>
  <c r="P23" i="55" s="1"/>
  <c r="O5" i="55"/>
  <c r="O23" i="55" s="1"/>
  <c r="N5" i="55"/>
  <c r="N23" i="55" s="1"/>
  <c r="I24" i="55" s="1"/>
  <c r="M5" i="55"/>
  <c r="M23" i="55" s="1"/>
  <c r="L5" i="55"/>
  <c r="L23" i="55" s="1"/>
  <c r="K5" i="55"/>
  <c r="K23" i="55" s="1"/>
  <c r="J5" i="55"/>
  <c r="J23" i="55" s="1"/>
  <c r="I5" i="55"/>
  <c r="I23" i="55" s="1"/>
  <c r="D24" i="55" s="1"/>
  <c r="D5" i="55"/>
  <c r="D23" i="55" s="1"/>
  <c r="Z4" i="55"/>
  <c r="Z27" i="55" s="1"/>
  <c r="Y4" i="55"/>
  <c r="Y27" i="55" s="1"/>
  <c r="X4" i="55"/>
  <c r="X27" i="55" s="1"/>
  <c r="W4" i="55"/>
  <c r="W27" i="55" s="1"/>
  <c r="W28" i="55" s="1"/>
  <c r="V4" i="55"/>
  <c r="V27" i="55" s="1"/>
  <c r="U4" i="55"/>
  <c r="U27" i="55" s="1"/>
  <c r="T4" i="55"/>
  <c r="T27" i="55" s="1"/>
  <c r="S4" i="55"/>
  <c r="S27" i="55" s="1"/>
  <c r="R4" i="55"/>
  <c r="R27" i="55" s="1"/>
  <c r="Q4" i="55"/>
  <c r="Q27" i="55" s="1"/>
  <c r="P4" i="55"/>
  <c r="P27" i="55" s="1"/>
  <c r="O4" i="55"/>
  <c r="O27" i="55" s="1"/>
  <c r="N4" i="55"/>
  <c r="N27" i="55" s="1"/>
  <c r="M4" i="55"/>
  <c r="M27" i="55" s="1"/>
  <c r="L4" i="55"/>
  <c r="L27" i="55" s="1"/>
  <c r="K4" i="55"/>
  <c r="K27" i="55" s="1"/>
  <c r="J4" i="55"/>
  <c r="J27" i="55" s="1"/>
  <c r="J30" i="55" s="1"/>
  <c r="I4" i="55"/>
  <c r="I27" i="55" s="1"/>
  <c r="D4" i="55"/>
  <c r="D27" i="55" s="1"/>
  <c r="H3" i="55"/>
  <c r="Z37" i="54"/>
  <c r="Y37" i="54"/>
  <c r="X37" i="54"/>
  <c r="W37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D37" i="54"/>
  <c r="Z36" i="54"/>
  <c r="Y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D36" i="54"/>
  <c r="Z35" i="54"/>
  <c r="Y35" i="54"/>
  <c r="X35" i="54"/>
  <c r="W35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D35" i="54"/>
  <c r="H35" i="54" s="1"/>
  <c r="Z34" i="54"/>
  <c r="Y34" i="54"/>
  <c r="X34" i="54"/>
  <c r="W34" i="54"/>
  <c r="V34" i="54"/>
  <c r="U34" i="54"/>
  <c r="T34" i="54"/>
  <c r="S34" i="54"/>
  <c r="R34" i="54"/>
  <c r="Q34" i="54"/>
  <c r="P34" i="54"/>
  <c r="O34" i="54"/>
  <c r="N34" i="54"/>
  <c r="M34" i="54"/>
  <c r="L34" i="54"/>
  <c r="K34" i="54"/>
  <c r="J34" i="54"/>
  <c r="I34" i="54"/>
  <c r="D34" i="54"/>
  <c r="H34" i="54" s="1"/>
  <c r="Z33" i="54"/>
  <c r="Y33" i="54"/>
  <c r="X33" i="54"/>
  <c r="W33" i="54"/>
  <c r="V33" i="54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D33" i="54"/>
  <c r="H33" i="54" s="1"/>
  <c r="Z32" i="54"/>
  <c r="Y32" i="54"/>
  <c r="X32" i="54"/>
  <c r="W32" i="54"/>
  <c r="V32" i="54"/>
  <c r="U32" i="54"/>
  <c r="T32" i="54"/>
  <c r="S32" i="54"/>
  <c r="R32" i="54"/>
  <c r="Q32" i="54"/>
  <c r="P32" i="54"/>
  <c r="O32" i="54"/>
  <c r="N32" i="54"/>
  <c r="M32" i="54"/>
  <c r="L32" i="54"/>
  <c r="K32" i="54"/>
  <c r="J32" i="54"/>
  <c r="I32" i="54"/>
  <c r="D32" i="54"/>
  <c r="H32" i="54" s="1"/>
  <c r="Z29" i="54"/>
  <c r="V29" i="54"/>
  <c r="Q29" i="54"/>
  <c r="M29" i="54"/>
  <c r="Z25" i="54"/>
  <c r="Z26" i="54" s="1"/>
  <c r="Y25" i="54"/>
  <c r="Y29" i="54" s="1"/>
  <c r="X25" i="54"/>
  <c r="X26" i="54" s="1"/>
  <c r="W25" i="54"/>
  <c r="R26" i="54" s="1"/>
  <c r="V25" i="54"/>
  <c r="V26" i="54" s="1"/>
  <c r="U25" i="54"/>
  <c r="U29" i="54" s="1"/>
  <c r="T25" i="54"/>
  <c r="T26" i="54" s="1"/>
  <c r="S25" i="54"/>
  <c r="N26" i="54" s="1"/>
  <c r="R25" i="54"/>
  <c r="R29" i="54" s="1"/>
  <c r="Q25" i="54"/>
  <c r="Q26" i="54" s="1"/>
  <c r="P25" i="54"/>
  <c r="P26" i="54" s="1"/>
  <c r="O25" i="54"/>
  <c r="O29" i="54" s="1"/>
  <c r="N25" i="54"/>
  <c r="N29" i="54" s="1"/>
  <c r="M25" i="54"/>
  <c r="M26" i="54" s="1"/>
  <c r="L25" i="54"/>
  <c r="L26" i="54" s="1"/>
  <c r="K25" i="54"/>
  <c r="K29" i="54" s="1"/>
  <c r="J25" i="54"/>
  <c r="J29" i="54" s="1"/>
  <c r="I25" i="54"/>
  <c r="I29" i="54" s="1"/>
  <c r="H25" i="54"/>
  <c r="H26" i="54" s="1"/>
  <c r="D25" i="54"/>
  <c r="Z21" i="54"/>
  <c r="Y21" i="54"/>
  <c r="X21" i="54"/>
  <c r="W21" i="54"/>
  <c r="V21" i="54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H21" i="54"/>
  <c r="D21" i="54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D16" i="54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D15" i="54"/>
  <c r="Z14" i="54"/>
  <c r="Y14" i="54"/>
  <c r="X14" i="54"/>
  <c r="W14" i="54"/>
  <c r="V14" i="54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H14" i="54"/>
  <c r="D14" i="54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H13" i="54"/>
  <c r="D13" i="54"/>
  <c r="Z12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D12" i="54"/>
  <c r="H12" i="54" s="1"/>
  <c r="Z11" i="54"/>
  <c r="Y11" i="54"/>
  <c r="X11" i="54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D11" i="54"/>
  <c r="H11" i="54" s="1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D9" i="54"/>
  <c r="Z8" i="54"/>
  <c r="Y8" i="54"/>
  <c r="X8" i="54"/>
  <c r="W8" i="54"/>
  <c r="V8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D8" i="54"/>
  <c r="H8" i="54" s="1"/>
  <c r="Z7" i="54"/>
  <c r="Y7" i="54"/>
  <c r="X7" i="54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D7" i="54"/>
  <c r="H7" i="54" s="1"/>
  <c r="Z6" i="54"/>
  <c r="Y6" i="54"/>
  <c r="X6" i="54"/>
  <c r="W6" i="54"/>
  <c r="V6" i="54"/>
  <c r="U6" i="54"/>
  <c r="T6" i="54"/>
  <c r="S6" i="54"/>
  <c r="R6" i="54"/>
  <c r="Q6" i="54"/>
  <c r="P6" i="54"/>
  <c r="O6" i="54"/>
  <c r="N6" i="54"/>
  <c r="M6" i="54"/>
  <c r="L6" i="54"/>
  <c r="K6" i="54"/>
  <c r="J6" i="54"/>
  <c r="I6" i="54"/>
  <c r="D6" i="54"/>
  <c r="H6" i="54" s="1"/>
  <c r="Z5" i="54"/>
  <c r="Z23" i="54" s="1"/>
  <c r="Y5" i="54"/>
  <c r="Y23" i="54" s="1"/>
  <c r="X5" i="54"/>
  <c r="X23" i="54" s="1"/>
  <c r="W5" i="54"/>
  <c r="W23" i="54" s="1"/>
  <c r="V5" i="54"/>
  <c r="V23" i="54" s="1"/>
  <c r="U5" i="54"/>
  <c r="U23" i="54" s="1"/>
  <c r="P24" i="54" s="1"/>
  <c r="T5" i="54"/>
  <c r="T23" i="54" s="1"/>
  <c r="S5" i="54"/>
  <c r="S23" i="54" s="1"/>
  <c r="R5" i="54"/>
  <c r="R23" i="54" s="1"/>
  <c r="M24" i="54" s="1"/>
  <c r="Q5" i="54"/>
  <c r="Q23" i="54" s="1"/>
  <c r="L24" i="54" s="1"/>
  <c r="P5" i="54"/>
  <c r="P23" i="54" s="1"/>
  <c r="O5" i="54"/>
  <c r="O23" i="54" s="1"/>
  <c r="N5" i="54"/>
  <c r="N23" i="54" s="1"/>
  <c r="I24" i="54" s="1"/>
  <c r="M5" i="54"/>
  <c r="M23" i="54" s="1"/>
  <c r="L5" i="54"/>
  <c r="L23" i="54" s="1"/>
  <c r="K5" i="54"/>
  <c r="K23" i="54" s="1"/>
  <c r="J5" i="54"/>
  <c r="J23" i="54" s="1"/>
  <c r="I5" i="54"/>
  <c r="I23" i="54" s="1"/>
  <c r="D24" i="54" s="1"/>
  <c r="D5" i="54"/>
  <c r="D23" i="54" s="1"/>
  <c r="Z4" i="54"/>
  <c r="Z27" i="54" s="1"/>
  <c r="Y4" i="54"/>
  <c r="Y27" i="54" s="1"/>
  <c r="X4" i="54"/>
  <c r="X27" i="54" s="1"/>
  <c r="W4" i="54"/>
  <c r="W27" i="54" s="1"/>
  <c r="V4" i="54"/>
  <c r="V27" i="54" s="1"/>
  <c r="U4" i="54"/>
  <c r="U27" i="54" s="1"/>
  <c r="T4" i="54"/>
  <c r="T27" i="54" s="1"/>
  <c r="S4" i="54"/>
  <c r="S27" i="54" s="1"/>
  <c r="R4" i="54"/>
  <c r="R27" i="54" s="1"/>
  <c r="Q4" i="54"/>
  <c r="Q27" i="54" s="1"/>
  <c r="P4" i="54"/>
  <c r="P27" i="54" s="1"/>
  <c r="O4" i="54"/>
  <c r="O27" i="54" s="1"/>
  <c r="N4" i="54"/>
  <c r="N27" i="54" s="1"/>
  <c r="M4" i="54"/>
  <c r="M27" i="54" s="1"/>
  <c r="L4" i="54"/>
  <c r="L27" i="54" s="1"/>
  <c r="K4" i="54"/>
  <c r="K27" i="54" s="1"/>
  <c r="J4" i="54"/>
  <c r="J27" i="54" s="1"/>
  <c r="J30" i="54" s="1"/>
  <c r="I4" i="54"/>
  <c r="I27" i="54" s="1"/>
  <c r="D4" i="54"/>
  <c r="D27" i="54" s="1"/>
  <c r="H3" i="54"/>
  <c r="Y37" i="53"/>
  <c r="X37" i="53"/>
  <c r="W37" i="53"/>
  <c r="V37" i="53"/>
  <c r="U37" i="53"/>
  <c r="T37" i="53"/>
  <c r="S37" i="53"/>
  <c r="R37" i="53"/>
  <c r="Q37" i="53"/>
  <c r="P37" i="53"/>
  <c r="O37" i="53"/>
  <c r="N37" i="53"/>
  <c r="M37" i="53"/>
  <c r="L37" i="53"/>
  <c r="K37" i="53"/>
  <c r="J37" i="53"/>
  <c r="I37" i="53"/>
  <c r="H37" i="53"/>
  <c r="D37" i="53"/>
  <c r="Y36" i="53"/>
  <c r="X36" i="53"/>
  <c r="W36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D36" i="53"/>
  <c r="Y35" i="53"/>
  <c r="X35" i="53"/>
  <c r="W35" i="53"/>
  <c r="V35" i="53"/>
  <c r="U35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H35" i="53"/>
  <c r="D35" i="53"/>
  <c r="Y34" i="53"/>
  <c r="X34" i="53"/>
  <c r="W34" i="53"/>
  <c r="V34" i="53"/>
  <c r="U34" i="53"/>
  <c r="T34" i="53"/>
  <c r="S34" i="53"/>
  <c r="R34" i="53"/>
  <c r="Q34" i="53"/>
  <c r="P34" i="53"/>
  <c r="O34" i="53"/>
  <c r="N34" i="53"/>
  <c r="M34" i="53"/>
  <c r="L34" i="53"/>
  <c r="K34" i="53"/>
  <c r="J34" i="53"/>
  <c r="I34" i="53"/>
  <c r="D34" i="53"/>
  <c r="H34" i="53" s="1"/>
  <c r="Y33" i="53"/>
  <c r="X33" i="53"/>
  <c r="W33" i="53"/>
  <c r="V33" i="53"/>
  <c r="U33" i="53"/>
  <c r="T33" i="53"/>
  <c r="S33" i="53"/>
  <c r="R33" i="53"/>
  <c r="Q33" i="53"/>
  <c r="P33" i="53"/>
  <c r="O33" i="53"/>
  <c r="N33" i="53"/>
  <c r="M33" i="53"/>
  <c r="L33" i="53"/>
  <c r="K33" i="53"/>
  <c r="J33" i="53"/>
  <c r="I33" i="53"/>
  <c r="D33" i="53"/>
  <c r="H33" i="53" s="1"/>
  <c r="Y32" i="53"/>
  <c r="X32" i="53"/>
  <c r="W32" i="53"/>
  <c r="V32" i="53"/>
  <c r="U32" i="53"/>
  <c r="T32" i="53"/>
  <c r="S32" i="53"/>
  <c r="R32" i="53"/>
  <c r="Q32" i="53"/>
  <c r="P32" i="53"/>
  <c r="O32" i="53"/>
  <c r="N32" i="53"/>
  <c r="M32" i="53"/>
  <c r="L32" i="53"/>
  <c r="K32" i="53"/>
  <c r="J32" i="53"/>
  <c r="I32" i="53"/>
  <c r="H32" i="53"/>
  <c r="D32" i="53"/>
  <c r="V29" i="53"/>
  <c r="V26" i="53"/>
  <c r="R26" i="53"/>
  <c r="Y25" i="53"/>
  <c r="Y29" i="53" s="1"/>
  <c r="X25" i="53"/>
  <c r="S26" i="53" s="1"/>
  <c r="W25" i="53"/>
  <c r="W29" i="53" s="1"/>
  <c r="V25" i="53"/>
  <c r="U25" i="53"/>
  <c r="U29" i="53" s="1"/>
  <c r="T25" i="53"/>
  <c r="O26" i="53" s="1"/>
  <c r="S25" i="53"/>
  <c r="S29" i="53" s="1"/>
  <c r="R25" i="53"/>
  <c r="R29" i="53" s="1"/>
  <c r="Q25" i="53"/>
  <c r="P25" i="53"/>
  <c r="K26" i="53" s="1"/>
  <c r="O25" i="53"/>
  <c r="O29" i="53" s="1"/>
  <c r="N25" i="53"/>
  <c r="N29" i="53" s="1"/>
  <c r="M25" i="53"/>
  <c r="L25" i="53"/>
  <c r="K25" i="53"/>
  <c r="K29" i="53" s="1"/>
  <c r="J25" i="53"/>
  <c r="J29" i="53" s="1"/>
  <c r="I25" i="53"/>
  <c r="H25" i="53"/>
  <c r="D25" i="53"/>
  <c r="Y21" i="53"/>
  <c r="X21" i="53"/>
  <c r="W21" i="53"/>
  <c r="V21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D21" i="53"/>
  <c r="H21" i="53" s="1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D16" i="53"/>
  <c r="H16" i="53" s="1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D15" i="53"/>
  <c r="Y14" i="53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D14" i="53"/>
  <c r="H14" i="53" s="1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D13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D12" i="53"/>
  <c r="H12" i="53" s="1"/>
  <c r="Y11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H11" i="53"/>
  <c r="D11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D9" i="53"/>
  <c r="Y8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D8" i="53"/>
  <c r="H8" i="53" s="1"/>
  <c r="Y7" i="53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D7" i="53"/>
  <c r="H7" i="53" s="1"/>
  <c r="Y6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H6" i="53"/>
  <c r="D6" i="53"/>
  <c r="Y5" i="53"/>
  <c r="Y23" i="53" s="1"/>
  <c r="X5" i="53"/>
  <c r="X23" i="53" s="1"/>
  <c r="W5" i="53"/>
  <c r="W23" i="53" s="1"/>
  <c r="V5" i="53"/>
  <c r="V23" i="53" s="1"/>
  <c r="U5" i="53"/>
  <c r="U23" i="53" s="1"/>
  <c r="T5" i="53"/>
  <c r="T23" i="53" s="1"/>
  <c r="S5" i="53"/>
  <c r="S23" i="53" s="1"/>
  <c r="R5" i="53"/>
  <c r="R23" i="53" s="1"/>
  <c r="M24" i="53" s="1"/>
  <c r="Q5" i="53"/>
  <c r="Q23" i="53" s="1"/>
  <c r="L24" i="53" s="1"/>
  <c r="P5" i="53"/>
  <c r="P23" i="53" s="1"/>
  <c r="O5" i="53"/>
  <c r="O23" i="53" s="1"/>
  <c r="N5" i="53"/>
  <c r="N23" i="53" s="1"/>
  <c r="I24" i="53" s="1"/>
  <c r="M5" i="53"/>
  <c r="M23" i="53" s="1"/>
  <c r="L5" i="53"/>
  <c r="L23" i="53" s="1"/>
  <c r="K5" i="53"/>
  <c r="K23" i="53" s="1"/>
  <c r="J5" i="53"/>
  <c r="J23" i="53" s="1"/>
  <c r="I5" i="53"/>
  <c r="I23" i="53" s="1"/>
  <c r="D24" i="53" s="1"/>
  <c r="D5" i="53"/>
  <c r="D23" i="53" s="1"/>
  <c r="Y4" i="53"/>
  <c r="Y27" i="53" s="1"/>
  <c r="X4" i="53"/>
  <c r="X27" i="53" s="1"/>
  <c r="W4" i="53"/>
  <c r="W27" i="53" s="1"/>
  <c r="V4" i="53"/>
  <c r="V27" i="53" s="1"/>
  <c r="U4" i="53"/>
  <c r="U27" i="53" s="1"/>
  <c r="T4" i="53"/>
  <c r="T27" i="53" s="1"/>
  <c r="S4" i="53"/>
  <c r="S27" i="53" s="1"/>
  <c r="R4" i="53"/>
  <c r="R27" i="53" s="1"/>
  <c r="Q4" i="53"/>
  <c r="Q27" i="53" s="1"/>
  <c r="P4" i="53"/>
  <c r="P27" i="53" s="1"/>
  <c r="O4" i="53"/>
  <c r="O27" i="53" s="1"/>
  <c r="N4" i="53"/>
  <c r="N27" i="53" s="1"/>
  <c r="M4" i="53"/>
  <c r="M27" i="53" s="1"/>
  <c r="L4" i="53"/>
  <c r="L27" i="53" s="1"/>
  <c r="L30" i="53" s="1"/>
  <c r="K4" i="53"/>
  <c r="K27" i="53" s="1"/>
  <c r="K30" i="53" s="1"/>
  <c r="J4" i="53"/>
  <c r="J27" i="53" s="1"/>
  <c r="J30" i="53" s="1"/>
  <c r="I4" i="53"/>
  <c r="I27" i="53" s="1"/>
  <c r="D4" i="53"/>
  <c r="D27" i="53" s="1"/>
  <c r="H3" i="53"/>
  <c r="Z37" i="52"/>
  <c r="Y37" i="52"/>
  <c r="X37" i="52"/>
  <c r="W37" i="52"/>
  <c r="V37" i="52"/>
  <c r="U37" i="52"/>
  <c r="T37" i="52"/>
  <c r="S37" i="52"/>
  <c r="R37" i="52"/>
  <c r="Q37" i="52"/>
  <c r="P37" i="52"/>
  <c r="O37" i="52"/>
  <c r="N37" i="52"/>
  <c r="M37" i="52"/>
  <c r="L37" i="52"/>
  <c r="K37" i="52"/>
  <c r="J37" i="52"/>
  <c r="I37" i="52"/>
  <c r="H37" i="52"/>
  <c r="D37" i="52"/>
  <c r="Z36" i="52"/>
  <c r="Y36" i="52"/>
  <c r="X36" i="52"/>
  <c r="W36" i="52"/>
  <c r="V36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D36" i="52"/>
  <c r="Z35" i="52"/>
  <c r="Y35" i="52"/>
  <c r="X35" i="52"/>
  <c r="W35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D35" i="52"/>
  <c r="H35" i="52" s="1"/>
  <c r="Z34" i="52"/>
  <c r="Y34" i="52"/>
  <c r="X34" i="52"/>
  <c r="W34" i="52"/>
  <c r="V34" i="52"/>
  <c r="U34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D34" i="52"/>
  <c r="H34" i="52" s="1"/>
  <c r="Z33" i="52"/>
  <c r="Y33" i="52"/>
  <c r="X33" i="52"/>
  <c r="W33" i="52"/>
  <c r="V33" i="52"/>
  <c r="U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D33" i="52"/>
  <c r="H33" i="52" s="1"/>
  <c r="Z32" i="52"/>
  <c r="Y32" i="52"/>
  <c r="X32" i="52"/>
  <c r="W32" i="52"/>
  <c r="V32" i="52"/>
  <c r="U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D32" i="52"/>
  <c r="H32" i="52" s="1"/>
  <c r="Z29" i="52"/>
  <c r="V29" i="52"/>
  <c r="Z25" i="52"/>
  <c r="Z26" i="52" s="1"/>
  <c r="Y25" i="52"/>
  <c r="Y26" i="52" s="1"/>
  <c r="X25" i="52"/>
  <c r="X29" i="52" s="1"/>
  <c r="W25" i="52"/>
  <c r="W26" i="52" s="1"/>
  <c r="V25" i="52"/>
  <c r="V26" i="52" s="1"/>
  <c r="U25" i="52"/>
  <c r="U26" i="52" s="1"/>
  <c r="T25" i="52"/>
  <c r="T29" i="52" s="1"/>
  <c r="S25" i="52"/>
  <c r="S29" i="52" s="1"/>
  <c r="R25" i="52"/>
  <c r="Q25" i="52"/>
  <c r="Q26" i="52" s="1"/>
  <c r="P25" i="52"/>
  <c r="P29" i="52" s="1"/>
  <c r="O25" i="52"/>
  <c r="O29" i="52" s="1"/>
  <c r="N25" i="52"/>
  <c r="M25" i="52"/>
  <c r="M26" i="52" s="1"/>
  <c r="L25" i="52"/>
  <c r="L29" i="52" s="1"/>
  <c r="K25" i="52"/>
  <c r="K29" i="52" s="1"/>
  <c r="J25" i="52"/>
  <c r="J29" i="52" s="1"/>
  <c r="I25" i="52"/>
  <c r="D26" i="52" s="1"/>
  <c r="H25" i="52"/>
  <c r="H29" i="52" s="1"/>
  <c r="D25" i="52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D21" i="52"/>
  <c r="H21" i="52" s="1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D16" i="52"/>
  <c r="H16" i="52" s="1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D15" i="52"/>
  <c r="H15" i="52" s="1"/>
  <c r="Z14" i="52"/>
  <c r="Y14" i="52"/>
  <c r="X14" i="52"/>
  <c r="W14" i="52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D14" i="52"/>
  <c r="H14" i="52" s="1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D13" i="52"/>
  <c r="H13" i="52" s="1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D12" i="52"/>
  <c r="H12" i="52" s="1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D11" i="52"/>
  <c r="H11" i="52" s="1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D9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D8" i="52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D7" i="52"/>
  <c r="Z6" i="52"/>
  <c r="Y6" i="52"/>
  <c r="X6" i="52"/>
  <c r="W6" i="52"/>
  <c r="V6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H6" i="52"/>
  <c r="D6" i="52"/>
  <c r="Z5" i="52"/>
  <c r="Z23" i="52" s="1"/>
  <c r="Y5" i="52"/>
  <c r="Y23" i="52" s="1"/>
  <c r="X5" i="52"/>
  <c r="X23" i="52" s="1"/>
  <c r="W5" i="52"/>
  <c r="W23" i="52" s="1"/>
  <c r="V5" i="52"/>
  <c r="V23" i="52" s="1"/>
  <c r="U5" i="52"/>
  <c r="U23" i="52" s="1"/>
  <c r="T5" i="52"/>
  <c r="T23" i="52" s="1"/>
  <c r="S5" i="52"/>
  <c r="S23" i="52" s="1"/>
  <c r="N24" i="52" s="1"/>
  <c r="R5" i="52"/>
  <c r="R23" i="52" s="1"/>
  <c r="M24" i="52" s="1"/>
  <c r="Q5" i="52"/>
  <c r="Q23" i="52" s="1"/>
  <c r="P5" i="52"/>
  <c r="P23" i="52" s="1"/>
  <c r="O5" i="52"/>
  <c r="O23" i="52" s="1"/>
  <c r="J24" i="52" s="1"/>
  <c r="N5" i="52"/>
  <c r="N23" i="52" s="1"/>
  <c r="I24" i="52" s="1"/>
  <c r="M5" i="52"/>
  <c r="M23" i="52" s="1"/>
  <c r="L5" i="52"/>
  <c r="L23" i="52" s="1"/>
  <c r="K5" i="52"/>
  <c r="K23" i="52" s="1"/>
  <c r="J5" i="52"/>
  <c r="J23" i="52" s="1"/>
  <c r="I5" i="52"/>
  <c r="I23" i="52" s="1"/>
  <c r="H5" i="52"/>
  <c r="H23" i="52" s="1"/>
  <c r="D5" i="52"/>
  <c r="D23" i="52" s="1"/>
  <c r="Z4" i="52"/>
  <c r="Z27" i="52" s="1"/>
  <c r="Y4" i="52"/>
  <c r="Y27" i="52" s="1"/>
  <c r="X4" i="52"/>
  <c r="X27" i="52" s="1"/>
  <c r="W4" i="52"/>
  <c r="W27" i="52" s="1"/>
  <c r="V4" i="52"/>
  <c r="V27" i="52" s="1"/>
  <c r="U4" i="52"/>
  <c r="U27" i="52" s="1"/>
  <c r="T4" i="52"/>
  <c r="T27" i="52" s="1"/>
  <c r="S4" i="52"/>
  <c r="S27" i="52" s="1"/>
  <c r="R4" i="52"/>
  <c r="R27" i="52" s="1"/>
  <c r="Q4" i="52"/>
  <c r="Q27" i="52" s="1"/>
  <c r="P4" i="52"/>
  <c r="P27" i="52" s="1"/>
  <c r="O4" i="52"/>
  <c r="O27" i="52" s="1"/>
  <c r="N4" i="52"/>
  <c r="N27" i="52" s="1"/>
  <c r="M4" i="52"/>
  <c r="M27" i="52" s="1"/>
  <c r="L4" i="52"/>
  <c r="L27" i="52" s="1"/>
  <c r="L30" i="52" s="1"/>
  <c r="K4" i="52"/>
  <c r="K27" i="52" s="1"/>
  <c r="K30" i="52" s="1"/>
  <c r="J4" i="52"/>
  <c r="J27" i="52" s="1"/>
  <c r="I4" i="52"/>
  <c r="I27" i="52" s="1"/>
  <c r="H4" i="52"/>
  <c r="H27" i="52" s="1"/>
  <c r="H30" i="52" s="1"/>
  <c r="D4" i="52"/>
  <c r="D27" i="52" s="1"/>
  <c r="H3" i="52"/>
  <c r="U37" i="51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D37" i="51"/>
  <c r="U36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D36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D35" i="51"/>
  <c r="H35" i="51" s="1"/>
  <c r="U34" i="51"/>
  <c r="T34" i="51"/>
  <c r="S34" i="51"/>
  <c r="R34" i="51"/>
  <c r="Q34" i="51"/>
  <c r="P34" i="51"/>
  <c r="O34" i="51"/>
  <c r="N34" i="51"/>
  <c r="M34" i="51"/>
  <c r="L34" i="51"/>
  <c r="K34" i="51"/>
  <c r="J34" i="51"/>
  <c r="I34" i="51"/>
  <c r="D34" i="51"/>
  <c r="H34" i="51" s="1"/>
  <c r="U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H33" i="51"/>
  <c r="D33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H32" i="51"/>
  <c r="D32" i="51"/>
  <c r="U29" i="51"/>
  <c r="R26" i="51"/>
  <c r="M26" i="51"/>
  <c r="U25" i="51"/>
  <c r="U26" i="51" s="1"/>
  <c r="T25" i="51"/>
  <c r="T26" i="51" s="1"/>
  <c r="S25" i="51"/>
  <c r="R25" i="51"/>
  <c r="Q25" i="51"/>
  <c r="Q29" i="51" s="1"/>
  <c r="P25" i="51"/>
  <c r="O25" i="51"/>
  <c r="O29" i="51" s="1"/>
  <c r="N25" i="51"/>
  <c r="N29" i="51" s="1"/>
  <c r="M25" i="51"/>
  <c r="M29" i="51" s="1"/>
  <c r="L25" i="51"/>
  <c r="K25" i="51"/>
  <c r="K29" i="51" s="1"/>
  <c r="J25" i="51"/>
  <c r="J29" i="51" s="1"/>
  <c r="I25" i="51"/>
  <c r="I26" i="51" s="1"/>
  <c r="D25" i="51"/>
  <c r="H25" i="51" s="1"/>
  <c r="U21" i="51"/>
  <c r="T21" i="51"/>
  <c r="S21" i="51"/>
  <c r="R21" i="51"/>
  <c r="Q21" i="51"/>
  <c r="P21" i="51"/>
  <c r="O21" i="51"/>
  <c r="N21" i="51"/>
  <c r="M21" i="51"/>
  <c r="L21" i="51"/>
  <c r="K21" i="51"/>
  <c r="J21" i="51"/>
  <c r="I21" i="51"/>
  <c r="D21" i="51"/>
  <c r="H21" i="51" s="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D16" i="51"/>
  <c r="H16" i="51" s="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D15" i="51"/>
  <c r="U14" i="51"/>
  <c r="T14" i="51"/>
  <c r="S14" i="51"/>
  <c r="R14" i="51"/>
  <c r="Q14" i="51"/>
  <c r="P14" i="51"/>
  <c r="O14" i="51"/>
  <c r="N14" i="51"/>
  <c r="M14" i="51"/>
  <c r="L14" i="51"/>
  <c r="K14" i="51"/>
  <c r="J14" i="51"/>
  <c r="I14" i="51"/>
  <c r="D14" i="51"/>
  <c r="H14" i="51" s="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D13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D12" i="51"/>
  <c r="H12" i="51" s="1"/>
  <c r="U11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H11" i="51"/>
  <c r="D11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D9" i="51"/>
  <c r="U8" i="51"/>
  <c r="T8" i="51"/>
  <c r="S8" i="51"/>
  <c r="R8" i="51"/>
  <c r="Q8" i="51"/>
  <c r="P8" i="51"/>
  <c r="O8" i="51"/>
  <c r="N8" i="51"/>
  <c r="M8" i="51"/>
  <c r="L8" i="51"/>
  <c r="K8" i="51"/>
  <c r="J8" i="51"/>
  <c r="I8" i="51"/>
  <c r="H8" i="51"/>
  <c r="D8" i="51"/>
  <c r="U7" i="51"/>
  <c r="T7" i="51"/>
  <c r="S7" i="51"/>
  <c r="R7" i="51"/>
  <c r="Q7" i="51"/>
  <c r="P7" i="51"/>
  <c r="O7" i="51"/>
  <c r="N7" i="51"/>
  <c r="M7" i="51"/>
  <c r="L7" i="51"/>
  <c r="K7" i="51"/>
  <c r="J7" i="51"/>
  <c r="I7" i="51"/>
  <c r="D7" i="51"/>
  <c r="H7" i="51" s="1"/>
  <c r="U6" i="51"/>
  <c r="T6" i="51"/>
  <c r="S6" i="51"/>
  <c r="R6" i="51"/>
  <c r="Q6" i="51"/>
  <c r="P6" i="51"/>
  <c r="O6" i="51"/>
  <c r="N6" i="51"/>
  <c r="M6" i="51"/>
  <c r="L6" i="51"/>
  <c r="K6" i="51"/>
  <c r="J6" i="51"/>
  <c r="I6" i="51"/>
  <c r="H6" i="51"/>
  <c r="D6" i="51"/>
  <c r="U5" i="51"/>
  <c r="U23" i="51" s="1"/>
  <c r="T5" i="51"/>
  <c r="S5" i="51"/>
  <c r="S23" i="51" s="1"/>
  <c r="R5" i="51"/>
  <c r="R23" i="51" s="1"/>
  <c r="Q5" i="51"/>
  <c r="Q23" i="51" s="1"/>
  <c r="P5" i="51"/>
  <c r="O5" i="51"/>
  <c r="O23" i="51" s="1"/>
  <c r="J24" i="51" s="1"/>
  <c r="N5" i="51"/>
  <c r="N23" i="51" s="1"/>
  <c r="I24" i="51" s="1"/>
  <c r="M5" i="51"/>
  <c r="M23" i="51" s="1"/>
  <c r="L5" i="51"/>
  <c r="K5" i="51"/>
  <c r="K23" i="51" s="1"/>
  <c r="J5" i="51"/>
  <c r="J23" i="51" s="1"/>
  <c r="I5" i="51"/>
  <c r="I23" i="51" s="1"/>
  <c r="D5" i="51"/>
  <c r="U4" i="51"/>
  <c r="U27" i="51" s="1"/>
  <c r="T4" i="51"/>
  <c r="T27" i="51" s="1"/>
  <c r="S4" i="51"/>
  <c r="S27" i="51" s="1"/>
  <c r="R4" i="51"/>
  <c r="R27" i="51" s="1"/>
  <c r="Q4" i="51"/>
  <c r="Q27" i="51" s="1"/>
  <c r="P4" i="51"/>
  <c r="P27" i="51" s="1"/>
  <c r="O4" i="51"/>
  <c r="O27" i="51" s="1"/>
  <c r="N4" i="51"/>
  <c r="N27" i="51" s="1"/>
  <c r="M4" i="51"/>
  <c r="M27" i="51" s="1"/>
  <c r="L4" i="51"/>
  <c r="L27" i="51" s="1"/>
  <c r="K4" i="51"/>
  <c r="K27" i="51" s="1"/>
  <c r="K30" i="51" s="1"/>
  <c r="J4" i="51"/>
  <c r="J27" i="51" s="1"/>
  <c r="J30" i="51" s="1"/>
  <c r="I4" i="51"/>
  <c r="I27" i="51" s="1"/>
  <c r="H4" i="51"/>
  <c r="D4" i="51"/>
  <c r="D27" i="51" s="1"/>
  <c r="H3" i="51"/>
  <c r="Z37" i="50"/>
  <c r="Y37" i="50"/>
  <c r="X37" i="50"/>
  <c r="W37" i="50"/>
  <c r="V37" i="50"/>
  <c r="U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D37" i="50"/>
  <c r="Z36" i="50"/>
  <c r="Y36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D36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D35" i="50"/>
  <c r="Z34" i="50"/>
  <c r="Y34" i="50"/>
  <c r="X34" i="50"/>
  <c r="W34" i="50"/>
  <c r="V34" i="50"/>
  <c r="U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H34" i="50"/>
  <c r="D34" i="50"/>
  <c r="Z33" i="50"/>
  <c r="Y33" i="50"/>
  <c r="X33" i="50"/>
  <c r="W33" i="50"/>
  <c r="V33" i="50"/>
  <c r="U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H33" i="50"/>
  <c r="D33" i="50"/>
  <c r="Z32" i="50"/>
  <c r="Y32" i="50"/>
  <c r="X32" i="50"/>
  <c r="W32" i="50"/>
  <c r="V32" i="50"/>
  <c r="U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H32" i="50"/>
  <c r="D32" i="50"/>
  <c r="V30" i="50"/>
  <c r="Y29" i="50"/>
  <c r="U29" i="50"/>
  <c r="Q29" i="50"/>
  <c r="M29" i="50"/>
  <c r="I29" i="50"/>
  <c r="X26" i="50"/>
  <c r="T26" i="50"/>
  <c r="P26" i="50"/>
  <c r="H26" i="50"/>
  <c r="Z25" i="50"/>
  <c r="Z29" i="50" s="1"/>
  <c r="Y25" i="50"/>
  <c r="Y26" i="50" s="1"/>
  <c r="X25" i="50"/>
  <c r="W25" i="50"/>
  <c r="W26" i="50" s="1"/>
  <c r="V25" i="50"/>
  <c r="V29" i="50" s="1"/>
  <c r="U25" i="50"/>
  <c r="T25" i="50"/>
  <c r="S25" i="50"/>
  <c r="R25" i="50"/>
  <c r="R29" i="50" s="1"/>
  <c r="Q25" i="50"/>
  <c r="P25" i="50"/>
  <c r="O25" i="50"/>
  <c r="N25" i="50"/>
  <c r="N29" i="50" s="1"/>
  <c r="M25" i="50"/>
  <c r="L25" i="50"/>
  <c r="K25" i="50"/>
  <c r="J25" i="50"/>
  <c r="J29" i="50" s="1"/>
  <c r="I25" i="50"/>
  <c r="D26" i="50" s="1"/>
  <c r="H25" i="50"/>
  <c r="H29" i="50" s="1"/>
  <c r="D25" i="50"/>
  <c r="X24" i="50"/>
  <c r="L24" i="50"/>
  <c r="X23" i="50"/>
  <c r="T23" i="50"/>
  <c r="P23" i="50"/>
  <c r="L23" i="50"/>
  <c r="Z21" i="50"/>
  <c r="Y21" i="50"/>
  <c r="X21" i="50"/>
  <c r="W21" i="50"/>
  <c r="V21" i="50"/>
  <c r="U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H21" i="50"/>
  <c r="D21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D16" i="50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D15" i="50"/>
  <c r="Z14" i="50"/>
  <c r="Y14" i="50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H14" i="50"/>
  <c r="D14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D13" i="50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H12" i="50"/>
  <c r="D12" i="50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H11" i="50"/>
  <c r="D11" i="50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D9" i="50"/>
  <c r="H9" i="50" s="1"/>
  <c r="Z8" i="50"/>
  <c r="Y8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D8" i="50"/>
  <c r="H8" i="50" s="1"/>
  <c r="Z7" i="50"/>
  <c r="Y7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D7" i="50"/>
  <c r="H7" i="50" s="1"/>
  <c r="Z6" i="50"/>
  <c r="Y6" i="50"/>
  <c r="X6" i="50"/>
  <c r="W6" i="50"/>
  <c r="V6" i="50"/>
  <c r="U6" i="50"/>
  <c r="T6" i="50"/>
  <c r="S6" i="50"/>
  <c r="R6" i="50"/>
  <c r="Q6" i="50"/>
  <c r="P6" i="50"/>
  <c r="O6" i="50"/>
  <c r="N6" i="50"/>
  <c r="M6" i="50"/>
  <c r="L6" i="50"/>
  <c r="K6" i="50"/>
  <c r="J6" i="50"/>
  <c r="I6" i="50"/>
  <c r="D6" i="50"/>
  <c r="H6" i="50" s="1"/>
  <c r="Z5" i="50"/>
  <c r="Z23" i="50" s="1"/>
  <c r="Y5" i="50"/>
  <c r="Y23" i="50" s="1"/>
  <c r="Y24" i="50" s="1"/>
  <c r="X5" i="50"/>
  <c r="W5" i="50"/>
  <c r="V5" i="50"/>
  <c r="V23" i="50" s="1"/>
  <c r="U5" i="50"/>
  <c r="U23" i="50" s="1"/>
  <c r="P24" i="50" s="1"/>
  <c r="T5" i="50"/>
  <c r="S5" i="50"/>
  <c r="R5" i="50"/>
  <c r="R23" i="50" s="1"/>
  <c r="M24" i="50" s="1"/>
  <c r="Q5" i="50"/>
  <c r="Q23" i="50" s="1"/>
  <c r="P5" i="50"/>
  <c r="O5" i="50"/>
  <c r="N5" i="50"/>
  <c r="N23" i="50" s="1"/>
  <c r="I24" i="50" s="1"/>
  <c r="M5" i="50"/>
  <c r="M23" i="50" s="1"/>
  <c r="L5" i="50"/>
  <c r="K5" i="50"/>
  <c r="J5" i="50"/>
  <c r="J23" i="50" s="1"/>
  <c r="I5" i="50"/>
  <c r="I23" i="50" s="1"/>
  <c r="D5" i="50"/>
  <c r="Z4" i="50"/>
  <c r="Z27" i="50" s="1"/>
  <c r="Z30" i="50" s="1"/>
  <c r="Y4" i="50"/>
  <c r="Y27" i="50" s="1"/>
  <c r="X4" i="50"/>
  <c r="W4" i="50"/>
  <c r="W27" i="50" s="1"/>
  <c r="V4" i="50"/>
  <c r="V27" i="50" s="1"/>
  <c r="U4" i="50"/>
  <c r="U27" i="50" s="1"/>
  <c r="U30" i="50" s="1"/>
  <c r="T4" i="50"/>
  <c r="S4" i="50"/>
  <c r="S27" i="50" s="1"/>
  <c r="R4" i="50"/>
  <c r="R27" i="50" s="1"/>
  <c r="Q4" i="50"/>
  <c r="Q27" i="50" s="1"/>
  <c r="Q30" i="50" s="1"/>
  <c r="P4" i="50"/>
  <c r="O4" i="50"/>
  <c r="O27" i="50" s="1"/>
  <c r="N4" i="50"/>
  <c r="N27" i="50" s="1"/>
  <c r="M4" i="50"/>
  <c r="M27" i="50" s="1"/>
  <c r="L4" i="50"/>
  <c r="K4" i="50"/>
  <c r="K27" i="50" s="1"/>
  <c r="J4" i="50"/>
  <c r="J27" i="50" s="1"/>
  <c r="J30" i="50" s="1"/>
  <c r="I4" i="50"/>
  <c r="I27" i="50" s="1"/>
  <c r="D4" i="50"/>
  <c r="H3" i="50"/>
  <c r="S37" i="49"/>
  <c r="R37" i="49"/>
  <c r="Q37" i="49"/>
  <c r="P37" i="49"/>
  <c r="O37" i="49"/>
  <c r="N37" i="49"/>
  <c r="M37" i="49"/>
  <c r="L37" i="49"/>
  <c r="K37" i="49"/>
  <c r="J37" i="49"/>
  <c r="I37" i="49"/>
  <c r="H37" i="49"/>
  <c r="D37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D36" i="49"/>
  <c r="S35" i="49"/>
  <c r="R35" i="49"/>
  <c r="Q35" i="49"/>
  <c r="P35" i="49"/>
  <c r="O35" i="49"/>
  <c r="N35" i="49"/>
  <c r="M35" i="49"/>
  <c r="L35" i="49"/>
  <c r="K35" i="49"/>
  <c r="J35" i="49"/>
  <c r="I35" i="49"/>
  <c r="D35" i="49"/>
  <c r="H35" i="49" s="1"/>
  <c r="S34" i="49"/>
  <c r="R34" i="49"/>
  <c r="Q34" i="49"/>
  <c r="P34" i="49"/>
  <c r="O34" i="49"/>
  <c r="N34" i="49"/>
  <c r="M34" i="49"/>
  <c r="L34" i="49"/>
  <c r="K34" i="49"/>
  <c r="J34" i="49"/>
  <c r="I34" i="49"/>
  <c r="H34" i="49"/>
  <c r="D34" i="49"/>
  <c r="S33" i="49"/>
  <c r="R33" i="49"/>
  <c r="Q33" i="49"/>
  <c r="P33" i="49"/>
  <c r="O33" i="49"/>
  <c r="N33" i="49"/>
  <c r="M33" i="49"/>
  <c r="L33" i="49"/>
  <c r="K33" i="49"/>
  <c r="J33" i="49"/>
  <c r="I33" i="49"/>
  <c r="D33" i="49"/>
  <c r="H33" i="49" s="1"/>
  <c r="S32" i="49"/>
  <c r="R32" i="49"/>
  <c r="Q32" i="49"/>
  <c r="P32" i="49"/>
  <c r="O32" i="49"/>
  <c r="N32" i="49"/>
  <c r="M32" i="49"/>
  <c r="L32" i="49"/>
  <c r="K32" i="49"/>
  <c r="J32" i="49"/>
  <c r="I32" i="49"/>
  <c r="H32" i="49"/>
  <c r="D32" i="49"/>
  <c r="S30" i="49"/>
  <c r="O30" i="49"/>
  <c r="S29" i="49"/>
  <c r="O29" i="49"/>
  <c r="K29" i="49"/>
  <c r="O28" i="49"/>
  <c r="K28" i="49"/>
  <c r="P27" i="49"/>
  <c r="L27" i="49"/>
  <c r="S26" i="49"/>
  <c r="Q26" i="49"/>
  <c r="O26" i="49"/>
  <c r="M26" i="49"/>
  <c r="D26" i="49"/>
  <c r="S25" i="49"/>
  <c r="N26" i="49" s="1"/>
  <c r="R25" i="49"/>
  <c r="Q25" i="49"/>
  <c r="L26" i="49" s="1"/>
  <c r="P25" i="49"/>
  <c r="P29" i="49" s="1"/>
  <c r="O25" i="49"/>
  <c r="J26" i="49" s="1"/>
  <c r="N25" i="49"/>
  <c r="M25" i="49"/>
  <c r="H26" i="49" s="1"/>
  <c r="L25" i="49"/>
  <c r="L29" i="49" s="1"/>
  <c r="K25" i="49"/>
  <c r="J25" i="49"/>
  <c r="I25" i="49"/>
  <c r="H25" i="49"/>
  <c r="H29" i="49" s="1"/>
  <c r="D25" i="49"/>
  <c r="S24" i="49"/>
  <c r="O24" i="49"/>
  <c r="P23" i="49"/>
  <c r="S21" i="49"/>
  <c r="R21" i="49"/>
  <c r="Q21" i="49"/>
  <c r="P21" i="49"/>
  <c r="O21" i="49"/>
  <c r="N21" i="49"/>
  <c r="M21" i="49"/>
  <c r="L21" i="49"/>
  <c r="K21" i="49"/>
  <c r="J21" i="49"/>
  <c r="I21" i="49"/>
  <c r="D21" i="49"/>
  <c r="S16" i="49"/>
  <c r="R16" i="49"/>
  <c r="Q16" i="49"/>
  <c r="P16" i="49"/>
  <c r="O16" i="49"/>
  <c r="N16" i="49"/>
  <c r="M16" i="49"/>
  <c r="L16" i="49"/>
  <c r="K16" i="49"/>
  <c r="J16" i="49"/>
  <c r="I16" i="49"/>
  <c r="D16" i="49"/>
  <c r="H16" i="49" s="1"/>
  <c r="S15" i="49"/>
  <c r="R15" i="49"/>
  <c r="Q15" i="49"/>
  <c r="P15" i="49"/>
  <c r="O15" i="49"/>
  <c r="N15" i="49"/>
  <c r="M15" i="49"/>
  <c r="L15" i="49"/>
  <c r="K15" i="49"/>
  <c r="J15" i="49"/>
  <c r="I15" i="49"/>
  <c r="H15" i="49"/>
  <c r="D15" i="49"/>
  <c r="S14" i="49"/>
  <c r="R14" i="49"/>
  <c r="Q14" i="49"/>
  <c r="P14" i="49"/>
  <c r="O14" i="49"/>
  <c r="N14" i="49"/>
  <c r="M14" i="49"/>
  <c r="L14" i="49"/>
  <c r="K14" i="49"/>
  <c r="J14" i="49"/>
  <c r="I14" i="49"/>
  <c r="D14" i="49"/>
  <c r="H14" i="49" s="1"/>
  <c r="S13" i="49"/>
  <c r="R13" i="49"/>
  <c r="Q13" i="49"/>
  <c r="P13" i="49"/>
  <c r="O13" i="49"/>
  <c r="N13" i="49"/>
  <c r="M13" i="49"/>
  <c r="L13" i="49"/>
  <c r="K13" i="49"/>
  <c r="J13" i="49"/>
  <c r="I13" i="49"/>
  <c r="H13" i="49"/>
  <c r="D13" i="49"/>
  <c r="S12" i="49"/>
  <c r="R12" i="49"/>
  <c r="Q12" i="49"/>
  <c r="P12" i="49"/>
  <c r="O12" i="49"/>
  <c r="N12" i="49"/>
  <c r="M12" i="49"/>
  <c r="L12" i="49"/>
  <c r="K12" i="49"/>
  <c r="J12" i="49"/>
  <c r="I12" i="49"/>
  <c r="D12" i="49"/>
  <c r="H12" i="49" s="1"/>
  <c r="S11" i="49"/>
  <c r="R11" i="49"/>
  <c r="Q11" i="49"/>
  <c r="P11" i="49"/>
  <c r="O11" i="49"/>
  <c r="N11" i="49"/>
  <c r="M11" i="49"/>
  <c r="L11" i="49"/>
  <c r="K11" i="49"/>
  <c r="J11" i="49"/>
  <c r="I11" i="49"/>
  <c r="H11" i="49"/>
  <c r="D11" i="49"/>
  <c r="S9" i="49"/>
  <c r="R9" i="49"/>
  <c r="Q9" i="49"/>
  <c r="P9" i="49"/>
  <c r="O9" i="49"/>
  <c r="N9" i="49"/>
  <c r="M9" i="49"/>
  <c r="L9" i="49"/>
  <c r="K9" i="49"/>
  <c r="J9" i="49"/>
  <c r="I9" i="49"/>
  <c r="D9" i="49"/>
  <c r="S8" i="49"/>
  <c r="R8" i="49"/>
  <c r="Q8" i="49"/>
  <c r="P8" i="49"/>
  <c r="O8" i="49"/>
  <c r="N8" i="49"/>
  <c r="M8" i="49"/>
  <c r="L8" i="49"/>
  <c r="K8" i="49"/>
  <c r="J8" i="49"/>
  <c r="I8" i="49"/>
  <c r="H8" i="49"/>
  <c r="D8" i="49"/>
  <c r="S7" i="49"/>
  <c r="R7" i="49"/>
  <c r="Q7" i="49"/>
  <c r="P7" i="49"/>
  <c r="O7" i="49"/>
  <c r="N7" i="49"/>
  <c r="M7" i="49"/>
  <c r="L7" i="49"/>
  <c r="K7" i="49"/>
  <c r="J7" i="49"/>
  <c r="I7" i="49"/>
  <c r="D7" i="49"/>
  <c r="H7" i="49" s="1"/>
  <c r="S6" i="49"/>
  <c r="R6" i="49"/>
  <c r="R23" i="49" s="1"/>
  <c r="Q6" i="49"/>
  <c r="P6" i="49"/>
  <c r="O6" i="49"/>
  <c r="N6" i="49"/>
  <c r="N23" i="49" s="1"/>
  <c r="M6" i="49"/>
  <c r="L6" i="49"/>
  <c r="L23" i="49" s="1"/>
  <c r="K6" i="49"/>
  <c r="J6" i="49"/>
  <c r="J23" i="49" s="1"/>
  <c r="I6" i="49"/>
  <c r="H6" i="49"/>
  <c r="D6" i="49"/>
  <c r="S5" i="49"/>
  <c r="S23" i="49" s="1"/>
  <c r="N24" i="49" s="1"/>
  <c r="R5" i="49"/>
  <c r="Q5" i="49"/>
  <c r="Q23" i="49" s="1"/>
  <c r="P5" i="49"/>
  <c r="O5" i="49"/>
  <c r="O23" i="49" s="1"/>
  <c r="J24" i="49" s="1"/>
  <c r="N5" i="49"/>
  <c r="M5" i="49"/>
  <c r="M23" i="49" s="1"/>
  <c r="L5" i="49"/>
  <c r="K5" i="49"/>
  <c r="K23" i="49" s="1"/>
  <c r="J5" i="49"/>
  <c r="I5" i="49"/>
  <c r="I23" i="49" s="1"/>
  <c r="D24" i="49" s="1"/>
  <c r="D5" i="49"/>
  <c r="D23" i="49" s="1"/>
  <c r="S4" i="49"/>
  <c r="S27" i="49" s="1"/>
  <c r="R4" i="49"/>
  <c r="R27" i="49" s="1"/>
  <c r="Q4" i="49"/>
  <c r="Q27" i="49" s="1"/>
  <c r="P4" i="49"/>
  <c r="O4" i="49"/>
  <c r="O27" i="49" s="1"/>
  <c r="N4" i="49"/>
  <c r="N27" i="49" s="1"/>
  <c r="M4" i="49"/>
  <c r="M27" i="49" s="1"/>
  <c r="L4" i="49"/>
  <c r="K4" i="49"/>
  <c r="K27" i="49" s="1"/>
  <c r="K30" i="49" s="1"/>
  <c r="J4" i="49"/>
  <c r="J27" i="49" s="1"/>
  <c r="J30" i="49" s="1"/>
  <c r="I4" i="49"/>
  <c r="I27" i="49" s="1"/>
  <c r="H4" i="49"/>
  <c r="D4" i="49"/>
  <c r="D27" i="49" s="1"/>
  <c r="H3" i="49"/>
  <c r="Z37" i="48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D37" i="48"/>
  <c r="Z36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D36" i="48"/>
  <c r="Z35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D35" i="48"/>
  <c r="Z34" i="48"/>
  <c r="Y34" i="48"/>
  <c r="X34" i="48"/>
  <c r="W34" i="48"/>
  <c r="V34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H34" i="48"/>
  <c r="D34" i="48"/>
  <c r="Z33" i="48"/>
  <c r="Y33" i="48"/>
  <c r="X33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J33" i="48"/>
  <c r="I33" i="48"/>
  <c r="H33" i="48"/>
  <c r="D33" i="48"/>
  <c r="Z32" i="48"/>
  <c r="Y32" i="48"/>
  <c r="X32" i="48"/>
  <c r="W32" i="48"/>
  <c r="V32" i="48"/>
  <c r="U32" i="48"/>
  <c r="T32" i="48"/>
  <c r="S32" i="48"/>
  <c r="R32" i="48"/>
  <c r="Q32" i="48"/>
  <c r="P32" i="48"/>
  <c r="O32" i="48"/>
  <c r="N32" i="48"/>
  <c r="M32" i="48"/>
  <c r="L32" i="48"/>
  <c r="K32" i="48"/>
  <c r="J32" i="48"/>
  <c r="I32" i="48"/>
  <c r="H32" i="48"/>
  <c r="D32" i="48"/>
  <c r="Z30" i="48"/>
  <c r="J30" i="48"/>
  <c r="S29" i="48"/>
  <c r="M29" i="48"/>
  <c r="K29" i="48"/>
  <c r="Z27" i="48"/>
  <c r="X26" i="48"/>
  <c r="T26" i="48"/>
  <c r="P26" i="48"/>
  <c r="N26" i="48"/>
  <c r="L26" i="48"/>
  <c r="H26" i="48"/>
  <c r="Z25" i="48"/>
  <c r="Y25" i="48"/>
  <c r="Y26" i="48" s="1"/>
  <c r="X25" i="48"/>
  <c r="W25" i="48"/>
  <c r="W26" i="48" s="1"/>
  <c r="V25" i="48"/>
  <c r="U25" i="48"/>
  <c r="T25" i="48"/>
  <c r="S25" i="48"/>
  <c r="R25" i="48"/>
  <c r="Q25" i="48"/>
  <c r="P25" i="48"/>
  <c r="O25" i="48"/>
  <c r="N25" i="48"/>
  <c r="M25" i="48"/>
  <c r="L25" i="48"/>
  <c r="L29" i="48" s="1"/>
  <c r="K25" i="48"/>
  <c r="J25" i="48"/>
  <c r="I25" i="48"/>
  <c r="D26" i="48" s="1"/>
  <c r="H25" i="48"/>
  <c r="H29" i="48" s="1"/>
  <c r="D25" i="48"/>
  <c r="V23" i="48"/>
  <c r="N23" i="48"/>
  <c r="I24" i="48" s="1"/>
  <c r="Z21" i="48"/>
  <c r="Y21" i="48"/>
  <c r="X21" i="48"/>
  <c r="W21" i="48"/>
  <c r="V21" i="48"/>
  <c r="U21" i="48"/>
  <c r="T21" i="48"/>
  <c r="S21" i="48"/>
  <c r="R21" i="48"/>
  <c r="R27" i="48" s="1"/>
  <c r="Q21" i="48"/>
  <c r="P21" i="48"/>
  <c r="O21" i="48"/>
  <c r="N21" i="48"/>
  <c r="M21" i="48"/>
  <c r="L21" i="48"/>
  <c r="K21" i="48"/>
  <c r="J21" i="48"/>
  <c r="J27" i="48" s="1"/>
  <c r="I21" i="48"/>
  <c r="H21" i="48"/>
  <c r="D21" i="48"/>
  <c r="Z16" i="48"/>
  <c r="Y16" i="48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H16" i="48"/>
  <c r="D16" i="48"/>
  <c r="Z15" i="48"/>
  <c r="Y15" i="48"/>
  <c r="X15" i="48"/>
  <c r="W15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H15" i="48"/>
  <c r="D15" i="48"/>
  <c r="Z14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D14" i="48"/>
  <c r="Z13" i="48"/>
  <c r="Y13" i="48"/>
  <c r="X13" i="48"/>
  <c r="W13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H13" i="48"/>
  <c r="D13" i="48"/>
  <c r="Z12" i="48"/>
  <c r="Y12" i="48"/>
  <c r="X12" i="48"/>
  <c r="W12" i="48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H12" i="48"/>
  <c r="D12" i="48"/>
  <c r="Z11" i="48"/>
  <c r="Y11" i="48"/>
  <c r="X11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D11" i="48"/>
  <c r="Z9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D9" i="48"/>
  <c r="Z8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D8" i="48"/>
  <c r="Z7" i="48"/>
  <c r="Y7" i="48"/>
  <c r="X7" i="48"/>
  <c r="W7" i="48"/>
  <c r="V7" i="48"/>
  <c r="U7" i="48"/>
  <c r="T7" i="48"/>
  <c r="S7" i="48"/>
  <c r="R7" i="48"/>
  <c r="Q7" i="48"/>
  <c r="P7" i="48"/>
  <c r="O7" i="48"/>
  <c r="N7" i="48"/>
  <c r="M7" i="48"/>
  <c r="L7" i="48"/>
  <c r="K7" i="48"/>
  <c r="J7" i="48"/>
  <c r="I7" i="48"/>
  <c r="H7" i="48"/>
  <c r="D7" i="48"/>
  <c r="Z6" i="48"/>
  <c r="Y6" i="48"/>
  <c r="X6" i="48"/>
  <c r="W6" i="48"/>
  <c r="V6" i="48"/>
  <c r="U6" i="48"/>
  <c r="T6" i="48"/>
  <c r="S6" i="48"/>
  <c r="R6" i="48"/>
  <c r="Q6" i="48"/>
  <c r="P6" i="48"/>
  <c r="O6" i="48"/>
  <c r="N6" i="48"/>
  <c r="M6" i="48"/>
  <c r="L6" i="48"/>
  <c r="K6" i="48"/>
  <c r="J6" i="48"/>
  <c r="I6" i="48"/>
  <c r="H6" i="48"/>
  <c r="D6" i="48"/>
  <c r="Z5" i="48"/>
  <c r="Z23" i="48" s="1"/>
  <c r="U24" i="48" s="1"/>
  <c r="Y5" i="48"/>
  <c r="Y23" i="48" s="1"/>
  <c r="Y24" i="48" s="1"/>
  <c r="X5" i="48"/>
  <c r="X23" i="48" s="1"/>
  <c r="W5" i="48"/>
  <c r="W23" i="48" s="1"/>
  <c r="W24" i="48" s="1"/>
  <c r="V5" i="48"/>
  <c r="U5" i="48"/>
  <c r="U23" i="48" s="1"/>
  <c r="T5" i="48"/>
  <c r="T23" i="48" s="1"/>
  <c r="O24" i="48" s="1"/>
  <c r="S5" i="48"/>
  <c r="S23" i="48" s="1"/>
  <c r="N24" i="48" s="1"/>
  <c r="R5" i="48"/>
  <c r="R23" i="48" s="1"/>
  <c r="M24" i="48" s="1"/>
  <c r="Q5" i="48"/>
  <c r="Q23" i="48" s="1"/>
  <c r="P5" i="48"/>
  <c r="P23" i="48" s="1"/>
  <c r="O5" i="48"/>
  <c r="O23" i="48" s="1"/>
  <c r="J24" i="48" s="1"/>
  <c r="N5" i="48"/>
  <c r="M5" i="48"/>
  <c r="M23" i="48" s="1"/>
  <c r="L5" i="48"/>
  <c r="L23" i="48" s="1"/>
  <c r="L24" i="48" s="1"/>
  <c r="K5" i="48"/>
  <c r="K23" i="48" s="1"/>
  <c r="J5" i="48"/>
  <c r="J23" i="48" s="1"/>
  <c r="I5" i="48"/>
  <c r="I23" i="48" s="1"/>
  <c r="H5" i="48"/>
  <c r="H23" i="48" s="1"/>
  <c r="H24" i="48" s="1"/>
  <c r="D5" i="48"/>
  <c r="D23" i="48" s="1"/>
  <c r="Z4" i="48"/>
  <c r="Y4" i="48"/>
  <c r="Y27" i="48" s="1"/>
  <c r="X4" i="48"/>
  <c r="X27" i="48" s="1"/>
  <c r="W4" i="48"/>
  <c r="W27" i="48" s="1"/>
  <c r="V4" i="48"/>
  <c r="V27" i="48" s="1"/>
  <c r="V28" i="48" s="1"/>
  <c r="U4" i="48"/>
  <c r="U27" i="48" s="1"/>
  <c r="T4" i="48"/>
  <c r="T27" i="48" s="1"/>
  <c r="S4" i="48"/>
  <c r="S27" i="48" s="1"/>
  <c r="R4" i="48"/>
  <c r="Q4" i="48"/>
  <c r="Q27" i="48" s="1"/>
  <c r="P4" i="48"/>
  <c r="P27" i="48" s="1"/>
  <c r="O4" i="48"/>
  <c r="O27" i="48" s="1"/>
  <c r="N4" i="48"/>
  <c r="N27" i="48" s="1"/>
  <c r="M4" i="48"/>
  <c r="M27" i="48" s="1"/>
  <c r="L4" i="48"/>
  <c r="L27" i="48" s="1"/>
  <c r="L30" i="48" s="1"/>
  <c r="K4" i="48"/>
  <c r="K27" i="48" s="1"/>
  <c r="J4" i="48"/>
  <c r="I4" i="48"/>
  <c r="I27" i="48" s="1"/>
  <c r="H4" i="48"/>
  <c r="H27" i="48" s="1"/>
  <c r="D4" i="48"/>
  <c r="D27" i="48" s="1"/>
  <c r="H3" i="48"/>
  <c r="Z37" i="47"/>
  <c r="Y37" i="47"/>
  <c r="X37" i="47"/>
  <c r="W37" i="47"/>
  <c r="V37" i="47"/>
  <c r="U37" i="47"/>
  <c r="T37" i="47"/>
  <c r="S37" i="47"/>
  <c r="R37" i="47"/>
  <c r="Q37" i="47"/>
  <c r="P37" i="47"/>
  <c r="O37" i="47"/>
  <c r="N37" i="47"/>
  <c r="M37" i="47"/>
  <c r="L37" i="47"/>
  <c r="K37" i="47"/>
  <c r="J37" i="47"/>
  <c r="I37" i="47"/>
  <c r="H37" i="47"/>
  <c r="D37" i="47"/>
  <c r="Z36" i="47"/>
  <c r="Y36" i="47"/>
  <c r="X36" i="47"/>
  <c r="W36" i="47"/>
  <c r="V36" i="47"/>
  <c r="U36" i="47"/>
  <c r="T36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D36" i="47"/>
  <c r="Z35" i="47"/>
  <c r="Y35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H35" i="47"/>
  <c r="D35" i="47"/>
  <c r="Z34" i="47"/>
  <c r="Y34" i="47"/>
  <c r="X34" i="47"/>
  <c r="W34" i="47"/>
  <c r="V34" i="47"/>
  <c r="U34" i="47"/>
  <c r="T34" i="47"/>
  <c r="S34" i="47"/>
  <c r="R34" i="47"/>
  <c r="Q34" i="47"/>
  <c r="P34" i="47"/>
  <c r="O34" i="47"/>
  <c r="N34" i="47"/>
  <c r="M34" i="47"/>
  <c r="L34" i="47"/>
  <c r="K34" i="47"/>
  <c r="J34" i="47"/>
  <c r="I34" i="47"/>
  <c r="H34" i="47"/>
  <c r="D34" i="47"/>
  <c r="Z33" i="47"/>
  <c r="Y33" i="47"/>
  <c r="X33" i="47"/>
  <c r="W33" i="47"/>
  <c r="V33" i="47"/>
  <c r="U33" i="47"/>
  <c r="T33" i="47"/>
  <c r="S33" i="47"/>
  <c r="R33" i="47"/>
  <c r="Q33" i="47"/>
  <c r="P33" i="47"/>
  <c r="O33" i="47"/>
  <c r="N33" i="47"/>
  <c r="M33" i="47"/>
  <c r="L33" i="47"/>
  <c r="K33" i="47"/>
  <c r="J33" i="47"/>
  <c r="I33" i="47"/>
  <c r="H33" i="47"/>
  <c r="D33" i="47"/>
  <c r="Z32" i="47"/>
  <c r="Y32" i="47"/>
  <c r="X32" i="47"/>
  <c r="W32" i="47"/>
  <c r="V32" i="47"/>
  <c r="U32" i="47"/>
  <c r="T32" i="47"/>
  <c r="S32" i="47"/>
  <c r="R32" i="47"/>
  <c r="Q32" i="47"/>
  <c r="P32" i="47"/>
  <c r="O32" i="47"/>
  <c r="N32" i="47"/>
  <c r="M32" i="47"/>
  <c r="L32" i="47"/>
  <c r="K32" i="47"/>
  <c r="J32" i="47"/>
  <c r="I32" i="47"/>
  <c r="H32" i="47"/>
  <c r="D32" i="47"/>
  <c r="T30" i="47"/>
  <c r="L30" i="47"/>
  <c r="X29" i="47"/>
  <c r="W29" i="47"/>
  <c r="T29" i="47"/>
  <c r="P29" i="47"/>
  <c r="O29" i="47"/>
  <c r="L29" i="47"/>
  <c r="V27" i="47"/>
  <c r="N27" i="47"/>
  <c r="Z26" i="47"/>
  <c r="R26" i="47"/>
  <c r="J26" i="47"/>
  <c r="Z25" i="47"/>
  <c r="Y25" i="47"/>
  <c r="Y26" i="47" s="1"/>
  <c r="X25" i="47"/>
  <c r="X26" i="47" s="1"/>
  <c r="W25" i="47"/>
  <c r="W26" i="47" s="1"/>
  <c r="V25" i="47"/>
  <c r="U25" i="47"/>
  <c r="T25" i="47"/>
  <c r="S25" i="47"/>
  <c r="S29" i="47" s="1"/>
  <c r="R25" i="47"/>
  <c r="Q25" i="47"/>
  <c r="P25" i="47"/>
  <c r="O25" i="47"/>
  <c r="O26" i="47" s="1"/>
  <c r="N25" i="47"/>
  <c r="M25" i="47"/>
  <c r="L25" i="47"/>
  <c r="K25" i="47"/>
  <c r="K29" i="47" s="1"/>
  <c r="J25" i="47"/>
  <c r="J29" i="47" s="1"/>
  <c r="I25" i="47"/>
  <c r="D25" i="47"/>
  <c r="S24" i="47"/>
  <c r="K24" i="47"/>
  <c r="W23" i="47"/>
  <c r="S23" i="47"/>
  <c r="N24" i="47" s="1"/>
  <c r="O23" i="47"/>
  <c r="K23" i="47"/>
  <c r="D23" i="47"/>
  <c r="Z21" i="47"/>
  <c r="Y21" i="47"/>
  <c r="X21" i="47"/>
  <c r="W21" i="47"/>
  <c r="V21" i="47"/>
  <c r="U21" i="47"/>
  <c r="T21" i="47"/>
  <c r="S21" i="47"/>
  <c r="R21" i="47"/>
  <c r="Q21" i="47"/>
  <c r="P21" i="47"/>
  <c r="O21" i="47"/>
  <c r="N21" i="47"/>
  <c r="M21" i="47"/>
  <c r="L21" i="47"/>
  <c r="K21" i="47"/>
  <c r="J21" i="47"/>
  <c r="I21" i="47"/>
  <c r="D21" i="47"/>
  <c r="H21" i="47" s="1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D16" i="47"/>
  <c r="H16" i="47" s="1"/>
  <c r="Z15" i="47"/>
  <c r="Y15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D15" i="47"/>
  <c r="H15" i="47" s="1"/>
  <c r="Z14" i="47"/>
  <c r="Y14" i="47"/>
  <c r="X14" i="47"/>
  <c r="W14" i="47"/>
  <c r="V14" i="47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D14" i="47"/>
  <c r="H14" i="47" s="1"/>
  <c r="Z13" i="47"/>
  <c r="Y13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D13" i="47"/>
  <c r="H13" i="47" s="1"/>
  <c r="Z12" i="47"/>
  <c r="Y12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D12" i="47"/>
  <c r="H12" i="47" s="1"/>
  <c r="Z11" i="47"/>
  <c r="Y11" i="47"/>
  <c r="X11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D11" i="47"/>
  <c r="H11" i="47" s="1"/>
  <c r="Z9" i="47"/>
  <c r="Y9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H9" i="47"/>
  <c r="D9" i="47"/>
  <c r="Z8" i="47"/>
  <c r="Y8" i="47"/>
  <c r="X8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D8" i="47"/>
  <c r="Z7" i="47"/>
  <c r="Y7" i="47"/>
  <c r="X7" i="47"/>
  <c r="W7" i="47"/>
  <c r="V7" i="47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H7" i="47"/>
  <c r="D7" i="47"/>
  <c r="Z6" i="47"/>
  <c r="Y6" i="47"/>
  <c r="X6" i="47"/>
  <c r="W6" i="47"/>
  <c r="V6" i="47"/>
  <c r="U6" i="47"/>
  <c r="T6" i="47"/>
  <c r="S6" i="47"/>
  <c r="R6" i="47"/>
  <c r="Q6" i="47"/>
  <c r="P6" i="47"/>
  <c r="O6" i="47"/>
  <c r="N6" i="47"/>
  <c r="M6" i="47"/>
  <c r="L6" i="47"/>
  <c r="K6" i="47"/>
  <c r="J6" i="47"/>
  <c r="I6" i="47"/>
  <c r="H6" i="47"/>
  <c r="D6" i="47"/>
  <c r="Z5" i="47"/>
  <c r="Z23" i="47" s="1"/>
  <c r="Y5" i="47"/>
  <c r="Y23" i="47" s="1"/>
  <c r="X5" i="47"/>
  <c r="X23" i="47" s="1"/>
  <c r="X24" i="47" s="1"/>
  <c r="W5" i="47"/>
  <c r="V5" i="47"/>
  <c r="V23" i="47" s="1"/>
  <c r="U5" i="47"/>
  <c r="U23" i="47" s="1"/>
  <c r="P24" i="47" s="1"/>
  <c r="T5" i="47"/>
  <c r="T23" i="47" s="1"/>
  <c r="S5" i="47"/>
  <c r="R5" i="47"/>
  <c r="R23" i="47" s="1"/>
  <c r="M24" i="47" s="1"/>
  <c r="Q5" i="47"/>
  <c r="Q23" i="47" s="1"/>
  <c r="L24" i="47" s="1"/>
  <c r="P5" i="47"/>
  <c r="P23" i="47" s="1"/>
  <c r="O5" i="47"/>
  <c r="N5" i="47"/>
  <c r="N23" i="47" s="1"/>
  <c r="I24" i="47" s="1"/>
  <c r="M5" i="47"/>
  <c r="M23" i="47" s="1"/>
  <c r="H24" i="47" s="1"/>
  <c r="L5" i="47"/>
  <c r="L23" i="47" s="1"/>
  <c r="K5" i="47"/>
  <c r="J5" i="47"/>
  <c r="J23" i="47" s="1"/>
  <c r="I5" i="47"/>
  <c r="I23" i="47" s="1"/>
  <c r="D24" i="47" s="1"/>
  <c r="H5" i="47"/>
  <c r="H23" i="47" s="1"/>
  <c r="D5" i="47"/>
  <c r="Z4" i="47"/>
  <c r="Z27" i="47" s="1"/>
  <c r="Y4" i="47"/>
  <c r="Y27" i="47" s="1"/>
  <c r="X4" i="47"/>
  <c r="X27" i="47" s="1"/>
  <c r="X28" i="47" s="1"/>
  <c r="W4" i="47"/>
  <c r="V4" i="47"/>
  <c r="U4" i="47"/>
  <c r="U27" i="47" s="1"/>
  <c r="P28" i="47" s="1"/>
  <c r="T4" i="47"/>
  <c r="T27" i="47" s="1"/>
  <c r="S4" i="47"/>
  <c r="R4" i="47"/>
  <c r="R27" i="47" s="1"/>
  <c r="Q4" i="47"/>
  <c r="Q27" i="47" s="1"/>
  <c r="L28" i="47" s="1"/>
  <c r="P4" i="47"/>
  <c r="P27" i="47" s="1"/>
  <c r="P30" i="47" s="1"/>
  <c r="O4" i="47"/>
  <c r="N4" i="47"/>
  <c r="M4" i="47"/>
  <c r="M27" i="47" s="1"/>
  <c r="H28" i="47" s="1"/>
  <c r="L4" i="47"/>
  <c r="L27" i="47" s="1"/>
  <c r="K4" i="47"/>
  <c r="J4" i="47"/>
  <c r="J27" i="47" s="1"/>
  <c r="I4" i="47"/>
  <c r="I27" i="47" s="1"/>
  <c r="I30" i="47" s="1"/>
  <c r="H4" i="47"/>
  <c r="H27" i="47" s="1"/>
  <c r="H30" i="47" s="1"/>
  <c r="D4" i="47"/>
  <c r="H3" i="47"/>
  <c r="AA37" i="46"/>
  <c r="Z37" i="46"/>
  <c r="Y37" i="46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D37" i="46"/>
  <c r="AA36" i="46"/>
  <c r="Z36" i="46"/>
  <c r="Y36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D36" i="46"/>
  <c r="AA35" i="46"/>
  <c r="Z35" i="46"/>
  <c r="Y35" i="46"/>
  <c r="X35" i="46"/>
  <c r="W35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H35" i="46"/>
  <c r="D35" i="46"/>
  <c r="AA34" i="46"/>
  <c r="Z34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D34" i="46"/>
  <c r="H34" i="46" s="1"/>
  <c r="AA33" i="46"/>
  <c r="Z33" i="46"/>
  <c r="Y33" i="46"/>
  <c r="X33" i="46"/>
  <c r="W33" i="46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H33" i="46"/>
  <c r="D33" i="46"/>
  <c r="AA32" i="46"/>
  <c r="Z32" i="46"/>
  <c r="Y32" i="46"/>
  <c r="X32" i="46"/>
  <c r="W32" i="46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D32" i="46"/>
  <c r="H32" i="46" s="1"/>
  <c r="L30" i="46"/>
  <c r="Z29" i="46"/>
  <c r="J29" i="46"/>
  <c r="T28" i="46"/>
  <c r="Y27" i="46"/>
  <c r="N27" i="46"/>
  <c r="I27" i="46"/>
  <c r="Z26" i="46"/>
  <c r="X26" i="46"/>
  <c r="S26" i="46"/>
  <c r="N26" i="46"/>
  <c r="AA25" i="46"/>
  <c r="AA29" i="46" s="1"/>
  <c r="Z25" i="46"/>
  <c r="Y25" i="46"/>
  <c r="X25" i="46"/>
  <c r="W25" i="46"/>
  <c r="W29" i="46" s="1"/>
  <c r="V25" i="46"/>
  <c r="U25" i="46"/>
  <c r="P26" i="46" s="1"/>
  <c r="T25" i="46"/>
  <c r="S25" i="46"/>
  <c r="S29" i="46" s="1"/>
  <c r="R25" i="46"/>
  <c r="Q25" i="46"/>
  <c r="P25" i="46"/>
  <c r="O25" i="46"/>
  <c r="O29" i="46" s="1"/>
  <c r="N25" i="46"/>
  <c r="M25" i="46"/>
  <c r="M29" i="46" s="1"/>
  <c r="L25" i="46"/>
  <c r="K25" i="46"/>
  <c r="K29" i="46" s="1"/>
  <c r="J25" i="46"/>
  <c r="I25" i="46"/>
  <c r="D25" i="46"/>
  <c r="H25" i="46" s="1"/>
  <c r="Y23" i="46"/>
  <c r="Y24" i="46" s="1"/>
  <c r="S23" i="46"/>
  <c r="N23" i="46"/>
  <c r="AA21" i="46"/>
  <c r="Z21" i="46"/>
  <c r="Y21" i="46"/>
  <c r="X21" i="46"/>
  <c r="W21" i="46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D21" i="46"/>
  <c r="H21" i="46" s="1"/>
  <c r="AA16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D16" i="46"/>
  <c r="AA15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D15" i="46"/>
  <c r="H15" i="46" s="1"/>
  <c r="AA14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D14" i="46"/>
  <c r="H14" i="46" s="1"/>
  <c r="AA13" i="46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D13" i="46"/>
  <c r="AA12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D12" i="46"/>
  <c r="AA11" i="46"/>
  <c r="Z11" i="46"/>
  <c r="Y11" i="46"/>
  <c r="X11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D11" i="46"/>
  <c r="H11" i="46" s="1"/>
  <c r="AA9" i="46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D9" i="46"/>
  <c r="AA8" i="46"/>
  <c r="Z8" i="46"/>
  <c r="Y8" i="46"/>
  <c r="X8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D8" i="46"/>
  <c r="H8" i="46" s="1"/>
  <c r="AA7" i="46"/>
  <c r="Z7" i="46"/>
  <c r="Y7" i="46"/>
  <c r="X7" i="46"/>
  <c r="W7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H7" i="46"/>
  <c r="D7" i="46"/>
  <c r="AA6" i="46"/>
  <c r="Z6" i="46"/>
  <c r="Y6" i="46"/>
  <c r="X6" i="46"/>
  <c r="W6" i="46"/>
  <c r="V6" i="46"/>
  <c r="U6" i="46"/>
  <c r="T6" i="46"/>
  <c r="S6" i="46"/>
  <c r="R6" i="46"/>
  <c r="Q6" i="46"/>
  <c r="P6" i="46"/>
  <c r="O6" i="46"/>
  <c r="N6" i="46"/>
  <c r="M6" i="46"/>
  <c r="L6" i="46"/>
  <c r="K6" i="46"/>
  <c r="J6" i="46"/>
  <c r="I6" i="46"/>
  <c r="I23" i="46" s="1"/>
  <c r="D24" i="46" s="1"/>
  <c r="H6" i="46"/>
  <c r="D6" i="46"/>
  <c r="AA5" i="46"/>
  <c r="AA23" i="46" s="1"/>
  <c r="Z5" i="46"/>
  <c r="Z23" i="46" s="1"/>
  <c r="Y5" i="46"/>
  <c r="X5" i="46"/>
  <c r="W5" i="46"/>
  <c r="W23" i="46" s="1"/>
  <c r="V5" i="46"/>
  <c r="V23" i="46" s="1"/>
  <c r="U5" i="46"/>
  <c r="U23" i="46" s="1"/>
  <c r="T5" i="46"/>
  <c r="S5" i="46"/>
  <c r="R5" i="46"/>
  <c r="R23" i="46" s="1"/>
  <c r="Q5" i="46"/>
  <c r="Q23" i="46" s="1"/>
  <c r="P5" i="46"/>
  <c r="O5" i="46"/>
  <c r="O23" i="46" s="1"/>
  <c r="J24" i="46" s="1"/>
  <c r="N5" i="46"/>
  <c r="M5" i="46"/>
  <c r="M23" i="46" s="1"/>
  <c r="L5" i="46"/>
  <c r="K5" i="46"/>
  <c r="K23" i="46" s="1"/>
  <c r="J5" i="46"/>
  <c r="J23" i="46" s="1"/>
  <c r="I5" i="46"/>
  <c r="D5" i="46"/>
  <c r="D23" i="46" s="1"/>
  <c r="AA4" i="46"/>
  <c r="AA27" i="46" s="1"/>
  <c r="Z4" i="46"/>
  <c r="Z27" i="46" s="1"/>
  <c r="Y4" i="46"/>
  <c r="X4" i="46"/>
  <c r="X27" i="46" s="1"/>
  <c r="W4" i="46"/>
  <c r="W27" i="46" s="1"/>
  <c r="V4" i="46"/>
  <c r="V27" i="46" s="1"/>
  <c r="U4" i="46"/>
  <c r="U27" i="46" s="1"/>
  <c r="T4" i="46"/>
  <c r="T27" i="46" s="1"/>
  <c r="S4" i="46"/>
  <c r="S27" i="46" s="1"/>
  <c r="R4" i="46"/>
  <c r="R27" i="46" s="1"/>
  <c r="Q4" i="46"/>
  <c r="Q27" i="46" s="1"/>
  <c r="L28" i="46" s="1"/>
  <c r="P4" i="46"/>
  <c r="P27" i="46" s="1"/>
  <c r="O4" i="46"/>
  <c r="O27" i="46" s="1"/>
  <c r="N4" i="46"/>
  <c r="M4" i="46"/>
  <c r="M27" i="46" s="1"/>
  <c r="L4" i="46"/>
  <c r="L27" i="46" s="1"/>
  <c r="K4" i="46"/>
  <c r="K27" i="46" s="1"/>
  <c r="K30" i="46" s="1"/>
  <c r="J4" i="46"/>
  <c r="J27" i="46" s="1"/>
  <c r="I4" i="46"/>
  <c r="D4" i="46"/>
  <c r="H3" i="46"/>
  <c r="K37" i="45"/>
  <c r="J37" i="45"/>
  <c r="I37" i="45"/>
  <c r="H37" i="45"/>
  <c r="D37" i="45"/>
  <c r="K36" i="45"/>
  <c r="J36" i="45"/>
  <c r="I36" i="45"/>
  <c r="H36" i="45"/>
  <c r="D36" i="45"/>
  <c r="K35" i="45"/>
  <c r="J35" i="45"/>
  <c r="I35" i="45"/>
  <c r="H35" i="45"/>
  <c r="D35" i="45"/>
  <c r="K34" i="45"/>
  <c r="J34" i="45"/>
  <c r="I34" i="45"/>
  <c r="H34" i="45"/>
  <c r="D34" i="45"/>
  <c r="K33" i="45"/>
  <c r="J33" i="45"/>
  <c r="I33" i="45"/>
  <c r="D33" i="45"/>
  <c r="H33" i="45" s="1"/>
  <c r="K32" i="45"/>
  <c r="J32" i="45"/>
  <c r="I32" i="45"/>
  <c r="D32" i="45"/>
  <c r="H32" i="45" s="1"/>
  <c r="I27" i="45"/>
  <c r="J26" i="45"/>
  <c r="I26" i="45"/>
  <c r="K25" i="45"/>
  <c r="J25" i="45"/>
  <c r="I25" i="45"/>
  <c r="I29" i="45" s="1"/>
  <c r="D25" i="45"/>
  <c r="H25" i="45" s="1"/>
  <c r="H26" i="45" s="1"/>
  <c r="K21" i="45"/>
  <c r="J21" i="45"/>
  <c r="I21" i="45"/>
  <c r="D21" i="45"/>
  <c r="H21" i="45" s="1"/>
  <c r="K16" i="45"/>
  <c r="J16" i="45"/>
  <c r="I16" i="45"/>
  <c r="H16" i="45"/>
  <c r="D16" i="45"/>
  <c r="K15" i="45"/>
  <c r="J15" i="45"/>
  <c r="I15" i="45"/>
  <c r="H15" i="45"/>
  <c r="D15" i="45"/>
  <c r="K14" i="45"/>
  <c r="J14" i="45"/>
  <c r="I14" i="45"/>
  <c r="D14" i="45"/>
  <c r="H14" i="45" s="1"/>
  <c r="K13" i="45"/>
  <c r="J13" i="45"/>
  <c r="I13" i="45"/>
  <c r="D13" i="45"/>
  <c r="H13" i="45" s="1"/>
  <c r="K12" i="45"/>
  <c r="J12" i="45"/>
  <c r="I12" i="45"/>
  <c r="H12" i="45"/>
  <c r="D12" i="45"/>
  <c r="K11" i="45"/>
  <c r="J11" i="45"/>
  <c r="I11" i="45"/>
  <c r="H11" i="45"/>
  <c r="D11" i="45"/>
  <c r="J10" i="45"/>
  <c r="K9" i="45"/>
  <c r="J9" i="45"/>
  <c r="I9" i="45"/>
  <c r="D9" i="45"/>
  <c r="K8" i="45"/>
  <c r="J8" i="45"/>
  <c r="I8" i="45"/>
  <c r="D8" i="45"/>
  <c r="H8" i="45" s="1"/>
  <c r="K7" i="45"/>
  <c r="J7" i="45"/>
  <c r="I7" i="45"/>
  <c r="H7" i="45"/>
  <c r="D7" i="45"/>
  <c r="K6" i="45"/>
  <c r="J6" i="45"/>
  <c r="I6" i="45"/>
  <c r="I23" i="45" s="1"/>
  <c r="H6" i="45"/>
  <c r="D6" i="45"/>
  <c r="K5" i="45"/>
  <c r="K23" i="45" s="1"/>
  <c r="K24" i="45" s="1"/>
  <c r="J5" i="45"/>
  <c r="J23" i="45" s="1"/>
  <c r="J24" i="45" s="1"/>
  <c r="I5" i="45"/>
  <c r="D5" i="45"/>
  <c r="D23" i="45" s="1"/>
  <c r="K4" i="45"/>
  <c r="K27" i="45" s="1"/>
  <c r="J4" i="45"/>
  <c r="J27" i="45" s="1"/>
  <c r="I4" i="45"/>
  <c r="D4" i="45"/>
  <c r="H3" i="45"/>
  <c r="L37" i="44"/>
  <c r="K37" i="44"/>
  <c r="J37" i="44"/>
  <c r="I37" i="44"/>
  <c r="H37" i="44"/>
  <c r="D37" i="44"/>
  <c r="L36" i="44"/>
  <c r="K36" i="44"/>
  <c r="J36" i="44"/>
  <c r="I36" i="44"/>
  <c r="H36" i="44"/>
  <c r="D36" i="44"/>
  <c r="L35" i="44"/>
  <c r="K35" i="44"/>
  <c r="J35" i="44"/>
  <c r="I35" i="44"/>
  <c r="D35" i="44"/>
  <c r="H35" i="44" s="1"/>
  <c r="L34" i="44"/>
  <c r="K34" i="44"/>
  <c r="J34" i="44"/>
  <c r="I34" i="44"/>
  <c r="H34" i="44"/>
  <c r="D34" i="44"/>
  <c r="L33" i="44"/>
  <c r="K33" i="44"/>
  <c r="J33" i="44"/>
  <c r="I33" i="44"/>
  <c r="D33" i="44"/>
  <c r="H33" i="44" s="1"/>
  <c r="L32" i="44"/>
  <c r="K32" i="44"/>
  <c r="J32" i="44"/>
  <c r="I32" i="44"/>
  <c r="H32" i="44"/>
  <c r="D32" i="44"/>
  <c r="L29" i="44"/>
  <c r="H29" i="44"/>
  <c r="J27" i="44"/>
  <c r="J28" i="44" s="1"/>
  <c r="L26" i="44"/>
  <c r="I26" i="44"/>
  <c r="H26" i="44"/>
  <c r="L25" i="44"/>
  <c r="K25" i="44"/>
  <c r="K26" i="44" s="1"/>
  <c r="J25" i="44"/>
  <c r="I25" i="44"/>
  <c r="D26" i="44" s="1"/>
  <c r="D25" i="44"/>
  <c r="H25" i="44" s="1"/>
  <c r="L21" i="44"/>
  <c r="K21" i="44"/>
  <c r="J21" i="44"/>
  <c r="I21" i="44"/>
  <c r="H21" i="44"/>
  <c r="D21" i="44"/>
  <c r="L16" i="44"/>
  <c r="K16" i="44"/>
  <c r="J16" i="44"/>
  <c r="I16" i="44"/>
  <c r="H16" i="44"/>
  <c r="D16" i="44"/>
  <c r="L15" i="44"/>
  <c r="K15" i="44"/>
  <c r="J15" i="44"/>
  <c r="I15" i="44"/>
  <c r="D15" i="44"/>
  <c r="H15" i="44" s="1"/>
  <c r="L14" i="44"/>
  <c r="K14" i="44"/>
  <c r="J14" i="44"/>
  <c r="I14" i="44"/>
  <c r="H14" i="44"/>
  <c r="D14" i="44"/>
  <c r="L13" i="44"/>
  <c r="K13" i="44"/>
  <c r="J13" i="44"/>
  <c r="I13" i="44"/>
  <c r="D13" i="44"/>
  <c r="H13" i="44" s="1"/>
  <c r="L12" i="44"/>
  <c r="K12" i="44"/>
  <c r="J12" i="44"/>
  <c r="I12" i="44"/>
  <c r="H12" i="44"/>
  <c r="D12" i="44"/>
  <c r="L11" i="44"/>
  <c r="K11" i="44"/>
  <c r="J11" i="44"/>
  <c r="I11" i="44"/>
  <c r="D11" i="44"/>
  <c r="H11" i="44" s="1"/>
  <c r="L9" i="44"/>
  <c r="K9" i="44"/>
  <c r="J9" i="44"/>
  <c r="I9" i="44"/>
  <c r="H9" i="44"/>
  <c r="D9" i="44"/>
  <c r="L8" i="44"/>
  <c r="K8" i="44"/>
  <c r="J8" i="44"/>
  <c r="I8" i="44"/>
  <c r="D8" i="44"/>
  <c r="H8" i="44" s="1"/>
  <c r="L7" i="44"/>
  <c r="K7" i="44"/>
  <c r="J7" i="44"/>
  <c r="I7" i="44"/>
  <c r="H7" i="44"/>
  <c r="D7" i="44"/>
  <c r="L6" i="44"/>
  <c r="K6" i="44"/>
  <c r="K23" i="44" s="1"/>
  <c r="K24" i="44" s="1"/>
  <c r="J6" i="44"/>
  <c r="I6" i="44"/>
  <c r="D6" i="44"/>
  <c r="D23" i="44" s="1"/>
  <c r="L5" i="44"/>
  <c r="K5" i="44"/>
  <c r="J5" i="44"/>
  <c r="J23" i="44" s="1"/>
  <c r="J24" i="44" s="1"/>
  <c r="I5" i="44"/>
  <c r="I23" i="44" s="1"/>
  <c r="H5" i="44"/>
  <c r="D5" i="44"/>
  <c r="L4" i="44"/>
  <c r="K4" i="44"/>
  <c r="K27" i="44" s="1"/>
  <c r="J4" i="44"/>
  <c r="I4" i="44"/>
  <c r="D4" i="44"/>
  <c r="D27" i="44" s="1"/>
  <c r="H3" i="44"/>
  <c r="L37" i="43"/>
  <c r="K37" i="43"/>
  <c r="J37" i="43"/>
  <c r="I37" i="43"/>
  <c r="H37" i="43"/>
  <c r="D37" i="43"/>
  <c r="L36" i="43"/>
  <c r="K36" i="43"/>
  <c r="J36" i="43"/>
  <c r="I36" i="43"/>
  <c r="H36" i="43"/>
  <c r="D36" i="43"/>
  <c r="L35" i="43"/>
  <c r="K35" i="43"/>
  <c r="J35" i="43"/>
  <c r="I35" i="43"/>
  <c r="H35" i="43"/>
  <c r="D35" i="43"/>
  <c r="L34" i="43"/>
  <c r="K34" i="43"/>
  <c r="J34" i="43"/>
  <c r="I34" i="43"/>
  <c r="D34" i="43"/>
  <c r="H34" i="43" s="1"/>
  <c r="L33" i="43"/>
  <c r="K33" i="43"/>
  <c r="J33" i="43"/>
  <c r="I33" i="43"/>
  <c r="H33" i="43"/>
  <c r="D33" i="43"/>
  <c r="L32" i="43"/>
  <c r="K32" i="43"/>
  <c r="J32" i="43"/>
  <c r="I32" i="43"/>
  <c r="D32" i="43"/>
  <c r="H32" i="43" s="1"/>
  <c r="J29" i="43"/>
  <c r="K28" i="43"/>
  <c r="L27" i="43"/>
  <c r="L28" i="43" s="1"/>
  <c r="I27" i="43"/>
  <c r="I28" i="43" s="1"/>
  <c r="K26" i="43"/>
  <c r="J26" i="43"/>
  <c r="L25" i="43"/>
  <c r="K25" i="43"/>
  <c r="K29" i="43" s="1"/>
  <c r="J25" i="43"/>
  <c r="I25" i="43"/>
  <c r="I26" i="43" s="1"/>
  <c r="H25" i="43"/>
  <c r="D25" i="43"/>
  <c r="K24" i="43"/>
  <c r="I23" i="43"/>
  <c r="I24" i="43" s="1"/>
  <c r="L21" i="43"/>
  <c r="K21" i="43"/>
  <c r="J21" i="43"/>
  <c r="I21" i="43"/>
  <c r="D21" i="43"/>
  <c r="L16" i="43"/>
  <c r="K16" i="43"/>
  <c r="J16" i="43"/>
  <c r="I16" i="43"/>
  <c r="D16" i="43"/>
  <c r="H16" i="43" s="1"/>
  <c r="L15" i="43"/>
  <c r="K15" i="43"/>
  <c r="J15" i="43"/>
  <c r="I15" i="43"/>
  <c r="H15" i="43"/>
  <c r="D15" i="43"/>
  <c r="L14" i="43"/>
  <c r="K14" i="43"/>
  <c r="J14" i="43"/>
  <c r="I14" i="43"/>
  <c r="D14" i="43"/>
  <c r="H14" i="43" s="1"/>
  <c r="L13" i="43"/>
  <c r="K13" i="43"/>
  <c r="J13" i="43"/>
  <c r="I13" i="43"/>
  <c r="H13" i="43"/>
  <c r="D13" i="43"/>
  <c r="L12" i="43"/>
  <c r="K12" i="43"/>
  <c r="J12" i="43"/>
  <c r="I12" i="43"/>
  <c r="D12" i="43"/>
  <c r="H12" i="43" s="1"/>
  <c r="L11" i="43"/>
  <c r="K11" i="43"/>
  <c r="J11" i="43"/>
  <c r="I11" i="43"/>
  <c r="H11" i="43"/>
  <c r="D11" i="43"/>
  <c r="L9" i="43"/>
  <c r="K9" i="43"/>
  <c r="J9" i="43"/>
  <c r="I9" i="43"/>
  <c r="H9" i="43"/>
  <c r="D9" i="43"/>
  <c r="L8" i="43"/>
  <c r="K8" i="43"/>
  <c r="J8" i="43"/>
  <c r="I8" i="43"/>
  <c r="H8" i="43"/>
  <c r="D8" i="43"/>
  <c r="L7" i="43"/>
  <c r="K7" i="43"/>
  <c r="J7" i="43"/>
  <c r="I7" i="43"/>
  <c r="H7" i="43"/>
  <c r="D7" i="43"/>
  <c r="L6" i="43"/>
  <c r="K6" i="43"/>
  <c r="J6" i="43"/>
  <c r="I6" i="43"/>
  <c r="H6" i="43"/>
  <c r="D6" i="43"/>
  <c r="L5" i="43"/>
  <c r="L23" i="43" s="1"/>
  <c r="L24" i="43" s="1"/>
  <c r="K5" i="43"/>
  <c r="K23" i="43" s="1"/>
  <c r="J5" i="43"/>
  <c r="I5" i="43"/>
  <c r="H5" i="43"/>
  <c r="H23" i="43" s="1"/>
  <c r="H24" i="43" s="1"/>
  <c r="D5" i="43"/>
  <c r="D23" i="43" s="1"/>
  <c r="L4" i="43"/>
  <c r="K4" i="43"/>
  <c r="K27" i="43" s="1"/>
  <c r="K30" i="43" s="1"/>
  <c r="J4" i="43"/>
  <c r="J27" i="43" s="1"/>
  <c r="J30" i="43" s="1"/>
  <c r="I4" i="43"/>
  <c r="H4" i="43"/>
  <c r="D4" i="43"/>
  <c r="D27" i="43" s="1"/>
  <c r="H3" i="43"/>
  <c r="L37" i="42"/>
  <c r="K37" i="42"/>
  <c r="J37" i="42"/>
  <c r="I37" i="42"/>
  <c r="H37" i="42"/>
  <c r="D37" i="42"/>
  <c r="L36" i="42"/>
  <c r="K36" i="42"/>
  <c r="J36" i="42"/>
  <c r="I36" i="42"/>
  <c r="H36" i="42"/>
  <c r="D36" i="42"/>
  <c r="L35" i="42"/>
  <c r="K35" i="42"/>
  <c r="J35" i="42"/>
  <c r="I35" i="42"/>
  <c r="D35" i="42"/>
  <c r="H35" i="42" s="1"/>
  <c r="L34" i="42"/>
  <c r="K34" i="42"/>
  <c r="J34" i="42"/>
  <c r="I34" i="42"/>
  <c r="D34" i="42"/>
  <c r="H34" i="42" s="1"/>
  <c r="L33" i="42"/>
  <c r="K33" i="42"/>
  <c r="J33" i="42"/>
  <c r="I33" i="42"/>
  <c r="D33" i="42"/>
  <c r="H33" i="42" s="1"/>
  <c r="L32" i="42"/>
  <c r="K32" i="42"/>
  <c r="J32" i="42"/>
  <c r="I32" i="42"/>
  <c r="H32" i="42"/>
  <c r="D32" i="42"/>
  <c r="K27" i="42"/>
  <c r="D27" i="42"/>
  <c r="J26" i="42"/>
  <c r="I26" i="42"/>
  <c r="L25" i="42"/>
  <c r="L29" i="42" s="1"/>
  <c r="K25" i="42"/>
  <c r="K29" i="42" s="1"/>
  <c r="J25" i="42"/>
  <c r="I25" i="42"/>
  <c r="I29" i="42" s="1"/>
  <c r="D25" i="42"/>
  <c r="H25" i="42" s="1"/>
  <c r="K23" i="42"/>
  <c r="K24" i="42" s="1"/>
  <c r="D23" i="42"/>
  <c r="L21" i="42"/>
  <c r="K21" i="42"/>
  <c r="J21" i="42"/>
  <c r="I21" i="42"/>
  <c r="D21" i="42"/>
  <c r="H21" i="42" s="1"/>
  <c r="L16" i="42"/>
  <c r="K16" i="42"/>
  <c r="J16" i="42"/>
  <c r="I16" i="42"/>
  <c r="D16" i="42"/>
  <c r="H16" i="42" s="1"/>
  <c r="L15" i="42"/>
  <c r="K15" i="42"/>
  <c r="J15" i="42"/>
  <c r="I15" i="42"/>
  <c r="D15" i="42"/>
  <c r="H15" i="42" s="1"/>
  <c r="L14" i="42"/>
  <c r="K14" i="42"/>
  <c r="J14" i="42"/>
  <c r="I14" i="42"/>
  <c r="D14" i="42"/>
  <c r="H14" i="42" s="1"/>
  <c r="L13" i="42"/>
  <c r="K13" i="42"/>
  <c r="J13" i="42"/>
  <c r="I13" i="42"/>
  <c r="D13" i="42"/>
  <c r="H13" i="42" s="1"/>
  <c r="L12" i="42"/>
  <c r="K12" i="42"/>
  <c r="J12" i="42"/>
  <c r="I12" i="42"/>
  <c r="D12" i="42"/>
  <c r="H12" i="42" s="1"/>
  <c r="L11" i="42"/>
  <c r="K11" i="42"/>
  <c r="J11" i="42"/>
  <c r="I11" i="42"/>
  <c r="D11" i="42"/>
  <c r="H11" i="42" s="1"/>
  <c r="L9" i="42"/>
  <c r="K9" i="42"/>
  <c r="J9" i="42"/>
  <c r="I9" i="42"/>
  <c r="D9" i="42"/>
  <c r="L8" i="42"/>
  <c r="K8" i="42"/>
  <c r="J8" i="42"/>
  <c r="I8" i="42"/>
  <c r="H8" i="42"/>
  <c r="D8" i="42"/>
  <c r="L7" i="42"/>
  <c r="K7" i="42"/>
  <c r="J7" i="42"/>
  <c r="I7" i="42"/>
  <c r="D7" i="42"/>
  <c r="H7" i="42" s="1"/>
  <c r="L6" i="42"/>
  <c r="L23" i="42" s="1"/>
  <c r="L24" i="42" s="1"/>
  <c r="K6" i="42"/>
  <c r="J6" i="42"/>
  <c r="I6" i="42"/>
  <c r="I23" i="42" s="1"/>
  <c r="H6" i="42"/>
  <c r="D6" i="42"/>
  <c r="L5" i="42"/>
  <c r="K5" i="42"/>
  <c r="J5" i="42"/>
  <c r="J23" i="42" s="1"/>
  <c r="J24" i="42" s="1"/>
  <c r="I5" i="42"/>
  <c r="D5" i="42"/>
  <c r="H5" i="42" s="1"/>
  <c r="H23" i="42" s="1"/>
  <c r="H24" i="42" s="1"/>
  <c r="L4" i="42"/>
  <c r="L27" i="42" s="1"/>
  <c r="K4" i="42"/>
  <c r="J4" i="42"/>
  <c r="J27" i="42" s="1"/>
  <c r="I4" i="42"/>
  <c r="I27" i="42" s="1"/>
  <c r="H4" i="42"/>
  <c r="D4" i="42"/>
  <c r="H3" i="42"/>
  <c r="L37" i="41"/>
  <c r="K37" i="41"/>
  <c r="J37" i="41"/>
  <c r="I37" i="41"/>
  <c r="H37" i="41"/>
  <c r="D37" i="41"/>
  <c r="L36" i="41"/>
  <c r="K36" i="41"/>
  <c r="J36" i="41"/>
  <c r="I36" i="41"/>
  <c r="H36" i="41"/>
  <c r="D36" i="41"/>
  <c r="L35" i="41"/>
  <c r="K35" i="41"/>
  <c r="J35" i="41"/>
  <c r="I35" i="41"/>
  <c r="D35" i="41"/>
  <c r="H35" i="41" s="1"/>
  <c r="L34" i="41"/>
  <c r="K34" i="41"/>
  <c r="J34" i="41"/>
  <c r="I34" i="41"/>
  <c r="D34" i="41"/>
  <c r="H34" i="41" s="1"/>
  <c r="L33" i="41"/>
  <c r="K33" i="41"/>
  <c r="J33" i="41"/>
  <c r="I33" i="41"/>
  <c r="D33" i="41"/>
  <c r="H33" i="41" s="1"/>
  <c r="L32" i="41"/>
  <c r="K32" i="41"/>
  <c r="J32" i="41"/>
  <c r="I32" i="41"/>
  <c r="D32" i="41"/>
  <c r="H32" i="41" s="1"/>
  <c r="L29" i="41"/>
  <c r="K29" i="41"/>
  <c r="J29" i="41"/>
  <c r="I27" i="41"/>
  <c r="I28" i="41" s="1"/>
  <c r="L26" i="41"/>
  <c r="K26" i="41"/>
  <c r="L25" i="41"/>
  <c r="K25" i="41"/>
  <c r="J25" i="41"/>
  <c r="J26" i="41" s="1"/>
  <c r="I25" i="41"/>
  <c r="I29" i="41" s="1"/>
  <c r="D25" i="41"/>
  <c r="H25" i="41" s="1"/>
  <c r="I23" i="41"/>
  <c r="I24" i="41" s="1"/>
  <c r="L21" i="41"/>
  <c r="K21" i="41"/>
  <c r="J21" i="41"/>
  <c r="I21" i="41"/>
  <c r="D21" i="41"/>
  <c r="L16" i="41"/>
  <c r="K16" i="41"/>
  <c r="J16" i="41"/>
  <c r="I16" i="41"/>
  <c r="D16" i="41"/>
  <c r="H16" i="41" s="1"/>
  <c r="L15" i="41"/>
  <c r="K15" i="41"/>
  <c r="J15" i="41"/>
  <c r="I15" i="41"/>
  <c r="D15" i="41"/>
  <c r="H15" i="41" s="1"/>
  <c r="L14" i="41"/>
  <c r="K14" i="41"/>
  <c r="J14" i="41"/>
  <c r="I14" i="41"/>
  <c r="D14" i="41"/>
  <c r="H14" i="41" s="1"/>
  <c r="L13" i="41"/>
  <c r="K13" i="41"/>
  <c r="J13" i="41"/>
  <c r="I13" i="41"/>
  <c r="D13" i="41"/>
  <c r="H13" i="41" s="1"/>
  <c r="L12" i="41"/>
  <c r="K12" i="41"/>
  <c r="J12" i="41"/>
  <c r="I12" i="41"/>
  <c r="D12" i="41"/>
  <c r="H12" i="41" s="1"/>
  <c r="L11" i="41"/>
  <c r="K11" i="41"/>
  <c r="J11" i="41"/>
  <c r="I11" i="41"/>
  <c r="D11" i="41"/>
  <c r="H11" i="41" s="1"/>
  <c r="L9" i="41"/>
  <c r="K9" i="41"/>
  <c r="J9" i="41"/>
  <c r="I9" i="41"/>
  <c r="H9" i="41"/>
  <c r="D9" i="41"/>
  <c r="L8" i="41"/>
  <c r="K8" i="41"/>
  <c r="J8" i="41"/>
  <c r="I8" i="41"/>
  <c r="D8" i="41"/>
  <c r="H8" i="41" s="1"/>
  <c r="L7" i="41"/>
  <c r="K7" i="41"/>
  <c r="J7" i="41"/>
  <c r="I7" i="41"/>
  <c r="H7" i="41"/>
  <c r="D7" i="41"/>
  <c r="L6" i="41"/>
  <c r="K6" i="41"/>
  <c r="K23" i="41" s="1"/>
  <c r="K24" i="41" s="1"/>
  <c r="J6" i="41"/>
  <c r="J23" i="41" s="1"/>
  <c r="J24" i="41" s="1"/>
  <c r="I6" i="41"/>
  <c r="D6" i="41"/>
  <c r="D23" i="41" s="1"/>
  <c r="L5" i="41"/>
  <c r="L23" i="41" s="1"/>
  <c r="L24" i="41" s="1"/>
  <c r="K5" i="41"/>
  <c r="J5" i="41"/>
  <c r="I5" i="41"/>
  <c r="H5" i="41"/>
  <c r="D5" i="41"/>
  <c r="L4" i="41"/>
  <c r="L27" i="41" s="1"/>
  <c r="K4" i="41"/>
  <c r="K27" i="41" s="1"/>
  <c r="J4" i="41"/>
  <c r="J27" i="41" s="1"/>
  <c r="I4" i="41"/>
  <c r="D4" i="41"/>
  <c r="D27" i="41" s="1"/>
  <c r="H3" i="41"/>
  <c r="L37" i="40"/>
  <c r="K37" i="40"/>
  <c r="J37" i="40"/>
  <c r="I37" i="40"/>
  <c r="H37" i="40"/>
  <c r="D37" i="40"/>
  <c r="L36" i="40"/>
  <c r="K36" i="40"/>
  <c r="J36" i="40"/>
  <c r="I36" i="40"/>
  <c r="H36" i="40"/>
  <c r="D36" i="40"/>
  <c r="L35" i="40"/>
  <c r="K35" i="40"/>
  <c r="J35" i="40"/>
  <c r="I35" i="40"/>
  <c r="D35" i="40"/>
  <c r="H35" i="40" s="1"/>
  <c r="L34" i="40"/>
  <c r="K34" i="40"/>
  <c r="J34" i="40"/>
  <c r="I34" i="40"/>
  <c r="D34" i="40"/>
  <c r="H34" i="40" s="1"/>
  <c r="L33" i="40"/>
  <c r="K33" i="40"/>
  <c r="J33" i="40"/>
  <c r="I33" i="40"/>
  <c r="D33" i="40"/>
  <c r="H33" i="40" s="1"/>
  <c r="L32" i="40"/>
  <c r="K32" i="40"/>
  <c r="J32" i="40"/>
  <c r="I32" i="40"/>
  <c r="D32" i="40"/>
  <c r="H32" i="40" s="1"/>
  <c r="L29" i="40"/>
  <c r="I29" i="40"/>
  <c r="K27" i="40"/>
  <c r="K28" i="40" s="1"/>
  <c r="D27" i="40"/>
  <c r="J26" i="40"/>
  <c r="I26" i="40"/>
  <c r="L25" i="40"/>
  <c r="L26" i="40" s="1"/>
  <c r="K25" i="40"/>
  <c r="K29" i="40" s="1"/>
  <c r="J25" i="40"/>
  <c r="I25" i="40"/>
  <c r="D26" i="40" s="1"/>
  <c r="D25" i="40"/>
  <c r="H25" i="40" s="1"/>
  <c r="K23" i="40"/>
  <c r="K24" i="40" s="1"/>
  <c r="D23" i="40"/>
  <c r="L21" i="40"/>
  <c r="K21" i="40"/>
  <c r="J21" i="40"/>
  <c r="I21" i="40"/>
  <c r="D21" i="40"/>
  <c r="H21" i="40" s="1"/>
  <c r="L16" i="40"/>
  <c r="K16" i="40"/>
  <c r="J16" i="40"/>
  <c r="I16" i="40"/>
  <c r="D16" i="40"/>
  <c r="H16" i="40" s="1"/>
  <c r="L15" i="40"/>
  <c r="K15" i="40"/>
  <c r="J15" i="40"/>
  <c r="I15" i="40"/>
  <c r="D15" i="40"/>
  <c r="H15" i="40" s="1"/>
  <c r="L14" i="40"/>
  <c r="K14" i="40"/>
  <c r="J14" i="40"/>
  <c r="I14" i="40"/>
  <c r="D14" i="40"/>
  <c r="H14" i="40" s="1"/>
  <c r="L13" i="40"/>
  <c r="K13" i="40"/>
  <c r="J13" i="40"/>
  <c r="I13" i="40"/>
  <c r="D13" i="40"/>
  <c r="H13" i="40" s="1"/>
  <c r="L12" i="40"/>
  <c r="K12" i="40"/>
  <c r="J12" i="40"/>
  <c r="I12" i="40"/>
  <c r="D12" i="40"/>
  <c r="H12" i="40" s="1"/>
  <c r="L11" i="40"/>
  <c r="K11" i="40"/>
  <c r="J11" i="40"/>
  <c r="I11" i="40"/>
  <c r="D11" i="40"/>
  <c r="H11" i="40" s="1"/>
  <c r="L9" i="40"/>
  <c r="K9" i="40"/>
  <c r="J9" i="40"/>
  <c r="I9" i="40"/>
  <c r="D9" i="40"/>
  <c r="L8" i="40"/>
  <c r="K8" i="40"/>
  <c r="J8" i="40"/>
  <c r="I8" i="40"/>
  <c r="H8" i="40"/>
  <c r="D8" i="40"/>
  <c r="L7" i="40"/>
  <c r="K7" i="40"/>
  <c r="J7" i="40"/>
  <c r="I7" i="40"/>
  <c r="D7" i="40"/>
  <c r="H7" i="40" s="1"/>
  <c r="L6" i="40"/>
  <c r="L23" i="40" s="1"/>
  <c r="L24" i="40" s="1"/>
  <c r="K6" i="40"/>
  <c r="J6" i="40"/>
  <c r="I6" i="40"/>
  <c r="I23" i="40" s="1"/>
  <c r="H6" i="40"/>
  <c r="D6" i="40"/>
  <c r="L5" i="40"/>
  <c r="K5" i="40"/>
  <c r="J5" i="40"/>
  <c r="J23" i="40" s="1"/>
  <c r="J24" i="40" s="1"/>
  <c r="I5" i="40"/>
  <c r="D5" i="40"/>
  <c r="H5" i="40" s="1"/>
  <c r="H23" i="40" s="1"/>
  <c r="H24" i="40" s="1"/>
  <c r="L4" i="40"/>
  <c r="L27" i="40" s="1"/>
  <c r="K4" i="40"/>
  <c r="J4" i="40"/>
  <c r="J27" i="40" s="1"/>
  <c r="I4" i="40"/>
  <c r="I27" i="40" s="1"/>
  <c r="H4" i="40"/>
  <c r="H27" i="40" s="1"/>
  <c r="D4" i="40"/>
  <c r="H3" i="40"/>
  <c r="L37" i="39"/>
  <c r="K37" i="39"/>
  <c r="J37" i="39"/>
  <c r="I37" i="39"/>
  <c r="H37" i="39"/>
  <c r="D37" i="39"/>
  <c r="L36" i="39"/>
  <c r="K36" i="39"/>
  <c r="J36" i="39"/>
  <c r="I36" i="39"/>
  <c r="H36" i="39"/>
  <c r="D36" i="39"/>
  <c r="L35" i="39"/>
  <c r="K35" i="39"/>
  <c r="J35" i="39"/>
  <c r="I35" i="39"/>
  <c r="D35" i="39"/>
  <c r="H35" i="39" s="1"/>
  <c r="L34" i="39"/>
  <c r="K34" i="39"/>
  <c r="J34" i="39"/>
  <c r="I34" i="39"/>
  <c r="D34" i="39"/>
  <c r="H34" i="39" s="1"/>
  <c r="L33" i="39"/>
  <c r="K33" i="39"/>
  <c r="J33" i="39"/>
  <c r="I33" i="39"/>
  <c r="D33" i="39"/>
  <c r="H33" i="39" s="1"/>
  <c r="L32" i="39"/>
  <c r="K32" i="39"/>
  <c r="J32" i="39"/>
  <c r="I32" i="39"/>
  <c r="D32" i="39"/>
  <c r="H32" i="39" s="1"/>
  <c r="L29" i="39"/>
  <c r="K29" i="39"/>
  <c r="J29" i="39"/>
  <c r="I27" i="39"/>
  <c r="I28" i="39" s="1"/>
  <c r="L26" i="39"/>
  <c r="K26" i="39"/>
  <c r="L25" i="39"/>
  <c r="K25" i="39"/>
  <c r="J25" i="39"/>
  <c r="J26" i="39" s="1"/>
  <c r="I25" i="39"/>
  <c r="I29" i="39" s="1"/>
  <c r="D25" i="39"/>
  <c r="H25" i="39" s="1"/>
  <c r="I23" i="39"/>
  <c r="I24" i="39" s="1"/>
  <c r="L21" i="39"/>
  <c r="K21" i="39"/>
  <c r="J21" i="39"/>
  <c r="I21" i="39"/>
  <c r="D21" i="39"/>
  <c r="L16" i="39"/>
  <c r="K16" i="39"/>
  <c r="J16" i="39"/>
  <c r="I16" i="39"/>
  <c r="D16" i="39"/>
  <c r="H16" i="39" s="1"/>
  <c r="L15" i="39"/>
  <c r="K15" i="39"/>
  <c r="J15" i="39"/>
  <c r="I15" i="39"/>
  <c r="D15" i="39"/>
  <c r="H15" i="39" s="1"/>
  <c r="L14" i="39"/>
  <c r="K14" i="39"/>
  <c r="J14" i="39"/>
  <c r="I14" i="39"/>
  <c r="D14" i="39"/>
  <c r="H14" i="39" s="1"/>
  <c r="L13" i="39"/>
  <c r="K13" i="39"/>
  <c r="J13" i="39"/>
  <c r="I13" i="39"/>
  <c r="D13" i="39"/>
  <c r="H13" i="39" s="1"/>
  <c r="L12" i="39"/>
  <c r="K12" i="39"/>
  <c r="J12" i="39"/>
  <c r="I12" i="39"/>
  <c r="D12" i="39"/>
  <c r="H12" i="39" s="1"/>
  <c r="L11" i="39"/>
  <c r="K11" i="39"/>
  <c r="J11" i="39"/>
  <c r="I11" i="39"/>
  <c r="D11" i="39"/>
  <c r="H11" i="39" s="1"/>
  <c r="L9" i="39"/>
  <c r="K9" i="39"/>
  <c r="J9" i="39"/>
  <c r="I9" i="39"/>
  <c r="H9" i="39"/>
  <c r="D9" i="39"/>
  <c r="L8" i="39"/>
  <c r="K8" i="39"/>
  <c r="J8" i="39"/>
  <c r="I8" i="39"/>
  <c r="D8" i="39"/>
  <c r="H8" i="39" s="1"/>
  <c r="L7" i="39"/>
  <c r="K7" i="39"/>
  <c r="J7" i="39"/>
  <c r="I7" i="39"/>
  <c r="H7" i="39"/>
  <c r="D7" i="39"/>
  <c r="L6" i="39"/>
  <c r="K6" i="39"/>
  <c r="K23" i="39" s="1"/>
  <c r="K24" i="39" s="1"/>
  <c r="J6" i="39"/>
  <c r="I6" i="39"/>
  <c r="D6" i="39"/>
  <c r="D23" i="39" s="1"/>
  <c r="L5" i="39"/>
  <c r="L23" i="39" s="1"/>
  <c r="L24" i="39" s="1"/>
  <c r="K5" i="39"/>
  <c r="J5" i="39"/>
  <c r="J23" i="39" s="1"/>
  <c r="J24" i="39" s="1"/>
  <c r="I5" i="39"/>
  <c r="H5" i="39"/>
  <c r="D5" i="39"/>
  <c r="L4" i="39"/>
  <c r="L27" i="39" s="1"/>
  <c r="K4" i="39"/>
  <c r="K27" i="39" s="1"/>
  <c r="J4" i="39"/>
  <c r="J27" i="39" s="1"/>
  <c r="I4" i="39"/>
  <c r="D4" i="39"/>
  <c r="D27" i="39" s="1"/>
  <c r="H3" i="39"/>
  <c r="Q37" i="38"/>
  <c r="P37" i="38"/>
  <c r="O37" i="38"/>
  <c r="N37" i="38"/>
  <c r="M37" i="38"/>
  <c r="L37" i="38"/>
  <c r="K37" i="38"/>
  <c r="J37" i="38"/>
  <c r="I37" i="38"/>
  <c r="H37" i="38"/>
  <c r="D37" i="38"/>
  <c r="Q36" i="38"/>
  <c r="P36" i="38"/>
  <c r="O36" i="38"/>
  <c r="N36" i="38"/>
  <c r="M36" i="38"/>
  <c r="L36" i="38"/>
  <c r="K36" i="38"/>
  <c r="J36" i="38"/>
  <c r="I36" i="38"/>
  <c r="H36" i="38"/>
  <c r="D36" i="38"/>
  <c r="Q35" i="38"/>
  <c r="P35" i="38"/>
  <c r="O35" i="38"/>
  <c r="N35" i="38"/>
  <c r="M35" i="38"/>
  <c r="L35" i="38"/>
  <c r="K35" i="38"/>
  <c r="J35" i="38"/>
  <c r="I35" i="38"/>
  <c r="D35" i="38"/>
  <c r="H35" i="38" s="1"/>
  <c r="Q34" i="38"/>
  <c r="P34" i="38"/>
  <c r="O34" i="38"/>
  <c r="N34" i="38"/>
  <c r="M34" i="38"/>
  <c r="L34" i="38"/>
  <c r="K34" i="38"/>
  <c r="J34" i="38"/>
  <c r="I34" i="38"/>
  <c r="D34" i="38"/>
  <c r="H34" i="38" s="1"/>
  <c r="Q33" i="38"/>
  <c r="P33" i="38"/>
  <c r="O33" i="38"/>
  <c r="N33" i="38"/>
  <c r="M33" i="38"/>
  <c r="L33" i="38"/>
  <c r="K33" i="38"/>
  <c r="J33" i="38"/>
  <c r="I33" i="38"/>
  <c r="H33" i="38"/>
  <c r="D33" i="38"/>
  <c r="Q32" i="38"/>
  <c r="P32" i="38"/>
  <c r="O32" i="38"/>
  <c r="N32" i="38"/>
  <c r="M32" i="38"/>
  <c r="L32" i="38"/>
  <c r="K32" i="38"/>
  <c r="J32" i="38"/>
  <c r="I32" i="38"/>
  <c r="D32" i="38"/>
  <c r="H32" i="38" s="1"/>
  <c r="Q29" i="38"/>
  <c r="P29" i="38"/>
  <c r="M29" i="38"/>
  <c r="L29" i="38"/>
  <c r="I29" i="38"/>
  <c r="H29" i="38"/>
  <c r="M27" i="38"/>
  <c r="Q26" i="38"/>
  <c r="P26" i="38"/>
  <c r="N26" i="38"/>
  <c r="M26" i="38"/>
  <c r="L26" i="38"/>
  <c r="I26" i="38"/>
  <c r="H26" i="38"/>
  <c r="Q25" i="38"/>
  <c r="P25" i="38"/>
  <c r="O25" i="38"/>
  <c r="N25" i="38"/>
  <c r="M25" i="38"/>
  <c r="L25" i="38"/>
  <c r="K25" i="38"/>
  <c r="J25" i="38"/>
  <c r="I25" i="38"/>
  <c r="D26" i="38" s="1"/>
  <c r="D25" i="38"/>
  <c r="H25" i="38" s="1"/>
  <c r="N24" i="38"/>
  <c r="Q23" i="38"/>
  <c r="M23" i="38"/>
  <c r="I23" i="38"/>
  <c r="Q21" i="38"/>
  <c r="P21" i="38"/>
  <c r="O21" i="38"/>
  <c r="N21" i="38"/>
  <c r="M21" i="38"/>
  <c r="L21" i="38"/>
  <c r="K21" i="38"/>
  <c r="J21" i="38"/>
  <c r="I21" i="38"/>
  <c r="H21" i="38"/>
  <c r="D21" i="38"/>
  <c r="Q16" i="38"/>
  <c r="P16" i="38"/>
  <c r="O16" i="38"/>
  <c r="N16" i="38"/>
  <c r="M16" i="38"/>
  <c r="L16" i="38"/>
  <c r="K16" i="38"/>
  <c r="J16" i="38"/>
  <c r="I16" i="38"/>
  <c r="D16" i="38"/>
  <c r="H16" i="38" s="1"/>
  <c r="Q15" i="38"/>
  <c r="P15" i="38"/>
  <c r="O15" i="38"/>
  <c r="N15" i="38"/>
  <c r="M15" i="38"/>
  <c r="L15" i="38"/>
  <c r="K15" i="38"/>
  <c r="J15" i="38"/>
  <c r="I15" i="38"/>
  <c r="D15" i="38"/>
  <c r="H15" i="38" s="1"/>
  <c r="Q14" i="38"/>
  <c r="P14" i="38"/>
  <c r="O14" i="38"/>
  <c r="N14" i="38"/>
  <c r="M14" i="38"/>
  <c r="L14" i="38"/>
  <c r="K14" i="38"/>
  <c r="J14" i="38"/>
  <c r="I14" i="38"/>
  <c r="H14" i="38"/>
  <c r="D14" i="38"/>
  <c r="Q13" i="38"/>
  <c r="P13" i="38"/>
  <c r="O13" i="38"/>
  <c r="N13" i="38"/>
  <c r="M13" i="38"/>
  <c r="L13" i="38"/>
  <c r="K13" i="38"/>
  <c r="J13" i="38"/>
  <c r="I13" i="38"/>
  <c r="D13" i="38"/>
  <c r="H13" i="38" s="1"/>
  <c r="Q12" i="38"/>
  <c r="P12" i="38"/>
  <c r="O12" i="38"/>
  <c r="N12" i="38"/>
  <c r="M12" i="38"/>
  <c r="L12" i="38"/>
  <c r="K12" i="38"/>
  <c r="J12" i="38"/>
  <c r="I12" i="38"/>
  <c r="D12" i="38"/>
  <c r="H12" i="38" s="1"/>
  <c r="Q11" i="38"/>
  <c r="P11" i="38"/>
  <c r="O11" i="38"/>
  <c r="N11" i="38"/>
  <c r="M11" i="38"/>
  <c r="L11" i="38"/>
  <c r="K11" i="38"/>
  <c r="J11" i="38"/>
  <c r="I11" i="38"/>
  <c r="D11" i="38"/>
  <c r="H11" i="38" s="1"/>
  <c r="Q9" i="38"/>
  <c r="P9" i="38"/>
  <c r="O9" i="38"/>
  <c r="N9" i="38"/>
  <c r="M9" i="38"/>
  <c r="L9" i="38"/>
  <c r="K9" i="38"/>
  <c r="J9" i="38"/>
  <c r="I9" i="38"/>
  <c r="D9" i="38"/>
  <c r="H9" i="38" s="1"/>
  <c r="Q8" i="38"/>
  <c r="P8" i="38"/>
  <c r="O8" i="38"/>
  <c r="N8" i="38"/>
  <c r="M8" i="38"/>
  <c r="L8" i="38"/>
  <c r="K8" i="38"/>
  <c r="J8" i="38"/>
  <c r="I8" i="38"/>
  <c r="D8" i="38"/>
  <c r="H8" i="38" s="1"/>
  <c r="Q7" i="38"/>
  <c r="P7" i="38"/>
  <c r="O7" i="38"/>
  <c r="N7" i="38"/>
  <c r="M7" i="38"/>
  <c r="L7" i="38"/>
  <c r="K7" i="38"/>
  <c r="J7" i="38"/>
  <c r="I7" i="38"/>
  <c r="H7" i="38"/>
  <c r="D7" i="38"/>
  <c r="Q6" i="38"/>
  <c r="P6" i="38"/>
  <c r="O6" i="38"/>
  <c r="N6" i="38"/>
  <c r="M6" i="38"/>
  <c r="L6" i="38"/>
  <c r="K6" i="38"/>
  <c r="J6" i="38"/>
  <c r="I6" i="38"/>
  <c r="D6" i="38"/>
  <c r="H6" i="38" s="1"/>
  <c r="Q5" i="38"/>
  <c r="P5" i="38"/>
  <c r="P23" i="38" s="1"/>
  <c r="O5" i="38"/>
  <c r="N5" i="38"/>
  <c r="N23" i="38" s="1"/>
  <c r="M5" i="38"/>
  <c r="L5" i="38"/>
  <c r="L23" i="38" s="1"/>
  <c r="K5" i="38"/>
  <c r="J5" i="38"/>
  <c r="J23" i="38" s="1"/>
  <c r="I5" i="38"/>
  <c r="D5" i="38"/>
  <c r="D23" i="38" s="1"/>
  <c r="Q4" i="38"/>
  <c r="Q27" i="38" s="1"/>
  <c r="P4" i="38"/>
  <c r="P27" i="38" s="1"/>
  <c r="O4" i="38"/>
  <c r="O27" i="38" s="1"/>
  <c r="N4" i="38"/>
  <c r="N27" i="38" s="1"/>
  <c r="M4" i="38"/>
  <c r="L4" i="38"/>
  <c r="L27" i="38" s="1"/>
  <c r="K4" i="38"/>
  <c r="K27" i="38" s="1"/>
  <c r="K30" i="38" s="1"/>
  <c r="J4" i="38"/>
  <c r="J27" i="38" s="1"/>
  <c r="J30" i="38" s="1"/>
  <c r="I4" i="38"/>
  <c r="I27" i="38" s="1"/>
  <c r="D4" i="38"/>
  <c r="H4" i="38" s="1"/>
  <c r="H27" i="38" s="1"/>
  <c r="H3" i="38"/>
  <c r="Q37" i="37"/>
  <c r="P37" i="37"/>
  <c r="O37" i="37"/>
  <c r="N37" i="37"/>
  <c r="M37" i="37"/>
  <c r="L37" i="37"/>
  <c r="K37" i="37"/>
  <c r="J37" i="37"/>
  <c r="I37" i="37"/>
  <c r="H37" i="37"/>
  <c r="D37" i="37"/>
  <c r="Q36" i="37"/>
  <c r="P36" i="37"/>
  <c r="O36" i="37"/>
  <c r="N36" i="37"/>
  <c r="M36" i="37"/>
  <c r="L36" i="37"/>
  <c r="K36" i="37"/>
  <c r="J36" i="37"/>
  <c r="I36" i="37"/>
  <c r="H36" i="37"/>
  <c r="D36" i="37"/>
  <c r="Q35" i="37"/>
  <c r="P35" i="37"/>
  <c r="O35" i="37"/>
  <c r="N35" i="37"/>
  <c r="M35" i="37"/>
  <c r="L35" i="37"/>
  <c r="K35" i="37"/>
  <c r="J35" i="37"/>
  <c r="I35" i="37"/>
  <c r="D35" i="37"/>
  <c r="H35" i="37" s="1"/>
  <c r="Q34" i="37"/>
  <c r="P34" i="37"/>
  <c r="O34" i="37"/>
  <c r="N34" i="37"/>
  <c r="M34" i="37"/>
  <c r="L34" i="37"/>
  <c r="K34" i="37"/>
  <c r="J34" i="37"/>
  <c r="I34" i="37"/>
  <c r="D34" i="37"/>
  <c r="H34" i="37" s="1"/>
  <c r="Q33" i="37"/>
  <c r="P33" i="37"/>
  <c r="O33" i="37"/>
  <c r="N33" i="37"/>
  <c r="M33" i="37"/>
  <c r="L33" i="37"/>
  <c r="K33" i="37"/>
  <c r="J33" i="37"/>
  <c r="I33" i="37"/>
  <c r="H33" i="37"/>
  <c r="D33" i="37"/>
  <c r="Q32" i="37"/>
  <c r="P32" i="37"/>
  <c r="O32" i="37"/>
  <c r="N32" i="37"/>
  <c r="M32" i="37"/>
  <c r="L32" i="37"/>
  <c r="K32" i="37"/>
  <c r="J32" i="37"/>
  <c r="I32" i="37"/>
  <c r="D32" i="37"/>
  <c r="H32" i="37" s="1"/>
  <c r="Q29" i="37"/>
  <c r="P29" i="37"/>
  <c r="M29" i="37"/>
  <c r="L29" i="37"/>
  <c r="I29" i="37"/>
  <c r="Q27" i="37"/>
  <c r="Q26" i="37"/>
  <c r="P26" i="37"/>
  <c r="N26" i="37"/>
  <c r="M26" i="37"/>
  <c r="L26" i="37"/>
  <c r="I26" i="37"/>
  <c r="Q25" i="37"/>
  <c r="P25" i="37"/>
  <c r="O25" i="37"/>
  <c r="N25" i="37"/>
  <c r="M25" i="37"/>
  <c r="L25" i="37"/>
  <c r="K25" i="37"/>
  <c r="J25" i="37"/>
  <c r="I25" i="37"/>
  <c r="D25" i="37"/>
  <c r="H25" i="37" s="1"/>
  <c r="H29" i="37" s="1"/>
  <c r="N24" i="37"/>
  <c r="Q23" i="37"/>
  <c r="M23" i="37"/>
  <c r="I23" i="37"/>
  <c r="Q21" i="37"/>
  <c r="P21" i="37"/>
  <c r="O21" i="37"/>
  <c r="N21" i="37"/>
  <c r="M21" i="37"/>
  <c r="L21" i="37"/>
  <c r="K21" i="37"/>
  <c r="J21" i="37"/>
  <c r="I21" i="37"/>
  <c r="H21" i="37"/>
  <c r="D21" i="37"/>
  <c r="Q16" i="37"/>
  <c r="P16" i="37"/>
  <c r="O16" i="37"/>
  <c r="N16" i="37"/>
  <c r="M16" i="37"/>
  <c r="L16" i="37"/>
  <c r="K16" i="37"/>
  <c r="J16" i="37"/>
  <c r="I16" i="37"/>
  <c r="D16" i="37"/>
  <c r="H16" i="37" s="1"/>
  <c r="Q15" i="37"/>
  <c r="P15" i="37"/>
  <c r="O15" i="37"/>
  <c r="N15" i="37"/>
  <c r="M15" i="37"/>
  <c r="L15" i="37"/>
  <c r="K15" i="37"/>
  <c r="J15" i="37"/>
  <c r="I15" i="37"/>
  <c r="D15" i="37"/>
  <c r="H15" i="37" s="1"/>
  <c r="Q14" i="37"/>
  <c r="P14" i="37"/>
  <c r="O14" i="37"/>
  <c r="N14" i="37"/>
  <c r="M14" i="37"/>
  <c r="L14" i="37"/>
  <c r="K14" i="37"/>
  <c r="J14" i="37"/>
  <c r="I14" i="37"/>
  <c r="H14" i="37"/>
  <c r="D14" i="37"/>
  <c r="Q13" i="37"/>
  <c r="P13" i="37"/>
  <c r="O13" i="37"/>
  <c r="N13" i="37"/>
  <c r="M13" i="37"/>
  <c r="L13" i="37"/>
  <c r="K13" i="37"/>
  <c r="J13" i="37"/>
  <c r="I13" i="37"/>
  <c r="D13" i="37"/>
  <c r="H13" i="37" s="1"/>
  <c r="Q12" i="37"/>
  <c r="P12" i="37"/>
  <c r="O12" i="37"/>
  <c r="N12" i="37"/>
  <c r="M12" i="37"/>
  <c r="L12" i="37"/>
  <c r="K12" i="37"/>
  <c r="J12" i="37"/>
  <c r="I12" i="37"/>
  <c r="D12" i="37"/>
  <c r="H12" i="37" s="1"/>
  <c r="Q11" i="37"/>
  <c r="P11" i="37"/>
  <c r="O11" i="37"/>
  <c r="N11" i="37"/>
  <c r="M11" i="37"/>
  <c r="L11" i="37"/>
  <c r="K11" i="37"/>
  <c r="J11" i="37"/>
  <c r="I11" i="37"/>
  <c r="D11" i="37"/>
  <c r="H11" i="37" s="1"/>
  <c r="Q9" i="37"/>
  <c r="P9" i="37"/>
  <c r="O9" i="37"/>
  <c r="N9" i="37"/>
  <c r="M9" i="37"/>
  <c r="L9" i="37"/>
  <c r="K9" i="37"/>
  <c r="J9" i="37"/>
  <c r="I9" i="37"/>
  <c r="D9" i="37"/>
  <c r="H9" i="37" s="1"/>
  <c r="Q8" i="37"/>
  <c r="P8" i="37"/>
  <c r="O8" i="37"/>
  <c r="N8" i="37"/>
  <c r="M8" i="37"/>
  <c r="L8" i="37"/>
  <c r="K8" i="37"/>
  <c r="J8" i="37"/>
  <c r="I8" i="37"/>
  <c r="D8" i="37"/>
  <c r="H8" i="37" s="1"/>
  <c r="Q7" i="37"/>
  <c r="P7" i="37"/>
  <c r="O7" i="37"/>
  <c r="N7" i="37"/>
  <c r="M7" i="37"/>
  <c r="L7" i="37"/>
  <c r="K7" i="37"/>
  <c r="J7" i="37"/>
  <c r="I7" i="37"/>
  <c r="H7" i="37"/>
  <c r="D7" i="37"/>
  <c r="Q6" i="37"/>
  <c r="P6" i="37"/>
  <c r="O6" i="37"/>
  <c r="N6" i="37"/>
  <c r="M6" i="37"/>
  <c r="L6" i="37"/>
  <c r="K6" i="37"/>
  <c r="J6" i="37"/>
  <c r="I6" i="37"/>
  <c r="D6" i="37"/>
  <c r="H6" i="37" s="1"/>
  <c r="Q5" i="37"/>
  <c r="P5" i="37"/>
  <c r="P23" i="37" s="1"/>
  <c r="O5" i="37"/>
  <c r="N5" i="37"/>
  <c r="N23" i="37" s="1"/>
  <c r="M5" i="37"/>
  <c r="L5" i="37"/>
  <c r="L23" i="37" s="1"/>
  <c r="K5" i="37"/>
  <c r="J5" i="37"/>
  <c r="J23" i="37" s="1"/>
  <c r="I5" i="37"/>
  <c r="D5" i="37"/>
  <c r="Q4" i="37"/>
  <c r="P4" i="37"/>
  <c r="P27" i="37" s="1"/>
  <c r="O4" i="37"/>
  <c r="O27" i="37" s="1"/>
  <c r="N4" i="37"/>
  <c r="N27" i="37" s="1"/>
  <c r="N30" i="37" s="1"/>
  <c r="M4" i="37"/>
  <c r="M27" i="37" s="1"/>
  <c r="L4" i="37"/>
  <c r="L27" i="37" s="1"/>
  <c r="K4" i="37"/>
  <c r="K27" i="37" s="1"/>
  <c r="K30" i="37" s="1"/>
  <c r="J4" i="37"/>
  <c r="J27" i="37" s="1"/>
  <c r="I4" i="37"/>
  <c r="I27" i="37" s="1"/>
  <c r="H4" i="37"/>
  <c r="H27" i="37" s="1"/>
  <c r="D4" i="37"/>
  <c r="D27" i="37" s="1"/>
  <c r="H3" i="37"/>
  <c r="M37" i="36"/>
  <c r="L37" i="36"/>
  <c r="K37" i="36"/>
  <c r="J37" i="36"/>
  <c r="I37" i="36"/>
  <c r="H37" i="36"/>
  <c r="D37" i="36"/>
  <c r="M36" i="36"/>
  <c r="L36" i="36"/>
  <c r="K36" i="36"/>
  <c r="J36" i="36"/>
  <c r="I36" i="36"/>
  <c r="H36" i="36"/>
  <c r="D36" i="36"/>
  <c r="M35" i="36"/>
  <c r="L35" i="36"/>
  <c r="K35" i="36"/>
  <c r="J35" i="36"/>
  <c r="I35" i="36"/>
  <c r="D35" i="36"/>
  <c r="H35" i="36" s="1"/>
  <c r="M34" i="36"/>
  <c r="L34" i="36"/>
  <c r="K34" i="36"/>
  <c r="J34" i="36"/>
  <c r="I34" i="36"/>
  <c r="H34" i="36"/>
  <c r="D34" i="36"/>
  <c r="M33" i="36"/>
  <c r="L33" i="36"/>
  <c r="K33" i="36"/>
  <c r="J33" i="36"/>
  <c r="I33" i="36"/>
  <c r="H33" i="36"/>
  <c r="D33" i="36"/>
  <c r="M32" i="36"/>
  <c r="L32" i="36"/>
  <c r="K32" i="36"/>
  <c r="J32" i="36"/>
  <c r="I32" i="36"/>
  <c r="D32" i="36"/>
  <c r="H32" i="36" s="1"/>
  <c r="L29" i="36"/>
  <c r="I27" i="36"/>
  <c r="L26" i="36"/>
  <c r="M25" i="36"/>
  <c r="M29" i="36" s="1"/>
  <c r="L25" i="36"/>
  <c r="K25" i="36"/>
  <c r="J25" i="36"/>
  <c r="J29" i="36" s="1"/>
  <c r="I25" i="36"/>
  <c r="I29" i="36" s="1"/>
  <c r="D25" i="36"/>
  <c r="M23" i="36"/>
  <c r="L23" i="36"/>
  <c r="L24" i="36" s="1"/>
  <c r="I23" i="36"/>
  <c r="M21" i="36"/>
  <c r="L21" i="36"/>
  <c r="K21" i="36"/>
  <c r="J21" i="36"/>
  <c r="I21" i="36"/>
  <c r="H21" i="36"/>
  <c r="D21" i="36"/>
  <c r="M16" i="36"/>
  <c r="L16" i="36"/>
  <c r="K16" i="36"/>
  <c r="J16" i="36"/>
  <c r="I16" i="36"/>
  <c r="D16" i="36"/>
  <c r="H16" i="36" s="1"/>
  <c r="M15" i="36"/>
  <c r="L15" i="36"/>
  <c r="K15" i="36"/>
  <c r="J15" i="36"/>
  <c r="I15" i="36"/>
  <c r="H15" i="36"/>
  <c r="D15" i="36"/>
  <c r="M14" i="36"/>
  <c r="L14" i="36"/>
  <c r="K14" i="36"/>
  <c r="J14" i="36"/>
  <c r="I14" i="36"/>
  <c r="H14" i="36"/>
  <c r="D14" i="36"/>
  <c r="M13" i="36"/>
  <c r="L13" i="36"/>
  <c r="K13" i="36"/>
  <c r="J13" i="36"/>
  <c r="I13" i="36"/>
  <c r="D13" i="36"/>
  <c r="H13" i="36" s="1"/>
  <c r="M12" i="36"/>
  <c r="L12" i="36"/>
  <c r="K12" i="36"/>
  <c r="J12" i="36"/>
  <c r="I12" i="36"/>
  <c r="D12" i="36"/>
  <c r="H12" i="36" s="1"/>
  <c r="M11" i="36"/>
  <c r="L11" i="36"/>
  <c r="K11" i="36"/>
  <c r="J11" i="36"/>
  <c r="I11" i="36"/>
  <c r="H11" i="36"/>
  <c r="D11" i="36"/>
  <c r="M9" i="36"/>
  <c r="L9" i="36"/>
  <c r="K9" i="36"/>
  <c r="J9" i="36"/>
  <c r="I9" i="36"/>
  <c r="D9" i="36"/>
  <c r="H9" i="36" s="1"/>
  <c r="M8" i="36"/>
  <c r="L8" i="36"/>
  <c r="K8" i="36"/>
  <c r="J8" i="36"/>
  <c r="I8" i="36"/>
  <c r="H8" i="36"/>
  <c r="D8" i="36"/>
  <c r="M7" i="36"/>
  <c r="L7" i="36"/>
  <c r="K7" i="36"/>
  <c r="J7" i="36"/>
  <c r="I7" i="36"/>
  <c r="H7" i="36"/>
  <c r="D7" i="36"/>
  <c r="M6" i="36"/>
  <c r="L6" i="36"/>
  <c r="K6" i="36"/>
  <c r="J6" i="36"/>
  <c r="I6" i="36"/>
  <c r="D6" i="36"/>
  <c r="H6" i="36" s="1"/>
  <c r="M5" i="36"/>
  <c r="L5" i="36"/>
  <c r="K5" i="36"/>
  <c r="J5" i="36"/>
  <c r="J23" i="36" s="1"/>
  <c r="J24" i="36" s="1"/>
  <c r="I5" i="36"/>
  <c r="D5" i="36"/>
  <c r="D23" i="36" s="1"/>
  <c r="M4" i="36"/>
  <c r="M27" i="36" s="1"/>
  <c r="L4" i="36"/>
  <c r="K4" i="36"/>
  <c r="K27" i="36" s="1"/>
  <c r="J4" i="36"/>
  <c r="J27" i="36" s="1"/>
  <c r="J30" i="36" s="1"/>
  <c r="I4" i="36"/>
  <c r="H4" i="36"/>
  <c r="D4" i="36"/>
  <c r="D27" i="36" s="1"/>
  <c r="H3" i="36"/>
  <c r="Q37" i="35"/>
  <c r="P37" i="35"/>
  <c r="O37" i="35"/>
  <c r="N37" i="35"/>
  <c r="M37" i="35"/>
  <c r="L37" i="35"/>
  <c r="K37" i="35"/>
  <c r="J37" i="35"/>
  <c r="I37" i="35"/>
  <c r="H37" i="35"/>
  <c r="D37" i="35"/>
  <c r="Q36" i="35"/>
  <c r="P36" i="35"/>
  <c r="O36" i="35"/>
  <c r="N36" i="35"/>
  <c r="M36" i="35"/>
  <c r="L36" i="35"/>
  <c r="K36" i="35"/>
  <c r="J36" i="35"/>
  <c r="I36" i="35"/>
  <c r="H36" i="35"/>
  <c r="D36" i="35"/>
  <c r="Q35" i="35"/>
  <c r="P35" i="35"/>
  <c r="O35" i="35"/>
  <c r="N35" i="35"/>
  <c r="M35" i="35"/>
  <c r="L35" i="35"/>
  <c r="K35" i="35"/>
  <c r="J35" i="35"/>
  <c r="I35" i="35"/>
  <c r="D35" i="35"/>
  <c r="H35" i="35" s="1"/>
  <c r="Q34" i="35"/>
  <c r="P34" i="35"/>
  <c r="O34" i="35"/>
  <c r="N34" i="35"/>
  <c r="M34" i="35"/>
  <c r="L34" i="35"/>
  <c r="K34" i="35"/>
  <c r="J34" i="35"/>
  <c r="I34" i="35"/>
  <c r="H34" i="35"/>
  <c r="D34" i="35"/>
  <c r="Q33" i="35"/>
  <c r="P33" i="35"/>
  <c r="O33" i="35"/>
  <c r="N33" i="35"/>
  <c r="M33" i="35"/>
  <c r="L33" i="35"/>
  <c r="K33" i="35"/>
  <c r="J33" i="35"/>
  <c r="I33" i="35"/>
  <c r="H33" i="35"/>
  <c r="D33" i="35"/>
  <c r="Q32" i="35"/>
  <c r="P32" i="35"/>
  <c r="O32" i="35"/>
  <c r="N32" i="35"/>
  <c r="M32" i="35"/>
  <c r="L32" i="35"/>
  <c r="K32" i="35"/>
  <c r="J32" i="35"/>
  <c r="I32" i="35"/>
  <c r="D32" i="35"/>
  <c r="H32" i="35" s="1"/>
  <c r="J30" i="35"/>
  <c r="Q29" i="35"/>
  <c r="P29" i="35"/>
  <c r="L29" i="35"/>
  <c r="Q26" i="35"/>
  <c r="P26" i="35"/>
  <c r="M26" i="35"/>
  <c r="L26" i="35"/>
  <c r="Q25" i="35"/>
  <c r="P25" i="35"/>
  <c r="O25" i="35"/>
  <c r="N25" i="35"/>
  <c r="N29" i="35" s="1"/>
  <c r="M25" i="35"/>
  <c r="L25" i="35"/>
  <c r="K25" i="35"/>
  <c r="J25" i="35"/>
  <c r="J29" i="35" s="1"/>
  <c r="I25" i="35"/>
  <c r="D25" i="35"/>
  <c r="Q23" i="35"/>
  <c r="P23" i="35"/>
  <c r="P24" i="35" s="1"/>
  <c r="M23" i="35"/>
  <c r="L23" i="35"/>
  <c r="I23" i="35"/>
  <c r="Q21" i="35"/>
  <c r="P21" i="35"/>
  <c r="O21" i="35"/>
  <c r="N21" i="35"/>
  <c r="M21" i="35"/>
  <c r="L21" i="35"/>
  <c r="K21" i="35"/>
  <c r="J21" i="35"/>
  <c r="I21" i="35"/>
  <c r="H21" i="35"/>
  <c r="D21" i="35"/>
  <c r="Q16" i="35"/>
  <c r="P16" i="35"/>
  <c r="O16" i="35"/>
  <c r="N16" i="35"/>
  <c r="M16" i="35"/>
  <c r="L16" i="35"/>
  <c r="K16" i="35"/>
  <c r="J16" i="35"/>
  <c r="I16" i="35"/>
  <c r="D16" i="35"/>
  <c r="H16" i="35" s="1"/>
  <c r="Q15" i="35"/>
  <c r="P15" i="35"/>
  <c r="O15" i="35"/>
  <c r="N15" i="35"/>
  <c r="M15" i="35"/>
  <c r="L15" i="35"/>
  <c r="K15" i="35"/>
  <c r="J15" i="35"/>
  <c r="I15" i="35"/>
  <c r="H15" i="35"/>
  <c r="D15" i="35"/>
  <c r="Q14" i="35"/>
  <c r="P14" i="35"/>
  <c r="O14" i="35"/>
  <c r="N14" i="35"/>
  <c r="M14" i="35"/>
  <c r="L14" i="35"/>
  <c r="K14" i="35"/>
  <c r="J14" i="35"/>
  <c r="I14" i="35"/>
  <c r="H14" i="35"/>
  <c r="D14" i="35"/>
  <c r="Q13" i="35"/>
  <c r="P13" i="35"/>
  <c r="O13" i="35"/>
  <c r="N13" i="35"/>
  <c r="M13" i="35"/>
  <c r="L13" i="35"/>
  <c r="K13" i="35"/>
  <c r="J13" i="35"/>
  <c r="I13" i="35"/>
  <c r="D13" i="35"/>
  <c r="H13" i="35" s="1"/>
  <c r="Q12" i="35"/>
  <c r="P12" i="35"/>
  <c r="O12" i="35"/>
  <c r="N12" i="35"/>
  <c r="M12" i="35"/>
  <c r="L12" i="35"/>
  <c r="K12" i="35"/>
  <c r="J12" i="35"/>
  <c r="I12" i="35"/>
  <c r="D12" i="35"/>
  <c r="H12" i="35" s="1"/>
  <c r="Q11" i="35"/>
  <c r="P11" i="35"/>
  <c r="O11" i="35"/>
  <c r="N11" i="35"/>
  <c r="M11" i="35"/>
  <c r="L11" i="35"/>
  <c r="K11" i="35"/>
  <c r="J11" i="35"/>
  <c r="I11" i="35"/>
  <c r="H11" i="35"/>
  <c r="D11" i="35"/>
  <c r="Q9" i="35"/>
  <c r="P9" i="35"/>
  <c r="O9" i="35"/>
  <c r="N9" i="35"/>
  <c r="M9" i="35"/>
  <c r="L9" i="35"/>
  <c r="K9" i="35"/>
  <c r="J9" i="35"/>
  <c r="I9" i="35"/>
  <c r="D9" i="35"/>
  <c r="H9" i="35" s="1"/>
  <c r="Q8" i="35"/>
  <c r="P8" i="35"/>
  <c r="O8" i="35"/>
  <c r="N8" i="35"/>
  <c r="M8" i="35"/>
  <c r="L8" i="35"/>
  <c r="K8" i="35"/>
  <c r="J8" i="35"/>
  <c r="I8" i="35"/>
  <c r="H8" i="35"/>
  <c r="D8" i="35"/>
  <c r="Q7" i="35"/>
  <c r="P7" i="35"/>
  <c r="O7" i="35"/>
  <c r="N7" i="35"/>
  <c r="M7" i="35"/>
  <c r="L7" i="35"/>
  <c r="K7" i="35"/>
  <c r="J7" i="35"/>
  <c r="I7" i="35"/>
  <c r="H7" i="35"/>
  <c r="D7" i="35"/>
  <c r="Q6" i="35"/>
  <c r="P6" i="35"/>
  <c r="O6" i="35"/>
  <c r="N6" i="35"/>
  <c r="M6" i="35"/>
  <c r="L6" i="35"/>
  <c r="K6" i="35"/>
  <c r="J6" i="35"/>
  <c r="I6" i="35"/>
  <c r="D6" i="35"/>
  <c r="H6" i="35" s="1"/>
  <c r="Q5" i="35"/>
  <c r="P5" i="35"/>
  <c r="O5" i="35"/>
  <c r="O23" i="35" s="1"/>
  <c r="O24" i="35" s="1"/>
  <c r="N5" i="35"/>
  <c r="N23" i="35" s="1"/>
  <c r="M5" i="35"/>
  <c r="L5" i="35"/>
  <c r="K5" i="35"/>
  <c r="K23" i="35" s="1"/>
  <c r="J5" i="35"/>
  <c r="J23" i="35" s="1"/>
  <c r="I5" i="35"/>
  <c r="D5" i="35"/>
  <c r="D23" i="35" s="1"/>
  <c r="Q4" i="35"/>
  <c r="Q27" i="35" s="1"/>
  <c r="P4" i="35"/>
  <c r="P27" i="35" s="1"/>
  <c r="O4" i="35"/>
  <c r="O27" i="35" s="1"/>
  <c r="N4" i="35"/>
  <c r="N27" i="35" s="1"/>
  <c r="M4" i="35"/>
  <c r="M27" i="35" s="1"/>
  <c r="L4" i="35"/>
  <c r="L27" i="35" s="1"/>
  <c r="K4" i="35"/>
  <c r="K27" i="35" s="1"/>
  <c r="K30" i="35" s="1"/>
  <c r="J4" i="35"/>
  <c r="J27" i="35" s="1"/>
  <c r="I4" i="35"/>
  <c r="I27" i="35" s="1"/>
  <c r="H4" i="35"/>
  <c r="H27" i="35" s="1"/>
  <c r="D4" i="35"/>
  <c r="D27" i="35" s="1"/>
  <c r="H3" i="35"/>
  <c r="O37" i="34"/>
  <c r="N37" i="34"/>
  <c r="M37" i="34"/>
  <c r="L37" i="34"/>
  <c r="K37" i="34"/>
  <c r="J37" i="34"/>
  <c r="I37" i="34"/>
  <c r="H37" i="34"/>
  <c r="D37" i="34"/>
  <c r="O36" i="34"/>
  <c r="N36" i="34"/>
  <c r="M36" i="34"/>
  <c r="L36" i="34"/>
  <c r="K36" i="34"/>
  <c r="J36" i="34"/>
  <c r="I36" i="34"/>
  <c r="H36" i="34"/>
  <c r="D36" i="34"/>
  <c r="O35" i="34"/>
  <c r="N35" i="34"/>
  <c r="M35" i="34"/>
  <c r="L35" i="34"/>
  <c r="K35" i="34"/>
  <c r="J35" i="34"/>
  <c r="I35" i="34"/>
  <c r="H35" i="34"/>
  <c r="D35" i="34"/>
  <c r="O34" i="34"/>
  <c r="N34" i="34"/>
  <c r="M34" i="34"/>
  <c r="L34" i="34"/>
  <c r="K34" i="34"/>
  <c r="J34" i="34"/>
  <c r="I34" i="34"/>
  <c r="H34" i="34"/>
  <c r="D34" i="34"/>
  <c r="O33" i="34"/>
  <c r="N33" i="34"/>
  <c r="M33" i="34"/>
  <c r="L33" i="34"/>
  <c r="K33" i="34"/>
  <c r="J33" i="34"/>
  <c r="I33" i="34"/>
  <c r="D33" i="34"/>
  <c r="H33" i="34" s="1"/>
  <c r="O32" i="34"/>
  <c r="N32" i="34"/>
  <c r="M32" i="34"/>
  <c r="L32" i="34"/>
  <c r="K32" i="34"/>
  <c r="J32" i="34"/>
  <c r="I32" i="34"/>
  <c r="D32" i="34"/>
  <c r="H32" i="34" s="1"/>
  <c r="L30" i="34"/>
  <c r="L29" i="34"/>
  <c r="L28" i="34"/>
  <c r="M27" i="34"/>
  <c r="L27" i="34"/>
  <c r="I27" i="34"/>
  <c r="N26" i="34"/>
  <c r="M26" i="34"/>
  <c r="O25" i="34"/>
  <c r="N25" i="34"/>
  <c r="I26" i="34" s="1"/>
  <c r="M25" i="34"/>
  <c r="L25" i="34"/>
  <c r="L26" i="34" s="1"/>
  <c r="K25" i="34"/>
  <c r="J25" i="34"/>
  <c r="J29" i="34" s="1"/>
  <c r="I25" i="34"/>
  <c r="D25" i="34"/>
  <c r="O21" i="34"/>
  <c r="N21" i="34"/>
  <c r="M21" i="34"/>
  <c r="L21" i="34"/>
  <c r="K21" i="34"/>
  <c r="J21" i="34"/>
  <c r="I21" i="34"/>
  <c r="D21" i="34"/>
  <c r="H21" i="34" s="1"/>
  <c r="O16" i="34"/>
  <c r="N16" i="34"/>
  <c r="M16" i="34"/>
  <c r="L16" i="34"/>
  <c r="K16" i="34"/>
  <c r="J16" i="34"/>
  <c r="I16" i="34"/>
  <c r="H16" i="34"/>
  <c r="D16" i="34"/>
  <c r="O15" i="34"/>
  <c r="N15" i="34"/>
  <c r="M15" i="34"/>
  <c r="L15" i="34"/>
  <c r="K15" i="34"/>
  <c r="J15" i="34"/>
  <c r="I15" i="34"/>
  <c r="H15" i="34"/>
  <c r="D15" i="34"/>
  <c r="O14" i="34"/>
  <c r="N14" i="34"/>
  <c r="M14" i="34"/>
  <c r="L14" i="34"/>
  <c r="K14" i="34"/>
  <c r="J14" i="34"/>
  <c r="I14" i="34"/>
  <c r="D14" i="34"/>
  <c r="H14" i="34" s="1"/>
  <c r="O13" i="34"/>
  <c r="N13" i="34"/>
  <c r="M13" i="34"/>
  <c r="L13" i="34"/>
  <c r="K13" i="34"/>
  <c r="J13" i="34"/>
  <c r="I13" i="34"/>
  <c r="D13" i="34"/>
  <c r="H13" i="34" s="1"/>
  <c r="O12" i="34"/>
  <c r="N12" i="34"/>
  <c r="M12" i="34"/>
  <c r="L12" i="34"/>
  <c r="K12" i="34"/>
  <c r="J12" i="34"/>
  <c r="I12" i="34"/>
  <c r="H12" i="34"/>
  <c r="D12" i="34"/>
  <c r="O11" i="34"/>
  <c r="N11" i="34"/>
  <c r="M11" i="34"/>
  <c r="L11" i="34"/>
  <c r="K11" i="34"/>
  <c r="J11" i="34"/>
  <c r="I11" i="34"/>
  <c r="H11" i="34"/>
  <c r="D11" i="34"/>
  <c r="O9" i="34"/>
  <c r="N9" i="34"/>
  <c r="M9" i="34"/>
  <c r="L9" i="34"/>
  <c r="K9" i="34"/>
  <c r="J9" i="34"/>
  <c r="I9" i="34"/>
  <c r="D9" i="34"/>
  <c r="O8" i="34"/>
  <c r="N8" i="34"/>
  <c r="M8" i="34"/>
  <c r="L8" i="34"/>
  <c r="K8" i="34"/>
  <c r="J8" i="34"/>
  <c r="I8" i="34"/>
  <c r="D8" i="34"/>
  <c r="H8" i="34" s="1"/>
  <c r="O7" i="34"/>
  <c r="N7" i="34"/>
  <c r="M7" i="34"/>
  <c r="L7" i="34"/>
  <c r="K7" i="34"/>
  <c r="J7" i="34"/>
  <c r="I7" i="34"/>
  <c r="H7" i="34"/>
  <c r="D7" i="34"/>
  <c r="O6" i="34"/>
  <c r="N6" i="34"/>
  <c r="M6" i="34"/>
  <c r="M23" i="34" s="1"/>
  <c r="L6" i="34"/>
  <c r="L23" i="34" s="1"/>
  <c r="L24" i="34" s="1"/>
  <c r="K6" i="34"/>
  <c r="J6" i="34"/>
  <c r="I6" i="34"/>
  <c r="I23" i="34" s="1"/>
  <c r="D24" i="34" s="1"/>
  <c r="H6" i="34"/>
  <c r="D6" i="34"/>
  <c r="O5" i="34"/>
  <c r="O23" i="34" s="1"/>
  <c r="N5" i="34"/>
  <c r="N23" i="34" s="1"/>
  <c r="M5" i="34"/>
  <c r="L5" i="34"/>
  <c r="K5" i="34"/>
  <c r="K23" i="34" s="1"/>
  <c r="K24" i="34" s="1"/>
  <c r="J5" i="34"/>
  <c r="J23" i="34" s="1"/>
  <c r="I5" i="34"/>
  <c r="D5" i="34"/>
  <c r="D23" i="34" s="1"/>
  <c r="O4" i="34"/>
  <c r="O27" i="34" s="1"/>
  <c r="N4" i="34"/>
  <c r="M4" i="34"/>
  <c r="L4" i="34"/>
  <c r="K4" i="34"/>
  <c r="K27" i="34" s="1"/>
  <c r="J4" i="34"/>
  <c r="I4" i="34"/>
  <c r="D4" i="34"/>
  <c r="H3" i="34"/>
  <c r="Q37" i="33"/>
  <c r="P37" i="33"/>
  <c r="O37" i="33"/>
  <c r="N37" i="33"/>
  <c r="M37" i="33"/>
  <c r="L37" i="33"/>
  <c r="K37" i="33"/>
  <c r="J37" i="33"/>
  <c r="I37" i="33"/>
  <c r="H37" i="33"/>
  <c r="D37" i="33"/>
  <c r="Q36" i="33"/>
  <c r="P36" i="33"/>
  <c r="O36" i="33"/>
  <c r="N36" i="33"/>
  <c r="M36" i="33"/>
  <c r="L36" i="33"/>
  <c r="K36" i="33"/>
  <c r="J36" i="33"/>
  <c r="I36" i="33"/>
  <c r="H36" i="33"/>
  <c r="D36" i="33"/>
  <c r="Q35" i="33"/>
  <c r="P35" i="33"/>
  <c r="O35" i="33"/>
  <c r="N35" i="33"/>
  <c r="M35" i="33"/>
  <c r="L35" i="33"/>
  <c r="K35" i="33"/>
  <c r="J35" i="33"/>
  <c r="I35" i="33"/>
  <c r="D35" i="33"/>
  <c r="H35" i="33" s="1"/>
  <c r="Q34" i="33"/>
  <c r="P34" i="33"/>
  <c r="O34" i="33"/>
  <c r="N34" i="33"/>
  <c r="M34" i="33"/>
  <c r="L34" i="33"/>
  <c r="K34" i="33"/>
  <c r="J34" i="33"/>
  <c r="I34" i="33"/>
  <c r="H34" i="33"/>
  <c r="D34" i="33"/>
  <c r="Q33" i="33"/>
  <c r="P33" i="33"/>
  <c r="O33" i="33"/>
  <c r="N33" i="33"/>
  <c r="M33" i="33"/>
  <c r="L33" i="33"/>
  <c r="K33" i="33"/>
  <c r="J33" i="33"/>
  <c r="I33" i="33"/>
  <c r="H33" i="33"/>
  <c r="D33" i="33"/>
  <c r="Q32" i="33"/>
  <c r="P32" i="33"/>
  <c r="O32" i="33"/>
  <c r="N32" i="33"/>
  <c r="M32" i="33"/>
  <c r="L32" i="33"/>
  <c r="K32" i="33"/>
  <c r="J32" i="33"/>
  <c r="I32" i="33"/>
  <c r="D32" i="33"/>
  <c r="H32" i="33" s="1"/>
  <c r="Q29" i="33"/>
  <c r="P29" i="33"/>
  <c r="L29" i="33"/>
  <c r="M27" i="33"/>
  <c r="I27" i="33"/>
  <c r="Q26" i="33"/>
  <c r="P26" i="33"/>
  <c r="L26" i="33"/>
  <c r="Q25" i="33"/>
  <c r="P25" i="33"/>
  <c r="O25" i="33"/>
  <c r="N25" i="33"/>
  <c r="M25" i="33"/>
  <c r="M29" i="33" s="1"/>
  <c r="L25" i="33"/>
  <c r="K25" i="33"/>
  <c r="J25" i="33"/>
  <c r="I25" i="33"/>
  <c r="I29" i="33" s="1"/>
  <c r="D25" i="33"/>
  <c r="Q23" i="33"/>
  <c r="P23" i="33"/>
  <c r="P24" i="33" s="1"/>
  <c r="M23" i="33"/>
  <c r="L23" i="33"/>
  <c r="I23" i="33"/>
  <c r="Q21" i="33"/>
  <c r="P21" i="33"/>
  <c r="O21" i="33"/>
  <c r="N21" i="33"/>
  <c r="M21" i="33"/>
  <c r="L21" i="33"/>
  <c r="K21" i="33"/>
  <c r="J21" i="33"/>
  <c r="I21" i="33"/>
  <c r="H21" i="33"/>
  <c r="D21" i="33"/>
  <c r="Q16" i="33"/>
  <c r="P16" i="33"/>
  <c r="O16" i="33"/>
  <c r="N16" i="33"/>
  <c r="M16" i="33"/>
  <c r="L16" i="33"/>
  <c r="K16" i="33"/>
  <c r="J16" i="33"/>
  <c r="I16" i="33"/>
  <c r="D16" i="33"/>
  <c r="H16" i="33" s="1"/>
  <c r="Q15" i="33"/>
  <c r="P15" i="33"/>
  <c r="O15" i="33"/>
  <c r="N15" i="33"/>
  <c r="M15" i="33"/>
  <c r="L15" i="33"/>
  <c r="K15" i="33"/>
  <c r="J15" i="33"/>
  <c r="I15" i="33"/>
  <c r="H15" i="33"/>
  <c r="D15" i="33"/>
  <c r="Q14" i="33"/>
  <c r="P14" i="33"/>
  <c r="O14" i="33"/>
  <c r="N14" i="33"/>
  <c r="M14" i="33"/>
  <c r="L14" i="33"/>
  <c r="K14" i="33"/>
  <c r="J14" i="33"/>
  <c r="I14" i="33"/>
  <c r="H14" i="33"/>
  <c r="D14" i="33"/>
  <c r="Q13" i="33"/>
  <c r="P13" i="33"/>
  <c r="O13" i="33"/>
  <c r="N13" i="33"/>
  <c r="M13" i="33"/>
  <c r="L13" i="33"/>
  <c r="K13" i="33"/>
  <c r="J13" i="33"/>
  <c r="I13" i="33"/>
  <c r="D13" i="33"/>
  <c r="H13" i="33" s="1"/>
  <c r="Q12" i="33"/>
  <c r="P12" i="33"/>
  <c r="O12" i="33"/>
  <c r="N12" i="33"/>
  <c r="M12" i="33"/>
  <c r="L12" i="33"/>
  <c r="K12" i="33"/>
  <c r="J12" i="33"/>
  <c r="I12" i="33"/>
  <c r="D12" i="33"/>
  <c r="H12" i="33" s="1"/>
  <c r="Q11" i="33"/>
  <c r="P11" i="33"/>
  <c r="O11" i="33"/>
  <c r="N11" i="33"/>
  <c r="M11" i="33"/>
  <c r="L11" i="33"/>
  <c r="K11" i="33"/>
  <c r="J11" i="33"/>
  <c r="I11" i="33"/>
  <c r="H11" i="33"/>
  <c r="D11" i="33"/>
  <c r="Q9" i="33"/>
  <c r="P9" i="33"/>
  <c r="O9" i="33"/>
  <c r="N9" i="33"/>
  <c r="M9" i="33"/>
  <c r="L9" i="33"/>
  <c r="K9" i="33"/>
  <c r="J9" i="33"/>
  <c r="I9" i="33"/>
  <c r="D9" i="33"/>
  <c r="H9" i="33" s="1"/>
  <c r="Q8" i="33"/>
  <c r="P8" i="33"/>
  <c r="O8" i="33"/>
  <c r="N8" i="33"/>
  <c r="M8" i="33"/>
  <c r="L8" i="33"/>
  <c r="K8" i="33"/>
  <c r="J8" i="33"/>
  <c r="I8" i="33"/>
  <c r="H8" i="33"/>
  <c r="D8" i="33"/>
  <c r="Q7" i="33"/>
  <c r="P7" i="33"/>
  <c r="O7" i="33"/>
  <c r="N7" i="33"/>
  <c r="M7" i="33"/>
  <c r="L7" i="33"/>
  <c r="K7" i="33"/>
  <c r="J7" i="33"/>
  <c r="I7" i="33"/>
  <c r="H7" i="33"/>
  <c r="D7" i="33"/>
  <c r="Q6" i="33"/>
  <c r="P6" i="33"/>
  <c r="O6" i="33"/>
  <c r="N6" i="33"/>
  <c r="M6" i="33"/>
  <c r="L6" i="33"/>
  <c r="K6" i="33"/>
  <c r="J6" i="33"/>
  <c r="I6" i="33"/>
  <c r="D6" i="33"/>
  <c r="H6" i="33" s="1"/>
  <c r="Q5" i="33"/>
  <c r="P5" i="33"/>
  <c r="O5" i="33"/>
  <c r="N5" i="33"/>
  <c r="N23" i="33" s="1"/>
  <c r="M5" i="33"/>
  <c r="L5" i="33"/>
  <c r="K5" i="33"/>
  <c r="J5" i="33"/>
  <c r="J23" i="33" s="1"/>
  <c r="I5" i="33"/>
  <c r="D5" i="33"/>
  <c r="D23" i="33" s="1"/>
  <c r="Q4" i="33"/>
  <c r="Q27" i="33" s="1"/>
  <c r="P4" i="33"/>
  <c r="P27" i="33" s="1"/>
  <c r="O4" i="33"/>
  <c r="O27" i="33" s="1"/>
  <c r="N4" i="33"/>
  <c r="N27" i="33" s="1"/>
  <c r="I28" i="33" s="1"/>
  <c r="M4" i="33"/>
  <c r="L4" i="33"/>
  <c r="L27" i="33" s="1"/>
  <c r="L30" i="33" s="1"/>
  <c r="K4" i="33"/>
  <c r="K27" i="33" s="1"/>
  <c r="K30" i="33" s="1"/>
  <c r="J4" i="33"/>
  <c r="J27" i="33" s="1"/>
  <c r="J30" i="33" s="1"/>
  <c r="I4" i="33"/>
  <c r="H4" i="33"/>
  <c r="H27" i="33" s="1"/>
  <c r="H30" i="33" s="1"/>
  <c r="D4" i="33"/>
  <c r="D27" i="33" s="1"/>
  <c r="H3" i="33"/>
  <c r="M37" i="32"/>
  <c r="L37" i="32"/>
  <c r="K37" i="32"/>
  <c r="J37" i="32"/>
  <c r="I37" i="32"/>
  <c r="H37" i="32"/>
  <c r="D37" i="32"/>
  <c r="M36" i="32"/>
  <c r="L36" i="32"/>
  <c r="K36" i="32"/>
  <c r="J36" i="32"/>
  <c r="I36" i="32"/>
  <c r="H36" i="32"/>
  <c r="D36" i="32"/>
  <c r="M35" i="32"/>
  <c r="L35" i="32"/>
  <c r="K35" i="32"/>
  <c r="J35" i="32"/>
  <c r="I35" i="32"/>
  <c r="D35" i="32"/>
  <c r="H35" i="32" s="1"/>
  <c r="M34" i="32"/>
  <c r="L34" i="32"/>
  <c r="K34" i="32"/>
  <c r="J34" i="32"/>
  <c r="I34" i="32"/>
  <c r="H34" i="32"/>
  <c r="D34" i="32"/>
  <c r="M33" i="32"/>
  <c r="L33" i="32"/>
  <c r="K33" i="32"/>
  <c r="J33" i="32"/>
  <c r="I33" i="32"/>
  <c r="H33" i="32"/>
  <c r="D33" i="32"/>
  <c r="M32" i="32"/>
  <c r="L32" i="32"/>
  <c r="K32" i="32"/>
  <c r="J32" i="32"/>
  <c r="I32" i="32"/>
  <c r="D32" i="32"/>
  <c r="H32" i="32" s="1"/>
  <c r="J30" i="32"/>
  <c r="L29" i="32"/>
  <c r="L26" i="32"/>
  <c r="M25" i="32"/>
  <c r="M29" i="32" s="1"/>
  <c r="L25" i="32"/>
  <c r="K25" i="32"/>
  <c r="J25" i="32"/>
  <c r="I25" i="32"/>
  <c r="I29" i="32" s="1"/>
  <c r="D25" i="32"/>
  <c r="J24" i="32"/>
  <c r="M23" i="32"/>
  <c r="L23" i="32"/>
  <c r="L24" i="32" s="1"/>
  <c r="I23" i="32"/>
  <c r="M21" i="32"/>
  <c r="L21" i="32"/>
  <c r="K21" i="32"/>
  <c r="J21" i="32"/>
  <c r="I21" i="32"/>
  <c r="H21" i="32"/>
  <c r="D21" i="32"/>
  <c r="M16" i="32"/>
  <c r="L16" i="32"/>
  <c r="K16" i="32"/>
  <c r="J16" i="32"/>
  <c r="I16" i="32"/>
  <c r="D16" i="32"/>
  <c r="H16" i="32" s="1"/>
  <c r="M15" i="32"/>
  <c r="L15" i="32"/>
  <c r="K15" i="32"/>
  <c r="J15" i="32"/>
  <c r="I15" i="32"/>
  <c r="H15" i="32"/>
  <c r="D15" i="32"/>
  <c r="M14" i="32"/>
  <c r="L14" i="32"/>
  <c r="K14" i="32"/>
  <c r="J14" i="32"/>
  <c r="I14" i="32"/>
  <c r="H14" i="32"/>
  <c r="D14" i="32"/>
  <c r="M13" i="32"/>
  <c r="L13" i="32"/>
  <c r="K13" i="32"/>
  <c r="J13" i="32"/>
  <c r="I13" i="32"/>
  <c r="D13" i="32"/>
  <c r="H13" i="32" s="1"/>
  <c r="M12" i="32"/>
  <c r="L12" i="32"/>
  <c r="K12" i="32"/>
  <c r="J12" i="32"/>
  <c r="I12" i="32"/>
  <c r="D12" i="32"/>
  <c r="H12" i="32" s="1"/>
  <c r="M11" i="32"/>
  <c r="L11" i="32"/>
  <c r="K11" i="32"/>
  <c r="J11" i="32"/>
  <c r="I11" i="32"/>
  <c r="H11" i="32"/>
  <c r="D11" i="32"/>
  <c r="M9" i="32"/>
  <c r="L9" i="32"/>
  <c r="K9" i="32"/>
  <c r="J9" i="32"/>
  <c r="I9" i="32"/>
  <c r="D9" i="32"/>
  <c r="H9" i="32" s="1"/>
  <c r="M8" i="32"/>
  <c r="L8" i="32"/>
  <c r="K8" i="32"/>
  <c r="J8" i="32"/>
  <c r="I8" i="32"/>
  <c r="H8" i="32"/>
  <c r="D8" i="32"/>
  <c r="M7" i="32"/>
  <c r="L7" i="32"/>
  <c r="K7" i="32"/>
  <c r="J7" i="32"/>
  <c r="I7" i="32"/>
  <c r="H7" i="32"/>
  <c r="D7" i="32"/>
  <c r="M6" i="32"/>
  <c r="L6" i="32"/>
  <c r="K6" i="32"/>
  <c r="J6" i="32"/>
  <c r="I6" i="32"/>
  <c r="D6" i="32"/>
  <c r="H6" i="32" s="1"/>
  <c r="M5" i="32"/>
  <c r="L5" i="32"/>
  <c r="K5" i="32"/>
  <c r="K23" i="32" s="1"/>
  <c r="K24" i="32" s="1"/>
  <c r="J5" i="32"/>
  <c r="J23" i="32" s="1"/>
  <c r="I5" i="32"/>
  <c r="D5" i="32"/>
  <c r="D23" i="32" s="1"/>
  <c r="M4" i="32"/>
  <c r="M27" i="32" s="1"/>
  <c r="L4" i="32"/>
  <c r="K4" i="32"/>
  <c r="K27" i="32" s="1"/>
  <c r="J4" i="32"/>
  <c r="J27" i="32" s="1"/>
  <c r="J28" i="32" s="1"/>
  <c r="I4" i="32"/>
  <c r="I27" i="32" s="1"/>
  <c r="H4" i="32"/>
  <c r="D4" i="32"/>
  <c r="D27" i="32" s="1"/>
  <c r="H3" i="32"/>
  <c r="N37" i="31"/>
  <c r="M37" i="31"/>
  <c r="L37" i="31"/>
  <c r="K37" i="31"/>
  <c r="J37" i="31"/>
  <c r="I37" i="31"/>
  <c r="H37" i="31"/>
  <c r="D37" i="31"/>
  <c r="N36" i="31"/>
  <c r="M36" i="31"/>
  <c r="L36" i="31"/>
  <c r="K36" i="31"/>
  <c r="J36" i="31"/>
  <c r="I36" i="31"/>
  <c r="H36" i="31"/>
  <c r="D36" i="31"/>
  <c r="N35" i="31"/>
  <c r="M35" i="31"/>
  <c r="L35" i="31"/>
  <c r="K35" i="31"/>
  <c r="J35" i="31"/>
  <c r="I35" i="31"/>
  <c r="H35" i="31"/>
  <c r="D35" i="31"/>
  <c r="N34" i="31"/>
  <c r="M34" i="31"/>
  <c r="L34" i="31"/>
  <c r="K34" i="31"/>
  <c r="J34" i="31"/>
  <c r="I34" i="31"/>
  <c r="H34" i="31"/>
  <c r="D34" i="31"/>
  <c r="N33" i="31"/>
  <c r="M33" i="31"/>
  <c r="L33" i="31"/>
  <c r="K33" i="31"/>
  <c r="J33" i="31"/>
  <c r="I33" i="31"/>
  <c r="H33" i="31"/>
  <c r="D33" i="31"/>
  <c r="N32" i="31"/>
  <c r="M32" i="31"/>
  <c r="L32" i="31"/>
  <c r="K32" i="31"/>
  <c r="J32" i="31"/>
  <c r="I32" i="31"/>
  <c r="H32" i="31"/>
  <c r="D32" i="31"/>
  <c r="L29" i="31"/>
  <c r="K27" i="31"/>
  <c r="K30" i="31" s="1"/>
  <c r="D26" i="31"/>
  <c r="N25" i="31"/>
  <c r="N26" i="31" s="1"/>
  <c r="M25" i="31"/>
  <c r="M26" i="31" s="1"/>
  <c r="L25" i="31"/>
  <c r="L26" i="31" s="1"/>
  <c r="K25" i="31"/>
  <c r="K29" i="31" s="1"/>
  <c r="J25" i="31"/>
  <c r="J26" i="31" s="1"/>
  <c r="I25" i="31"/>
  <c r="I29" i="31" s="1"/>
  <c r="D25" i="31"/>
  <c r="H25" i="31" s="1"/>
  <c r="H29" i="31" s="1"/>
  <c r="K24" i="31"/>
  <c r="D24" i="31"/>
  <c r="K23" i="31"/>
  <c r="D23" i="31"/>
  <c r="N21" i="31"/>
  <c r="M21" i="31"/>
  <c r="L21" i="31"/>
  <c r="K21" i="31"/>
  <c r="J21" i="31"/>
  <c r="I21" i="31"/>
  <c r="D21" i="31"/>
  <c r="H21" i="31" s="1"/>
  <c r="N16" i="31"/>
  <c r="M16" i="31"/>
  <c r="L16" i="31"/>
  <c r="K16" i="31"/>
  <c r="J16" i="31"/>
  <c r="I16" i="31"/>
  <c r="D16" i="31"/>
  <c r="H16" i="31" s="1"/>
  <c r="N15" i="31"/>
  <c r="M15" i="31"/>
  <c r="L15" i="31"/>
  <c r="K15" i="31"/>
  <c r="J15" i="31"/>
  <c r="I15" i="31"/>
  <c r="D15" i="31"/>
  <c r="H15" i="31" s="1"/>
  <c r="N14" i="31"/>
  <c r="M14" i="31"/>
  <c r="L14" i="31"/>
  <c r="K14" i="31"/>
  <c r="J14" i="31"/>
  <c r="I14" i="31"/>
  <c r="D14" i="31"/>
  <c r="H14" i="31" s="1"/>
  <c r="N13" i="31"/>
  <c r="M13" i="31"/>
  <c r="L13" i="31"/>
  <c r="K13" i="31"/>
  <c r="J13" i="31"/>
  <c r="I13" i="31"/>
  <c r="D13" i="31"/>
  <c r="H13" i="31" s="1"/>
  <c r="N12" i="31"/>
  <c r="M12" i="31"/>
  <c r="L12" i="31"/>
  <c r="K12" i="31"/>
  <c r="J12" i="31"/>
  <c r="I12" i="31"/>
  <c r="D12" i="31"/>
  <c r="H12" i="31" s="1"/>
  <c r="N11" i="31"/>
  <c r="M11" i="31"/>
  <c r="L11" i="31"/>
  <c r="K11" i="31"/>
  <c r="J11" i="31"/>
  <c r="I11" i="31"/>
  <c r="D11" i="31"/>
  <c r="H11" i="31" s="1"/>
  <c r="N9" i="31"/>
  <c r="M9" i="31"/>
  <c r="L9" i="31"/>
  <c r="K9" i="31"/>
  <c r="J9" i="31"/>
  <c r="I9" i="31"/>
  <c r="H9" i="31"/>
  <c r="D9" i="31"/>
  <c r="N8" i="31"/>
  <c r="M8" i="31"/>
  <c r="L8" i="31"/>
  <c r="K8" i="31"/>
  <c r="J8" i="31"/>
  <c r="I8" i="31"/>
  <c r="H8" i="31"/>
  <c r="D8" i="31"/>
  <c r="N7" i="31"/>
  <c r="M7" i="31"/>
  <c r="L7" i="31"/>
  <c r="K7" i="31"/>
  <c r="J7" i="31"/>
  <c r="I7" i="31"/>
  <c r="H7" i="31"/>
  <c r="D7" i="31"/>
  <c r="N6" i="31"/>
  <c r="M6" i="31"/>
  <c r="L6" i="31"/>
  <c r="K6" i="31"/>
  <c r="J6" i="31"/>
  <c r="I6" i="31"/>
  <c r="H6" i="31"/>
  <c r="D6" i="31"/>
  <c r="N5" i="31"/>
  <c r="N23" i="31" s="1"/>
  <c r="M5" i="31"/>
  <c r="M23" i="31" s="1"/>
  <c r="L5" i="31"/>
  <c r="L23" i="31" s="1"/>
  <c r="L24" i="31" s="1"/>
  <c r="K5" i="31"/>
  <c r="J5" i="31"/>
  <c r="J23" i="31" s="1"/>
  <c r="J24" i="31" s="1"/>
  <c r="I5" i="31"/>
  <c r="I23" i="31" s="1"/>
  <c r="H5" i="31"/>
  <c r="H23" i="31" s="1"/>
  <c r="D5" i="31"/>
  <c r="N4" i="31"/>
  <c r="N27" i="31" s="1"/>
  <c r="M4" i="31"/>
  <c r="M27" i="31" s="1"/>
  <c r="L4" i="31"/>
  <c r="L27" i="31" s="1"/>
  <c r="K4" i="31"/>
  <c r="J4" i="31"/>
  <c r="J27" i="31" s="1"/>
  <c r="I4" i="31"/>
  <c r="I27" i="31" s="1"/>
  <c r="I30" i="31" s="1"/>
  <c r="H4" i="31"/>
  <c r="H27" i="31" s="1"/>
  <c r="H30" i="31" s="1"/>
  <c r="D4" i="31"/>
  <c r="H3" i="31"/>
  <c r="N37" i="30"/>
  <c r="M37" i="30"/>
  <c r="L37" i="30"/>
  <c r="K37" i="30"/>
  <c r="J37" i="30"/>
  <c r="I37" i="30"/>
  <c r="H37" i="30"/>
  <c r="D37" i="30"/>
  <c r="N36" i="30"/>
  <c r="M36" i="30"/>
  <c r="L36" i="30"/>
  <c r="K36" i="30"/>
  <c r="J36" i="30"/>
  <c r="I36" i="30"/>
  <c r="H36" i="30"/>
  <c r="D36" i="30"/>
  <c r="N35" i="30"/>
  <c r="M35" i="30"/>
  <c r="L35" i="30"/>
  <c r="K35" i="30"/>
  <c r="J35" i="30"/>
  <c r="I35" i="30"/>
  <c r="D35" i="30"/>
  <c r="H35" i="30" s="1"/>
  <c r="N34" i="30"/>
  <c r="M34" i="30"/>
  <c r="L34" i="30"/>
  <c r="K34" i="30"/>
  <c r="J34" i="30"/>
  <c r="I34" i="30"/>
  <c r="D34" i="30"/>
  <c r="H34" i="30" s="1"/>
  <c r="N33" i="30"/>
  <c r="M33" i="30"/>
  <c r="L33" i="30"/>
  <c r="K33" i="30"/>
  <c r="J33" i="30"/>
  <c r="I33" i="30"/>
  <c r="D33" i="30"/>
  <c r="H33" i="30" s="1"/>
  <c r="N32" i="30"/>
  <c r="M32" i="30"/>
  <c r="L32" i="30"/>
  <c r="K32" i="30"/>
  <c r="J32" i="30"/>
  <c r="I32" i="30"/>
  <c r="D32" i="30"/>
  <c r="H32" i="30" s="1"/>
  <c r="N30" i="30"/>
  <c r="N29" i="30"/>
  <c r="J29" i="30"/>
  <c r="I29" i="30"/>
  <c r="L26" i="30"/>
  <c r="H26" i="30"/>
  <c r="N25" i="30"/>
  <c r="N26" i="30" s="1"/>
  <c r="M25" i="30"/>
  <c r="M26" i="30" s="1"/>
  <c r="L25" i="30"/>
  <c r="K25" i="30"/>
  <c r="K26" i="30" s="1"/>
  <c r="J25" i="30"/>
  <c r="J26" i="30" s="1"/>
  <c r="I25" i="30"/>
  <c r="D26" i="30" s="1"/>
  <c r="H25" i="30"/>
  <c r="D25" i="30"/>
  <c r="M23" i="30"/>
  <c r="M24" i="30" s="1"/>
  <c r="I23" i="30"/>
  <c r="N21" i="30"/>
  <c r="M21" i="30"/>
  <c r="M27" i="30" s="1"/>
  <c r="L21" i="30"/>
  <c r="K21" i="30"/>
  <c r="J21" i="30"/>
  <c r="I21" i="30"/>
  <c r="I27" i="30" s="1"/>
  <c r="H21" i="30"/>
  <c r="D21" i="30"/>
  <c r="N16" i="30"/>
  <c r="M16" i="30"/>
  <c r="L16" i="30"/>
  <c r="K16" i="30"/>
  <c r="J16" i="30"/>
  <c r="I16" i="30"/>
  <c r="H16" i="30"/>
  <c r="D16" i="30"/>
  <c r="N15" i="30"/>
  <c r="M15" i="30"/>
  <c r="L15" i="30"/>
  <c r="K15" i="30"/>
  <c r="J15" i="30"/>
  <c r="I15" i="30"/>
  <c r="H15" i="30"/>
  <c r="D15" i="30"/>
  <c r="N14" i="30"/>
  <c r="M14" i="30"/>
  <c r="L14" i="30"/>
  <c r="K14" i="30"/>
  <c r="J14" i="30"/>
  <c r="I14" i="30"/>
  <c r="H14" i="30"/>
  <c r="D14" i="30"/>
  <c r="N13" i="30"/>
  <c r="M13" i="30"/>
  <c r="L13" i="30"/>
  <c r="K13" i="30"/>
  <c r="J13" i="30"/>
  <c r="I13" i="30"/>
  <c r="H13" i="30"/>
  <c r="D13" i="30"/>
  <c r="N12" i="30"/>
  <c r="M12" i="30"/>
  <c r="L12" i="30"/>
  <c r="K12" i="30"/>
  <c r="J12" i="30"/>
  <c r="I12" i="30"/>
  <c r="H12" i="30"/>
  <c r="D12" i="30"/>
  <c r="N11" i="30"/>
  <c r="M11" i="30"/>
  <c r="L11" i="30"/>
  <c r="K11" i="30"/>
  <c r="J11" i="30"/>
  <c r="I11" i="30"/>
  <c r="H11" i="30"/>
  <c r="D11" i="30"/>
  <c r="N9" i="30"/>
  <c r="M9" i="30"/>
  <c r="L9" i="30"/>
  <c r="K9" i="30"/>
  <c r="J9" i="30"/>
  <c r="I9" i="30"/>
  <c r="D9" i="30"/>
  <c r="H9" i="30" s="1"/>
  <c r="N8" i="30"/>
  <c r="M8" i="30"/>
  <c r="L8" i="30"/>
  <c r="K8" i="30"/>
  <c r="J8" i="30"/>
  <c r="I8" i="30"/>
  <c r="D8" i="30"/>
  <c r="H8" i="30" s="1"/>
  <c r="N7" i="30"/>
  <c r="M7" i="30"/>
  <c r="L7" i="30"/>
  <c r="K7" i="30"/>
  <c r="J7" i="30"/>
  <c r="I7" i="30"/>
  <c r="D7" i="30"/>
  <c r="H7" i="30" s="1"/>
  <c r="N6" i="30"/>
  <c r="M6" i="30"/>
  <c r="L6" i="30"/>
  <c r="K6" i="30"/>
  <c r="J6" i="30"/>
  <c r="I6" i="30"/>
  <c r="D6" i="30"/>
  <c r="H6" i="30" s="1"/>
  <c r="N5" i="30"/>
  <c r="N23" i="30" s="1"/>
  <c r="N24" i="30" s="1"/>
  <c r="M5" i="30"/>
  <c r="L5" i="30"/>
  <c r="L23" i="30" s="1"/>
  <c r="L24" i="30" s="1"/>
  <c r="K5" i="30"/>
  <c r="K23" i="30" s="1"/>
  <c r="K24" i="30" s="1"/>
  <c r="J5" i="30"/>
  <c r="J23" i="30" s="1"/>
  <c r="J24" i="30" s="1"/>
  <c r="I5" i="30"/>
  <c r="D5" i="30"/>
  <c r="D23" i="30" s="1"/>
  <c r="N4" i="30"/>
  <c r="N27" i="30" s="1"/>
  <c r="N28" i="30" s="1"/>
  <c r="M4" i="30"/>
  <c r="L4" i="30"/>
  <c r="L27" i="30" s="1"/>
  <c r="K4" i="30"/>
  <c r="K27" i="30" s="1"/>
  <c r="K28" i="30" s="1"/>
  <c r="J4" i="30"/>
  <c r="J27" i="30" s="1"/>
  <c r="J28" i="30" s="1"/>
  <c r="I4" i="30"/>
  <c r="D4" i="30"/>
  <c r="D27" i="30" s="1"/>
  <c r="H3" i="30"/>
  <c r="N37" i="29"/>
  <c r="M37" i="29"/>
  <c r="L37" i="29"/>
  <c r="K37" i="29"/>
  <c r="J37" i="29"/>
  <c r="I37" i="29"/>
  <c r="H37" i="29"/>
  <c r="D37" i="29"/>
  <c r="N36" i="29"/>
  <c r="M36" i="29"/>
  <c r="L36" i="29"/>
  <c r="K36" i="29"/>
  <c r="J36" i="29"/>
  <c r="I36" i="29"/>
  <c r="H36" i="29"/>
  <c r="D36" i="29"/>
  <c r="N35" i="29"/>
  <c r="M35" i="29"/>
  <c r="L35" i="29"/>
  <c r="K35" i="29"/>
  <c r="J35" i="29"/>
  <c r="I35" i="29"/>
  <c r="H35" i="29"/>
  <c r="D35" i="29"/>
  <c r="N34" i="29"/>
  <c r="M34" i="29"/>
  <c r="L34" i="29"/>
  <c r="K34" i="29"/>
  <c r="J34" i="29"/>
  <c r="I34" i="29"/>
  <c r="H34" i="29"/>
  <c r="D34" i="29"/>
  <c r="N33" i="29"/>
  <c r="M33" i="29"/>
  <c r="L33" i="29"/>
  <c r="K33" i="29"/>
  <c r="J33" i="29"/>
  <c r="I33" i="29"/>
  <c r="H33" i="29"/>
  <c r="D33" i="29"/>
  <c r="N32" i="29"/>
  <c r="M32" i="29"/>
  <c r="L32" i="29"/>
  <c r="K32" i="29"/>
  <c r="J32" i="29"/>
  <c r="I32" i="29"/>
  <c r="H32" i="29"/>
  <c r="D32" i="29"/>
  <c r="L29" i="29"/>
  <c r="M26" i="29"/>
  <c r="K26" i="29"/>
  <c r="N25" i="29"/>
  <c r="N29" i="29" s="1"/>
  <c r="M25" i="29"/>
  <c r="L25" i="29"/>
  <c r="L26" i="29" s="1"/>
  <c r="K25" i="29"/>
  <c r="K29" i="29" s="1"/>
  <c r="J25" i="29"/>
  <c r="J29" i="29" s="1"/>
  <c r="I25" i="29"/>
  <c r="D25" i="29"/>
  <c r="H25" i="29" s="1"/>
  <c r="H29" i="29" s="1"/>
  <c r="N21" i="29"/>
  <c r="M21" i="29"/>
  <c r="L21" i="29"/>
  <c r="K21" i="29"/>
  <c r="J21" i="29"/>
  <c r="I21" i="29"/>
  <c r="D21" i="29"/>
  <c r="H21" i="29" s="1"/>
  <c r="N16" i="29"/>
  <c r="M16" i="29"/>
  <c r="L16" i="29"/>
  <c r="K16" i="29"/>
  <c r="J16" i="29"/>
  <c r="I16" i="29"/>
  <c r="D16" i="29"/>
  <c r="H16" i="29" s="1"/>
  <c r="N15" i="29"/>
  <c r="M15" i="29"/>
  <c r="L15" i="29"/>
  <c r="K15" i="29"/>
  <c r="J15" i="29"/>
  <c r="I15" i="29"/>
  <c r="D15" i="29"/>
  <c r="H15" i="29" s="1"/>
  <c r="N14" i="29"/>
  <c r="M14" i="29"/>
  <c r="L14" i="29"/>
  <c r="K14" i="29"/>
  <c r="J14" i="29"/>
  <c r="I14" i="29"/>
  <c r="D14" i="29"/>
  <c r="H14" i="29" s="1"/>
  <c r="N13" i="29"/>
  <c r="M13" i="29"/>
  <c r="L13" i="29"/>
  <c r="K13" i="29"/>
  <c r="J13" i="29"/>
  <c r="I13" i="29"/>
  <c r="D13" i="29"/>
  <c r="H13" i="29" s="1"/>
  <c r="N12" i="29"/>
  <c r="M12" i="29"/>
  <c r="L12" i="29"/>
  <c r="K12" i="29"/>
  <c r="J12" i="29"/>
  <c r="I12" i="29"/>
  <c r="D12" i="29"/>
  <c r="H12" i="29" s="1"/>
  <c r="N11" i="29"/>
  <c r="M11" i="29"/>
  <c r="L11" i="29"/>
  <c r="K11" i="29"/>
  <c r="J11" i="29"/>
  <c r="I11" i="29"/>
  <c r="D11" i="29"/>
  <c r="H11" i="29" s="1"/>
  <c r="N9" i="29"/>
  <c r="M9" i="29"/>
  <c r="L9" i="29"/>
  <c r="K9" i="29"/>
  <c r="J9" i="29"/>
  <c r="I9" i="29"/>
  <c r="D9" i="29"/>
  <c r="H9" i="29" s="1"/>
  <c r="N8" i="29"/>
  <c r="M8" i="29"/>
  <c r="L8" i="29"/>
  <c r="K8" i="29"/>
  <c r="J8" i="29"/>
  <c r="I8" i="29"/>
  <c r="D8" i="29"/>
  <c r="H8" i="29" s="1"/>
  <c r="N7" i="29"/>
  <c r="M7" i="29"/>
  <c r="L7" i="29"/>
  <c r="K7" i="29"/>
  <c r="J7" i="29"/>
  <c r="I7" i="29"/>
  <c r="D7" i="29"/>
  <c r="H7" i="29" s="1"/>
  <c r="N6" i="29"/>
  <c r="M6" i="29"/>
  <c r="L6" i="29"/>
  <c r="K6" i="29"/>
  <c r="J6" i="29"/>
  <c r="I6" i="29"/>
  <c r="D6" i="29"/>
  <c r="H6" i="29" s="1"/>
  <c r="N5" i="29"/>
  <c r="N23" i="29" s="1"/>
  <c r="M5" i="29"/>
  <c r="M23" i="29" s="1"/>
  <c r="L5" i="29"/>
  <c r="L23" i="29" s="1"/>
  <c r="L24" i="29" s="1"/>
  <c r="K5" i="29"/>
  <c r="K23" i="29" s="1"/>
  <c r="K24" i="29" s="1"/>
  <c r="J5" i="29"/>
  <c r="J23" i="29" s="1"/>
  <c r="J24" i="29" s="1"/>
  <c r="I5" i="29"/>
  <c r="I23" i="29" s="1"/>
  <c r="D5" i="29"/>
  <c r="H5" i="29" s="1"/>
  <c r="H23" i="29" s="1"/>
  <c r="N4" i="29"/>
  <c r="N27" i="29" s="1"/>
  <c r="M4" i="29"/>
  <c r="M27" i="29" s="1"/>
  <c r="L4" i="29"/>
  <c r="K4" i="29"/>
  <c r="K27" i="29" s="1"/>
  <c r="J4" i="29"/>
  <c r="J27" i="29" s="1"/>
  <c r="I4" i="29"/>
  <c r="I27" i="29" s="1"/>
  <c r="D4" i="29"/>
  <c r="D27" i="29" s="1"/>
  <c r="H3" i="29"/>
  <c r="N37" i="28"/>
  <c r="M37" i="28"/>
  <c r="L37" i="28"/>
  <c r="K37" i="28"/>
  <c r="J37" i="28"/>
  <c r="I37" i="28"/>
  <c r="H37" i="28"/>
  <c r="D37" i="28"/>
  <c r="N36" i="28"/>
  <c r="M36" i="28"/>
  <c r="L36" i="28"/>
  <c r="K36" i="28"/>
  <c r="J36" i="28"/>
  <c r="I36" i="28"/>
  <c r="H36" i="28"/>
  <c r="D36" i="28"/>
  <c r="N35" i="28"/>
  <c r="M35" i="28"/>
  <c r="L35" i="28"/>
  <c r="K35" i="28"/>
  <c r="J35" i="28"/>
  <c r="I35" i="28"/>
  <c r="D35" i="28"/>
  <c r="H35" i="28" s="1"/>
  <c r="N34" i="28"/>
  <c r="M34" i="28"/>
  <c r="L34" i="28"/>
  <c r="K34" i="28"/>
  <c r="J34" i="28"/>
  <c r="I34" i="28"/>
  <c r="D34" i="28"/>
  <c r="H34" i="28" s="1"/>
  <c r="N33" i="28"/>
  <c r="M33" i="28"/>
  <c r="L33" i="28"/>
  <c r="K33" i="28"/>
  <c r="J33" i="28"/>
  <c r="I33" i="28"/>
  <c r="D33" i="28"/>
  <c r="H33" i="28" s="1"/>
  <c r="N32" i="28"/>
  <c r="M32" i="28"/>
  <c r="L32" i="28"/>
  <c r="K32" i="28"/>
  <c r="J32" i="28"/>
  <c r="I32" i="28"/>
  <c r="D32" i="28"/>
  <c r="H32" i="28" s="1"/>
  <c r="N29" i="28"/>
  <c r="M29" i="28"/>
  <c r="J29" i="28"/>
  <c r="I29" i="28"/>
  <c r="N25" i="28"/>
  <c r="N26" i="28" s="1"/>
  <c r="M25" i="28"/>
  <c r="M26" i="28" s="1"/>
  <c r="L25" i="28"/>
  <c r="L29" i="28" s="1"/>
  <c r="K25" i="28"/>
  <c r="K26" i="28" s="1"/>
  <c r="J25" i="28"/>
  <c r="J26" i="28" s="1"/>
  <c r="I25" i="28"/>
  <c r="D26" i="28" s="1"/>
  <c r="H25" i="28"/>
  <c r="H29" i="28" s="1"/>
  <c r="D25" i="28"/>
  <c r="M23" i="28"/>
  <c r="M24" i="28" s="1"/>
  <c r="I23" i="28"/>
  <c r="D24" i="28" s="1"/>
  <c r="N21" i="28"/>
  <c r="M21" i="28"/>
  <c r="L21" i="28"/>
  <c r="K21" i="28"/>
  <c r="J21" i="28"/>
  <c r="I21" i="28"/>
  <c r="H21" i="28"/>
  <c r="D21" i="28"/>
  <c r="N16" i="28"/>
  <c r="M16" i="28"/>
  <c r="L16" i="28"/>
  <c r="K16" i="28"/>
  <c r="J16" i="28"/>
  <c r="I16" i="28"/>
  <c r="H16" i="28"/>
  <c r="D16" i="28"/>
  <c r="N15" i="28"/>
  <c r="M15" i="28"/>
  <c r="L15" i="28"/>
  <c r="K15" i="28"/>
  <c r="J15" i="28"/>
  <c r="I15" i="28"/>
  <c r="H15" i="28"/>
  <c r="D15" i="28"/>
  <c r="N14" i="28"/>
  <c r="M14" i="28"/>
  <c r="L14" i="28"/>
  <c r="K14" i="28"/>
  <c r="J14" i="28"/>
  <c r="I14" i="28"/>
  <c r="H14" i="28"/>
  <c r="D14" i="28"/>
  <c r="N13" i="28"/>
  <c r="M13" i="28"/>
  <c r="L13" i="28"/>
  <c r="K13" i="28"/>
  <c r="J13" i="28"/>
  <c r="I13" i="28"/>
  <c r="H13" i="28"/>
  <c r="D13" i="28"/>
  <c r="N12" i="28"/>
  <c r="M12" i="28"/>
  <c r="L12" i="28"/>
  <c r="K12" i="28"/>
  <c r="J12" i="28"/>
  <c r="I12" i="28"/>
  <c r="H12" i="28"/>
  <c r="D12" i="28"/>
  <c r="N11" i="28"/>
  <c r="M11" i="28"/>
  <c r="L11" i="28"/>
  <c r="K11" i="28"/>
  <c r="J11" i="28"/>
  <c r="I11" i="28"/>
  <c r="H11" i="28"/>
  <c r="D11" i="28"/>
  <c r="N9" i="28"/>
  <c r="M9" i="28"/>
  <c r="L9" i="28"/>
  <c r="K9" i="28"/>
  <c r="J9" i="28"/>
  <c r="I9" i="28"/>
  <c r="D9" i="28"/>
  <c r="H9" i="28" s="1"/>
  <c r="N8" i="28"/>
  <c r="M8" i="28"/>
  <c r="L8" i="28"/>
  <c r="K8" i="28"/>
  <c r="J8" i="28"/>
  <c r="I8" i="28"/>
  <c r="D8" i="28"/>
  <c r="H8" i="28" s="1"/>
  <c r="N7" i="28"/>
  <c r="M7" i="28"/>
  <c r="L7" i="28"/>
  <c r="K7" i="28"/>
  <c r="J7" i="28"/>
  <c r="I7" i="28"/>
  <c r="D7" i="28"/>
  <c r="H7" i="28" s="1"/>
  <c r="N6" i="28"/>
  <c r="M6" i="28"/>
  <c r="L6" i="28"/>
  <c r="K6" i="28"/>
  <c r="J6" i="28"/>
  <c r="I6" i="28"/>
  <c r="D6" i="28"/>
  <c r="H6" i="28" s="1"/>
  <c r="N5" i="28"/>
  <c r="N23" i="28" s="1"/>
  <c r="M5" i="28"/>
  <c r="L5" i="28"/>
  <c r="L23" i="28" s="1"/>
  <c r="L24" i="28" s="1"/>
  <c r="K5" i="28"/>
  <c r="K23" i="28" s="1"/>
  <c r="K24" i="28" s="1"/>
  <c r="J5" i="28"/>
  <c r="J23" i="28" s="1"/>
  <c r="J24" i="28" s="1"/>
  <c r="I5" i="28"/>
  <c r="D5" i="28"/>
  <c r="D23" i="28" s="1"/>
  <c r="N4" i="28"/>
  <c r="N27" i="28" s="1"/>
  <c r="M4" i="28"/>
  <c r="M27" i="28" s="1"/>
  <c r="L4" i="28"/>
  <c r="L27" i="28" s="1"/>
  <c r="K4" i="28"/>
  <c r="K27" i="28" s="1"/>
  <c r="J4" i="28"/>
  <c r="J27" i="28" s="1"/>
  <c r="I4" i="28"/>
  <c r="I27" i="28" s="1"/>
  <c r="D4" i="28"/>
  <c r="D27" i="28" s="1"/>
  <c r="H3" i="28"/>
  <c r="N37" i="27"/>
  <c r="M37" i="27"/>
  <c r="L37" i="27"/>
  <c r="K37" i="27"/>
  <c r="J37" i="27"/>
  <c r="I37" i="27"/>
  <c r="H37" i="27"/>
  <c r="D37" i="27"/>
  <c r="N36" i="27"/>
  <c r="M36" i="27"/>
  <c r="L36" i="27"/>
  <c r="K36" i="27"/>
  <c r="J36" i="27"/>
  <c r="I36" i="27"/>
  <c r="H36" i="27"/>
  <c r="D36" i="27"/>
  <c r="N35" i="27"/>
  <c r="M35" i="27"/>
  <c r="L35" i="27"/>
  <c r="K35" i="27"/>
  <c r="J35" i="27"/>
  <c r="I35" i="27"/>
  <c r="H35" i="27"/>
  <c r="D35" i="27"/>
  <c r="N34" i="27"/>
  <c r="M34" i="27"/>
  <c r="L34" i="27"/>
  <c r="K34" i="27"/>
  <c r="J34" i="27"/>
  <c r="I34" i="27"/>
  <c r="H34" i="27"/>
  <c r="D34" i="27"/>
  <c r="N33" i="27"/>
  <c r="M33" i="27"/>
  <c r="L33" i="27"/>
  <c r="K33" i="27"/>
  <c r="J33" i="27"/>
  <c r="I33" i="27"/>
  <c r="H33" i="27"/>
  <c r="D33" i="27"/>
  <c r="N32" i="27"/>
  <c r="M32" i="27"/>
  <c r="L32" i="27"/>
  <c r="K32" i="27"/>
  <c r="J32" i="27"/>
  <c r="I32" i="27"/>
  <c r="H32" i="27"/>
  <c r="D32" i="27"/>
  <c r="L29" i="27"/>
  <c r="K27" i="27"/>
  <c r="N25" i="27"/>
  <c r="N29" i="27" s="1"/>
  <c r="M25" i="27"/>
  <c r="M26" i="27" s="1"/>
  <c r="L25" i="27"/>
  <c r="L26" i="27" s="1"/>
  <c r="K25" i="27"/>
  <c r="K29" i="27" s="1"/>
  <c r="J25" i="27"/>
  <c r="J29" i="27" s="1"/>
  <c r="I25" i="27"/>
  <c r="D25" i="27"/>
  <c r="H25" i="27" s="1"/>
  <c r="H26" i="27" s="1"/>
  <c r="K24" i="27"/>
  <c r="D24" i="27"/>
  <c r="K23" i="27"/>
  <c r="D23" i="27"/>
  <c r="N21" i="27"/>
  <c r="M21" i="27"/>
  <c r="L21" i="27"/>
  <c r="K21" i="27"/>
  <c r="J21" i="27"/>
  <c r="I21" i="27"/>
  <c r="D21" i="27"/>
  <c r="H21" i="27" s="1"/>
  <c r="N16" i="27"/>
  <c r="M16" i="27"/>
  <c r="L16" i="27"/>
  <c r="K16" i="27"/>
  <c r="J16" i="27"/>
  <c r="I16" i="27"/>
  <c r="D16" i="27"/>
  <c r="H16" i="27" s="1"/>
  <c r="N15" i="27"/>
  <c r="M15" i="27"/>
  <c r="L15" i="27"/>
  <c r="K15" i="27"/>
  <c r="J15" i="27"/>
  <c r="I15" i="27"/>
  <c r="D15" i="27"/>
  <c r="H15" i="27" s="1"/>
  <c r="N14" i="27"/>
  <c r="M14" i="27"/>
  <c r="L14" i="27"/>
  <c r="K14" i="27"/>
  <c r="J14" i="27"/>
  <c r="I14" i="27"/>
  <c r="D14" i="27"/>
  <c r="H14" i="27" s="1"/>
  <c r="N13" i="27"/>
  <c r="M13" i="27"/>
  <c r="L13" i="27"/>
  <c r="K13" i="27"/>
  <c r="J13" i="27"/>
  <c r="I13" i="27"/>
  <c r="D13" i="27"/>
  <c r="H13" i="27" s="1"/>
  <c r="N12" i="27"/>
  <c r="M12" i="27"/>
  <c r="L12" i="27"/>
  <c r="K12" i="27"/>
  <c r="J12" i="27"/>
  <c r="I12" i="27"/>
  <c r="D12" i="27"/>
  <c r="H12" i="27" s="1"/>
  <c r="N11" i="27"/>
  <c r="M11" i="27"/>
  <c r="L11" i="27"/>
  <c r="K11" i="27"/>
  <c r="J11" i="27"/>
  <c r="I11" i="27"/>
  <c r="D11" i="27"/>
  <c r="H11" i="27" s="1"/>
  <c r="N9" i="27"/>
  <c r="M9" i="27"/>
  <c r="L9" i="27"/>
  <c r="K9" i="27"/>
  <c r="J9" i="27"/>
  <c r="I9" i="27"/>
  <c r="H9" i="27"/>
  <c r="D9" i="27"/>
  <c r="N8" i="27"/>
  <c r="M8" i="27"/>
  <c r="L8" i="27"/>
  <c r="K8" i="27"/>
  <c r="J8" i="27"/>
  <c r="I8" i="27"/>
  <c r="H8" i="27"/>
  <c r="D8" i="27"/>
  <c r="N7" i="27"/>
  <c r="M7" i="27"/>
  <c r="L7" i="27"/>
  <c r="K7" i="27"/>
  <c r="J7" i="27"/>
  <c r="I7" i="27"/>
  <c r="H7" i="27"/>
  <c r="D7" i="27"/>
  <c r="N6" i="27"/>
  <c r="M6" i="27"/>
  <c r="L6" i="27"/>
  <c r="K6" i="27"/>
  <c r="J6" i="27"/>
  <c r="I6" i="27"/>
  <c r="H6" i="27"/>
  <c r="D6" i="27"/>
  <c r="N5" i="27"/>
  <c r="N23" i="27" s="1"/>
  <c r="M5" i="27"/>
  <c r="M23" i="27" s="1"/>
  <c r="L5" i="27"/>
  <c r="L23" i="27" s="1"/>
  <c r="L24" i="27" s="1"/>
  <c r="K5" i="27"/>
  <c r="J5" i="27"/>
  <c r="J23" i="27" s="1"/>
  <c r="J24" i="27" s="1"/>
  <c r="I5" i="27"/>
  <c r="I23" i="27" s="1"/>
  <c r="H5" i="27"/>
  <c r="H23" i="27" s="1"/>
  <c r="D5" i="27"/>
  <c r="N4" i="27"/>
  <c r="N27" i="27" s="1"/>
  <c r="M4" i="27"/>
  <c r="M27" i="27" s="1"/>
  <c r="L4" i="27"/>
  <c r="L27" i="27" s="1"/>
  <c r="K4" i="27"/>
  <c r="J4" i="27"/>
  <c r="J27" i="27" s="1"/>
  <c r="I4" i="27"/>
  <c r="I27" i="27" s="1"/>
  <c r="H4" i="27"/>
  <c r="H27" i="27" s="1"/>
  <c r="D4" i="27"/>
  <c r="H3" i="27"/>
  <c r="M37" i="26"/>
  <c r="L37" i="26"/>
  <c r="K37" i="26"/>
  <c r="J37" i="26"/>
  <c r="I37" i="26"/>
  <c r="H37" i="26"/>
  <c r="D37" i="26"/>
  <c r="M36" i="26"/>
  <c r="L36" i="26"/>
  <c r="K36" i="26"/>
  <c r="J36" i="26"/>
  <c r="I36" i="26"/>
  <c r="H36" i="26"/>
  <c r="D36" i="26"/>
  <c r="M35" i="26"/>
  <c r="L35" i="26"/>
  <c r="K35" i="26"/>
  <c r="J35" i="26"/>
  <c r="I35" i="26"/>
  <c r="H35" i="26"/>
  <c r="D35" i="26"/>
  <c r="M34" i="26"/>
  <c r="L34" i="26"/>
  <c r="K34" i="26"/>
  <c r="J34" i="26"/>
  <c r="I34" i="26"/>
  <c r="D34" i="26"/>
  <c r="H34" i="26" s="1"/>
  <c r="M33" i="26"/>
  <c r="L33" i="26"/>
  <c r="K33" i="26"/>
  <c r="J33" i="26"/>
  <c r="I33" i="26"/>
  <c r="H33" i="26"/>
  <c r="D33" i="26"/>
  <c r="M32" i="26"/>
  <c r="L32" i="26"/>
  <c r="K32" i="26"/>
  <c r="J32" i="26"/>
  <c r="I32" i="26"/>
  <c r="D32" i="26"/>
  <c r="H32" i="26" s="1"/>
  <c r="J29" i="26"/>
  <c r="K27" i="26"/>
  <c r="D27" i="26"/>
  <c r="L26" i="26"/>
  <c r="J26" i="26"/>
  <c r="M25" i="26"/>
  <c r="L25" i="26"/>
  <c r="K25" i="26"/>
  <c r="K29" i="26" s="1"/>
  <c r="J25" i="26"/>
  <c r="I25" i="26"/>
  <c r="D25" i="26"/>
  <c r="H25" i="26" s="1"/>
  <c r="H29" i="26" s="1"/>
  <c r="L24" i="26"/>
  <c r="K23" i="26"/>
  <c r="K24" i="26" s="1"/>
  <c r="D23" i="26"/>
  <c r="M21" i="26"/>
  <c r="L21" i="26"/>
  <c r="K21" i="26"/>
  <c r="J21" i="26"/>
  <c r="I21" i="26"/>
  <c r="H21" i="26"/>
  <c r="D21" i="26"/>
  <c r="M16" i="26"/>
  <c r="L16" i="26"/>
  <c r="K16" i="26"/>
  <c r="J16" i="26"/>
  <c r="I16" i="26"/>
  <c r="H16" i="26"/>
  <c r="D16" i="26"/>
  <c r="M15" i="26"/>
  <c r="L15" i="26"/>
  <c r="K15" i="26"/>
  <c r="J15" i="26"/>
  <c r="I15" i="26"/>
  <c r="D15" i="26"/>
  <c r="H15" i="26" s="1"/>
  <c r="M14" i="26"/>
  <c r="L14" i="26"/>
  <c r="K14" i="26"/>
  <c r="J14" i="26"/>
  <c r="I14" i="26"/>
  <c r="H14" i="26"/>
  <c r="D14" i="26"/>
  <c r="M13" i="26"/>
  <c r="L13" i="26"/>
  <c r="K13" i="26"/>
  <c r="J13" i="26"/>
  <c r="I13" i="26"/>
  <c r="D13" i="26"/>
  <c r="H13" i="26" s="1"/>
  <c r="M12" i="26"/>
  <c r="L12" i="26"/>
  <c r="K12" i="26"/>
  <c r="J12" i="26"/>
  <c r="I12" i="26"/>
  <c r="H12" i="26"/>
  <c r="D12" i="26"/>
  <c r="M11" i="26"/>
  <c r="L11" i="26"/>
  <c r="K11" i="26"/>
  <c r="J11" i="26"/>
  <c r="I11" i="26"/>
  <c r="D11" i="26"/>
  <c r="H11" i="26" s="1"/>
  <c r="M10" i="26"/>
  <c r="M9" i="26"/>
  <c r="L9" i="26"/>
  <c r="K9" i="26"/>
  <c r="J9" i="26"/>
  <c r="I9" i="26"/>
  <c r="H9" i="26"/>
  <c r="D9" i="26"/>
  <c r="M8" i="26"/>
  <c r="L8" i="26"/>
  <c r="K8" i="26"/>
  <c r="J8" i="26"/>
  <c r="I8" i="26"/>
  <c r="D8" i="26"/>
  <c r="H8" i="26" s="1"/>
  <c r="M7" i="26"/>
  <c r="L7" i="26"/>
  <c r="K7" i="26"/>
  <c r="J7" i="26"/>
  <c r="I7" i="26"/>
  <c r="H7" i="26"/>
  <c r="D7" i="26"/>
  <c r="M6" i="26"/>
  <c r="M23" i="26" s="1"/>
  <c r="M24" i="26" s="1"/>
  <c r="L6" i="26"/>
  <c r="K6" i="26"/>
  <c r="J6" i="26"/>
  <c r="I6" i="26"/>
  <c r="I23" i="26" s="1"/>
  <c r="D6" i="26"/>
  <c r="H6" i="26" s="1"/>
  <c r="M5" i="26"/>
  <c r="L5" i="26"/>
  <c r="L23" i="26" s="1"/>
  <c r="K5" i="26"/>
  <c r="J5" i="26"/>
  <c r="J23" i="26" s="1"/>
  <c r="J24" i="26" s="1"/>
  <c r="I5" i="26"/>
  <c r="H5" i="26"/>
  <c r="D5" i="26"/>
  <c r="M4" i="26"/>
  <c r="M27" i="26" s="1"/>
  <c r="L4" i="26"/>
  <c r="L27" i="26" s="1"/>
  <c r="L28" i="26" s="1"/>
  <c r="K4" i="26"/>
  <c r="J4" i="26"/>
  <c r="I4" i="26"/>
  <c r="I27" i="26" s="1"/>
  <c r="D4" i="26"/>
  <c r="H4" i="26" s="1"/>
  <c r="H27" i="26" s="1"/>
  <c r="H30" i="26" s="1"/>
  <c r="H3" i="26"/>
  <c r="M37" i="25"/>
  <c r="L37" i="25"/>
  <c r="K37" i="25"/>
  <c r="J37" i="25"/>
  <c r="I37" i="25"/>
  <c r="H37" i="25"/>
  <c r="D37" i="25"/>
  <c r="M36" i="25"/>
  <c r="L36" i="25"/>
  <c r="K36" i="25"/>
  <c r="J36" i="25"/>
  <c r="I36" i="25"/>
  <c r="H36" i="25"/>
  <c r="D36" i="25"/>
  <c r="M35" i="25"/>
  <c r="L35" i="25"/>
  <c r="K35" i="25"/>
  <c r="J35" i="25"/>
  <c r="I35" i="25"/>
  <c r="H35" i="25"/>
  <c r="D35" i="25"/>
  <c r="M34" i="25"/>
  <c r="L34" i="25"/>
  <c r="K34" i="25"/>
  <c r="J34" i="25"/>
  <c r="I34" i="25"/>
  <c r="D34" i="25"/>
  <c r="H34" i="25" s="1"/>
  <c r="M33" i="25"/>
  <c r="L33" i="25"/>
  <c r="K33" i="25"/>
  <c r="J33" i="25"/>
  <c r="I33" i="25"/>
  <c r="H33" i="25"/>
  <c r="D33" i="25"/>
  <c r="M32" i="25"/>
  <c r="L32" i="25"/>
  <c r="K32" i="25"/>
  <c r="J32" i="25"/>
  <c r="I32" i="25"/>
  <c r="D32" i="25"/>
  <c r="H32" i="25" s="1"/>
  <c r="J29" i="25"/>
  <c r="L26" i="25"/>
  <c r="J26" i="25"/>
  <c r="M25" i="25"/>
  <c r="L25" i="25"/>
  <c r="K25" i="25"/>
  <c r="K29" i="25" s="1"/>
  <c r="J25" i="25"/>
  <c r="I25" i="25"/>
  <c r="D25" i="25"/>
  <c r="H25" i="25" s="1"/>
  <c r="H29" i="25" s="1"/>
  <c r="L24" i="25"/>
  <c r="K23" i="25"/>
  <c r="K24" i="25" s="1"/>
  <c r="D23" i="25"/>
  <c r="M21" i="25"/>
  <c r="L21" i="25"/>
  <c r="K21" i="25"/>
  <c r="J21" i="25"/>
  <c r="I21" i="25"/>
  <c r="H21" i="25"/>
  <c r="D21" i="25"/>
  <c r="M16" i="25"/>
  <c r="L16" i="25"/>
  <c r="K16" i="25"/>
  <c r="J16" i="25"/>
  <c r="I16" i="25"/>
  <c r="H16" i="25"/>
  <c r="D16" i="25"/>
  <c r="M15" i="25"/>
  <c r="L15" i="25"/>
  <c r="K15" i="25"/>
  <c r="J15" i="25"/>
  <c r="I15" i="25"/>
  <c r="D15" i="25"/>
  <c r="H15" i="25" s="1"/>
  <c r="M14" i="25"/>
  <c r="L14" i="25"/>
  <c r="K14" i="25"/>
  <c r="J14" i="25"/>
  <c r="I14" i="25"/>
  <c r="H14" i="25"/>
  <c r="D14" i="25"/>
  <c r="M13" i="25"/>
  <c r="L13" i="25"/>
  <c r="K13" i="25"/>
  <c r="J13" i="25"/>
  <c r="I13" i="25"/>
  <c r="D13" i="25"/>
  <c r="H13" i="25" s="1"/>
  <c r="M12" i="25"/>
  <c r="L12" i="25"/>
  <c r="K12" i="25"/>
  <c r="J12" i="25"/>
  <c r="I12" i="25"/>
  <c r="H12" i="25"/>
  <c r="D12" i="25"/>
  <c r="M11" i="25"/>
  <c r="L11" i="25"/>
  <c r="K11" i="25"/>
  <c r="J11" i="25"/>
  <c r="I11" i="25"/>
  <c r="D11" i="25"/>
  <c r="H11" i="25" s="1"/>
  <c r="M10" i="25"/>
  <c r="M9" i="25"/>
  <c r="L9" i="25"/>
  <c r="K9" i="25"/>
  <c r="J9" i="25"/>
  <c r="I9" i="25"/>
  <c r="H9" i="25"/>
  <c r="D9" i="25"/>
  <c r="M8" i="25"/>
  <c r="L8" i="25"/>
  <c r="K8" i="25"/>
  <c r="J8" i="25"/>
  <c r="I8" i="25"/>
  <c r="D8" i="25"/>
  <c r="H8" i="25" s="1"/>
  <c r="M7" i="25"/>
  <c r="L7" i="25"/>
  <c r="K7" i="25"/>
  <c r="J7" i="25"/>
  <c r="I7" i="25"/>
  <c r="H7" i="25"/>
  <c r="D7" i="25"/>
  <c r="M6" i="25"/>
  <c r="M23" i="25" s="1"/>
  <c r="M24" i="25" s="1"/>
  <c r="L6" i="25"/>
  <c r="K6" i="25"/>
  <c r="J6" i="25"/>
  <c r="I6" i="25"/>
  <c r="I23" i="25" s="1"/>
  <c r="D6" i="25"/>
  <c r="H6" i="25" s="1"/>
  <c r="M5" i="25"/>
  <c r="L5" i="25"/>
  <c r="L23" i="25" s="1"/>
  <c r="K5" i="25"/>
  <c r="J5" i="25"/>
  <c r="J23" i="25" s="1"/>
  <c r="J24" i="25" s="1"/>
  <c r="I5" i="25"/>
  <c r="H5" i="25"/>
  <c r="D5" i="25"/>
  <c r="M4" i="25"/>
  <c r="M27" i="25" s="1"/>
  <c r="L4" i="25"/>
  <c r="L27" i="25" s="1"/>
  <c r="L30" i="25" s="1"/>
  <c r="K4" i="25"/>
  <c r="K27" i="25" s="1"/>
  <c r="J4" i="25"/>
  <c r="I4" i="25"/>
  <c r="I27" i="25" s="1"/>
  <c r="D4" i="25"/>
  <c r="H3" i="25"/>
  <c r="O37" i="24"/>
  <c r="N37" i="24"/>
  <c r="M37" i="24"/>
  <c r="L37" i="24"/>
  <c r="K37" i="24"/>
  <c r="J37" i="24"/>
  <c r="I37" i="24"/>
  <c r="H37" i="24"/>
  <c r="D37" i="24"/>
  <c r="O36" i="24"/>
  <c r="N36" i="24"/>
  <c r="M36" i="24"/>
  <c r="L36" i="24"/>
  <c r="K36" i="24"/>
  <c r="J36" i="24"/>
  <c r="I36" i="24"/>
  <c r="H36" i="24"/>
  <c r="D36" i="24"/>
  <c r="O35" i="24"/>
  <c r="N35" i="24"/>
  <c r="M35" i="24"/>
  <c r="L35" i="24"/>
  <c r="K35" i="24"/>
  <c r="J35" i="24"/>
  <c r="I35" i="24"/>
  <c r="H35" i="24"/>
  <c r="D35" i="24"/>
  <c r="O34" i="24"/>
  <c r="N34" i="24"/>
  <c r="M34" i="24"/>
  <c r="L34" i="24"/>
  <c r="K34" i="24"/>
  <c r="J34" i="24"/>
  <c r="I34" i="24"/>
  <c r="D34" i="24"/>
  <c r="H34" i="24" s="1"/>
  <c r="O33" i="24"/>
  <c r="N33" i="24"/>
  <c r="M33" i="24"/>
  <c r="L33" i="24"/>
  <c r="K33" i="24"/>
  <c r="J33" i="24"/>
  <c r="I33" i="24"/>
  <c r="H33" i="24"/>
  <c r="D33" i="24"/>
  <c r="O32" i="24"/>
  <c r="N32" i="24"/>
  <c r="M32" i="24"/>
  <c r="L32" i="24"/>
  <c r="K32" i="24"/>
  <c r="J32" i="24"/>
  <c r="I32" i="24"/>
  <c r="D32" i="24"/>
  <c r="H32" i="24" s="1"/>
  <c r="N29" i="24"/>
  <c r="N26" i="24"/>
  <c r="L26" i="24"/>
  <c r="J26" i="24"/>
  <c r="O25" i="24"/>
  <c r="N25" i="24"/>
  <c r="M25" i="24"/>
  <c r="L25" i="24"/>
  <c r="L29" i="24" s="1"/>
  <c r="K25" i="24"/>
  <c r="J25" i="24"/>
  <c r="I25" i="24"/>
  <c r="D25" i="24"/>
  <c r="H25" i="24" s="1"/>
  <c r="K23" i="24"/>
  <c r="K24" i="24" s="1"/>
  <c r="O21" i="24"/>
  <c r="N21" i="24"/>
  <c r="M21" i="24"/>
  <c r="L21" i="24"/>
  <c r="K21" i="24"/>
  <c r="J21" i="24"/>
  <c r="I21" i="24"/>
  <c r="D21" i="24"/>
  <c r="D27" i="24" s="1"/>
  <c r="O16" i="24"/>
  <c r="N16" i="24"/>
  <c r="M16" i="24"/>
  <c r="L16" i="24"/>
  <c r="K16" i="24"/>
  <c r="J16" i="24"/>
  <c r="I16" i="24"/>
  <c r="H16" i="24"/>
  <c r="D16" i="24"/>
  <c r="O15" i="24"/>
  <c r="N15" i="24"/>
  <c r="M15" i="24"/>
  <c r="L15" i="24"/>
  <c r="K15" i="24"/>
  <c r="J15" i="24"/>
  <c r="I15" i="24"/>
  <c r="D15" i="24"/>
  <c r="H15" i="24" s="1"/>
  <c r="O14" i="24"/>
  <c r="N14" i="24"/>
  <c r="M14" i="24"/>
  <c r="L14" i="24"/>
  <c r="K14" i="24"/>
  <c r="J14" i="24"/>
  <c r="I14" i="24"/>
  <c r="H14" i="24"/>
  <c r="D14" i="24"/>
  <c r="O13" i="24"/>
  <c r="N13" i="24"/>
  <c r="M13" i="24"/>
  <c r="L13" i="24"/>
  <c r="K13" i="24"/>
  <c r="J13" i="24"/>
  <c r="I13" i="24"/>
  <c r="D13" i="24"/>
  <c r="H13" i="24" s="1"/>
  <c r="O12" i="24"/>
  <c r="N12" i="24"/>
  <c r="M12" i="24"/>
  <c r="L12" i="24"/>
  <c r="K12" i="24"/>
  <c r="J12" i="24"/>
  <c r="I12" i="24"/>
  <c r="H12" i="24"/>
  <c r="D12" i="24"/>
  <c r="O11" i="24"/>
  <c r="N11" i="24"/>
  <c r="M11" i="24"/>
  <c r="L11" i="24"/>
  <c r="K11" i="24"/>
  <c r="J11" i="24"/>
  <c r="I11" i="24"/>
  <c r="D11" i="24"/>
  <c r="H11" i="24" s="1"/>
  <c r="O9" i="24"/>
  <c r="N9" i="24"/>
  <c r="M9" i="24"/>
  <c r="L9" i="24"/>
  <c r="K9" i="24"/>
  <c r="J9" i="24"/>
  <c r="I9" i="24"/>
  <c r="D9" i="24"/>
  <c r="O8" i="24"/>
  <c r="N8" i="24"/>
  <c r="M8" i="24"/>
  <c r="L8" i="24"/>
  <c r="K8" i="24"/>
  <c r="J8" i="24"/>
  <c r="I8" i="24"/>
  <c r="D8" i="24"/>
  <c r="H8" i="24" s="1"/>
  <c r="O7" i="24"/>
  <c r="N7" i="24"/>
  <c r="M7" i="24"/>
  <c r="L7" i="24"/>
  <c r="K7" i="24"/>
  <c r="J7" i="24"/>
  <c r="I7" i="24"/>
  <c r="H7" i="24"/>
  <c r="D7" i="24"/>
  <c r="O6" i="24"/>
  <c r="N6" i="24"/>
  <c r="M6" i="24"/>
  <c r="M23" i="24" s="1"/>
  <c r="M24" i="24" s="1"/>
  <c r="L6" i="24"/>
  <c r="K6" i="24"/>
  <c r="J6" i="24"/>
  <c r="I6" i="24"/>
  <c r="I23" i="24" s="1"/>
  <c r="D6" i="24"/>
  <c r="O5" i="24"/>
  <c r="O23" i="24" s="1"/>
  <c r="N5" i="24"/>
  <c r="N23" i="24" s="1"/>
  <c r="M5" i="24"/>
  <c r="L5" i="24"/>
  <c r="L23" i="24" s="1"/>
  <c r="L24" i="24" s="1"/>
  <c r="K5" i="24"/>
  <c r="J5" i="24"/>
  <c r="J23" i="24" s="1"/>
  <c r="I5" i="24"/>
  <c r="H5" i="24"/>
  <c r="D5" i="24"/>
  <c r="O4" i="24"/>
  <c r="N4" i="24"/>
  <c r="M4" i="24"/>
  <c r="M27" i="24" s="1"/>
  <c r="L4" i="24"/>
  <c r="K4" i="24"/>
  <c r="K27" i="24" s="1"/>
  <c r="J4" i="24"/>
  <c r="I4" i="24"/>
  <c r="I27" i="24" s="1"/>
  <c r="D4" i="24"/>
  <c r="H4" i="24" s="1"/>
  <c r="H3" i="24"/>
  <c r="O37" i="23"/>
  <c r="N37" i="23"/>
  <c r="M37" i="23"/>
  <c r="L37" i="23"/>
  <c r="K37" i="23"/>
  <c r="J37" i="23"/>
  <c r="I37" i="23"/>
  <c r="H37" i="23"/>
  <c r="D37" i="23"/>
  <c r="O36" i="23"/>
  <c r="N36" i="23"/>
  <c r="M36" i="23"/>
  <c r="L36" i="23"/>
  <c r="K36" i="23"/>
  <c r="J36" i="23"/>
  <c r="I36" i="23"/>
  <c r="H36" i="23"/>
  <c r="D36" i="23"/>
  <c r="O35" i="23"/>
  <c r="N35" i="23"/>
  <c r="M35" i="23"/>
  <c r="L35" i="23"/>
  <c r="K35" i="23"/>
  <c r="J35" i="23"/>
  <c r="I35" i="23"/>
  <c r="H35" i="23"/>
  <c r="D35" i="23"/>
  <c r="O34" i="23"/>
  <c r="N34" i="23"/>
  <c r="M34" i="23"/>
  <c r="L34" i="23"/>
  <c r="K34" i="23"/>
  <c r="J34" i="23"/>
  <c r="I34" i="23"/>
  <c r="D34" i="23"/>
  <c r="H34" i="23" s="1"/>
  <c r="O33" i="23"/>
  <c r="N33" i="23"/>
  <c r="M33" i="23"/>
  <c r="L33" i="23"/>
  <c r="K33" i="23"/>
  <c r="J33" i="23"/>
  <c r="I33" i="23"/>
  <c r="D33" i="23"/>
  <c r="H33" i="23" s="1"/>
  <c r="O32" i="23"/>
  <c r="N32" i="23"/>
  <c r="M32" i="23"/>
  <c r="L32" i="23"/>
  <c r="K32" i="23"/>
  <c r="J32" i="23"/>
  <c r="I32" i="23"/>
  <c r="D32" i="23"/>
  <c r="H32" i="23" s="1"/>
  <c r="M29" i="23"/>
  <c r="L29" i="23"/>
  <c r="I29" i="23"/>
  <c r="M27" i="23"/>
  <c r="I27" i="23"/>
  <c r="N26" i="23"/>
  <c r="O25" i="23"/>
  <c r="N25" i="23"/>
  <c r="I26" i="23" s="1"/>
  <c r="M25" i="23"/>
  <c r="M26" i="23" s="1"/>
  <c r="L25" i="23"/>
  <c r="L26" i="23" s="1"/>
  <c r="K25" i="23"/>
  <c r="J25" i="23"/>
  <c r="I25" i="23"/>
  <c r="D25" i="23"/>
  <c r="L24" i="23"/>
  <c r="O21" i="23"/>
  <c r="N21" i="23"/>
  <c r="M21" i="23"/>
  <c r="L21" i="23"/>
  <c r="K21" i="23"/>
  <c r="J21" i="23"/>
  <c r="I21" i="23"/>
  <c r="D21" i="23"/>
  <c r="H21" i="23" s="1"/>
  <c r="O16" i="23"/>
  <c r="N16" i="23"/>
  <c r="M16" i="23"/>
  <c r="L16" i="23"/>
  <c r="K16" i="23"/>
  <c r="J16" i="23"/>
  <c r="I16" i="23"/>
  <c r="H16" i="23"/>
  <c r="D16" i="23"/>
  <c r="O15" i="23"/>
  <c r="N15" i="23"/>
  <c r="M15" i="23"/>
  <c r="L15" i="23"/>
  <c r="K15" i="23"/>
  <c r="J15" i="23"/>
  <c r="I15" i="23"/>
  <c r="D15" i="23"/>
  <c r="H15" i="23" s="1"/>
  <c r="O14" i="23"/>
  <c r="N14" i="23"/>
  <c r="M14" i="23"/>
  <c r="L14" i="23"/>
  <c r="K14" i="23"/>
  <c r="J14" i="23"/>
  <c r="I14" i="23"/>
  <c r="D14" i="23"/>
  <c r="H14" i="23" s="1"/>
  <c r="O13" i="23"/>
  <c r="N13" i="23"/>
  <c r="M13" i="23"/>
  <c r="L13" i="23"/>
  <c r="K13" i="23"/>
  <c r="J13" i="23"/>
  <c r="I13" i="23"/>
  <c r="D13" i="23"/>
  <c r="H13" i="23" s="1"/>
  <c r="O12" i="23"/>
  <c r="N12" i="23"/>
  <c r="M12" i="23"/>
  <c r="L12" i="23"/>
  <c r="K12" i="23"/>
  <c r="J12" i="23"/>
  <c r="I12" i="23"/>
  <c r="H12" i="23"/>
  <c r="D12" i="23"/>
  <c r="O11" i="23"/>
  <c r="N11" i="23"/>
  <c r="M11" i="23"/>
  <c r="L11" i="23"/>
  <c r="K11" i="23"/>
  <c r="J11" i="23"/>
  <c r="I11" i="23"/>
  <c r="D11" i="23"/>
  <c r="H11" i="23" s="1"/>
  <c r="O9" i="23"/>
  <c r="N9" i="23"/>
  <c r="M9" i="23"/>
  <c r="L9" i="23"/>
  <c r="K9" i="23"/>
  <c r="J9" i="23"/>
  <c r="I9" i="23"/>
  <c r="D9" i="23"/>
  <c r="O8" i="23"/>
  <c r="N8" i="23"/>
  <c r="M8" i="23"/>
  <c r="L8" i="23"/>
  <c r="K8" i="23"/>
  <c r="J8" i="23"/>
  <c r="I8" i="23"/>
  <c r="D8" i="23"/>
  <c r="H8" i="23" s="1"/>
  <c r="O7" i="23"/>
  <c r="N7" i="23"/>
  <c r="M7" i="23"/>
  <c r="L7" i="23"/>
  <c r="K7" i="23"/>
  <c r="J7" i="23"/>
  <c r="I7" i="23"/>
  <c r="H7" i="23"/>
  <c r="D7" i="23"/>
  <c r="O6" i="23"/>
  <c r="N6" i="23"/>
  <c r="M6" i="23"/>
  <c r="M23" i="23" s="1"/>
  <c r="L6" i="23"/>
  <c r="K6" i="23"/>
  <c r="J6" i="23"/>
  <c r="I6" i="23"/>
  <c r="I23" i="23" s="1"/>
  <c r="D24" i="23" s="1"/>
  <c r="D6" i="23"/>
  <c r="H6" i="23" s="1"/>
  <c r="O5" i="23"/>
  <c r="O23" i="23" s="1"/>
  <c r="N5" i="23"/>
  <c r="N23" i="23" s="1"/>
  <c r="M5" i="23"/>
  <c r="L5" i="23"/>
  <c r="L23" i="23" s="1"/>
  <c r="K5" i="23"/>
  <c r="K23" i="23" s="1"/>
  <c r="K24" i="23" s="1"/>
  <c r="J5" i="23"/>
  <c r="J23" i="23" s="1"/>
  <c r="I5" i="23"/>
  <c r="H5" i="23"/>
  <c r="H23" i="23" s="1"/>
  <c r="D5" i="23"/>
  <c r="D23" i="23" s="1"/>
  <c r="O4" i="23"/>
  <c r="O27" i="23" s="1"/>
  <c r="N4" i="23"/>
  <c r="M4" i="23"/>
  <c r="L4" i="23"/>
  <c r="L27" i="23" s="1"/>
  <c r="L28" i="23" s="1"/>
  <c r="K4" i="23"/>
  <c r="K27" i="23" s="1"/>
  <c r="J4" i="23"/>
  <c r="J27" i="23" s="1"/>
  <c r="J30" i="23" s="1"/>
  <c r="I4" i="23"/>
  <c r="D4" i="23"/>
  <c r="H3" i="23"/>
  <c r="M37" i="22"/>
  <c r="L37" i="22"/>
  <c r="K37" i="22"/>
  <c r="J37" i="22"/>
  <c r="I37" i="22"/>
  <c r="H37" i="22"/>
  <c r="D37" i="22"/>
  <c r="M36" i="22"/>
  <c r="L36" i="22"/>
  <c r="K36" i="22"/>
  <c r="J36" i="22"/>
  <c r="I36" i="22"/>
  <c r="H36" i="22"/>
  <c r="D36" i="22"/>
  <c r="M35" i="22"/>
  <c r="L35" i="22"/>
  <c r="K35" i="22"/>
  <c r="J35" i="22"/>
  <c r="I35" i="22"/>
  <c r="H35" i="22"/>
  <c r="D35" i="22"/>
  <c r="M34" i="22"/>
  <c r="L34" i="22"/>
  <c r="K34" i="22"/>
  <c r="J34" i="22"/>
  <c r="I34" i="22"/>
  <c r="H34" i="22"/>
  <c r="D34" i="22"/>
  <c r="M33" i="22"/>
  <c r="L33" i="22"/>
  <c r="K33" i="22"/>
  <c r="J33" i="22"/>
  <c r="I33" i="22"/>
  <c r="H33" i="22"/>
  <c r="D33" i="22"/>
  <c r="M32" i="22"/>
  <c r="L32" i="22"/>
  <c r="K32" i="22"/>
  <c r="J32" i="22"/>
  <c r="I32" i="22"/>
  <c r="D32" i="22"/>
  <c r="H32" i="22" s="1"/>
  <c r="L29" i="22"/>
  <c r="J28" i="22"/>
  <c r="L26" i="22"/>
  <c r="M25" i="22"/>
  <c r="M29" i="22" s="1"/>
  <c r="L25" i="22"/>
  <c r="K25" i="22"/>
  <c r="J25" i="22"/>
  <c r="J29" i="22" s="1"/>
  <c r="I25" i="22"/>
  <c r="I29" i="22" s="1"/>
  <c r="D25" i="22"/>
  <c r="M23" i="22"/>
  <c r="I23" i="22"/>
  <c r="M21" i="22"/>
  <c r="L21" i="22"/>
  <c r="K21" i="22"/>
  <c r="J21" i="22"/>
  <c r="I21" i="22"/>
  <c r="H21" i="22"/>
  <c r="D21" i="22"/>
  <c r="M16" i="22"/>
  <c r="L16" i="22"/>
  <c r="K16" i="22"/>
  <c r="J16" i="22"/>
  <c r="I16" i="22"/>
  <c r="H16" i="22"/>
  <c r="D16" i="22"/>
  <c r="M15" i="22"/>
  <c r="L15" i="22"/>
  <c r="K15" i="22"/>
  <c r="J15" i="22"/>
  <c r="I15" i="22"/>
  <c r="H15" i="22"/>
  <c r="D15" i="22"/>
  <c r="M14" i="22"/>
  <c r="L14" i="22"/>
  <c r="K14" i="22"/>
  <c r="J14" i="22"/>
  <c r="I14" i="22"/>
  <c r="H14" i="22"/>
  <c r="D14" i="22"/>
  <c r="M13" i="22"/>
  <c r="L13" i="22"/>
  <c r="K13" i="22"/>
  <c r="J13" i="22"/>
  <c r="I13" i="22"/>
  <c r="D13" i="22"/>
  <c r="H13" i="22" s="1"/>
  <c r="M12" i="22"/>
  <c r="L12" i="22"/>
  <c r="K12" i="22"/>
  <c r="J12" i="22"/>
  <c r="I12" i="22"/>
  <c r="H12" i="22"/>
  <c r="D12" i="22"/>
  <c r="M11" i="22"/>
  <c r="L11" i="22"/>
  <c r="K11" i="22"/>
  <c r="J11" i="22"/>
  <c r="I11" i="22"/>
  <c r="H11" i="22"/>
  <c r="D11" i="22"/>
  <c r="M9" i="22"/>
  <c r="L9" i="22"/>
  <c r="K9" i="22"/>
  <c r="J9" i="22"/>
  <c r="I9" i="22"/>
  <c r="H9" i="22"/>
  <c r="D9" i="22"/>
  <c r="M8" i="22"/>
  <c r="L8" i="22"/>
  <c r="K8" i="22"/>
  <c r="J8" i="22"/>
  <c r="I8" i="22"/>
  <c r="H8" i="22"/>
  <c r="D8" i="22"/>
  <c r="M7" i="22"/>
  <c r="L7" i="22"/>
  <c r="K7" i="22"/>
  <c r="J7" i="22"/>
  <c r="I7" i="22"/>
  <c r="H7" i="22"/>
  <c r="D7" i="22"/>
  <c r="M6" i="22"/>
  <c r="L6" i="22"/>
  <c r="K6" i="22"/>
  <c r="J6" i="22"/>
  <c r="I6" i="22"/>
  <c r="D6" i="22"/>
  <c r="H6" i="22" s="1"/>
  <c r="M5" i="22"/>
  <c r="L5" i="22"/>
  <c r="L23" i="22" s="1"/>
  <c r="L24" i="22" s="1"/>
  <c r="K5" i="22"/>
  <c r="J5" i="22"/>
  <c r="J23" i="22" s="1"/>
  <c r="J24" i="22" s="1"/>
  <c r="I5" i="22"/>
  <c r="H5" i="22"/>
  <c r="D5" i="22"/>
  <c r="M4" i="22"/>
  <c r="M27" i="22" s="1"/>
  <c r="L4" i="22"/>
  <c r="L27" i="22" s="1"/>
  <c r="K4" i="22"/>
  <c r="K27" i="22" s="1"/>
  <c r="J4" i="22"/>
  <c r="J27" i="22" s="1"/>
  <c r="I4" i="22"/>
  <c r="I27" i="22" s="1"/>
  <c r="H4" i="22"/>
  <c r="H27" i="22" s="1"/>
  <c r="D4" i="22"/>
  <c r="D27" i="22" s="1"/>
  <c r="H3" i="22"/>
  <c r="M37" i="21"/>
  <c r="L37" i="21"/>
  <c r="K37" i="21"/>
  <c r="J37" i="21"/>
  <c r="I37" i="21"/>
  <c r="H37" i="21"/>
  <c r="D37" i="21"/>
  <c r="M36" i="21"/>
  <c r="L36" i="21"/>
  <c r="K36" i="21"/>
  <c r="J36" i="21"/>
  <c r="I36" i="21"/>
  <c r="H36" i="21"/>
  <c r="D36" i="21"/>
  <c r="M35" i="21"/>
  <c r="L35" i="21"/>
  <c r="K35" i="21"/>
  <c r="J35" i="21"/>
  <c r="I35" i="21"/>
  <c r="H35" i="21"/>
  <c r="D35" i="21"/>
  <c r="M34" i="21"/>
  <c r="L34" i="21"/>
  <c r="K34" i="21"/>
  <c r="J34" i="21"/>
  <c r="I34" i="21"/>
  <c r="H34" i="21"/>
  <c r="D34" i="21"/>
  <c r="M33" i="21"/>
  <c r="L33" i="21"/>
  <c r="K33" i="21"/>
  <c r="J33" i="21"/>
  <c r="I33" i="21"/>
  <c r="H33" i="21"/>
  <c r="D33" i="21"/>
  <c r="M32" i="21"/>
  <c r="L32" i="21"/>
  <c r="K32" i="21"/>
  <c r="J32" i="21"/>
  <c r="I32" i="21"/>
  <c r="D32" i="21"/>
  <c r="H32" i="21" s="1"/>
  <c r="L29" i="21"/>
  <c r="I27" i="21"/>
  <c r="L26" i="21"/>
  <c r="M25" i="21"/>
  <c r="M29" i="21" s="1"/>
  <c r="L25" i="21"/>
  <c r="K25" i="21"/>
  <c r="J25" i="21"/>
  <c r="I25" i="21"/>
  <c r="I29" i="21" s="1"/>
  <c r="D25" i="21"/>
  <c r="M23" i="21"/>
  <c r="I23" i="21"/>
  <c r="M21" i="21"/>
  <c r="L21" i="21"/>
  <c r="K21" i="21"/>
  <c r="J21" i="21"/>
  <c r="I21" i="21"/>
  <c r="H21" i="21"/>
  <c r="D21" i="21"/>
  <c r="M16" i="21"/>
  <c r="L16" i="21"/>
  <c r="K16" i="21"/>
  <c r="J16" i="21"/>
  <c r="I16" i="21"/>
  <c r="H16" i="21"/>
  <c r="D16" i="21"/>
  <c r="M15" i="21"/>
  <c r="L15" i="21"/>
  <c r="K15" i="21"/>
  <c r="J15" i="21"/>
  <c r="I15" i="21"/>
  <c r="H15" i="21"/>
  <c r="D15" i="21"/>
  <c r="M14" i="21"/>
  <c r="L14" i="21"/>
  <c r="K14" i="21"/>
  <c r="J14" i="21"/>
  <c r="I14" i="21"/>
  <c r="H14" i="21"/>
  <c r="D14" i="21"/>
  <c r="M13" i="21"/>
  <c r="L13" i="21"/>
  <c r="K13" i="21"/>
  <c r="J13" i="21"/>
  <c r="I13" i="21"/>
  <c r="D13" i="21"/>
  <c r="H13" i="21" s="1"/>
  <c r="M12" i="21"/>
  <c r="L12" i="21"/>
  <c r="K12" i="21"/>
  <c r="J12" i="21"/>
  <c r="I12" i="21"/>
  <c r="H12" i="21"/>
  <c r="D12" i="21"/>
  <c r="M11" i="21"/>
  <c r="L11" i="21"/>
  <c r="K11" i="21"/>
  <c r="J11" i="21"/>
  <c r="I11" i="21"/>
  <c r="H11" i="21"/>
  <c r="D11" i="21"/>
  <c r="M9" i="21"/>
  <c r="M10" i="21" s="1"/>
  <c r="L9" i="21"/>
  <c r="K9" i="21"/>
  <c r="J9" i="21"/>
  <c r="I9" i="21"/>
  <c r="D9" i="21"/>
  <c r="H9" i="21" s="1"/>
  <c r="M8" i="21"/>
  <c r="L8" i="21"/>
  <c r="K8" i="21"/>
  <c r="J8" i="21"/>
  <c r="I8" i="21"/>
  <c r="H8" i="21"/>
  <c r="D8" i="21"/>
  <c r="M7" i="21"/>
  <c r="L7" i="21"/>
  <c r="K7" i="21"/>
  <c r="J7" i="21"/>
  <c r="I7" i="21"/>
  <c r="H7" i="21"/>
  <c r="D7" i="21"/>
  <c r="M6" i="21"/>
  <c r="L6" i="21"/>
  <c r="K6" i="21"/>
  <c r="J6" i="21"/>
  <c r="I6" i="21"/>
  <c r="D6" i="21"/>
  <c r="H6" i="21" s="1"/>
  <c r="M5" i="21"/>
  <c r="L5" i="21"/>
  <c r="L23" i="21" s="1"/>
  <c r="L24" i="21" s="1"/>
  <c r="K5" i="21"/>
  <c r="K23" i="21" s="1"/>
  <c r="K24" i="21" s="1"/>
  <c r="J5" i="21"/>
  <c r="J23" i="21" s="1"/>
  <c r="J24" i="21" s="1"/>
  <c r="I5" i="21"/>
  <c r="H5" i="21"/>
  <c r="D5" i="21"/>
  <c r="D23" i="21" s="1"/>
  <c r="M4" i="21"/>
  <c r="M27" i="21" s="1"/>
  <c r="L4" i="21"/>
  <c r="K4" i="21"/>
  <c r="K27" i="21" s="1"/>
  <c r="J4" i="21"/>
  <c r="J27" i="21" s="1"/>
  <c r="J28" i="21" s="1"/>
  <c r="I4" i="21"/>
  <c r="H4" i="21"/>
  <c r="D4" i="21"/>
  <c r="D27" i="21" s="1"/>
  <c r="H3" i="21"/>
  <c r="N37" i="20"/>
  <c r="M37" i="20"/>
  <c r="L37" i="20"/>
  <c r="K37" i="20"/>
  <c r="J37" i="20"/>
  <c r="I37" i="20"/>
  <c r="H37" i="20"/>
  <c r="D37" i="20"/>
  <c r="N36" i="20"/>
  <c r="M36" i="20"/>
  <c r="L36" i="20"/>
  <c r="K36" i="20"/>
  <c r="J36" i="20"/>
  <c r="I36" i="20"/>
  <c r="H36" i="20"/>
  <c r="D36" i="20"/>
  <c r="N35" i="20"/>
  <c r="M35" i="20"/>
  <c r="L35" i="20"/>
  <c r="K35" i="20"/>
  <c r="J35" i="20"/>
  <c r="I35" i="20"/>
  <c r="H35" i="20"/>
  <c r="D35" i="20"/>
  <c r="N34" i="20"/>
  <c r="M34" i="20"/>
  <c r="L34" i="20"/>
  <c r="K34" i="20"/>
  <c r="J34" i="20"/>
  <c r="I34" i="20"/>
  <c r="H34" i="20"/>
  <c r="D34" i="20"/>
  <c r="N33" i="20"/>
  <c r="M33" i="20"/>
  <c r="L33" i="20"/>
  <c r="K33" i="20"/>
  <c r="J33" i="20"/>
  <c r="I33" i="20"/>
  <c r="H33" i="20"/>
  <c r="D33" i="20"/>
  <c r="N32" i="20"/>
  <c r="M32" i="20"/>
  <c r="L32" i="20"/>
  <c r="K32" i="20"/>
  <c r="J32" i="20"/>
  <c r="I32" i="20"/>
  <c r="H32" i="20"/>
  <c r="D32" i="20"/>
  <c r="L29" i="20"/>
  <c r="H29" i="20"/>
  <c r="K27" i="20"/>
  <c r="K30" i="20" s="1"/>
  <c r="D26" i="20"/>
  <c r="N25" i="20"/>
  <c r="N26" i="20" s="1"/>
  <c r="M25" i="20"/>
  <c r="M26" i="20" s="1"/>
  <c r="L25" i="20"/>
  <c r="L26" i="20" s="1"/>
  <c r="K25" i="20"/>
  <c r="K29" i="20" s="1"/>
  <c r="J25" i="20"/>
  <c r="J26" i="20" s="1"/>
  <c r="I25" i="20"/>
  <c r="I29" i="20" s="1"/>
  <c r="D25" i="20"/>
  <c r="H25" i="20" s="1"/>
  <c r="K24" i="20"/>
  <c r="K23" i="20"/>
  <c r="D23" i="20"/>
  <c r="N21" i="20"/>
  <c r="M21" i="20"/>
  <c r="L21" i="20"/>
  <c r="K21" i="20"/>
  <c r="J21" i="20"/>
  <c r="I21" i="20"/>
  <c r="D21" i="20"/>
  <c r="H21" i="20" s="1"/>
  <c r="N16" i="20"/>
  <c r="M16" i="20"/>
  <c r="L16" i="20"/>
  <c r="K16" i="20"/>
  <c r="J16" i="20"/>
  <c r="I16" i="20"/>
  <c r="D16" i="20"/>
  <c r="H16" i="20" s="1"/>
  <c r="N15" i="20"/>
  <c r="M15" i="20"/>
  <c r="L15" i="20"/>
  <c r="K15" i="20"/>
  <c r="J15" i="20"/>
  <c r="I15" i="20"/>
  <c r="D15" i="20"/>
  <c r="H15" i="20" s="1"/>
  <c r="N14" i="20"/>
  <c r="M14" i="20"/>
  <c r="L14" i="20"/>
  <c r="K14" i="20"/>
  <c r="J14" i="20"/>
  <c r="I14" i="20"/>
  <c r="D14" i="20"/>
  <c r="H14" i="20" s="1"/>
  <c r="N13" i="20"/>
  <c r="M13" i="20"/>
  <c r="L13" i="20"/>
  <c r="K13" i="20"/>
  <c r="J13" i="20"/>
  <c r="I13" i="20"/>
  <c r="D13" i="20"/>
  <c r="H13" i="20" s="1"/>
  <c r="N12" i="20"/>
  <c r="M12" i="20"/>
  <c r="L12" i="20"/>
  <c r="K12" i="20"/>
  <c r="J12" i="20"/>
  <c r="I12" i="20"/>
  <c r="D12" i="20"/>
  <c r="H12" i="20" s="1"/>
  <c r="N11" i="20"/>
  <c r="M11" i="20"/>
  <c r="L11" i="20"/>
  <c r="K11" i="20"/>
  <c r="J11" i="20"/>
  <c r="I11" i="20"/>
  <c r="D11" i="20"/>
  <c r="H11" i="20" s="1"/>
  <c r="N9" i="20"/>
  <c r="M9" i="20"/>
  <c r="L9" i="20"/>
  <c r="K9" i="20"/>
  <c r="J9" i="20"/>
  <c r="I9" i="20"/>
  <c r="H9" i="20"/>
  <c r="D9" i="20"/>
  <c r="N8" i="20"/>
  <c r="M8" i="20"/>
  <c r="L8" i="20"/>
  <c r="K8" i="20"/>
  <c r="J8" i="20"/>
  <c r="I8" i="20"/>
  <c r="H8" i="20"/>
  <c r="D8" i="20"/>
  <c r="N7" i="20"/>
  <c r="M7" i="20"/>
  <c r="L7" i="20"/>
  <c r="K7" i="20"/>
  <c r="J7" i="20"/>
  <c r="I7" i="20"/>
  <c r="H7" i="20"/>
  <c r="D7" i="20"/>
  <c r="N6" i="20"/>
  <c r="M6" i="20"/>
  <c r="L6" i="20"/>
  <c r="K6" i="20"/>
  <c r="J6" i="20"/>
  <c r="I6" i="20"/>
  <c r="H6" i="20"/>
  <c r="D6" i="20"/>
  <c r="N5" i="20"/>
  <c r="N23" i="20" s="1"/>
  <c r="M5" i="20"/>
  <c r="M23" i="20" s="1"/>
  <c r="L5" i="20"/>
  <c r="L23" i="20" s="1"/>
  <c r="L24" i="20" s="1"/>
  <c r="K5" i="20"/>
  <c r="J5" i="20"/>
  <c r="J23" i="20" s="1"/>
  <c r="J24" i="20" s="1"/>
  <c r="I5" i="20"/>
  <c r="I23" i="20" s="1"/>
  <c r="D24" i="20" s="1"/>
  <c r="H5" i="20"/>
  <c r="H23" i="20" s="1"/>
  <c r="D5" i="20"/>
  <c r="N4" i="20"/>
  <c r="N27" i="20" s="1"/>
  <c r="M4" i="20"/>
  <c r="M27" i="20" s="1"/>
  <c r="M30" i="20" s="1"/>
  <c r="L4" i="20"/>
  <c r="L27" i="20" s="1"/>
  <c r="K4" i="20"/>
  <c r="J4" i="20"/>
  <c r="J27" i="20" s="1"/>
  <c r="I4" i="20"/>
  <c r="I27" i="20" s="1"/>
  <c r="H4" i="20"/>
  <c r="H27" i="20" s="1"/>
  <c r="D4" i="20"/>
  <c r="H3" i="20"/>
  <c r="P37" i="19"/>
  <c r="O37" i="19"/>
  <c r="N37" i="19"/>
  <c r="M37" i="19"/>
  <c r="L37" i="19"/>
  <c r="K37" i="19"/>
  <c r="J37" i="19"/>
  <c r="I37" i="19"/>
  <c r="H37" i="19"/>
  <c r="D37" i="19"/>
  <c r="P36" i="19"/>
  <c r="O36" i="19"/>
  <c r="N36" i="19"/>
  <c r="M36" i="19"/>
  <c r="L36" i="19"/>
  <c r="K36" i="19"/>
  <c r="J36" i="19"/>
  <c r="I36" i="19"/>
  <c r="H36" i="19"/>
  <c r="D36" i="19"/>
  <c r="P35" i="19"/>
  <c r="O35" i="19"/>
  <c r="N35" i="19"/>
  <c r="M35" i="19"/>
  <c r="L35" i="19"/>
  <c r="K35" i="19"/>
  <c r="J35" i="19"/>
  <c r="I35" i="19"/>
  <c r="H35" i="19"/>
  <c r="D35" i="19"/>
  <c r="P34" i="19"/>
  <c r="O34" i="19"/>
  <c r="N34" i="19"/>
  <c r="M34" i="19"/>
  <c r="L34" i="19"/>
  <c r="K34" i="19"/>
  <c r="J34" i="19"/>
  <c r="I34" i="19"/>
  <c r="D34" i="19"/>
  <c r="H34" i="19" s="1"/>
  <c r="P33" i="19"/>
  <c r="O33" i="19"/>
  <c r="N33" i="19"/>
  <c r="M33" i="19"/>
  <c r="L33" i="19"/>
  <c r="K33" i="19"/>
  <c r="J33" i="19"/>
  <c r="I33" i="19"/>
  <c r="H33" i="19"/>
  <c r="D33" i="19"/>
  <c r="P32" i="19"/>
  <c r="O32" i="19"/>
  <c r="N32" i="19"/>
  <c r="M32" i="19"/>
  <c r="L32" i="19"/>
  <c r="K32" i="19"/>
  <c r="J32" i="19"/>
  <c r="I32" i="19"/>
  <c r="D32" i="19"/>
  <c r="H32" i="19" s="1"/>
  <c r="N29" i="19"/>
  <c r="J29" i="19"/>
  <c r="O28" i="19"/>
  <c r="M27" i="19"/>
  <c r="I27" i="19"/>
  <c r="O26" i="19"/>
  <c r="N26" i="19"/>
  <c r="K26" i="19"/>
  <c r="J26" i="19"/>
  <c r="P25" i="19"/>
  <c r="P29" i="19" s="1"/>
  <c r="O25" i="19"/>
  <c r="O29" i="19" s="1"/>
  <c r="N25" i="19"/>
  <c r="M25" i="19"/>
  <c r="L25" i="19"/>
  <c r="K25" i="19"/>
  <c r="K29" i="19" s="1"/>
  <c r="J25" i="19"/>
  <c r="I25" i="19"/>
  <c r="H25" i="19"/>
  <c r="D25" i="19"/>
  <c r="M23" i="19"/>
  <c r="I23" i="19"/>
  <c r="D24" i="19" s="1"/>
  <c r="P21" i="19"/>
  <c r="O21" i="19"/>
  <c r="N21" i="19"/>
  <c r="M21" i="19"/>
  <c r="L21" i="19"/>
  <c r="K21" i="19"/>
  <c r="J21" i="19"/>
  <c r="I21" i="19"/>
  <c r="D21" i="19"/>
  <c r="P16" i="19"/>
  <c r="O16" i="19"/>
  <c r="N16" i="19"/>
  <c r="M16" i="19"/>
  <c r="L16" i="19"/>
  <c r="K16" i="19"/>
  <c r="J16" i="19"/>
  <c r="I16" i="19"/>
  <c r="D16" i="19"/>
  <c r="H16" i="19" s="1"/>
  <c r="P15" i="19"/>
  <c r="O15" i="19"/>
  <c r="N15" i="19"/>
  <c r="M15" i="19"/>
  <c r="L15" i="19"/>
  <c r="K15" i="19"/>
  <c r="J15" i="19"/>
  <c r="I15" i="19"/>
  <c r="H15" i="19"/>
  <c r="D15" i="19"/>
  <c r="P14" i="19"/>
  <c r="O14" i="19"/>
  <c r="N14" i="19"/>
  <c r="M14" i="19"/>
  <c r="L14" i="19"/>
  <c r="K14" i="19"/>
  <c r="J14" i="19"/>
  <c r="I14" i="19"/>
  <c r="D14" i="19"/>
  <c r="H14" i="19" s="1"/>
  <c r="P13" i="19"/>
  <c r="O13" i="19"/>
  <c r="N13" i="19"/>
  <c r="M13" i="19"/>
  <c r="L13" i="19"/>
  <c r="K13" i="19"/>
  <c r="J13" i="19"/>
  <c r="I13" i="19"/>
  <c r="H13" i="19"/>
  <c r="D13" i="19"/>
  <c r="P12" i="19"/>
  <c r="O12" i="19"/>
  <c r="N12" i="19"/>
  <c r="M12" i="19"/>
  <c r="L12" i="19"/>
  <c r="K12" i="19"/>
  <c r="J12" i="19"/>
  <c r="I12" i="19"/>
  <c r="D12" i="19"/>
  <c r="H12" i="19" s="1"/>
  <c r="P11" i="19"/>
  <c r="O11" i="19"/>
  <c r="N11" i="19"/>
  <c r="M11" i="19"/>
  <c r="L11" i="19"/>
  <c r="K11" i="19"/>
  <c r="J11" i="19"/>
  <c r="I11" i="19"/>
  <c r="H11" i="19"/>
  <c r="D11" i="19"/>
  <c r="P9" i="19"/>
  <c r="O9" i="19"/>
  <c r="N9" i="19"/>
  <c r="M9" i="19"/>
  <c r="L9" i="19"/>
  <c r="K9" i="19"/>
  <c r="J9" i="19"/>
  <c r="I9" i="19"/>
  <c r="H9" i="19"/>
  <c r="D9" i="19"/>
  <c r="P8" i="19"/>
  <c r="O8" i="19"/>
  <c r="N8" i="19"/>
  <c r="M8" i="19"/>
  <c r="L8" i="19"/>
  <c r="K8" i="19"/>
  <c r="J8" i="19"/>
  <c r="I8" i="19"/>
  <c r="H8" i="19"/>
  <c r="D8" i="19"/>
  <c r="P7" i="19"/>
  <c r="O7" i="19"/>
  <c r="N7" i="19"/>
  <c r="M7" i="19"/>
  <c r="L7" i="19"/>
  <c r="K7" i="19"/>
  <c r="J7" i="19"/>
  <c r="I7" i="19"/>
  <c r="H7" i="19"/>
  <c r="D7" i="19"/>
  <c r="P6" i="19"/>
  <c r="O6" i="19"/>
  <c r="N6" i="19"/>
  <c r="M6" i="19"/>
  <c r="L6" i="19"/>
  <c r="K6" i="19"/>
  <c r="J6" i="19"/>
  <c r="I6" i="19"/>
  <c r="H6" i="19"/>
  <c r="D6" i="19"/>
  <c r="P5" i="19"/>
  <c r="P23" i="19" s="1"/>
  <c r="P24" i="19" s="1"/>
  <c r="O5" i="19"/>
  <c r="O23" i="19" s="1"/>
  <c r="N5" i="19"/>
  <c r="M5" i="19"/>
  <c r="L5" i="19"/>
  <c r="L23" i="19" s="1"/>
  <c r="L24" i="19" s="1"/>
  <c r="K5" i="19"/>
  <c r="K23" i="19" s="1"/>
  <c r="J5" i="19"/>
  <c r="I5" i="19"/>
  <c r="H5" i="19"/>
  <c r="H23" i="19" s="1"/>
  <c r="D5" i="19"/>
  <c r="D23" i="19" s="1"/>
  <c r="P4" i="19"/>
  <c r="P27" i="19" s="1"/>
  <c r="O4" i="19"/>
  <c r="O27" i="19" s="1"/>
  <c r="N4" i="19"/>
  <c r="N27" i="19" s="1"/>
  <c r="M4" i="19"/>
  <c r="L4" i="19"/>
  <c r="L27" i="19" s="1"/>
  <c r="K4" i="19"/>
  <c r="K27" i="19" s="1"/>
  <c r="J4" i="19"/>
  <c r="J27" i="19" s="1"/>
  <c r="J30" i="19" s="1"/>
  <c r="I4" i="19"/>
  <c r="H4" i="19"/>
  <c r="D4" i="19"/>
  <c r="H3" i="19"/>
  <c r="O37" i="18"/>
  <c r="N37" i="18"/>
  <c r="M37" i="18"/>
  <c r="L37" i="18"/>
  <c r="K37" i="18"/>
  <c r="J37" i="18"/>
  <c r="I37" i="18"/>
  <c r="H37" i="18"/>
  <c r="D37" i="18"/>
  <c r="O36" i="18"/>
  <c r="N36" i="18"/>
  <c r="M36" i="18"/>
  <c r="L36" i="18"/>
  <c r="K36" i="18"/>
  <c r="J36" i="18"/>
  <c r="I36" i="18"/>
  <c r="H36" i="18"/>
  <c r="D36" i="18"/>
  <c r="O35" i="18"/>
  <c r="N35" i="18"/>
  <c r="M35" i="18"/>
  <c r="L35" i="18"/>
  <c r="K35" i="18"/>
  <c r="J35" i="18"/>
  <c r="I35" i="18"/>
  <c r="H35" i="18"/>
  <c r="D35" i="18"/>
  <c r="O34" i="18"/>
  <c r="N34" i="18"/>
  <c r="M34" i="18"/>
  <c r="L34" i="18"/>
  <c r="K34" i="18"/>
  <c r="J34" i="18"/>
  <c r="I34" i="18"/>
  <c r="H34" i="18"/>
  <c r="D34" i="18"/>
  <c r="O33" i="18"/>
  <c r="N33" i="18"/>
  <c r="M33" i="18"/>
  <c r="L33" i="18"/>
  <c r="K33" i="18"/>
  <c r="J33" i="18"/>
  <c r="I33" i="18"/>
  <c r="D33" i="18"/>
  <c r="H33" i="18" s="1"/>
  <c r="O32" i="18"/>
  <c r="N32" i="18"/>
  <c r="M32" i="18"/>
  <c r="L32" i="18"/>
  <c r="K32" i="18"/>
  <c r="J32" i="18"/>
  <c r="I32" i="18"/>
  <c r="D32" i="18"/>
  <c r="H32" i="18" s="1"/>
  <c r="L29" i="18"/>
  <c r="H29" i="18"/>
  <c r="M27" i="18"/>
  <c r="I27" i="18"/>
  <c r="N26" i="18"/>
  <c r="M26" i="18"/>
  <c r="O25" i="18"/>
  <c r="N25" i="18"/>
  <c r="I26" i="18" s="1"/>
  <c r="M25" i="18"/>
  <c r="H26" i="18" s="1"/>
  <c r="L25" i="18"/>
  <c r="L26" i="18" s="1"/>
  <c r="K25" i="18"/>
  <c r="J25" i="18"/>
  <c r="I25" i="18"/>
  <c r="I29" i="18" s="1"/>
  <c r="D25" i="18"/>
  <c r="H25" i="18" s="1"/>
  <c r="L24" i="18"/>
  <c r="M23" i="18"/>
  <c r="M24" i="18" s="1"/>
  <c r="O21" i="18"/>
  <c r="N21" i="18"/>
  <c r="M21" i="18"/>
  <c r="L21" i="18"/>
  <c r="K21" i="18"/>
  <c r="J21" i="18"/>
  <c r="I21" i="18"/>
  <c r="D21" i="18"/>
  <c r="H21" i="18" s="1"/>
  <c r="O16" i="18"/>
  <c r="N16" i="18"/>
  <c r="M16" i="18"/>
  <c r="L16" i="18"/>
  <c r="K16" i="18"/>
  <c r="J16" i="18"/>
  <c r="I16" i="18"/>
  <c r="H16" i="18"/>
  <c r="D16" i="18"/>
  <c r="O15" i="18"/>
  <c r="N15" i="18"/>
  <c r="M15" i="18"/>
  <c r="L15" i="18"/>
  <c r="K15" i="18"/>
  <c r="J15" i="18"/>
  <c r="I15" i="18"/>
  <c r="H15" i="18"/>
  <c r="D15" i="18"/>
  <c r="O14" i="18"/>
  <c r="N14" i="18"/>
  <c r="M14" i="18"/>
  <c r="L14" i="18"/>
  <c r="K14" i="18"/>
  <c r="J14" i="18"/>
  <c r="I14" i="18"/>
  <c r="D14" i="18"/>
  <c r="H14" i="18" s="1"/>
  <c r="O13" i="18"/>
  <c r="N13" i="18"/>
  <c r="M13" i="18"/>
  <c r="L13" i="18"/>
  <c r="K13" i="18"/>
  <c r="J13" i="18"/>
  <c r="I13" i="18"/>
  <c r="D13" i="18"/>
  <c r="H13" i="18" s="1"/>
  <c r="O12" i="18"/>
  <c r="N12" i="18"/>
  <c r="M12" i="18"/>
  <c r="L12" i="18"/>
  <c r="K12" i="18"/>
  <c r="J12" i="18"/>
  <c r="I12" i="18"/>
  <c r="H12" i="18"/>
  <c r="D12" i="18"/>
  <c r="O11" i="18"/>
  <c r="N11" i="18"/>
  <c r="M11" i="18"/>
  <c r="L11" i="18"/>
  <c r="K11" i="18"/>
  <c r="J11" i="18"/>
  <c r="I11" i="18"/>
  <c r="H11" i="18"/>
  <c r="D11" i="18"/>
  <c r="O9" i="18"/>
  <c r="N9" i="18"/>
  <c r="M9" i="18"/>
  <c r="L9" i="18"/>
  <c r="K9" i="18"/>
  <c r="J9" i="18"/>
  <c r="I9" i="18"/>
  <c r="D9" i="18"/>
  <c r="O8" i="18"/>
  <c r="N8" i="18"/>
  <c r="M8" i="18"/>
  <c r="L8" i="18"/>
  <c r="K8" i="18"/>
  <c r="J8" i="18"/>
  <c r="I8" i="18"/>
  <c r="D8" i="18"/>
  <c r="H8" i="18" s="1"/>
  <c r="O7" i="18"/>
  <c r="N7" i="18"/>
  <c r="M7" i="18"/>
  <c r="L7" i="18"/>
  <c r="K7" i="18"/>
  <c r="J7" i="18"/>
  <c r="I7" i="18"/>
  <c r="H7" i="18"/>
  <c r="D7" i="18"/>
  <c r="O6" i="18"/>
  <c r="N6" i="18"/>
  <c r="M6" i="18"/>
  <c r="L6" i="18"/>
  <c r="L23" i="18" s="1"/>
  <c r="K6" i="18"/>
  <c r="J6" i="18"/>
  <c r="I6" i="18"/>
  <c r="I23" i="18" s="1"/>
  <c r="D24" i="18" s="1"/>
  <c r="H6" i="18"/>
  <c r="D6" i="18"/>
  <c r="O5" i="18"/>
  <c r="O23" i="18" s="1"/>
  <c r="N5" i="18"/>
  <c r="N23" i="18" s="1"/>
  <c r="M5" i="18"/>
  <c r="L5" i="18"/>
  <c r="K5" i="18"/>
  <c r="K23" i="18" s="1"/>
  <c r="K24" i="18" s="1"/>
  <c r="J5" i="18"/>
  <c r="J23" i="18" s="1"/>
  <c r="I5" i="18"/>
  <c r="D5" i="18"/>
  <c r="D23" i="18" s="1"/>
  <c r="O4" i="18"/>
  <c r="O27" i="18" s="1"/>
  <c r="N4" i="18"/>
  <c r="N27" i="18" s="1"/>
  <c r="M4" i="18"/>
  <c r="L4" i="18"/>
  <c r="L27" i="18" s="1"/>
  <c r="L30" i="18" s="1"/>
  <c r="K4" i="18"/>
  <c r="K27" i="18" s="1"/>
  <c r="J4" i="18"/>
  <c r="J27" i="18" s="1"/>
  <c r="J30" i="18" s="1"/>
  <c r="I4" i="18"/>
  <c r="D4" i="18"/>
  <c r="H3" i="18"/>
  <c r="O37" i="17"/>
  <c r="N37" i="17"/>
  <c r="M37" i="17"/>
  <c r="L37" i="17"/>
  <c r="K37" i="17"/>
  <c r="J37" i="17"/>
  <c r="I37" i="17"/>
  <c r="H37" i="17"/>
  <c r="D37" i="17"/>
  <c r="O36" i="17"/>
  <c r="N36" i="17"/>
  <c r="M36" i="17"/>
  <c r="L36" i="17"/>
  <c r="K36" i="17"/>
  <c r="J36" i="17"/>
  <c r="I36" i="17"/>
  <c r="H36" i="17"/>
  <c r="D36" i="17"/>
  <c r="O35" i="17"/>
  <c r="N35" i="17"/>
  <c r="M35" i="17"/>
  <c r="L35" i="17"/>
  <c r="K35" i="17"/>
  <c r="J35" i="17"/>
  <c r="I35" i="17"/>
  <c r="H35" i="17"/>
  <c r="D35" i="17"/>
  <c r="O34" i="17"/>
  <c r="N34" i="17"/>
  <c r="M34" i="17"/>
  <c r="L34" i="17"/>
  <c r="K34" i="17"/>
  <c r="J34" i="17"/>
  <c r="I34" i="17"/>
  <c r="H34" i="17"/>
  <c r="D34" i="17"/>
  <c r="O33" i="17"/>
  <c r="N33" i="17"/>
  <c r="M33" i="17"/>
  <c r="L33" i="17"/>
  <c r="K33" i="17"/>
  <c r="J33" i="17"/>
  <c r="I33" i="17"/>
  <c r="D33" i="17"/>
  <c r="H33" i="17" s="1"/>
  <c r="O32" i="17"/>
  <c r="N32" i="17"/>
  <c r="M32" i="17"/>
  <c r="L32" i="17"/>
  <c r="K32" i="17"/>
  <c r="J32" i="17"/>
  <c r="I32" i="17"/>
  <c r="D32" i="17"/>
  <c r="H32" i="17" s="1"/>
  <c r="L30" i="17"/>
  <c r="L29" i="17"/>
  <c r="L28" i="17"/>
  <c r="M27" i="17"/>
  <c r="L27" i="17"/>
  <c r="I27" i="17"/>
  <c r="N26" i="17"/>
  <c r="M26" i="17"/>
  <c r="O25" i="17"/>
  <c r="N25" i="17"/>
  <c r="I26" i="17" s="1"/>
  <c r="M25" i="17"/>
  <c r="H26" i="17" s="1"/>
  <c r="L25" i="17"/>
  <c r="L26" i="17" s="1"/>
  <c r="K25" i="17"/>
  <c r="J25" i="17"/>
  <c r="I25" i="17"/>
  <c r="I29" i="17" s="1"/>
  <c r="D25" i="17"/>
  <c r="H25" i="17" s="1"/>
  <c r="H29" i="17" s="1"/>
  <c r="L24" i="17"/>
  <c r="O21" i="17"/>
  <c r="N21" i="17"/>
  <c r="M21" i="17"/>
  <c r="L21" i="17"/>
  <c r="K21" i="17"/>
  <c r="J21" i="17"/>
  <c r="I21" i="17"/>
  <c r="D21" i="17"/>
  <c r="H21" i="17" s="1"/>
  <c r="O16" i="17"/>
  <c r="N16" i="17"/>
  <c r="M16" i="17"/>
  <c r="L16" i="17"/>
  <c r="K16" i="17"/>
  <c r="J16" i="17"/>
  <c r="I16" i="17"/>
  <c r="H16" i="17"/>
  <c r="D16" i="17"/>
  <c r="O15" i="17"/>
  <c r="N15" i="17"/>
  <c r="M15" i="17"/>
  <c r="L15" i="17"/>
  <c r="K15" i="17"/>
  <c r="J15" i="17"/>
  <c r="I15" i="17"/>
  <c r="H15" i="17"/>
  <c r="D15" i="17"/>
  <c r="O14" i="17"/>
  <c r="N14" i="17"/>
  <c r="M14" i="17"/>
  <c r="L14" i="17"/>
  <c r="K14" i="17"/>
  <c r="J14" i="17"/>
  <c r="I14" i="17"/>
  <c r="H14" i="17"/>
  <c r="D14" i="17"/>
  <c r="O13" i="17"/>
  <c r="N13" i="17"/>
  <c r="M13" i="17"/>
  <c r="L13" i="17"/>
  <c r="K13" i="17"/>
  <c r="J13" i="17"/>
  <c r="I13" i="17"/>
  <c r="D13" i="17"/>
  <c r="H13" i="17" s="1"/>
  <c r="O12" i="17"/>
  <c r="N12" i="17"/>
  <c r="M12" i="17"/>
  <c r="L12" i="17"/>
  <c r="K12" i="17"/>
  <c r="J12" i="17"/>
  <c r="I12" i="17"/>
  <c r="H12" i="17"/>
  <c r="D12" i="17"/>
  <c r="O11" i="17"/>
  <c r="N11" i="17"/>
  <c r="M11" i="17"/>
  <c r="L11" i="17"/>
  <c r="K11" i="17"/>
  <c r="J11" i="17"/>
  <c r="I11" i="17"/>
  <c r="H11" i="17"/>
  <c r="D11" i="17"/>
  <c r="O9" i="17"/>
  <c r="N9" i="17"/>
  <c r="M9" i="17"/>
  <c r="L9" i="17"/>
  <c r="K9" i="17"/>
  <c r="J9" i="17"/>
  <c r="I9" i="17"/>
  <c r="D9" i="17"/>
  <c r="O8" i="17"/>
  <c r="N8" i="17"/>
  <c r="M8" i="17"/>
  <c r="L8" i="17"/>
  <c r="K8" i="17"/>
  <c r="J8" i="17"/>
  <c r="I8" i="17"/>
  <c r="D8" i="17"/>
  <c r="H8" i="17" s="1"/>
  <c r="O7" i="17"/>
  <c r="N7" i="17"/>
  <c r="M7" i="17"/>
  <c r="L7" i="17"/>
  <c r="K7" i="17"/>
  <c r="J7" i="17"/>
  <c r="I7" i="17"/>
  <c r="H7" i="17"/>
  <c r="D7" i="17"/>
  <c r="O6" i="17"/>
  <c r="N6" i="17"/>
  <c r="M6" i="17"/>
  <c r="M23" i="17" s="1"/>
  <c r="L6" i="17"/>
  <c r="L23" i="17" s="1"/>
  <c r="K6" i="17"/>
  <c r="J6" i="17"/>
  <c r="I6" i="17"/>
  <c r="I23" i="17" s="1"/>
  <c r="D24" i="17" s="1"/>
  <c r="H6" i="17"/>
  <c r="D6" i="17"/>
  <c r="O5" i="17"/>
  <c r="O23" i="17" s="1"/>
  <c r="N5" i="17"/>
  <c r="N23" i="17" s="1"/>
  <c r="M5" i="17"/>
  <c r="L5" i="17"/>
  <c r="K5" i="17"/>
  <c r="K23" i="17" s="1"/>
  <c r="K24" i="17" s="1"/>
  <c r="J5" i="17"/>
  <c r="J23" i="17" s="1"/>
  <c r="I5" i="17"/>
  <c r="D5" i="17"/>
  <c r="D23" i="17" s="1"/>
  <c r="O4" i="17"/>
  <c r="O27" i="17" s="1"/>
  <c r="N4" i="17"/>
  <c r="N27" i="17" s="1"/>
  <c r="M4" i="17"/>
  <c r="L4" i="17"/>
  <c r="K4" i="17"/>
  <c r="K27" i="17" s="1"/>
  <c r="J4" i="17"/>
  <c r="J27" i="17" s="1"/>
  <c r="I4" i="17"/>
  <c r="D4" i="17"/>
  <c r="H3" i="17"/>
  <c r="P37" i="16"/>
  <c r="O37" i="16"/>
  <c r="N37" i="16"/>
  <c r="M37" i="16"/>
  <c r="L37" i="16"/>
  <c r="K37" i="16"/>
  <c r="J37" i="16"/>
  <c r="I37" i="16"/>
  <c r="H37" i="16"/>
  <c r="D37" i="16"/>
  <c r="P36" i="16"/>
  <c r="O36" i="16"/>
  <c r="N36" i="16"/>
  <c r="M36" i="16"/>
  <c r="L36" i="16"/>
  <c r="K36" i="16"/>
  <c r="J36" i="16"/>
  <c r="I36" i="16"/>
  <c r="H36" i="16"/>
  <c r="D36" i="16"/>
  <c r="P35" i="16"/>
  <c r="O35" i="16"/>
  <c r="N35" i="16"/>
  <c r="M35" i="16"/>
  <c r="L35" i="16"/>
  <c r="K35" i="16"/>
  <c r="J35" i="16"/>
  <c r="I35" i="16"/>
  <c r="D35" i="16"/>
  <c r="H35" i="16" s="1"/>
  <c r="P34" i="16"/>
  <c r="O34" i="16"/>
  <c r="N34" i="16"/>
  <c r="M34" i="16"/>
  <c r="L34" i="16"/>
  <c r="K34" i="16"/>
  <c r="J34" i="16"/>
  <c r="I34" i="16"/>
  <c r="H34" i="16"/>
  <c r="D34" i="16"/>
  <c r="P33" i="16"/>
  <c r="O33" i="16"/>
  <c r="N33" i="16"/>
  <c r="M33" i="16"/>
  <c r="L33" i="16"/>
  <c r="K33" i="16"/>
  <c r="J33" i="16"/>
  <c r="I33" i="16"/>
  <c r="D33" i="16"/>
  <c r="H33" i="16" s="1"/>
  <c r="P32" i="16"/>
  <c r="O32" i="16"/>
  <c r="N32" i="16"/>
  <c r="M32" i="16"/>
  <c r="L32" i="16"/>
  <c r="K32" i="16"/>
  <c r="J32" i="16"/>
  <c r="I32" i="16"/>
  <c r="H32" i="16"/>
  <c r="D32" i="16"/>
  <c r="P29" i="16"/>
  <c r="L29" i="16"/>
  <c r="H29" i="16"/>
  <c r="O27" i="16"/>
  <c r="K27" i="16"/>
  <c r="D27" i="16"/>
  <c r="P26" i="16"/>
  <c r="M26" i="16"/>
  <c r="L26" i="16"/>
  <c r="I26" i="16"/>
  <c r="P25" i="16"/>
  <c r="O25" i="16"/>
  <c r="N25" i="16"/>
  <c r="M25" i="16"/>
  <c r="M29" i="16" s="1"/>
  <c r="L25" i="16"/>
  <c r="K25" i="16"/>
  <c r="K29" i="16" s="1"/>
  <c r="J25" i="16"/>
  <c r="I25" i="16"/>
  <c r="D26" i="16" s="1"/>
  <c r="D25" i="16"/>
  <c r="H25" i="16" s="1"/>
  <c r="H26" i="16" s="1"/>
  <c r="O23" i="16"/>
  <c r="K23" i="16"/>
  <c r="D23" i="16"/>
  <c r="P21" i="16"/>
  <c r="O21" i="16"/>
  <c r="N21" i="16"/>
  <c r="M21" i="16"/>
  <c r="L21" i="16"/>
  <c r="K21" i="16"/>
  <c r="J21" i="16"/>
  <c r="I21" i="16"/>
  <c r="H21" i="16"/>
  <c r="D21" i="16"/>
  <c r="P16" i="16"/>
  <c r="O16" i="16"/>
  <c r="N16" i="16"/>
  <c r="M16" i="16"/>
  <c r="L16" i="16"/>
  <c r="K16" i="16"/>
  <c r="J16" i="16"/>
  <c r="I16" i="16"/>
  <c r="H16" i="16"/>
  <c r="D16" i="16"/>
  <c r="P15" i="16"/>
  <c r="O15" i="16"/>
  <c r="N15" i="16"/>
  <c r="M15" i="16"/>
  <c r="L15" i="16"/>
  <c r="K15" i="16"/>
  <c r="J15" i="16"/>
  <c r="I15" i="16"/>
  <c r="D15" i="16"/>
  <c r="H15" i="16" s="1"/>
  <c r="P14" i="16"/>
  <c r="O14" i="16"/>
  <c r="N14" i="16"/>
  <c r="M14" i="16"/>
  <c r="L14" i="16"/>
  <c r="K14" i="16"/>
  <c r="J14" i="16"/>
  <c r="I14" i="16"/>
  <c r="H14" i="16"/>
  <c r="D14" i="16"/>
  <c r="P13" i="16"/>
  <c r="O13" i="16"/>
  <c r="N13" i="16"/>
  <c r="M13" i="16"/>
  <c r="L13" i="16"/>
  <c r="K13" i="16"/>
  <c r="J13" i="16"/>
  <c r="I13" i="16"/>
  <c r="D13" i="16"/>
  <c r="H13" i="16" s="1"/>
  <c r="P12" i="16"/>
  <c r="O12" i="16"/>
  <c r="N12" i="16"/>
  <c r="M12" i="16"/>
  <c r="L12" i="16"/>
  <c r="K12" i="16"/>
  <c r="J12" i="16"/>
  <c r="I12" i="16"/>
  <c r="H12" i="16"/>
  <c r="D12" i="16"/>
  <c r="P11" i="16"/>
  <c r="O11" i="16"/>
  <c r="N11" i="16"/>
  <c r="M11" i="16"/>
  <c r="L11" i="16"/>
  <c r="K11" i="16"/>
  <c r="J11" i="16"/>
  <c r="I11" i="16"/>
  <c r="D11" i="16"/>
  <c r="H11" i="16" s="1"/>
  <c r="P9" i="16"/>
  <c r="O9" i="16"/>
  <c r="N9" i="16"/>
  <c r="M9" i="16"/>
  <c r="L9" i="16"/>
  <c r="K9" i="16"/>
  <c r="J9" i="16"/>
  <c r="I9" i="16"/>
  <c r="H9" i="16"/>
  <c r="D9" i="16"/>
  <c r="P8" i="16"/>
  <c r="O8" i="16"/>
  <c r="N8" i="16"/>
  <c r="M8" i="16"/>
  <c r="L8" i="16"/>
  <c r="K8" i="16"/>
  <c r="J8" i="16"/>
  <c r="I8" i="16"/>
  <c r="H8" i="16"/>
  <c r="D8" i="16"/>
  <c r="P7" i="16"/>
  <c r="O7" i="16"/>
  <c r="N7" i="16"/>
  <c r="M7" i="16"/>
  <c r="L7" i="16"/>
  <c r="K7" i="16"/>
  <c r="J7" i="16"/>
  <c r="I7" i="16"/>
  <c r="H7" i="16"/>
  <c r="D7" i="16"/>
  <c r="P6" i="16"/>
  <c r="O6" i="16"/>
  <c r="N6" i="16"/>
  <c r="M6" i="16"/>
  <c r="L6" i="16"/>
  <c r="K6" i="16"/>
  <c r="J6" i="16"/>
  <c r="I6" i="16"/>
  <c r="H6" i="16"/>
  <c r="D6" i="16"/>
  <c r="P5" i="16"/>
  <c r="O5" i="16"/>
  <c r="N5" i="16"/>
  <c r="N23" i="16" s="1"/>
  <c r="N24" i="16" s="1"/>
  <c r="M5" i="16"/>
  <c r="M23" i="16" s="1"/>
  <c r="L5" i="16"/>
  <c r="K5" i="16"/>
  <c r="J5" i="16"/>
  <c r="J23" i="16" s="1"/>
  <c r="I5" i="16"/>
  <c r="I23" i="16" s="1"/>
  <c r="D24" i="16" s="1"/>
  <c r="H5" i="16"/>
  <c r="D5" i="16"/>
  <c r="P4" i="16"/>
  <c r="P27" i="16" s="1"/>
  <c r="O4" i="16"/>
  <c r="N4" i="16"/>
  <c r="N27" i="16" s="1"/>
  <c r="M4" i="16"/>
  <c r="L4" i="16"/>
  <c r="L27" i="16" s="1"/>
  <c r="K4" i="16"/>
  <c r="J4" i="16"/>
  <c r="J27" i="16" s="1"/>
  <c r="J30" i="16" s="1"/>
  <c r="I4" i="16"/>
  <c r="H4" i="16"/>
  <c r="H27" i="16" s="1"/>
  <c r="D4" i="16"/>
  <c r="H3" i="16"/>
  <c r="O37" i="15"/>
  <c r="N37" i="15"/>
  <c r="M37" i="15"/>
  <c r="L37" i="15"/>
  <c r="K37" i="15"/>
  <c r="J37" i="15"/>
  <c r="I37" i="15"/>
  <c r="H37" i="15"/>
  <c r="D37" i="15"/>
  <c r="O36" i="15"/>
  <c r="N36" i="15"/>
  <c r="M36" i="15"/>
  <c r="L36" i="15"/>
  <c r="K36" i="15"/>
  <c r="J36" i="15"/>
  <c r="I36" i="15"/>
  <c r="H36" i="15"/>
  <c r="D36" i="15"/>
  <c r="O35" i="15"/>
  <c r="N35" i="15"/>
  <c r="M35" i="15"/>
  <c r="L35" i="15"/>
  <c r="K35" i="15"/>
  <c r="J35" i="15"/>
  <c r="I35" i="15"/>
  <c r="D35" i="15"/>
  <c r="H35" i="15" s="1"/>
  <c r="O34" i="15"/>
  <c r="N34" i="15"/>
  <c r="M34" i="15"/>
  <c r="L34" i="15"/>
  <c r="K34" i="15"/>
  <c r="J34" i="15"/>
  <c r="I34" i="15"/>
  <c r="D34" i="15"/>
  <c r="H34" i="15" s="1"/>
  <c r="O33" i="15"/>
  <c r="N33" i="15"/>
  <c r="M33" i="15"/>
  <c r="L33" i="15"/>
  <c r="K33" i="15"/>
  <c r="J33" i="15"/>
  <c r="I33" i="15"/>
  <c r="H33" i="15"/>
  <c r="D33" i="15"/>
  <c r="O32" i="15"/>
  <c r="N32" i="15"/>
  <c r="M32" i="15"/>
  <c r="L32" i="15"/>
  <c r="K32" i="15"/>
  <c r="J32" i="15"/>
  <c r="I32" i="15"/>
  <c r="H32" i="15"/>
  <c r="D32" i="15"/>
  <c r="J30" i="15"/>
  <c r="N29" i="15"/>
  <c r="J29" i="15"/>
  <c r="N28" i="15"/>
  <c r="O27" i="15"/>
  <c r="N27" i="15"/>
  <c r="I28" i="15" s="1"/>
  <c r="K27" i="15"/>
  <c r="J27" i="15"/>
  <c r="D27" i="15"/>
  <c r="O26" i="15"/>
  <c r="L26" i="15"/>
  <c r="K26" i="15"/>
  <c r="O25" i="15"/>
  <c r="J26" i="15" s="1"/>
  <c r="N25" i="15"/>
  <c r="N26" i="15" s="1"/>
  <c r="M25" i="15"/>
  <c r="H26" i="15" s="1"/>
  <c r="L25" i="15"/>
  <c r="K25" i="15"/>
  <c r="K29" i="15" s="1"/>
  <c r="J25" i="15"/>
  <c r="I25" i="15"/>
  <c r="H25" i="15"/>
  <c r="D25" i="15"/>
  <c r="O21" i="15"/>
  <c r="N21" i="15"/>
  <c r="M21" i="15"/>
  <c r="L21" i="15"/>
  <c r="K21" i="15"/>
  <c r="J21" i="15"/>
  <c r="I21" i="15"/>
  <c r="H21" i="15"/>
  <c r="D21" i="15"/>
  <c r="O16" i="15"/>
  <c r="N16" i="15"/>
  <c r="M16" i="15"/>
  <c r="L16" i="15"/>
  <c r="K16" i="15"/>
  <c r="J16" i="15"/>
  <c r="I16" i="15"/>
  <c r="H16" i="15"/>
  <c r="D16" i="15"/>
  <c r="O15" i="15"/>
  <c r="N15" i="15"/>
  <c r="M15" i="15"/>
  <c r="L15" i="15"/>
  <c r="K15" i="15"/>
  <c r="J15" i="15"/>
  <c r="I15" i="15"/>
  <c r="D15" i="15"/>
  <c r="H15" i="15" s="1"/>
  <c r="O14" i="15"/>
  <c r="N14" i="15"/>
  <c r="M14" i="15"/>
  <c r="L14" i="15"/>
  <c r="K14" i="15"/>
  <c r="J14" i="15"/>
  <c r="I14" i="15"/>
  <c r="H14" i="15"/>
  <c r="D14" i="15"/>
  <c r="O13" i="15"/>
  <c r="N13" i="15"/>
  <c r="M13" i="15"/>
  <c r="L13" i="15"/>
  <c r="K13" i="15"/>
  <c r="J13" i="15"/>
  <c r="I13" i="15"/>
  <c r="H13" i="15"/>
  <c r="D13" i="15"/>
  <c r="O12" i="15"/>
  <c r="N12" i="15"/>
  <c r="M12" i="15"/>
  <c r="L12" i="15"/>
  <c r="K12" i="15"/>
  <c r="J12" i="15"/>
  <c r="I12" i="15"/>
  <c r="D12" i="15"/>
  <c r="H12" i="15" s="1"/>
  <c r="O11" i="15"/>
  <c r="N11" i="15"/>
  <c r="M11" i="15"/>
  <c r="L11" i="15"/>
  <c r="K11" i="15"/>
  <c r="J11" i="15"/>
  <c r="I11" i="15"/>
  <c r="D11" i="15"/>
  <c r="H11" i="15" s="1"/>
  <c r="O9" i="15"/>
  <c r="N9" i="15"/>
  <c r="M9" i="15"/>
  <c r="L9" i="15"/>
  <c r="K9" i="15"/>
  <c r="J9" i="15"/>
  <c r="I9" i="15"/>
  <c r="H9" i="15"/>
  <c r="D9" i="15"/>
  <c r="O8" i="15"/>
  <c r="N8" i="15"/>
  <c r="M8" i="15"/>
  <c r="L8" i="15"/>
  <c r="K8" i="15"/>
  <c r="J8" i="15"/>
  <c r="I8" i="15"/>
  <c r="H8" i="15"/>
  <c r="D8" i="15"/>
  <c r="O7" i="15"/>
  <c r="N7" i="15"/>
  <c r="M7" i="15"/>
  <c r="L7" i="15"/>
  <c r="K7" i="15"/>
  <c r="J7" i="15"/>
  <c r="I7" i="15"/>
  <c r="D7" i="15"/>
  <c r="H7" i="15" s="1"/>
  <c r="O6" i="15"/>
  <c r="O23" i="15" s="1"/>
  <c r="N6" i="15"/>
  <c r="N23" i="15" s="1"/>
  <c r="I24" i="15" s="1"/>
  <c r="M6" i="15"/>
  <c r="L6" i="15"/>
  <c r="K6" i="15"/>
  <c r="K23" i="15" s="1"/>
  <c r="K24" i="15" s="1"/>
  <c r="J6" i="15"/>
  <c r="J23" i="15" s="1"/>
  <c r="I6" i="15"/>
  <c r="D6" i="15"/>
  <c r="H6" i="15" s="1"/>
  <c r="O5" i="15"/>
  <c r="N5" i="15"/>
  <c r="M5" i="15"/>
  <c r="M23" i="15" s="1"/>
  <c r="L5" i="15"/>
  <c r="L23" i="15" s="1"/>
  <c r="L24" i="15" s="1"/>
  <c r="K5" i="15"/>
  <c r="J5" i="15"/>
  <c r="I5" i="15"/>
  <c r="I23" i="15" s="1"/>
  <c r="H5" i="15"/>
  <c r="H23" i="15" s="1"/>
  <c r="D5" i="15"/>
  <c r="O4" i="15"/>
  <c r="N4" i="15"/>
  <c r="M4" i="15"/>
  <c r="M27" i="15" s="1"/>
  <c r="L4" i="15"/>
  <c r="L27" i="15" s="1"/>
  <c r="K4" i="15"/>
  <c r="J4" i="15"/>
  <c r="I4" i="15"/>
  <c r="I27" i="15" s="1"/>
  <c r="H4" i="15"/>
  <c r="H27" i="15" s="1"/>
  <c r="H30" i="15" s="1"/>
  <c r="D4" i="15"/>
  <c r="H3" i="15"/>
  <c r="O37" i="14"/>
  <c r="N37" i="14"/>
  <c r="M37" i="14"/>
  <c r="L37" i="14"/>
  <c r="K37" i="14"/>
  <c r="J37" i="14"/>
  <c r="I37" i="14"/>
  <c r="H37" i="14"/>
  <c r="D37" i="14"/>
  <c r="O36" i="14"/>
  <c r="N36" i="14"/>
  <c r="M36" i="14"/>
  <c r="L36" i="14"/>
  <c r="K36" i="14"/>
  <c r="J36" i="14"/>
  <c r="I36" i="14"/>
  <c r="H36" i="14"/>
  <c r="D36" i="14"/>
  <c r="O35" i="14"/>
  <c r="N35" i="14"/>
  <c r="M35" i="14"/>
  <c r="L35" i="14"/>
  <c r="K35" i="14"/>
  <c r="J35" i="14"/>
  <c r="I35" i="14"/>
  <c r="D35" i="14"/>
  <c r="H35" i="14" s="1"/>
  <c r="O34" i="14"/>
  <c r="N34" i="14"/>
  <c r="M34" i="14"/>
  <c r="L34" i="14"/>
  <c r="K34" i="14"/>
  <c r="J34" i="14"/>
  <c r="I34" i="14"/>
  <c r="D34" i="14"/>
  <c r="H34" i="14" s="1"/>
  <c r="O33" i="14"/>
  <c r="N33" i="14"/>
  <c r="M33" i="14"/>
  <c r="L33" i="14"/>
  <c r="K33" i="14"/>
  <c r="J33" i="14"/>
  <c r="I33" i="14"/>
  <c r="H33" i="14"/>
  <c r="D33" i="14"/>
  <c r="O32" i="14"/>
  <c r="N32" i="14"/>
  <c r="M32" i="14"/>
  <c r="L32" i="14"/>
  <c r="K32" i="14"/>
  <c r="J32" i="14"/>
  <c r="I32" i="14"/>
  <c r="H32" i="14"/>
  <c r="D32" i="14"/>
  <c r="J30" i="14"/>
  <c r="N29" i="14"/>
  <c r="J29" i="14"/>
  <c r="N28" i="14"/>
  <c r="O27" i="14"/>
  <c r="N27" i="14"/>
  <c r="K27" i="14"/>
  <c r="J27" i="14"/>
  <c r="D27" i="14"/>
  <c r="O26" i="14"/>
  <c r="L26" i="14"/>
  <c r="K26" i="14"/>
  <c r="H26" i="14"/>
  <c r="O25" i="14"/>
  <c r="J26" i="14" s="1"/>
  <c r="N25" i="14"/>
  <c r="N26" i="14" s="1"/>
  <c r="M25" i="14"/>
  <c r="L25" i="14"/>
  <c r="L29" i="14" s="1"/>
  <c r="K25" i="14"/>
  <c r="K29" i="14" s="1"/>
  <c r="J25" i="14"/>
  <c r="I25" i="14"/>
  <c r="H25" i="14"/>
  <c r="H29" i="14" s="1"/>
  <c r="D25" i="14"/>
  <c r="O23" i="14"/>
  <c r="O24" i="14" s="1"/>
  <c r="O21" i="14"/>
  <c r="N21" i="14"/>
  <c r="M21" i="14"/>
  <c r="L21" i="14"/>
  <c r="K21" i="14"/>
  <c r="J21" i="14"/>
  <c r="I21" i="14"/>
  <c r="H21" i="14"/>
  <c r="D21" i="14"/>
  <c r="O16" i="14"/>
  <c r="N16" i="14"/>
  <c r="M16" i="14"/>
  <c r="L16" i="14"/>
  <c r="K16" i="14"/>
  <c r="J16" i="14"/>
  <c r="I16" i="14"/>
  <c r="H16" i="14"/>
  <c r="D16" i="14"/>
  <c r="O15" i="14"/>
  <c r="N15" i="14"/>
  <c r="M15" i="14"/>
  <c r="L15" i="14"/>
  <c r="K15" i="14"/>
  <c r="J15" i="14"/>
  <c r="I15" i="14"/>
  <c r="D15" i="14"/>
  <c r="H15" i="14" s="1"/>
  <c r="O14" i="14"/>
  <c r="N14" i="14"/>
  <c r="M14" i="14"/>
  <c r="L14" i="14"/>
  <c r="K14" i="14"/>
  <c r="J14" i="14"/>
  <c r="I14" i="14"/>
  <c r="H14" i="14"/>
  <c r="D14" i="14"/>
  <c r="O13" i="14"/>
  <c r="N13" i="14"/>
  <c r="M13" i="14"/>
  <c r="L13" i="14"/>
  <c r="K13" i="14"/>
  <c r="J13" i="14"/>
  <c r="I13" i="14"/>
  <c r="H13" i="14"/>
  <c r="D13" i="14"/>
  <c r="O12" i="14"/>
  <c r="N12" i="14"/>
  <c r="M12" i="14"/>
  <c r="L12" i="14"/>
  <c r="K12" i="14"/>
  <c r="J12" i="14"/>
  <c r="I12" i="14"/>
  <c r="D12" i="14"/>
  <c r="H12" i="14" s="1"/>
  <c r="O11" i="14"/>
  <c r="N11" i="14"/>
  <c r="M11" i="14"/>
  <c r="L11" i="14"/>
  <c r="K11" i="14"/>
  <c r="J11" i="14"/>
  <c r="I11" i="14"/>
  <c r="D11" i="14"/>
  <c r="H11" i="14" s="1"/>
  <c r="O9" i="14"/>
  <c r="N9" i="14"/>
  <c r="M9" i="14"/>
  <c r="L9" i="14"/>
  <c r="K9" i="14"/>
  <c r="J9" i="14"/>
  <c r="I9" i="14"/>
  <c r="H9" i="14"/>
  <c r="D9" i="14"/>
  <c r="O8" i="14"/>
  <c r="N8" i="14"/>
  <c r="M8" i="14"/>
  <c r="L8" i="14"/>
  <c r="K8" i="14"/>
  <c r="J8" i="14"/>
  <c r="I8" i="14"/>
  <c r="H8" i="14"/>
  <c r="D8" i="14"/>
  <c r="O7" i="14"/>
  <c r="N7" i="14"/>
  <c r="M7" i="14"/>
  <c r="L7" i="14"/>
  <c r="K7" i="14"/>
  <c r="J7" i="14"/>
  <c r="I7" i="14"/>
  <c r="D7" i="14"/>
  <c r="H7" i="14" s="1"/>
  <c r="O6" i="14"/>
  <c r="N6" i="14"/>
  <c r="N23" i="14" s="1"/>
  <c r="I24" i="14" s="1"/>
  <c r="M6" i="14"/>
  <c r="L6" i="14"/>
  <c r="K6" i="14"/>
  <c r="K23" i="14" s="1"/>
  <c r="K24" i="14" s="1"/>
  <c r="J6" i="14"/>
  <c r="J23" i="14" s="1"/>
  <c r="I6" i="14"/>
  <c r="D6" i="14"/>
  <c r="H6" i="14" s="1"/>
  <c r="O5" i="14"/>
  <c r="N5" i="14"/>
  <c r="M5" i="14"/>
  <c r="M23" i="14" s="1"/>
  <c r="L5" i="14"/>
  <c r="L23" i="14" s="1"/>
  <c r="L24" i="14" s="1"/>
  <c r="K5" i="14"/>
  <c r="J5" i="14"/>
  <c r="I5" i="14"/>
  <c r="I23" i="14" s="1"/>
  <c r="H5" i="14"/>
  <c r="H23" i="14" s="1"/>
  <c r="D5" i="14"/>
  <c r="O4" i="14"/>
  <c r="N4" i="14"/>
  <c r="M4" i="14"/>
  <c r="M27" i="14" s="1"/>
  <c r="L4" i="14"/>
  <c r="L27" i="14" s="1"/>
  <c r="K4" i="14"/>
  <c r="J4" i="14"/>
  <c r="I4" i="14"/>
  <c r="I27" i="14" s="1"/>
  <c r="H4" i="14"/>
  <c r="H27" i="14" s="1"/>
  <c r="D4" i="14"/>
  <c r="H3" i="14"/>
  <c r="P37" i="13"/>
  <c r="O37" i="13"/>
  <c r="N37" i="13"/>
  <c r="M37" i="13"/>
  <c r="L37" i="13"/>
  <c r="K37" i="13"/>
  <c r="J37" i="13"/>
  <c r="I37" i="13"/>
  <c r="H37" i="13"/>
  <c r="D37" i="13"/>
  <c r="P36" i="13"/>
  <c r="O36" i="13"/>
  <c r="N36" i="13"/>
  <c r="M36" i="13"/>
  <c r="L36" i="13"/>
  <c r="K36" i="13"/>
  <c r="J36" i="13"/>
  <c r="I36" i="13"/>
  <c r="H36" i="13"/>
  <c r="D36" i="13"/>
  <c r="P35" i="13"/>
  <c r="O35" i="13"/>
  <c r="N35" i="13"/>
  <c r="M35" i="13"/>
  <c r="L35" i="13"/>
  <c r="K35" i="13"/>
  <c r="J35" i="13"/>
  <c r="I35" i="13"/>
  <c r="H35" i="13"/>
  <c r="D35" i="13"/>
  <c r="P34" i="13"/>
  <c r="O34" i="13"/>
  <c r="N34" i="13"/>
  <c r="M34" i="13"/>
  <c r="L34" i="13"/>
  <c r="K34" i="13"/>
  <c r="J34" i="13"/>
  <c r="I34" i="13"/>
  <c r="D34" i="13"/>
  <c r="H34" i="13" s="1"/>
  <c r="P33" i="13"/>
  <c r="O33" i="13"/>
  <c r="N33" i="13"/>
  <c r="M33" i="13"/>
  <c r="L33" i="13"/>
  <c r="K33" i="13"/>
  <c r="J33" i="13"/>
  <c r="I33" i="13"/>
  <c r="H33" i="13"/>
  <c r="D33" i="13"/>
  <c r="P32" i="13"/>
  <c r="O32" i="13"/>
  <c r="N32" i="13"/>
  <c r="M32" i="13"/>
  <c r="L32" i="13"/>
  <c r="K32" i="13"/>
  <c r="J32" i="13"/>
  <c r="I32" i="13"/>
  <c r="D32" i="13"/>
  <c r="H32" i="13" s="1"/>
  <c r="N29" i="13"/>
  <c r="J29" i="13"/>
  <c r="P27" i="13"/>
  <c r="P28" i="13" s="1"/>
  <c r="M27" i="13"/>
  <c r="L27" i="13"/>
  <c r="L28" i="13" s="1"/>
  <c r="O26" i="13"/>
  <c r="N26" i="13"/>
  <c r="K26" i="13"/>
  <c r="J26" i="13"/>
  <c r="P25" i="13"/>
  <c r="O25" i="13"/>
  <c r="O29" i="13" s="1"/>
  <c r="N25" i="13"/>
  <c r="M25" i="13"/>
  <c r="L25" i="13"/>
  <c r="K25" i="13"/>
  <c r="K29" i="13" s="1"/>
  <c r="J25" i="13"/>
  <c r="I25" i="13"/>
  <c r="I29" i="13" s="1"/>
  <c r="H25" i="13"/>
  <c r="D25" i="13"/>
  <c r="P21" i="13"/>
  <c r="O21" i="13"/>
  <c r="N21" i="13"/>
  <c r="M21" i="13"/>
  <c r="L21" i="13"/>
  <c r="K21" i="13"/>
  <c r="J21" i="13"/>
  <c r="I21" i="13"/>
  <c r="D21" i="13"/>
  <c r="P16" i="13"/>
  <c r="O16" i="13"/>
  <c r="N16" i="13"/>
  <c r="M16" i="13"/>
  <c r="L16" i="13"/>
  <c r="K16" i="13"/>
  <c r="J16" i="13"/>
  <c r="I16" i="13"/>
  <c r="D16" i="13"/>
  <c r="H16" i="13" s="1"/>
  <c r="P15" i="13"/>
  <c r="O15" i="13"/>
  <c r="N15" i="13"/>
  <c r="M15" i="13"/>
  <c r="L15" i="13"/>
  <c r="K15" i="13"/>
  <c r="J15" i="13"/>
  <c r="I15" i="13"/>
  <c r="H15" i="13"/>
  <c r="D15" i="13"/>
  <c r="P14" i="13"/>
  <c r="O14" i="13"/>
  <c r="N14" i="13"/>
  <c r="M14" i="13"/>
  <c r="L14" i="13"/>
  <c r="K14" i="13"/>
  <c r="J14" i="13"/>
  <c r="I14" i="13"/>
  <c r="D14" i="13"/>
  <c r="H14" i="13" s="1"/>
  <c r="P13" i="13"/>
  <c r="O13" i="13"/>
  <c r="N13" i="13"/>
  <c r="M13" i="13"/>
  <c r="L13" i="13"/>
  <c r="K13" i="13"/>
  <c r="J13" i="13"/>
  <c r="I13" i="13"/>
  <c r="H13" i="13"/>
  <c r="D13" i="13"/>
  <c r="P12" i="13"/>
  <c r="O12" i="13"/>
  <c r="N12" i="13"/>
  <c r="M12" i="13"/>
  <c r="L12" i="13"/>
  <c r="K12" i="13"/>
  <c r="J12" i="13"/>
  <c r="I12" i="13"/>
  <c r="D12" i="13"/>
  <c r="H12" i="13" s="1"/>
  <c r="P11" i="13"/>
  <c r="O11" i="13"/>
  <c r="N11" i="13"/>
  <c r="M11" i="13"/>
  <c r="L11" i="13"/>
  <c r="K11" i="13"/>
  <c r="J11" i="13"/>
  <c r="I11" i="13"/>
  <c r="H11" i="13"/>
  <c r="D11" i="13"/>
  <c r="P9" i="13"/>
  <c r="O9" i="13"/>
  <c r="N9" i="13"/>
  <c r="M9" i="13"/>
  <c r="L9" i="13"/>
  <c r="K9" i="13"/>
  <c r="J9" i="13"/>
  <c r="I9" i="13"/>
  <c r="H9" i="13"/>
  <c r="D9" i="13"/>
  <c r="P8" i="13"/>
  <c r="O8" i="13"/>
  <c r="N8" i="13"/>
  <c r="M8" i="13"/>
  <c r="L8" i="13"/>
  <c r="K8" i="13"/>
  <c r="J8" i="13"/>
  <c r="I8" i="13"/>
  <c r="H8" i="13"/>
  <c r="D8" i="13"/>
  <c r="P7" i="13"/>
  <c r="O7" i="13"/>
  <c r="N7" i="13"/>
  <c r="M7" i="13"/>
  <c r="L7" i="13"/>
  <c r="K7" i="13"/>
  <c r="J7" i="13"/>
  <c r="I7" i="13"/>
  <c r="H7" i="13"/>
  <c r="D7" i="13"/>
  <c r="P6" i="13"/>
  <c r="O6" i="13"/>
  <c r="N6" i="13"/>
  <c r="M6" i="13"/>
  <c r="M23" i="13" s="1"/>
  <c r="L6" i="13"/>
  <c r="K6" i="13"/>
  <c r="J6" i="13"/>
  <c r="I6" i="13"/>
  <c r="I23" i="13" s="1"/>
  <c r="D24" i="13" s="1"/>
  <c r="H6" i="13"/>
  <c r="D6" i="13"/>
  <c r="P5" i="13"/>
  <c r="P23" i="13" s="1"/>
  <c r="O5" i="13"/>
  <c r="O23" i="13" s="1"/>
  <c r="O24" i="13" s="1"/>
  <c r="N5" i="13"/>
  <c r="M5" i="13"/>
  <c r="L5" i="13"/>
  <c r="L23" i="13" s="1"/>
  <c r="L24" i="13" s="1"/>
  <c r="K5" i="13"/>
  <c r="K23" i="13" s="1"/>
  <c r="J5" i="13"/>
  <c r="I5" i="13"/>
  <c r="H5" i="13"/>
  <c r="H23" i="13" s="1"/>
  <c r="D5" i="13"/>
  <c r="D23" i="13" s="1"/>
  <c r="P4" i="13"/>
  <c r="O4" i="13"/>
  <c r="N4" i="13"/>
  <c r="N27" i="13" s="1"/>
  <c r="M4" i="13"/>
  <c r="L4" i="13"/>
  <c r="K4" i="13"/>
  <c r="J4" i="13"/>
  <c r="J27" i="13" s="1"/>
  <c r="I4" i="13"/>
  <c r="I27" i="13" s="1"/>
  <c r="H4" i="13"/>
  <c r="D4" i="13"/>
  <c r="D27" i="13" s="1"/>
  <c r="H3" i="13"/>
  <c r="M37" i="12"/>
  <c r="L37" i="12"/>
  <c r="K37" i="12"/>
  <c r="J37" i="12"/>
  <c r="I37" i="12"/>
  <c r="H37" i="12"/>
  <c r="D37" i="12"/>
  <c r="M36" i="12"/>
  <c r="L36" i="12"/>
  <c r="K36" i="12"/>
  <c r="J36" i="12"/>
  <c r="I36" i="12"/>
  <c r="H36" i="12"/>
  <c r="D36" i="12"/>
  <c r="M35" i="12"/>
  <c r="L35" i="12"/>
  <c r="K35" i="12"/>
  <c r="J35" i="12"/>
  <c r="I35" i="12"/>
  <c r="D35" i="12"/>
  <c r="H35" i="12" s="1"/>
  <c r="M34" i="12"/>
  <c r="L34" i="12"/>
  <c r="K34" i="12"/>
  <c r="J34" i="12"/>
  <c r="I34" i="12"/>
  <c r="H34" i="12"/>
  <c r="D34" i="12"/>
  <c r="M33" i="12"/>
  <c r="L33" i="12"/>
  <c r="K33" i="12"/>
  <c r="J33" i="12"/>
  <c r="I33" i="12"/>
  <c r="D33" i="12"/>
  <c r="H33" i="12" s="1"/>
  <c r="M32" i="12"/>
  <c r="L32" i="12"/>
  <c r="K32" i="12"/>
  <c r="J32" i="12"/>
  <c r="I32" i="12"/>
  <c r="D32" i="12"/>
  <c r="H32" i="12" s="1"/>
  <c r="L29" i="12"/>
  <c r="K29" i="12"/>
  <c r="M28" i="12"/>
  <c r="M27" i="12"/>
  <c r="L27" i="12"/>
  <c r="L26" i="12"/>
  <c r="K26" i="12"/>
  <c r="M25" i="12"/>
  <c r="M29" i="12" s="1"/>
  <c r="L25" i="12"/>
  <c r="K25" i="12"/>
  <c r="J25" i="12"/>
  <c r="I25" i="12"/>
  <c r="D25" i="12"/>
  <c r="H25" i="12" s="1"/>
  <c r="H26" i="12" s="1"/>
  <c r="M23" i="12"/>
  <c r="H24" i="12" s="1"/>
  <c r="L23" i="12"/>
  <c r="L24" i="12" s="1"/>
  <c r="H23" i="12"/>
  <c r="M21" i="12"/>
  <c r="L21" i="12"/>
  <c r="K21" i="12"/>
  <c r="J21" i="12"/>
  <c r="I21" i="12"/>
  <c r="D21" i="12"/>
  <c r="H21" i="12" s="1"/>
  <c r="M16" i="12"/>
  <c r="L16" i="12"/>
  <c r="K16" i="12"/>
  <c r="J16" i="12"/>
  <c r="I16" i="12"/>
  <c r="D16" i="12"/>
  <c r="H16" i="12" s="1"/>
  <c r="M15" i="12"/>
  <c r="L15" i="12"/>
  <c r="K15" i="12"/>
  <c r="J15" i="12"/>
  <c r="I15" i="12"/>
  <c r="H15" i="12"/>
  <c r="D15" i="12"/>
  <c r="M14" i="12"/>
  <c r="L14" i="12"/>
  <c r="K14" i="12"/>
  <c r="J14" i="12"/>
  <c r="I14" i="12"/>
  <c r="H14" i="12"/>
  <c r="D14" i="12"/>
  <c r="M13" i="12"/>
  <c r="L13" i="12"/>
  <c r="K13" i="12"/>
  <c r="J13" i="12"/>
  <c r="I13" i="12"/>
  <c r="D13" i="12"/>
  <c r="H13" i="12" s="1"/>
  <c r="M12" i="12"/>
  <c r="L12" i="12"/>
  <c r="K12" i="12"/>
  <c r="J12" i="12"/>
  <c r="I12" i="12"/>
  <c r="D12" i="12"/>
  <c r="H12" i="12" s="1"/>
  <c r="M11" i="12"/>
  <c r="L11" i="12"/>
  <c r="K11" i="12"/>
  <c r="J11" i="12"/>
  <c r="I11" i="12"/>
  <c r="H11" i="12"/>
  <c r="D11" i="12"/>
  <c r="M9" i="12"/>
  <c r="L9" i="12"/>
  <c r="K9" i="12"/>
  <c r="J9" i="12"/>
  <c r="I9" i="12"/>
  <c r="D9" i="12"/>
  <c r="H9" i="12" s="1"/>
  <c r="M8" i="12"/>
  <c r="L8" i="12"/>
  <c r="K8" i="12"/>
  <c r="J8" i="12"/>
  <c r="I8" i="12"/>
  <c r="H8" i="12"/>
  <c r="D8" i="12"/>
  <c r="M7" i="12"/>
  <c r="L7" i="12"/>
  <c r="K7" i="12"/>
  <c r="J7" i="12"/>
  <c r="I7" i="12"/>
  <c r="D7" i="12"/>
  <c r="H7" i="12" s="1"/>
  <c r="M6" i="12"/>
  <c r="L6" i="12"/>
  <c r="K6" i="12"/>
  <c r="J6" i="12"/>
  <c r="I6" i="12"/>
  <c r="D6" i="12"/>
  <c r="H6" i="12" s="1"/>
  <c r="M5" i="12"/>
  <c r="L5" i="12"/>
  <c r="K5" i="12"/>
  <c r="K23" i="12" s="1"/>
  <c r="K24" i="12" s="1"/>
  <c r="J5" i="12"/>
  <c r="I5" i="12"/>
  <c r="I23" i="12" s="1"/>
  <c r="H5" i="12"/>
  <c r="D5" i="12"/>
  <c r="D23" i="12" s="1"/>
  <c r="M4" i="12"/>
  <c r="L4" i="12"/>
  <c r="K4" i="12"/>
  <c r="K27" i="12" s="1"/>
  <c r="J4" i="12"/>
  <c r="J27" i="12" s="1"/>
  <c r="J28" i="12" s="1"/>
  <c r="I4" i="12"/>
  <c r="I27" i="12" s="1"/>
  <c r="H4" i="12"/>
  <c r="D4" i="12"/>
  <c r="D27" i="12" s="1"/>
  <c r="H3" i="12"/>
  <c r="M37" i="11"/>
  <c r="L37" i="11"/>
  <c r="K37" i="11"/>
  <c r="J37" i="11"/>
  <c r="I37" i="11"/>
  <c r="H37" i="11"/>
  <c r="D37" i="11"/>
  <c r="M36" i="11"/>
  <c r="L36" i="11"/>
  <c r="K36" i="11"/>
  <c r="J36" i="11"/>
  <c r="I36" i="11"/>
  <c r="H36" i="11"/>
  <c r="D36" i="11"/>
  <c r="M35" i="11"/>
  <c r="L35" i="11"/>
  <c r="K35" i="11"/>
  <c r="J35" i="11"/>
  <c r="I35" i="11"/>
  <c r="H35" i="11"/>
  <c r="D35" i="11"/>
  <c r="M34" i="11"/>
  <c r="L34" i="11"/>
  <c r="K34" i="11"/>
  <c r="J34" i="11"/>
  <c r="I34" i="11"/>
  <c r="D34" i="11"/>
  <c r="H34" i="11" s="1"/>
  <c r="M33" i="11"/>
  <c r="L33" i="11"/>
  <c r="K33" i="11"/>
  <c r="J33" i="11"/>
  <c r="I33" i="11"/>
  <c r="H33" i="11"/>
  <c r="D33" i="11"/>
  <c r="M32" i="11"/>
  <c r="L32" i="11"/>
  <c r="K32" i="11"/>
  <c r="J32" i="11"/>
  <c r="I32" i="11"/>
  <c r="D32" i="11"/>
  <c r="H32" i="11" s="1"/>
  <c r="K29" i="11"/>
  <c r="L26" i="11"/>
  <c r="J26" i="11"/>
  <c r="M25" i="11"/>
  <c r="M29" i="11" s="1"/>
  <c r="L25" i="11"/>
  <c r="K25" i="11"/>
  <c r="K26" i="11" s="1"/>
  <c r="J25" i="11"/>
  <c r="J29" i="11" s="1"/>
  <c r="I25" i="11"/>
  <c r="I29" i="11" s="1"/>
  <c r="D25" i="11"/>
  <c r="H25" i="11" s="1"/>
  <c r="H29" i="11" s="1"/>
  <c r="K23" i="11"/>
  <c r="K24" i="11" s="1"/>
  <c r="D23" i="11"/>
  <c r="M21" i="11"/>
  <c r="L21" i="11"/>
  <c r="K21" i="11"/>
  <c r="J21" i="11"/>
  <c r="I21" i="11"/>
  <c r="H21" i="11"/>
  <c r="D21" i="11"/>
  <c r="M16" i="11"/>
  <c r="L16" i="11"/>
  <c r="K16" i="11"/>
  <c r="J16" i="11"/>
  <c r="I16" i="11"/>
  <c r="H16" i="11"/>
  <c r="D16" i="11"/>
  <c r="M15" i="11"/>
  <c r="L15" i="11"/>
  <c r="K15" i="11"/>
  <c r="J15" i="11"/>
  <c r="I15" i="11"/>
  <c r="D15" i="11"/>
  <c r="H15" i="11" s="1"/>
  <c r="M14" i="11"/>
  <c r="L14" i="11"/>
  <c r="K14" i="11"/>
  <c r="J14" i="11"/>
  <c r="I14" i="11"/>
  <c r="H14" i="11"/>
  <c r="D14" i="11"/>
  <c r="M13" i="11"/>
  <c r="L13" i="11"/>
  <c r="K13" i="11"/>
  <c r="J13" i="11"/>
  <c r="I13" i="11"/>
  <c r="D13" i="11"/>
  <c r="H13" i="11" s="1"/>
  <c r="M12" i="11"/>
  <c r="L12" i="11"/>
  <c r="K12" i="11"/>
  <c r="J12" i="11"/>
  <c r="I12" i="11"/>
  <c r="H12" i="11"/>
  <c r="D12" i="11"/>
  <c r="M11" i="11"/>
  <c r="L11" i="11"/>
  <c r="K11" i="11"/>
  <c r="J11" i="11"/>
  <c r="I11" i="11"/>
  <c r="D11" i="11"/>
  <c r="H11" i="11" s="1"/>
  <c r="M9" i="11"/>
  <c r="L9" i="11"/>
  <c r="K9" i="11"/>
  <c r="J9" i="11"/>
  <c r="I9" i="11"/>
  <c r="H9" i="11"/>
  <c r="D9" i="11"/>
  <c r="M8" i="11"/>
  <c r="L8" i="11"/>
  <c r="K8" i="11"/>
  <c r="J8" i="11"/>
  <c r="I8" i="11"/>
  <c r="D8" i="11"/>
  <c r="H8" i="11" s="1"/>
  <c r="M7" i="11"/>
  <c r="L7" i="11"/>
  <c r="K7" i="11"/>
  <c r="J7" i="11"/>
  <c r="I7" i="11"/>
  <c r="D7" i="11"/>
  <c r="H7" i="11" s="1"/>
  <c r="M6" i="11"/>
  <c r="L6" i="11"/>
  <c r="K6" i="11"/>
  <c r="J6" i="11"/>
  <c r="I6" i="11"/>
  <c r="D6" i="11"/>
  <c r="H6" i="11" s="1"/>
  <c r="M5" i="11"/>
  <c r="M23" i="11" s="1"/>
  <c r="L5" i="11"/>
  <c r="L23" i="11" s="1"/>
  <c r="L24" i="11" s="1"/>
  <c r="K5" i="11"/>
  <c r="J5" i="11"/>
  <c r="J23" i="11" s="1"/>
  <c r="J24" i="11" s="1"/>
  <c r="I5" i="11"/>
  <c r="I23" i="11" s="1"/>
  <c r="H5" i="11"/>
  <c r="D5" i="11"/>
  <c r="M4" i="11"/>
  <c r="M27" i="11" s="1"/>
  <c r="L4" i="11"/>
  <c r="L27" i="11" s="1"/>
  <c r="K4" i="11"/>
  <c r="K27" i="11" s="1"/>
  <c r="J4" i="11"/>
  <c r="J27" i="11" s="1"/>
  <c r="I4" i="11"/>
  <c r="I27" i="11" s="1"/>
  <c r="D4" i="11"/>
  <c r="H4" i="11" s="1"/>
  <c r="H27" i="11" s="1"/>
  <c r="H3" i="11"/>
  <c r="M37" i="10"/>
  <c r="L37" i="10"/>
  <c r="K37" i="10"/>
  <c r="J37" i="10"/>
  <c r="I37" i="10"/>
  <c r="H37" i="10"/>
  <c r="D37" i="10"/>
  <c r="M36" i="10"/>
  <c r="L36" i="10"/>
  <c r="K36" i="10"/>
  <c r="J36" i="10"/>
  <c r="I36" i="10"/>
  <c r="H36" i="10"/>
  <c r="D36" i="10"/>
  <c r="M35" i="10"/>
  <c r="L35" i="10"/>
  <c r="K35" i="10"/>
  <c r="J35" i="10"/>
  <c r="I35" i="10"/>
  <c r="H35" i="10"/>
  <c r="D35" i="10"/>
  <c r="M34" i="10"/>
  <c r="L34" i="10"/>
  <c r="K34" i="10"/>
  <c r="J34" i="10"/>
  <c r="I34" i="10"/>
  <c r="D34" i="10"/>
  <c r="H34" i="10" s="1"/>
  <c r="M33" i="10"/>
  <c r="L33" i="10"/>
  <c r="K33" i="10"/>
  <c r="J33" i="10"/>
  <c r="I33" i="10"/>
  <c r="D33" i="10"/>
  <c r="H33" i="10" s="1"/>
  <c r="M32" i="10"/>
  <c r="L32" i="10"/>
  <c r="K32" i="10"/>
  <c r="J32" i="10"/>
  <c r="I32" i="10"/>
  <c r="D32" i="10"/>
  <c r="H32" i="10" s="1"/>
  <c r="J29" i="10"/>
  <c r="L26" i="10"/>
  <c r="J26" i="10"/>
  <c r="M25" i="10"/>
  <c r="M29" i="10" s="1"/>
  <c r="L25" i="10"/>
  <c r="K25" i="10"/>
  <c r="K29" i="10" s="1"/>
  <c r="J25" i="10"/>
  <c r="I25" i="10"/>
  <c r="I29" i="10" s="1"/>
  <c r="D25" i="10"/>
  <c r="H25" i="10" s="1"/>
  <c r="H29" i="10" s="1"/>
  <c r="K23" i="10"/>
  <c r="K24" i="10" s="1"/>
  <c r="D23" i="10"/>
  <c r="M21" i="10"/>
  <c r="L21" i="10"/>
  <c r="K21" i="10"/>
  <c r="J21" i="10"/>
  <c r="I21" i="10"/>
  <c r="H21" i="10"/>
  <c r="D21" i="10"/>
  <c r="M16" i="10"/>
  <c r="L16" i="10"/>
  <c r="K16" i="10"/>
  <c r="J16" i="10"/>
  <c r="I16" i="10"/>
  <c r="H16" i="10"/>
  <c r="D16" i="10"/>
  <c r="M15" i="10"/>
  <c r="L15" i="10"/>
  <c r="K15" i="10"/>
  <c r="J15" i="10"/>
  <c r="I15" i="10"/>
  <c r="D15" i="10"/>
  <c r="H15" i="10" s="1"/>
  <c r="M14" i="10"/>
  <c r="L14" i="10"/>
  <c r="K14" i="10"/>
  <c r="J14" i="10"/>
  <c r="I14" i="10"/>
  <c r="H14" i="10"/>
  <c r="D14" i="10"/>
  <c r="M13" i="10"/>
  <c r="L13" i="10"/>
  <c r="K13" i="10"/>
  <c r="J13" i="10"/>
  <c r="I13" i="10"/>
  <c r="D13" i="10"/>
  <c r="H13" i="10" s="1"/>
  <c r="M12" i="10"/>
  <c r="L12" i="10"/>
  <c r="K12" i="10"/>
  <c r="J12" i="10"/>
  <c r="I12" i="10"/>
  <c r="H12" i="10"/>
  <c r="D12" i="10"/>
  <c r="M11" i="10"/>
  <c r="L11" i="10"/>
  <c r="K11" i="10"/>
  <c r="J11" i="10"/>
  <c r="I11" i="10"/>
  <c r="D11" i="10"/>
  <c r="H11" i="10" s="1"/>
  <c r="M9" i="10"/>
  <c r="L9" i="10"/>
  <c r="K9" i="10"/>
  <c r="J9" i="10"/>
  <c r="I9" i="10"/>
  <c r="H9" i="10"/>
  <c r="D9" i="10"/>
  <c r="M8" i="10"/>
  <c r="L8" i="10"/>
  <c r="K8" i="10"/>
  <c r="J8" i="10"/>
  <c r="I8" i="10"/>
  <c r="D8" i="10"/>
  <c r="H8" i="10" s="1"/>
  <c r="M7" i="10"/>
  <c r="L7" i="10"/>
  <c r="K7" i="10"/>
  <c r="J7" i="10"/>
  <c r="I7" i="10"/>
  <c r="D7" i="10"/>
  <c r="H7" i="10" s="1"/>
  <c r="M6" i="10"/>
  <c r="L6" i="10"/>
  <c r="K6" i="10"/>
  <c r="J6" i="10"/>
  <c r="I6" i="10"/>
  <c r="D6" i="10"/>
  <c r="H6" i="10" s="1"/>
  <c r="M5" i="10"/>
  <c r="M23" i="10" s="1"/>
  <c r="L5" i="10"/>
  <c r="L23" i="10" s="1"/>
  <c r="L24" i="10" s="1"/>
  <c r="K5" i="10"/>
  <c r="J5" i="10"/>
  <c r="J23" i="10" s="1"/>
  <c r="J24" i="10" s="1"/>
  <c r="I5" i="10"/>
  <c r="I23" i="10" s="1"/>
  <c r="H5" i="10"/>
  <c r="D5" i="10"/>
  <c r="M4" i="10"/>
  <c r="M27" i="10" s="1"/>
  <c r="L4" i="10"/>
  <c r="L27" i="10" s="1"/>
  <c r="K4" i="10"/>
  <c r="K27" i="10" s="1"/>
  <c r="J4" i="10"/>
  <c r="J27" i="10" s="1"/>
  <c r="I4" i="10"/>
  <c r="I27" i="10" s="1"/>
  <c r="D4" i="10"/>
  <c r="H4" i="10" s="1"/>
  <c r="H27" i="10" s="1"/>
  <c r="H3" i="10"/>
  <c r="M37" i="9"/>
  <c r="L37" i="9"/>
  <c r="K37" i="9"/>
  <c r="J37" i="9"/>
  <c r="I37" i="9"/>
  <c r="H37" i="9"/>
  <c r="D37" i="9"/>
  <c r="M36" i="9"/>
  <c r="L36" i="9"/>
  <c r="K36" i="9"/>
  <c r="J36" i="9"/>
  <c r="I36" i="9"/>
  <c r="H36" i="9"/>
  <c r="D36" i="9"/>
  <c r="M35" i="9"/>
  <c r="L35" i="9"/>
  <c r="K35" i="9"/>
  <c r="J35" i="9"/>
  <c r="I35" i="9"/>
  <c r="H35" i="9"/>
  <c r="D35" i="9"/>
  <c r="M34" i="9"/>
  <c r="L34" i="9"/>
  <c r="K34" i="9"/>
  <c r="J34" i="9"/>
  <c r="I34" i="9"/>
  <c r="D34" i="9"/>
  <c r="H34" i="9" s="1"/>
  <c r="M33" i="9"/>
  <c r="L33" i="9"/>
  <c r="K33" i="9"/>
  <c r="J33" i="9"/>
  <c r="I33" i="9"/>
  <c r="H33" i="9"/>
  <c r="D33" i="9"/>
  <c r="M32" i="9"/>
  <c r="L32" i="9"/>
  <c r="K32" i="9"/>
  <c r="J32" i="9"/>
  <c r="I32" i="9"/>
  <c r="D32" i="9"/>
  <c r="H32" i="9" s="1"/>
  <c r="J29" i="9"/>
  <c r="L26" i="9"/>
  <c r="J26" i="9"/>
  <c r="M25" i="9"/>
  <c r="M29" i="9" s="1"/>
  <c r="L25" i="9"/>
  <c r="K25" i="9"/>
  <c r="K29" i="9" s="1"/>
  <c r="J25" i="9"/>
  <c r="I25" i="9"/>
  <c r="I29" i="9" s="1"/>
  <c r="D25" i="9"/>
  <c r="H25" i="9" s="1"/>
  <c r="H29" i="9" s="1"/>
  <c r="K23" i="9"/>
  <c r="K24" i="9" s="1"/>
  <c r="D23" i="9"/>
  <c r="M21" i="9"/>
  <c r="L21" i="9"/>
  <c r="K21" i="9"/>
  <c r="J21" i="9"/>
  <c r="I21" i="9"/>
  <c r="H21" i="9"/>
  <c r="D21" i="9"/>
  <c r="M16" i="9"/>
  <c r="L16" i="9"/>
  <c r="K16" i="9"/>
  <c r="J16" i="9"/>
  <c r="I16" i="9"/>
  <c r="H16" i="9"/>
  <c r="D16" i="9"/>
  <c r="M15" i="9"/>
  <c r="L15" i="9"/>
  <c r="K15" i="9"/>
  <c r="J15" i="9"/>
  <c r="I15" i="9"/>
  <c r="D15" i="9"/>
  <c r="H15" i="9" s="1"/>
  <c r="M14" i="9"/>
  <c r="L14" i="9"/>
  <c r="K14" i="9"/>
  <c r="J14" i="9"/>
  <c r="I14" i="9"/>
  <c r="H14" i="9"/>
  <c r="D14" i="9"/>
  <c r="M13" i="9"/>
  <c r="L13" i="9"/>
  <c r="K13" i="9"/>
  <c r="J13" i="9"/>
  <c r="I13" i="9"/>
  <c r="D13" i="9"/>
  <c r="H13" i="9" s="1"/>
  <c r="M12" i="9"/>
  <c r="L12" i="9"/>
  <c r="K12" i="9"/>
  <c r="J12" i="9"/>
  <c r="I12" i="9"/>
  <c r="H12" i="9"/>
  <c r="D12" i="9"/>
  <c r="M11" i="9"/>
  <c r="L11" i="9"/>
  <c r="K11" i="9"/>
  <c r="J11" i="9"/>
  <c r="I11" i="9"/>
  <c r="D11" i="9"/>
  <c r="H11" i="9" s="1"/>
  <c r="M9" i="9"/>
  <c r="L9" i="9"/>
  <c r="K9" i="9"/>
  <c r="J9" i="9"/>
  <c r="I9" i="9"/>
  <c r="H9" i="9"/>
  <c r="D9" i="9"/>
  <c r="M8" i="9"/>
  <c r="L8" i="9"/>
  <c r="K8" i="9"/>
  <c r="J8" i="9"/>
  <c r="I8" i="9"/>
  <c r="D8" i="9"/>
  <c r="H8" i="9" s="1"/>
  <c r="M7" i="9"/>
  <c r="L7" i="9"/>
  <c r="K7" i="9"/>
  <c r="J7" i="9"/>
  <c r="I7" i="9"/>
  <c r="H7" i="9"/>
  <c r="D7" i="9"/>
  <c r="M6" i="9"/>
  <c r="L6" i="9"/>
  <c r="K6" i="9"/>
  <c r="J6" i="9"/>
  <c r="I6" i="9"/>
  <c r="D6" i="9"/>
  <c r="H6" i="9" s="1"/>
  <c r="M5" i="9"/>
  <c r="M23" i="9" s="1"/>
  <c r="L5" i="9"/>
  <c r="L23" i="9" s="1"/>
  <c r="L24" i="9" s="1"/>
  <c r="K5" i="9"/>
  <c r="J5" i="9"/>
  <c r="J23" i="9" s="1"/>
  <c r="J24" i="9" s="1"/>
  <c r="I5" i="9"/>
  <c r="I23" i="9" s="1"/>
  <c r="H5" i="9"/>
  <c r="D5" i="9"/>
  <c r="M4" i="9"/>
  <c r="M27" i="9" s="1"/>
  <c r="L4" i="9"/>
  <c r="L27" i="9" s="1"/>
  <c r="K4" i="9"/>
  <c r="K27" i="9" s="1"/>
  <c r="J4" i="9"/>
  <c r="J27" i="9" s="1"/>
  <c r="I4" i="9"/>
  <c r="I27" i="9" s="1"/>
  <c r="D4" i="9"/>
  <c r="H4" i="9" s="1"/>
  <c r="H27" i="9" s="1"/>
  <c r="H3" i="9"/>
  <c r="M37" i="8"/>
  <c r="L37" i="8"/>
  <c r="K37" i="8"/>
  <c r="J37" i="8"/>
  <c r="I37" i="8"/>
  <c r="H37" i="8"/>
  <c r="D37" i="8"/>
  <c r="M36" i="8"/>
  <c r="L36" i="8"/>
  <c r="K36" i="8"/>
  <c r="J36" i="8"/>
  <c r="I36" i="8"/>
  <c r="H36" i="8"/>
  <c r="D36" i="8"/>
  <c r="M35" i="8"/>
  <c r="L35" i="8"/>
  <c r="K35" i="8"/>
  <c r="J35" i="8"/>
  <c r="I35" i="8"/>
  <c r="H35" i="8"/>
  <c r="D35" i="8"/>
  <c r="M34" i="8"/>
  <c r="L34" i="8"/>
  <c r="K34" i="8"/>
  <c r="J34" i="8"/>
  <c r="I34" i="8"/>
  <c r="D34" i="8"/>
  <c r="H34" i="8" s="1"/>
  <c r="M33" i="8"/>
  <c r="L33" i="8"/>
  <c r="K33" i="8"/>
  <c r="J33" i="8"/>
  <c r="I33" i="8"/>
  <c r="H33" i="8"/>
  <c r="D33" i="8"/>
  <c r="M32" i="8"/>
  <c r="L32" i="8"/>
  <c r="K32" i="8"/>
  <c r="J32" i="8"/>
  <c r="I32" i="8"/>
  <c r="D32" i="8"/>
  <c r="H32" i="8" s="1"/>
  <c r="J29" i="8"/>
  <c r="L26" i="8"/>
  <c r="J26" i="8"/>
  <c r="M25" i="8"/>
  <c r="M29" i="8" s="1"/>
  <c r="L25" i="8"/>
  <c r="K25" i="8"/>
  <c r="K29" i="8" s="1"/>
  <c r="J25" i="8"/>
  <c r="I25" i="8"/>
  <c r="I29" i="8" s="1"/>
  <c r="D25" i="8"/>
  <c r="H25" i="8" s="1"/>
  <c r="H29" i="8" s="1"/>
  <c r="K23" i="8"/>
  <c r="K24" i="8" s="1"/>
  <c r="D23" i="8"/>
  <c r="M21" i="8"/>
  <c r="L21" i="8"/>
  <c r="K21" i="8"/>
  <c r="J21" i="8"/>
  <c r="I21" i="8"/>
  <c r="H21" i="8"/>
  <c r="D21" i="8"/>
  <c r="M16" i="8"/>
  <c r="L16" i="8"/>
  <c r="K16" i="8"/>
  <c r="J16" i="8"/>
  <c r="I16" i="8"/>
  <c r="H16" i="8"/>
  <c r="D16" i="8"/>
  <c r="M15" i="8"/>
  <c r="L15" i="8"/>
  <c r="K15" i="8"/>
  <c r="J15" i="8"/>
  <c r="I15" i="8"/>
  <c r="D15" i="8"/>
  <c r="H15" i="8" s="1"/>
  <c r="M14" i="8"/>
  <c r="L14" i="8"/>
  <c r="K14" i="8"/>
  <c r="J14" i="8"/>
  <c r="I14" i="8"/>
  <c r="H14" i="8"/>
  <c r="D14" i="8"/>
  <c r="M13" i="8"/>
  <c r="L13" i="8"/>
  <c r="K13" i="8"/>
  <c r="J13" i="8"/>
  <c r="I13" i="8"/>
  <c r="D13" i="8"/>
  <c r="H13" i="8" s="1"/>
  <c r="M12" i="8"/>
  <c r="L12" i="8"/>
  <c r="K12" i="8"/>
  <c r="J12" i="8"/>
  <c r="I12" i="8"/>
  <c r="H12" i="8"/>
  <c r="D12" i="8"/>
  <c r="M11" i="8"/>
  <c r="L11" i="8"/>
  <c r="K11" i="8"/>
  <c r="J11" i="8"/>
  <c r="I11" i="8"/>
  <c r="D11" i="8"/>
  <c r="H11" i="8" s="1"/>
  <c r="M9" i="8"/>
  <c r="L9" i="8"/>
  <c r="K9" i="8"/>
  <c r="J9" i="8"/>
  <c r="I9" i="8"/>
  <c r="H9" i="8"/>
  <c r="D9" i="8"/>
  <c r="M8" i="8"/>
  <c r="L8" i="8"/>
  <c r="K8" i="8"/>
  <c r="J8" i="8"/>
  <c r="I8" i="8"/>
  <c r="D8" i="8"/>
  <c r="H8" i="8" s="1"/>
  <c r="M7" i="8"/>
  <c r="L7" i="8"/>
  <c r="K7" i="8"/>
  <c r="J7" i="8"/>
  <c r="I7" i="8"/>
  <c r="H7" i="8"/>
  <c r="D7" i="8"/>
  <c r="M6" i="8"/>
  <c r="L6" i="8"/>
  <c r="K6" i="8"/>
  <c r="J6" i="8"/>
  <c r="I6" i="8"/>
  <c r="D6" i="8"/>
  <c r="H6" i="8" s="1"/>
  <c r="M5" i="8"/>
  <c r="M23" i="8" s="1"/>
  <c r="L5" i="8"/>
  <c r="L23" i="8" s="1"/>
  <c r="L24" i="8" s="1"/>
  <c r="K5" i="8"/>
  <c r="J5" i="8"/>
  <c r="J23" i="8" s="1"/>
  <c r="J24" i="8" s="1"/>
  <c r="I5" i="8"/>
  <c r="I23" i="8" s="1"/>
  <c r="H5" i="8"/>
  <c r="H23" i="8" s="1"/>
  <c r="D5" i="8"/>
  <c r="M4" i="8"/>
  <c r="M27" i="8" s="1"/>
  <c r="L4" i="8"/>
  <c r="L27" i="8" s="1"/>
  <c r="K4" i="8"/>
  <c r="K27" i="8" s="1"/>
  <c r="J4" i="8"/>
  <c r="J27" i="8" s="1"/>
  <c r="I4" i="8"/>
  <c r="I27" i="8" s="1"/>
  <c r="D4" i="8"/>
  <c r="H4" i="8" s="1"/>
  <c r="H27" i="8" s="1"/>
  <c r="H3" i="8"/>
  <c r="L37" i="7"/>
  <c r="K37" i="7"/>
  <c r="J37" i="7"/>
  <c r="I37" i="7"/>
  <c r="H37" i="7"/>
  <c r="D37" i="7"/>
  <c r="L36" i="7"/>
  <c r="K36" i="7"/>
  <c r="J36" i="7"/>
  <c r="I36" i="7"/>
  <c r="H36" i="7"/>
  <c r="D36" i="7"/>
  <c r="L35" i="7"/>
  <c r="K35" i="7"/>
  <c r="J35" i="7"/>
  <c r="I35" i="7"/>
  <c r="D35" i="7"/>
  <c r="H35" i="7" s="1"/>
  <c r="L34" i="7"/>
  <c r="K34" i="7"/>
  <c r="J34" i="7"/>
  <c r="I34" i="7"/>
  <c r="D34" i="7"/>
  <c r="H34" i="7" s="1"/>
  <c r="L33" i="7"/>
  <c r="K33" i="7"/>
  <c r="J33" i="7"/>
  <c r="I33" i="7"/>
  <c r="D33" i="7"/>
  <c r="H33" i="7" s="1"/>
  <c r="L32" i="7"/>
  <c r="K32" i="7"/>
  <c r="J32" i="7"/>
  <c r="I32" i="7"/>
  <c r="D32" i="7"/>
  <c r="H32" i="7" s="1"/>
  <c r="L29" i="7"/>
  <c r="J29" i="7"/>
  <c r="I27" i="7"/>
  <c r="I28" i="7" s="1"/>
  <c r="L26" i="7"/>
  <c r="K26" i="7"/>
  <c r="L25" i="7"/>
  <c r="K25" i="7"/>
  <c r="K29" i="7" s="1"/>
  <c r="J25" i="7"/>
  <c r="J26" i="7" s="1"/>
  <c r="I25" i="7"/>
  <c r="I29" i="7" s="1"/>
  <c r="D25" i="7"/>
  <c r="H25" i="7" s="1"/>
  <c r="I23" i="7"/>
  <c r="I24" i="7" s="1"/>
  <c r="L21" i="7"/>
  <c r="K21" i="7"/>
  <c r="J21" i="7"/>
  <c r="I21" i="7"/>
  <c r="D21" i="7"/>
  <c r="L16" i="7"/>
  <c r="K16" i="7"/>
  <c r="J16" i="7"/>
  <c r="I16" i="7"/>
  <c r="D16" i="7"/>
  <c r="H16" i="7" s="1"/>
  <c r="L15" i="7"/>
  <c r="K15" i="7"/>
  <c r="J15" i="7"/>
  <c r="I15" i="7"/>
  <c r="D15" i="7"/>
  <c r="H15" i="7" s="1"/>
  <c r="L14" i="7"/>
  <c r="K14" i="7"/>
  <c r="J14" i="7"/>
  <c r="I14" i="7"/>
  <c r="D14" i="7"/>
  <c r="H14" i="7" s="1"/>
  <c r="L13" i="7"/>
  <c r="K13" i="7"/>
  <c r="J13" i="7"/>
  <c r="I13" i="7"/>
  <c r="D13" i="7"/>
  <c r="H13" i="7" s="1"/>
  <c r="L12" i="7"/>
  <c r="K12" i="7"/>
  <c r="J12" i="7"/>
  <c r="I12" i="7"/>
  <c r="D12" i="7"/>
  <c r="H12" i="7" s="1"/>
  <c r="L11" i="7"/>
  <c r="K11" i="7"/>
  <c r="J11" i="7"/>
  <c r="I11" i="7"/>
  <c r="D11" i="7"/>
  <c r="H11" i="7" s="1"/>
  <c r="L9" i="7"/>
  <c r="K9" i="7"/>
  <c r="J9" i="7"/>
  <c r="I9" i="7"/>
  <c r="H9" i="7"/>
  <c r="D9" i="7"/>
  <c r="L8" i="7"/>
  <c r="K8" i="7"/>
  <c r="J8" i="7"/>
  <c r="I8" i="7"/>
  <c r="H8" i="7"/>
  <c r="D8" i="7"/>
  <c r="L7" i="7"/>
  <c r="K7" i="7"/>
  <c r="J7" i="7"/>
  <c r="I7" i="7"/>
  <c r="H7" i="7"/>
  <c r="D7" i="7"/>
  <c r="L6" i="7"/>
  <c r="K6" i="7"/>
  <c r="K23" i="7" s="1"/>
  <c r="K24" i="7" s="1"/>
  <c r="J6" i="7"/>
  <c r="I6" i="7"/>
  <c r="H6" i="7"/>
  <c r="D6" i="7"/>
  <c r="D23" i="7" s="1"/>
  <c r="L5" i="7"/>
  <c r="L23" i="7" s="1"/>
  <c r="L24" i="7" s="1"/>
  <c r="K5" i="7"/>
  <c r="J5" i="7"/>
  <c r="J23" i="7" s="1"/>
  <c r="J24" i="7" s="1"/>
  <c r="I5" i="7"/>
  <c r="H5" i="7"/>
  <c r="H23" i="7" s="1"/>
  <c r="H24" i="7" s="1"/>
  <c r="D5" i="7"/>
  <c r="L4" i="7"/>
  <c r="L27" i="7" s="1"/>
  <c r="K4" i="7"/>
  <c r="K27" i="7" s="1"/>
  <c r="J4" i="7"/>
  <c r="J27" i="7" s="1"/>
  <c r="I4" i="7"/>
  <c r="H4" i="7"/>
  <c r="D4" i="7"/>
  <c r="D27" i="7" s="1"/>
  <c r="H3" i="7"/>
  <c r="L37" i="6"/>
  <c r="K37" i="6"/>
  <c r="J37" i="6"/>
  <c r="I37" i="6"/>
  <c r="H37" i="6"/>
  <c r="D37" i="6"/>
  <c r="L36" i="6"/>
  <c r="K36" i="6"/>
  <c r="J36" i="6"/>
  <c r="I36" i="6"/>
  <c r="H36" i="6"/>
  <c r="D36" i="6"/>
  <c r="L35" i="6"/>
  <c r="K35" i="6"/>
  <c r="J35" i="6"/>
  <c r="I35" i="6"/>
  <c r="D35" i="6"/>
  <c r="H35" i="6" s="1"/>
  <c r="L34" i="6"/>
  <c r="K34" i="6"/>
  <c r="J34" i="6"/>
  <c r="I34" i="6"/>
  <c r="D34" i="6"/>
  <c r="H34" i="6" s="1"/>
  <c r="L33" i="6"/>
  <c r="K33" i="6"/>
  <c r="J33" i="6"/>
  <c r="I33" i="6"/>
  <c r="D33" i="6"/>
  <c r="H33" i="6" s="1"/>
  <c r="L32" i="6"/>
  <c r="K32" i="6"/>
  <c r="J32" i="6"/>
  <c r="I32" i="6"/>
  <c r="D32" i="6"/>
  <c r="H32" i="6" s="1"/>
  <c r="L29" i="6"/>
  <c r="K27" i="6"/>
  <c r="K28" i="6" s="1"/>
  <c r="D27" i="6"/>
  <c r="J26" i="6"/>
  <c r="I26" i="6"/>
  <c r="L25" i="6"/>
  <c r="L26" i="6" s="1"/>
  <c r="K25" i="6"/>
  <c r="K29" i="6" s="1"/>
  <c r="J25" i="6"/>
  <c r="I25" i="6"/>
  <c r="D26" i="6" s="1"/>
  <c r="D25" i="6"/>
  <c r="H25" i="6" s="1"/>
  <c r="K23" i="6"/>
  <c r="K24" i="6" s="1"/>
  <c r="D23" i="6"/>
  <c r="L21" i="6"/>
  <c r="K21" i="6"/>
  <c r="J21" i="6"/>
  <c r="I21" i="6"/>
  <c r="D21" i="6"/>
  <c r="H21" i="6" s="1"/>
  <c r="L16" i="6"/>
  <c r="K16" i="6"/>
  <c r="J16" i="6"/>
  <c r="I16" i="6"/>
  <c r="D16" i="6"/>
  <c r="H16" i="6" s="1"/>
  <c r="L15" i="6"/>
  <c r="K15" i="6"/>
  <c r="J15" i="6"/>
  <c r="I15" i="6"/>
  <c r="D15" i="6"/>
  <c r="H15" i="6" s="1"/>
  <c r="L14" i="6"/>
  <c r="K14" i="6"/>
  <c r="J14" i="6"/>
  <c r="I14" i="6"/>
  <c r="D14" i="6"/>
  <c r="H14" i="6" s="1"/>
  <c r="L13" i="6"/>
  <c r="K13" i="6"/>
  <c r="J13" i="6"/>
  <c r="I13" i="6"/>
  <c r="D13" i="6"/>
  <c r="H13" i="6" s="1"/>
  <c r="L12" i="6"/>
  <c r="K12" i="6"/>
  <c r="J12" i="6"/>
  <c r="I12" i="6"/>
  <c r="D12" i="6"/>
  <c r="H12" i="6" s="1"/>
  <c r="L11" i="6"/>
  <c r="K11" i="6"/>
  <c r="J11" i="6"/>
  <c r="I11" i="6"/>
  <c r="D11" i="6"/>
  <c r="H11" i="6" s="1"/>
  <c r="L9" i="6"/>
  <c r="K9" i="6"/>
  <c r="J9" i="6"/>
  <c r="I9" i="6"/>
  <c r="H9" i="6"/>
  <c r="D9" i="6"/>
  <c r="L8" i="6"/>
  <c r="K8" i="6"/>
  <c r="J8" i="6"/>
  <c r="I8" i="6"/>
  <c r="H8" i="6"/>
  <c r="D8" i="6"/>
  <c r="L7" i="6"/>
  <c r="K7" i="6"/>
  <c r="J7" i="6"/>
  <c r="I7" i="6"/>
  <c r="H7" i="6"/>
  <c r="D7" i="6"/>
  <c r="L6" i="6"/>
  <c r="K6" i="6"/>
  <c r="J6" i="6"/>
  <c r="I6" i="6"/>
  <c r="I23" i="6" s="1"/>
  <c r="H6" i="6"/>
  <c r="D6" i="6"/>
  <c r="L5" i="6"/>
  <c r="L23" i="6" s="1"/>
  <c r="L24" i="6" s="1"/>
  <c r="K5" i="6"/>
  <c r="J5" i="6"/>
  <c r="J23" i="6" s="1"/>
  <c r="J24" i="6" s="1"/>
  <c r="I5" i="6"/>
  <c r="H5" i="6"/>
  <c r="H23" i="6" s="1"/>
  <c r="H24" i="6" s="1"/>
  <c r="D5" i="6"/>
  <c r="L4" i="6"/>
  <c r="L27" i="6" s="1"/>
  <c r="K4" i="6"/>
  <c r="J4" i="6"/>
  <c r="J27" i="6" s="1"/>
  <c r="I4" i="6"/>
  <c r="I27" i="6" s="1"/>
  <c r="H4" i="6"/>
  <c r="H27" i="6" s="1"/>
  <c r="D4" i="6"/>
  <c r="H3" i="6"/>
  <c r="K37" i="5"/>
  <c r="J37" i="5"/>
  <c r="I37" i="5"/>
  <c r="H37" i="5"/>
  <c r="D37" i="5"/>
  <c r="K36" i="5"/>
  <c r="J36" i="5"/>
  <c r="I36" i="5"/>
  <c r="H36" i="5"/>
  <c r="D36" i="5"/>
  <c r="K35" i="5"/>
  <c r="J35" i="5"/>
  <c r="I35" i="5"/>
  <c r="H35" i="5"/>
  <c r="D35" i="5"/>
  <c r="K34" i="5"/>
  <c r="J34" i="5"/>
  <c r="I34" i="5"/>
  <c r="D34" i="5"/>
  <c r="K33" i="5"/>
  <c r="J33" i="5"/>
  <c r="I33" i="5"/>
  <c r="H33" i="5"/>
  <c r="D33" i="5"/>
  <c r="K32" i="5"/>
  <c r="J32" i="5"/>
  <c r="I32" i="5"/>
  <c r="D32" i="5"/>
  <c r="H32" i="5" s="1"/>
  <c r="J29" i="5"/>
  <c r="K27" i="5"/>
  <c r="K30" i="5" s="1"/>
  <c r="D27" i="5"/>
  <c r="J26" i="5"/>
  <c r="K25" i="5"/>
  <c r="K26" i="5" s="1"/>
  <c r="J25" i="5"/>
  <c r="I25" i="5"/>
  <c r="I29" i="5" s="1"/>
  <c r="D25" i="5"/>
  <c r="H25" i="5" s="1"/>
  <c r="K21" i="5"/>
  <c r="J21" i="5"/>
  <c r="I21" i="5"/>
  <c r="H21" i="5"/>
  <c r="D21" i="5"/>
  <c r="K16" i="5"/>
  <c r="J16" i="5"/>
  <c r="I16" i="5"/>
  <c r="H16" i="5"/>
  <c r="D16" i="5"/>
  <c r="K15" i="5"/>
  <c r="J15" i="5"/>
  <c r="I15" i="5"/>
  <c r="D15" i="5"/>
  <c r="K14" i="5"/>
  <c r="J14" i="5"/>
  <c r="I14" i="5"/>
  <c r="H14" i="5"/>
  <c r="D14" i="5"/>
  <c r="K13" i="5"/>
  <c r="J13" i="5"/>
  <c r="I13" i="5"/>
  <c r="D13" i="5"/>
  <c r="H13" i="5" s="1"/>
  <c r="K12" i="5"/>
  <c r="J12" i="5"/>
  <c r="I12" i="5"/>
  <c r="H12" i="5"/>
  <c r="D12" i="5"/>
  <c r="K11" i="5"/>
  <c r="J11" i="5"/>
  <c r="I11" i="5"/>
  <c r="D11" i="5"/>
  <c r="H11" i="5" s="1"/>
  <c r="K9" i="5"/>
  <c r="J9" i="5"/>
  <c r="I9" i="5"/>
  <c r="H9" i="5"/>
  <c r="D9" i="5"/>
  <c r="K8" i="5"/>
  <c r="J8" i="5"/>
  <c r="I8" i="5"/>
  <c r="D8" i="5"/>
  <c r="H8" i="5" s="1"/>
  <c r="K7" i="5"/>
  <c r="J7" i="5"/>
  <c r="I7" i="5"/>
  <c r="D7" i="5"/>
  <c r="K6" i="5"/>
  <c r="K23" i="5" s="1"/>
  <c r="K24" i="5" s="1"/>
  <c r="J6" i="5"/>
  <c r="I6" i="5"/>
  <c r="D6" i="5"/>
  <c r="H6" i="5" s="1"/>
  <c r="K5" i="5"/>
  <c r="J5" i="5"/>
  <c r="J23" i="5" s="1"/>
  <c r="J24" i="5" s="1"/>
  <c r="I5" i="5"/>
  <c r="I23" i="5" s="1"/>
  <c r="H5" i="5"/>
  <c r="H23" i="5" s="1"/>
  <c r="H24" i="5" s="1"/>
  <c r="D5" i="5"/>
  <c r="K4" i="5"/>
  <c r="J4" i="5"/>
  <c r="J27" i="5" s="1"/>
  <c r="I4" i="5"/>
  <c r="I27" i="5" s="1"/>
  <c r="D4" i="5"/>
  <c r="H4" i="5" s="1"/>
  <c r="H3" i="5"/>
  <c r="L37" i="4"/>
  <c r="K37" i="4"/>
  <c r="J37" i="4"/>
  <c r="I37" i="4"/>
  <c r="H37" i="4"/>
  <c r="D37" i="4"/>
  <c r="L36" i="4"/>
  <c r="K36" i="4"/>
  <c r="J36" i="4"/>
  <c r="I36" i="4"/>
  <c r="H36" i="4"/>
  <c r="D36" i="4"/>
  <c r="L35" i="4"/>
  <c r="K35" i="4"/>
  <c r="J35" i="4"/>
  <c r="I35" i="4"/>
  <c r="D35" i="4"/>
  <c r="H35" i="4" s="1"/>
  <c r="L34" i="4"/>
  <c r="K34" i="4"/>
  <c r="J34" i="4"/>
  <c r="I34" i="4"/>
  <c r="D34" i="4"/>
  <c r="H34" i="4" s="1"/>
  <c r="L33" i="4"/>
  <c r="K33" i="4"/>
  <c r="J33" i="4"/>
  <c r="I33" i="4"/>
  <c r="D33" i="4"/>
  <c r="H33" i="4" s="1"/>
  <c r="L32" i="4"/>
  <c r="K32" i="4"/>
  <c r="J32" i="4"/>
  <c r="I32" i="4"/>
  <c r="D32" i="4"/>
  <c r="H32" i="4" s="1"/>
  <c r="L29" i="4"/>
  <c r="J29" i="4"/>
  <c r="I27" i="4"/>
  <c r="I28" i="4" s="1"/>
  <c r="L26" i="4"/>
  <c r="K26" i="4"/>
  <c r="L25" i="4"/>
  <c r="K25" i="4"/>
  <c r="K29" i="4" s="1"/>
  <c r="J25" i="4"/>
  <c r="J26" i="4" s="1"/>
  <c r="I25" i="4"/>
  <c r="I29" i="4" s="1"/>
  <c r="D25" i="4"/>
  <c r="H25" i="4" s="1"/>
  <c r="K24" i="4"/>
  <c r="K23" i="4"/>
  <c r="I23" i="4"/>
  <c r="I24" i="4" s="1"/>
  <c r="D23" i="4"/>
  <c r="L21" i="4"/>
  <c r="K21" i="4"/>
  <c r="J21" i="4"/>
  <c r="I21" i="4"/>
  <c r="D21" i="4"/>
  <c r="L16" i="4"/>
  <c r="K16" i="4"/>
  <c r="J16" i="4"/>
  <c r="I16" i="4"/>
  <c r="D16" i="4"/>
  <c r="H16" i="4" s="1"/>
  <c r="L15" i="4"/>
  <c r="K15" i="4"/>
  <c r="J15" i="4"/>
  <c r="I15" i="4"/>
  <c r="D15" i="4"/>
  <c r="H15" i="4" s="1"/>
  <c r="L14" i="4"/>
  <c r="K14" i="4"/>
  <c r="J14" i="4"/>
  <c r="I14" i="4"/>
  <c r="D14" i="4"/>
  <c r="H14" i="4" s="1"/>
  <c r="L13" i="4"/>
  <c r="K13" i="4"/>
  <c r="J13" i="4"/>
  <c r="I13" i="4"/>
  <c r="D13" i="4"/>
  <c r="H13" i="4" s="1"/>
  <c r="L12" i="4"/>
  <c r="K12" i="4"/>
  <c r="J12" i="4"/>
  <c r="I12" i="4"/>
  <c r="D12" i="4"/>
  <c r="H12" i="4" s="1"/>
  <c r="L11" i="4"/>
  <c r="K11" i="4"/>
  <c r="J11" i="4"/>
  <c r="I11" i="4"/>
  <c r="D11" i="4"/>
  <c r="H11" i="4" s="1"/>
  <c r="L9" i="4"/>
  <c r="K9" i="4"/>
  <c r="J9" i="4"/>
  <c r="I9" i="4"/>
  <c r="H9" i="4"/>
  <c r="D9" i="4"/>
  <c r="L8" i="4"/>
  <c r="K8" i="4"/>
  <c r="J8" i="4"/>
  <c r="I8" i="4"/>
  <c r="H8" i="4"/>
  <c r="D8" i="4"/>
  <c r="L7" i="4"/>
  <c r="K7" i="4"/>
  <c r="J7" i="4"/>
  <c r="I7" i="4"/>
  <c r="H7" i="4"/>
  <c r="D7" i="4"/>
  <c r="L6" i="4"/>
  <c r="K6" i="4"/>
  <c r="J6" i="4"/>
  <c r="I6" i="4"/>
  <c r="H6" i="4"/>
  <c r="D6" i="4"/>
  <c r="L5" i="4"/>
  <c r="L23" i="4" s="1"/>
  <c r="L24" i="4" s="1"/>
  <c r="K5" i="4"/>
  <c r="J5" i="4"/>
  <c r="J23" i="4" s="1"/>
  <c r="J24" i="4" s="1"/>
  <c r="I5" i="4"/>
  <c r="H5" i="4"/>
  <c r="H23" i="4" s="1"/>
  <c r="H24" i="4" s="1"/>
  <c r="D5" i="4"/>
  <c r="L4" i="4"/>
  <c r="L27" i="4" s="1"/>
  <c r="K4" i="4"/>
  <c r="K27" i="4" s="1"/>
  <c r="J4" i="4"/>
  <c r="J27" i="4" s="1"/>
  <c r="I4" i="4"/>
  <c r="H4" i="4"/>
  <c r="D4" i="4"/>
  <c r="D27" i="4" s="1"/>
  <c r="H3" i="4"/>
  <c r="L37" i="3"/>
  <c r="K37" i="3"/>
  <c r="J37" i="3"/>
  <c r="I37" i="3"/>
  <c r="H37" i="3"/>
  <c r="D37" i="3"/>
  <c r="L36" i="3"/>
  <c r="K36" i="3"/>
  <c r="J36" i="3"/>
  <c r="I36" i="3"/>
  <c r="H36" i="3"/>
  <c r="D36" i="3"/>
  <c r="L35" i="3"/>
  <c r="K35" i="3"/>
  <c r="J35" i="3"/>
  <c r="I35" i="3"/>
  <c r="D35" i="3"/>
  <c r="H35" i="3" s="1"/>
  <c r="L34" i="3"/>
  <c r="K34" i="3"/>
  <c r="J34" i="3"/>
  <c r="I34" i="3"/>
  <c r="D34" i="3"/>
  <c r="H34" i="3" s="1"/>
  <c r="L33" i="3"/>
  <c r="K33" i="3"/>
  <c r="J33" i="3"/>
  <c r="I33" i="3"/>
  <c r="D33" i="3"/>
  <c r="H33" i="3" s="1"/>
  <c r="L32" i="3"/>
  <c r="K32" i="3"/>
  <c r="J32" i="3"/>
  <c r="I32" i="3"/>
  <c r="D32" i="3"/>
  <c r="H32" i="3" s="1"/>
  <c r="L29" i="3"/>
  <c r="K27" i="3"/>
  <c r="K28" i="3" s="1"/>
  <c r="D27" i="3"/>
  <c r="J26" i="3"/>
  <c r="I26" i="3"/>
  <c r="L25" i="3"/>
  <c r="L26" i="3" s="1"/>
  <c r="K25" i="3"/>
  <c r="K29" i="3" s="1"/>
  <c r="J25" i="3"/>
  <c r="I25" i="3"/>
  <c r="D26" i="3" s="1"/>
  <c r="D25" i="3"/>
  <c r="H25" i="3" s="1"/>
  <c r="I24" i="3"/>
  <c r="K23" i="3"/>
  <c r="K24" i="3" s="1"/>
  <c r="I23" i="3"/>
  <c r="D24" i="3" s="1"/>
  <c r="D23" i="3"/>
  <c r="L21" i="3"/>
  <c r="K21" i="3"/>
  <c r="J21" i="3"/>
  <c r="I21" i="3"/>
  <c r="D21" i="3"/>
  <c r="H21" i="3" s="1"/>
  <c r="L16" i="3"/>
  <c r="K16" i="3"/>
  <c r="J16" i="3"/>
  <c r="I16" i="3"/>
  <c r="D16" i="3"/>
  <c r="H16" i="3" s="1"/>
  <c r="L15" i="3"/>
  <c r="K15" i="3"/>
  <c r="J15" i="3"/>
  <c r="I15" i="3"/>
  <c r="D15" i="3"/>
  <c r="H15" i="3" s="1"/>
  <c r="L14" i="3"/>
  <c r="K14" i="3"/>
  <c r="J14" i="3"/>
  <c r="I14" i="3"/>
  <c r="D14" i="3"/>
  <c r="H14" i="3" s="1"/>
  <c r="L13" i="3"/>
  <c r="K13" i="3"/>
  <c r="J13" i="3"/>
  <c r="I13" i="3"/>
  <c r="D13" i="3"/>
  <c r="H13" i="3" s="1"/>
  <c r="L12" i="3"/>
  <c r="K12" i="3"/>
  <c r="J12" i="3"/>
  <c r="I12" i="3"/>
  <c r="D12" i="3"/>
  <c r="H12" i="3" s="1"/>
  <c r="L11" i="3"/>
  <c r="K11" i="3"/>
  <c r="J11" i="3"/>
  <c r="I11" i="3"/>
  <c r="D11" i="3"/>
  <c r="H11" i="3" s="1"/>
  <c r="L9" i="3"/>
  <c r="K9" i="3"/>
  <c r="J9" i="3"/>
  <c r="I9" i="3"/>
  <c r="H9" i="3"/>
  <c r="D9" i="3"/>
  <c r="L8" i="3"/>
  <c r="K8" i="3"/>
  <c r="J8" i="3"/>
  <c r="I8" i="3"/>
  <c r="H8" i="3"/>
  <c r="D8" i="3"/>
  <c r="L7" i="3"/>
  <c r="K7" i="3"/>
  <c r="J7" i="3"/>
  <c r="I7" i="3"/>
  <c r="H7" i="3"/>
  <c r="D7" i="3"/>
  <c r="L6" i="3"/>
  <c r="K6" i="3"/>
  <c r="J6" i="3"/>
  <c r="I6" i="3"/>
  <c r="H6" i="3"/>
  <c r="D6" i="3"/>
  <c r="L5" i="3"/>
  <c r="L23" i="3" s="1"/>
  <c r="L24" i="3" s="1"/>
  <c r="K5" i="3"/>
  <c r="J5" i="3"/>
  <c r="J23" i="3" s="1"/>
  <c r="J24" i="3" s="1"/>
  <c r="I5" i="3"/>
  <c r="H5" i="3"/>
  <c r="H23" i="3" s="1"/>
  <c r="H24" i="3" s="1"/>
  <c r="D5" i="3"/>
  <c r="L4" i="3"/>
  <c r="L27" i="3" s="1"/>
  <c r="K4" i="3"/>
  <c r="J4" i="3"/>
  <c r="J27" i="3" s="1"/>
  <c r="I4" i="3"/>
  <c r="I27" i="3" s="1"/>
  <c r="H4" i="3"/>
  <c r="H27" i="3" s="1"/>
  <c r="D4" i="3"/>
  <c r="H3" i="3"/>
  <c r="L37" i="2"/>
  <c r="K37" i="2"/>
  <c r="J37" i="2"/>
  <c r="I37" i="2"/>
  <c r="H37" i="2"/>
  <c r="D37" i="2"/>
  <c r="L36" i="2"/>
  <c r="K36" i="2"/>
  <c r="J36" i="2"/>
  <c r="I36" i="2"/>
  <c r="H36" i="2"/>
  <c r="D36" i="2"/>
  <c r="L35" i="2"/>
  <c r="K35" i="2"/>
  <c r="J35" i="2"/>
  <c r="I35" i="2"/>
  <c r="D35" i="2"/>
  <c r="H35" i="2" s="1"/>
  <c r="L34" i="2"/>
  <c r="K34" i="2"/>
  <c r="J34" i="2"/>
  <c r="I34" i="2"/>
  <c r="D34" i="2"/>
  <c r="H34" i="2" s="1"/>
  <c r="L33" i="2"/>
  <c r="K33" i="2"/>
  <c r="J33" i="2"/>
  <c r="I33" i="2"/>
  <c r="D33" i="2"/>
  <c r="H33" i="2" s="1"/>
  <c r="L32" i="2"/>
  <c r="K32" i="2"/>
  <c r="J32" i="2"/>
  <c r="I32" i="2"/>
  <c r="D32" i="2"/>
  <c r="H32" i="2" s="1"/>
  <c r="L29" i="2"/>
  <c r="J29" i="2"/>
  <c r="I27" i="2"/>
  <c r="I28" i="2" s="1"/>
  <c r="L26" i="2"/>
  <c r="K26" i="2"/>
  <c r="L25" i="2"/>
  <c r="K25" i="2"/>
  <c r="K29" i="2" s="1"/>
  <c r="J25" i="2"/>
  <c r="J26" i="2" s="1"/>
  <c r="I25" i="2"/>
  <c r="I29" i="2" s="1"/>
  <c r="D25" i="2"/>
  <c r="H25" i="2" s="1"/>
  <c r="K24" i="2"/>
  <c r="K23" i="2"/>
  <c r="I23" i="2"/>
  <c r="I24" i="2" s="1"/>
  <c r="D23" i="2"/>
  <c r="L21" i="2"/>
  <c r="K21" i="2"/>
  <c r="J21" i="2"/>
  <c r="I21" i="2"/>
  <c r="D21" i="2"/>
  <c r="L16" i="2"/>
  <c r="K16" i="2"/>
  <c r="J16" i="2"/>
  <c r="I16" i="2"/>
  <c r="D16" i="2"/>
  <c r="H16" i="2" s="1"/>
  <c r="L15" i="2"/>
  <c r="K15" i="2"/>
  <c r="J15" i="2"/>
  <c r="I15" i="2"/>
  <c r="D15" i="2"/>
  <c r="H15" i="2" s="1"/>
  <c r="L14" i="2"/>
  <c r="K14" i="2"/>
  <c r="J14" i="2"/>
  <c r="I14" i="2"/>
  <c r="D14" i="2"/>
  <c r="H14" i="2" s="1"/>
  <c r="L13" i="2"/>
  <c r="K13" i="2"/>
  <c r="J13" i="2"/>
  <c r="I13" i="2"/>
  <c r="D13" i="2"/>
  <c r="H13" i="2" s="1"/>
  <c r="L12" i="2"/>
  <c r="K12" i="2"/>
  <c r="J12" i="2"/>
  <c r="I12" i="2"/>
  <c r="D12" i="2"/>
  <c r="H12" i="2" s="1"/>
  <c r="L11" i="2"/>
  <c r="K11" i="2"/>
  <c r="J11" i="2"/>
  <c r="I11" i="2"/>
  <c r="D11" i="2"/>
  <c r="H11" i="2" s="1"/>
  <c r="L9" i="2"/>
  <c r="K9" i="2"/>
  <c r="J9" i="2"/>
  <c r="I9" i="2"/>
  <c r="H9" i="2"/>
  <c r="D9" i="2"/>
  <c r="L8" i="2"/>
  <c r="K8" i="2"/>
  <c r="J8" i="2"/>
  <c r="I8" i="2"/>
  <c r="H8" i="2"/>
  <c r="D8" i="2"/>
  <c r="L7" i="2"/>
  <c r="K7" i="2"/>
  <c r="J7" i="2"/>
  <c r="I7" i="2"/>
  <c r="H7" i="2"/>
  <c r="D7" i="2"/>
  <c r="L6" i="2"/>
  <c r="K6" i="2"/>
  <c r="J6" i="2"/>
  <c r="I6" i="2"/>
  <c r="H6" i="2"/>
  <c r="D6" i="2"/>
  <c r="L5" i="2"/>
  <c r="L23" i="2" s="1"/>
  <c r="L24" i="2" s="1"/>
  <c r="K5" i="2"/>
  <c r="J5" i="2"/>
  <c r="J23" i="2" s="1"/>
  <c r="J24" i="2" s="1"/>
  <c r="I5" i="2"/>
  <c r="H5" i="2"/>
  <c r="H23" i="2" s="1"/>
  <c r="H24" i="2" s="1"/>
  <c r="D5" i="2"/>
  <c r="L4" i="2"/>
  <c r="L27" i="2" s="1"/>
  <c r="K4" i="2"/>
  <c r="K27" i="2" s="1"/>
  <c r="J4" i="2"/>
  <c r="J27" i="2" s="1"/>
  <c r="I4" i="2"/>
  <c r="H4" i="2"/>
  <c r="D4" i="2"/>
  <c r="D27" i="2" s="1"/>
  <c r="H3" i="2"/>
  <c r="M37" i="1"/>
  <c r="L37" i="1"/>
  <c r="K37" i="1"/>
  <c r="J37" i="1"/>
  <c r="I37" i="1"/>
  <c r="H37" i="1"/>
  <c r="D37" i="1"/>
  <c r="M36" i="1"/>
  <c r="L36" i="1"/>
  <c r="K36" i="1"/>
  <c r="J36" i="1"/>
  <c r="I36" i="1"/>
  <c r="H36" i="1"/>
  <c r="D36" i="1"/>
  <c r="M35" i="1"/>
  <c r="L35" i="1"/>
  <c r="K35" i="1"/>
  <c r="J35" i="1"/>
  <c r="I35" i="1"/>
  <c r="H35" i="1"/>
  <c r="D35" i="1"/>
  <c r="M34" i="1"/>
  <c r="L34" i="1"/>
  <c r="K34" i="1"/>
  <c r="J34" i="1"/>
  <c r="I34" i="1"/>
  <c r="D34" i="1"/>
  <c r="H34" i="1" s="1"/>
  <c r="M33" i="1"/>
  <c r="L33" i="1"/>
  <c r="K33" i="1"/>
  <c r="J33" i="1"/>
  <c r="I33" i="1"/>
  <c r="H33" i="1"/>
  <c r="D33" i="1"/>
  <c r="M32" i="1"/>
  <c r="L32" i="1"/>
  <c r="K32" i="1"/>
  <c r="J32" i="1"/>
  <c r="I32" i="1"/>
  <c r="D32" i="1"/>
  <c r="H32" i="1" s="1"/>
  <c r="L29" i="1"/>
  <c r="L26" i="1"/>
  <c r="J26" i="1"/>
  <c r="M25" i="1"/>
  <c r="M29" i="1" s="1"/>
  <c r="L25" i="1"/>
  <c r="K25" i="1"/>
  <c r="K29" i="1" s="1"/>
  <c r="J25" i="1"/>
  <c r="I25" i="1"/>
  <c r="D26" i="1" s="1"/>
  <c r="D25" i="1"/>
  <c r="H25" i="1" s="1"/>
  <c r="M23" i="1"/>
  <c r="M24" i="1" s="1"/>
  <c r="I23" i="1"/>
  <c r="I24" i="1" s="1"/>
  <c r="M21" i="1"/>
  <c r="L21" i="1"/>
  <c r="K21" i="1"/>
  <c r="J21" i="1"/>
  <c r="I21" i="1"/>
  <c r="H21" i="1"/>
  <c r="D21" i="1"/>
  <c r="M16" i="1"/>
  <c r="L16" i="1"/>
  <c r="K16" i="1"/>
  <c r="J16" i="1"/>
  <c r="I16" i="1"/>
  <c r="H16" i="1"/>
  <c r="D16" i="1"/>
  <c r="M15" i="1"/>
  <c r="L15" i="1"/>
  <c r="K15" i="1"/>
  <c r="J15" i="1"/>
  <c r="I15" i="1"/>
  <c r="D15" i="1"/>
  <c r="H15" i="1" s="1"/>
  <c r="M14" i="1"/>
  <c r="L14" i="1"/>
  <c r="K14" i="1"/>
  <c r="J14" i="1"/>
  <c r="I14" i="1"/>
  <c r="H14" i="1"/>
  <c r="D14" i="1"/>
  <c r="M13" i="1"/>
  <c r="L13" i="1"/>
  <c r="K13" i="1"/>
  <c r="J13" i="1"/>
  <c r="I13" i="1"/>
  <c r="D13" i="1"/>
  <c r="H13" i="1" s="1"/>
  <c r="M12" i="1"/>
  <c r="L12" i="1"/>
  <c r="K12" i="1"/>
  <c r="J12" i="1"/>
  <c r="I12" i="1"/>
  <c r="H12" i="1"/>
  <c r="D12" i="1"/>
  <c r="M11" i="1"/>
  <c r="L11" i="1"/>
  <c r="K11" i="1"/>
  <c r="J11" i="1"/>
  <c r="I11" i="1"/>
  <c r="D11" i="1"/>
  <c r="H11" i="1" s="1"/>
  <c r="M9" i="1"/>
  <c r="L9" i="1"/>
  <c r="K9" i="1"/>
  <c r="J9" i="1"/>
  <c r="I9" i="1"/>
  <c r="H9" i="1"/>
  <c r="D9" i="1"/>
  <c r="M8" i="1"/>
  <c r="L8" i="1"/>
  <c r="K8" i="1"/>
  <c r="J8" i="1"/>
  <c r="I8" i="1"/>
  <c r="D8" i="1"/>
  <c r="H8" i="1" s="1"/>
  <c r="M7" i="1"/>
  <c r="L7" i="1"/>
  <c r="K7" i="1"/>
  <c r="J7" i="1"/>
  <c r="I7" i="1"/>
  <c r="H7" i="1"/>
  <c r="D7" i="1"/>
  <c r="M6" i="1"/>
  <c r="L6" i="1"/>
  <c r="K6" i="1"/>
  <c r="J6" i="1"/>
  <c r="I6" i="1"/>
  <c r="D6" i="1"/>
  <c r="H6" i="1" s="1"/>
  <c r="M5" i="1"/>
  <c r="L5" i="1"/>
  <c r="L23" i="1" s="1"/>
  <c r="L24" i="1" s="1"/>
  <c r="K5" i="1"/>
  <c r="K23" i="1" s="1"/>
  <c r="K24" i="1" s="1"/>
  <c r="J5" i="1"/>
  <c r="J23" i="1" s="1"/>
  <c r="J24" i="1" s="1"/>
  <c r="I5" i="1"/>
  <c r="H5" i="1"/>
  <c r="D5" i="1"/>
  <c r="D23" i="1" s="1"/>
  <c r="M4" i="1"/>
  <c r="M27" i="1" s="1"/>
  <c r="L4" i="1"/>
  <c r="L27" i="1" s="1"/>
  <c r="K4" i="1"/>
  <c r="K27" i="1" s="1"/>
  <c r="J4" i="1"/>
  <c r="J27" i="1" s="1"/>
  <c r="I4" i="1"/>
  <c r="I27" i="1" s="1"/>
  <c r="D4" i="1"/>
  <c r="H4" i="1" s="1"/>
  <c r="H27" i="1" s="1"/>
  <c r="H30" i="1" s="1"/>
  <c r="H3" i="1"/>
  <c r="R2" i="57"/>
  <c r="N2" i="57"/>
  <c r="J2" i="57"/>
  <c r="N2" i="56"/>
  <c r="J2" i="56"/>
  <c r="U2" i="57"/>
  <c r="Q2" i="57"/>
  <c r="M2" i="57"/>
  <c r="I2" i="57"/>
  <c r="Q2" i="56"/>
  <c r="M2" i="56"/>
  <c r="I2" i="56"/>
  <c r="T2" i="57"/>
  <c r="P2" i="57"/>
  <c r="L2" i="57"/>
  <c r="P2" i="56"/>
  <c r="L2" i="56"/>
  <c r="O2" i="57"/>
  <c r="K2" i="56"/>
  <c r="W2" i="55"/>
  <c r="S2" i="55"/>
  <c r="O2" i="55"/>
  <c r="K2" i="55"/>
  <c r="D2" i="55"/>
  <c r="K2" i="57"/>
  <c r="D2" i="56"/>
  <c r="Z2" i="55"/>
  <c r="V2" i="55"/>
  <c r="R2" i="55"/>
  <c r="N2" i="55"/>
  <c r="J2" i="55"/>
  <c r="D2" i="57"/>
  <c r="Y2" i="55"/>
  <c r="U2" i="55"/>
  <c r="Q2" i="55"/>
  <c r="M2" i="55"/>
  <c r="I2" i="55"/>
  <c r="S2" i="57"/>
  <c r="O2" i="56"/>
  <c r="X2" i="55"/>
  <c r="T2" i="55"/>
  <c r="P2" i="55"/>
  <c r="L2" i="55"/>
  <c r="X2" i="54"/>
  <c r="T2" i="54"/>
  <c r="P2" i="54"/>
  <c r="L2" i="54"/>
  <c r="W2" i="54"/>
  <c r="S2" i="54"/>
  <c r="O2" i="54"/>
  <c r="K2" i="54"/>
  <c r="D2" i="54"/>
  <c r="Z2" i="54"/>
  <c r="V2" i="54"/>
  <c r="R2" i="54"/>
  <c r="N2" i="54"/>
  <c r="J2" i="54"/>
  <c r="Y2" i="54"/>
  <c r="U2" i="54"/>
  <c r="Q2" i="54"/>
  <c r="M2" i="54"/>
  <c r="I2" i="54"/>
  <c r="Y2" i="53"/>
  <c r="U2" i="53"/>
  <c r="Q2" i="53"/>
  <c r="M2" i="53"/>
  <c r="I2" i="53"/>
  <c r="W2" i="52"/>
  <c r="S2" i="52"/>
  <c r="O2" i="52"/>
  <c r="K2" i="52"/>
  <c r="D2" i="52"/>
  <c r="X2" i="53"/>
  <c r="T2" i="53"/>
  <c r="P2" i="53"/>
  <c r="L2" i="53"/>
  <c r="Z2" i="52"/>
  <c r="V2" i="52"/>
  <c r="R2" i="52"/>
  <c r="N2" i="52"/>
  <c r="J2" i="52"/>
  <c r="W2" i="53"/>
  <c r="S2" i="53"/>
  <c r="O2" i="53"/>
  <c r="K2" i="53"/>
  <c r="D2" i="53"/>
  <c r="Y2" i="52"/>
  <c r="U2" i="52"/>
  <c r="Q2" i="52"/>
  <c r="M2" i="52"/>
  <c r="I2" i="52"/>
  <c r="V2" i="53"/>
  <c r="R2" i="53"/>
  <c r="N2" i="53"/>
  <c r="J2" i="53"/>
  <c r="X2" i="52"/>
  <c r="T2" i="52"/>
  <c r="P2" i="52"/>
  <c r="L2" i="52"/>
  <c r="S2" i="51"/>
  <c r="O2" i="51"/>
  <c r="K2" i="51"/>
  <c r="D2" i="51"/>
  <c r="Y2" i="50"/>
  <c r="U2" i="50"/>
  <c r="Q2" i="50"/>
  <c r="M2" i="50"/>
  <c r="I2" i="50"/>
  <c r="Q2" i="49"/>
  <c r="M2" i="49"/>
  <c r="I2" i="49"/>
  <c r="U2" i="51"/>
  <c r="Q2" i="51"/>
  <c r="M2" i="51"/>
  <c r="I2" i="51"/>
  <c r="W2" i="50"/>
  <c r="S2" i="50"/>
  <c r="O2" i="50"/>
  <c r="K2" i="50"/>
  <c r="D2" i="50"/>
  <c r="S2" i="49"/>
  <c r="O2" i="49"/>
  <c r="K2" i="49"/>
  <c r="D2" i="49"/>
  <c r="T2" i="51"/>
  <c r="P2" i="51"/>
  <c r="L2" i="51"/>
  <c r="Z2" i="50"/>
  <c r="V2" i="50"/>
  <c r="R2" i="50"/>
  <c r="N2" i="50"/>
  <c r="J2" i="50"/>
  <c r="R2" i="49"/>
  <c r="N2" i="49"/>
  <c r="J2" i="49"/>
  <c r="N2" i="51"/>
  <c r="P2" i="50"/>
  <c r="L2" i="49"/>
  <c r="W2" i="48"/>
  <c r="S2" i="48"/>
  <c r="O2" i="48"/>
  <c r="K2" i="48"/>
  <c r="D2" i="48"/>
  <c r="Y2" i="47"/>
  <c r="U2" i="47"/>
  <c r="Q2" i="47"/>
  <c r="M2" i="47"/>
  <c r="I2" i="47"/>
  <c r="J2" i="51"/>
  <c r="L2" i="50"/>
  <c r="Z2" i="48"/>
  <c r="V2" i="48"/>
  <c r="R2" i="48"/>
  <c r="N2" i="48"/>
  <c r="J2" i="48"/>
  <c r="X2" i="47"/>
  <c r="T2" i="47"/>
  <c r="P2" i="47"/>
  <c r="L2" i="47"/>
  <c r="U2" i="48"/>
  <c r="M2" i="48"/>
  <c r="S2" i="47"/>
  <c r="K2" i="47"/>
  <c r="X2" i="46"/>
  <c r="T2" i="46"/>
  <c r="P2" i="46"/>
  <c r="L2" i="46"/>
  <c r="R2" i="51"/>
  <c r="X2" i="50"/>
  <c r="T2" i="48"/>
  <c r="L2" i="48"/>
  <c r="Z2" i="47"/>
  <c r="R2" i="47"/>
  <c r="J2" i="47"/>
  <c r="AA2" i="46"/>
  <c r="W2" i="46"/>
  <c r="S2" i="46"/>
  <c r="O2" i="46"/>
  <c r="K2" i="46"/>
  <c r="D2" i="46"/>
  <c r="K2" i="45"/>
  <c r="D2" i="45"/>
  <c r="I2" i="44"/>
  <c r="K2" i="43"/>
  <c r="D2" i="43"/>
  <c r="T2" i="50"/>
  <c r="P2" i="49"/>
  <c r="Y2" i="48"/>
  <c r="Q2" i="48"/>
  <c r="I2" i="48"/>
  <c r="W2" i="47"/>
  <c r="O2" i="47"/>
  <c r="D2" i="47"/>
  <c r="Z2" i="46"/>
  <c r="V2" i="46"/>
  <c r="R2" i="46"/>
  <c r="N2" i="46"/>
  <c r="J2" i="46"/>
  <c r="J2" i="45"/>
  <c r="L2" i="44"/>
  <c r="J2" i="43"/>
  <c r="N2" i="47"/>
  <c r="Y2" i="46"/>
  <c r="I2" i="46"/>
  <c r="L2" i="43"/>
  <c r="J2" i="42"/>
  <c r="L2" i="41"/>
  <c r="J2" i="40"/>
  <c r="L2" i="39"/>
  <c r="P2" i="38"/>
  <c r="L2" i="38"/>
  <c r="P2" i="37"/>
  <c r="L2" i="37"/>
  <c r="L2" i="36"/>
  <c r="P2" i="35"/>
  <c r="L2" i="35"/>
  <c r="L2" i="34"/>
  <c r="P2" i="33"/>
  <c r="L2" i="33"/>
  <c r="L2" i="32"/>
  <c r="U2" i="46"/>
  <c r="K2" i="44"/>
  <c r="I2" i="43"/>
  <c r="I2" i="42"/>
  <c r="K2" i="41"/>
  <c r="D2" i="41"/>
  <c r="I2" i="40"/>
  <c r="K2" i="39"/>
  <c r="D2" i="39"/>
  <c r="O2" i="38"/>
  <c r="K2" i="38"/>
  <c r="D2" i="38"/>
  <c r="O2" i="37"/>
  <c r="K2" i="37"/>
  <c r="D2" i="37"/>
  <c r="K2" i="36"/>
  <c r="D2" i="36"/>
  <c r="O2" i="35"/>
  <c r="K2" i="35"/>
  <c r="D2" i="35"/>
  <c r="O2" i="34"/>
  <c r="K2" i="34"/>
  <c r="D2" i="34"/>
  <c r="O2" i="33"/>
  <c r="K2" i="33"/>
  <c r="D2" i="33"/>
  <c r="K2" i="32"/>
  <c r="D2" i="32"/>
  <c r="M2" i="31"/>
  <c r="I2" i="31"/>
  <c r="K2" i="30"/>
  <c r="D2" i="30"/>
  <c r="X2" i="48"/>
  <c r="Q2" i="46"/>
  <c r="J2" i="44"/>
  <c r="L2" i="42"/>
  <c r="J2" i="41"/>
  <c r="L2" i="40"/>
  <c r="J2" i="39"/>
  <c r="N2" i="38"/>
  <c r="J2" i="38"/>
  <c r="N2" i="37"/>
  <c r="J2" i="37"/>
  <c r="J2" i="36"/>
  <c r="N2" i="35"/>
  <c r="J2" i="35"/>
  <c r="N2" i="34"/>
  <c r="J2" i="34"/>
  <c r="N2" i="33"/>
  <c r="J2" i="33"/>
  <c r="J2" i="32"/>
  <c r="L2" i="31"/>
  <c r="N2" i="30"/>
  <c r="J2" i="30"/>
  <c r="P2" i="48"/>
  <c r="V2" i="47"/>
  <c r="M2" i="46"/>
  <c r="I2" i="45"/>
  <c r="D2" i="44"/>
  <c r="K2" i="42"/>
  <c r="D2" i="42"/>
  <c r="I2" i="41"/>
  <c r="K2" i="40"/>
  <c r="D2" i="40"/>
  <c r="I2" i="39"/>
  <c r="M2" i="38"/>
  <c r="M2" i="36"/>
  <c r="M2" i="35"/>
  <c r="Q2" i="33"/>
  <c r="I2" i="32"/>
  <c r="D2" i="31"/>
  <c r="M2" i="29"/>
  <c r="I2" i="29"/>
  <c r="K2" i="28"/>
  <c r="D2" i="28"/>
  <c r="M2" i="27"/>
  <c r="I2" i="27"/>
  <c r="M2" i="26"/>
  <c r="I2" i="26"/>
  <c r="M2" i="25"/>
  <c r="I2" i="25"/>
  <c r="I2" i="38"/>
  <c r="Q2" i="37"/>
  <c r="I2" i="36"/>
  <c r="I2" i="35"/>
  <c r="M2" i="33"/>
  <c r="N2" i="31"/>
  <c r="M2" i="30"/>
  <c r="L2" i="29"/>
  <c r="N2" i="28"/>
  <c r="J2" i="28"/>
  <c r="L2" i="27"/>
  <c r="L2" i="26"/>
  <c r="L2" i="25"/>
  <c r="L2" i="24"/>
  <c r="M2" i="37"/>
  <c r="M2" i="34"/>
  <c r="I2" i="33"/>
  <c r="K2" i="31"/>
  <c r="L2" i="30"/>
  <c r="K2" i="29"/>
  <c r="D2" i="29"/>
  <c r="M2" i="28"/>
  <c r="I2" i="28"/>
  <c r="Q2" i="38"/>
  <c r="I2" i="37"/>
  <c r="Q2" i="35"/>
  <c r="I2" i="34"/>
  <c r="M2" i="32"/>
  <c r="J2" i="31"/>
  <c r="I2" i="30"/>
  <c r="N2" i="29"/>
  <c r="J2" i="29"/>
  <c r="L2" i="28"/>
  <c r="N2" i="27"/>
  <c r="J2" i="27"/>
  <c r="J2" i="26"/>
  <c r="J2" i="25"/>
  <c r="D2" i="27"/>
  <c r="N2" i="24"/>
  <c r="I2" i="24"/>
  <c r="L2" i="23"/>
  <c r="L2" i="22"/>
  <c r="L2" i="21"/>
  <c r="N2" i="20"/>
  <c r="J2" i="20"/>
  <c r="P2" i="19"/>
  <c r="L2" i="19"/>
  <c r="L2" i="18"/>
  <c r="L2" i="17"/>
  <c r="N2" i="16"/>
  <c r="J2" i="16"/>
  <c r="N2" i="15"/>
  <c r="J2" i="15"/>
  <c r="N2" i="14"/>
  <c r="J2" i="14"/>
  <c r="K2" i="25"/>
  <c r="M2" i="24"/>
  <c r="D2" i="24"/>
  <c r="O2" i="23"/>
  <c r="K2" i="23"/>
  <c r="D2" i="23"/>
  <c r="K2" i="22"/>
  <c r="D2" i="22"/>
  <c r="K2" i="21"/>
  <c r="D2" i="21"/>
  <c r="M2" i="20"/>
  <c r="I2" i="20"/>
  <c r="O2" i="19"/>
  <c r="K2" i="19"/>
  <c r="D2" i="19"/>
  <c r="O2" i="18"/>
  <c r="K2" i="18"/>
  <c r="D2" i="18"/>
  <c r="O2" i="17"/>
  <c r="K2" i="17"/>
  <c r="D2" i="17"/>
  <c r="M2" i="16"/>
  <c r="I2" i="16"/>
  <c r="M2" i="15"/>
  <c r="I2" i="15"/>
  <c r="M2" i="14"/>
  <c r="I2" i="14"/>
  <c r="O2" i="13"/>
  <c r="K2" i="13"/>
  <c r="D2" i="13"/>
  <c r="K2" i="12"/>
  <c r="D2" i="12"/>
  <c r="K2" i="26"/>
  <c r="D2" i="25"/>
  <c r="K2" i="24"/>
  <c r="N2" i="23"/>
  <c r="J2" i="23"/>
  <c r="J2" i="22"/>
  <c r="J2" i="21"/>
  <c r="L2" i="20"/>
  <c r="N2" i="19"/>
  <c r="J2" i="19"/>
  <c r="N2" i="18"/>
  <c r="J2" i="18"/>
  <c r="N2" i="17"/>
  <c r="J2" i="17"/>
  <c r="P2" i="16"/>
  <c r="L2" i="16"/>
  <c r="L2" i="15"/>
  <c r="L2" i="14"/>
  <c r="N2" i="13"/>
  <c r="J2" i="13"/>
  <c r="J2" i="12"/>
  <c r="K2" i="27"/>
  <c r="I2" i="22"/>
  <c r="M2" i="21"/>
  <c r="K2" i="20"/>
  <c r="M2" i="19"/>
  <c r="M2" i="17"/>
  <c r="D2" i="15"/>
  <c r="K2" i="14"/>
  <c r="P2" i="13"/>
  <c r="M2" i="12"/>
  <c r="J2" i="11"/>
  <c r="J2" i="10"/>
  <c r="J2" i="9"/>
  <c r="J2" i="8"/>
  <c r="L2" i="7"/>
  <c r="J2" i="6"/>
  <c r="J2" i="5"/>
  <c r="L2" i="4"/>
  <c r="J2" i="3"/>
  <c r="L2" i="2"/>
  <c r="L2" i="1"/>
  <c r="M2" i="23"/>
  <c r="I2" i="21"/>
  <c r="D2" i="20"/>
  <c r="I2" i="19"/>
  <c r="M2" i="18"/>
  <c r="I2" i="17"/>
  <c r="O2" i="16"/>
  <c r="D2" i="14"/>
  <c r="M2" i="13"/>
  <c r="L2" i="12"/>
  <c r="M2" i="11"/>
  <c r="I2" i="11"/>
  <c r="M2" i="10"/>
  <c r="I2" i="10"/>
  <c r="M2" i="9"/>
  <c r="I2" i="9"/>
  <c r="M2" i="8"/>
  <c r="I2" i="8"/>
  <c r="K2" i="7"/>
  <c r="D2" i="7"/>
  <c r="I2" i="6"/>
  <c r="I2" i="5"/>
  <c r="K2" i="4"/>
  <c r="D2" i="4"/>
  <c r="I2" i="3"/>
  <c r="K2" i="2"/>
  <c r="D2" i="2"/>
  <c r="K2" i="1"/>
  <c r="D2" i="1"/>
  <c r="O2" i="24"/>
  <c r="I2" i="23"/>
  <c r="I2" i="18"/>
  <c r="K2" i="16"/>
  <c r="O2" i="15"/>
  <c r="L2" i="13"/>
  <c r="I2" i="12"/>
  <c r="L2" i="11"/>
  <c r="L2" i="10"/>
  <c r="L2" i="9"/>
  <c r="L2" i="8"/>
  <c r="J2" i="7"/>
  <c r="L2" i="6"/>
  <c r="J2" i="4"/>
  <c r="L2" i="3"/>
  <c r="J2" i="2"/>
  <c r="J2" i="1"/>
  <c r="D2" i="26"/>
  <c r="J2" i="24"/>
  <c r="M2" i="22"/>
  <c r="D2" i="16"/>
  <c r="K2" i="15"/>
  <c r="O2" i="14"/>
  <c r="I2" i="13"/>
  <c r="K2" i="11"/>
  <c r="D2" i="11"/>
  <c r="K2" i="10"/>
  <c r="D2" i="10"/>
  <c r="K2" i="9"/>
  <c r="D2" i="9"/>
  <c r="K2" i="8"/>
  <c r="D2" i="8"/>
  <c r="I2" i="7"/>
  <c r="K2" i="6"/>
  <c r="D2" i="6"/>
  <c r="K2" i="5"/>
  <c r="D2" i="5"/>
  <c r="I2" i="4"/>
  <c r="K2" i="3"/>
  <c r="D2" i="3"/>
  <c r="I2" i="2"/>
  <c r="M2" i="1"/>
  <c r="I2" i="1"/>
  <c r="H27" i="5" l="1"/>
  <c r="H34" i="5"/>
  <c r="H15" i="5"/>
  <c r="I20" i="1"/>
  <c r="I10" i="1"/>
  <c r="M20" i="1"/>
  <c r="M10" i="1"/>
  <c r="I10" i="2"/>
  <c r="I20" i="2"/>
  <c r="H2" i="3"/>
  <c r="D20" i="3"/>
  <c r="K10" i="3"/>
  <c r="K20" i="3"/>
  <c r="I10" i="4"/>
  <c r="I20" i="4"/>
  <c r="D20" i="5"/>
  <c r="H2" i="5"/>
  <c r="D10" i="5"/>
  <c r="K20" i="5"/>
  <c r="H2" i="6"/>
  <c r="D20" i="6"/>
  <c r="K10" i="6"/>
  <c r="K20" i="6"/>
  <c r="I10" i="7"/>
  <c r="I20" i="7"/>
  <c r="D20" i="8"/>
  <c r="D10" i="8"/>
  <c r="H2" i="8"/>
  <c r="K20" i="8"/>
  <c r="K10" i="8"/>
  <c r="D20" i="9"/>
  <c r="D10" i="9"/>
  <c r="H2" i="9"/>
  <c r="K20" i="9"/>
  <c r="K10" i="9"/>
  <c r="D20" i="10"/>
  <c r="D10" i="10"/>
  <c r="H2" i="10"/>
  <c r="K20" i="10"/>
  <c r="K10" i="10"/>
  <c r="D20" i="11"/>
  <c r="D10" i="11"/>
  <c r="H2" i="11"/>
  <c r="K20" i="11"/>
  <c r="K10" i="11"/>
  <c r="I10" i="13"/>
  <c r="I20" i="13"/>
  <c r="D10" i="16"/>
  <c r="H2" i="16"/>
  <c r="D20" i="16"/>
  <c r="M20" i="22"/>
  <c r="J10" i="24"/>
  <c r="D20" i="26"/>
  <c r="D10" i="26"/>
  <c r="H2" i="26"/>
  <c r="J20" i="2"/>
  <c r="L20" i="3"/>
  <c r="J20" i="4"/>
  <c r="L20" i="6"/>
  <c r="J20" i="7"/>
  <c r="L20" i="13"/>
  <c r="K10" i="16"/>
  <c r="K20" i="16"/>
  <c r="I20" i="23"/>
  <c r="O10" i="24"/>
  <c r="H2" i="1"/>
  <c r="D20" i="1"/>
  <c r="D10" i="1"/>
  <c r="K20" i="1"/>
  <c r="H2" i="2"/>
  <c r="D10" i="2"/>
  <c r="K10" i="2"/>
  <c r="I10" i="3"/>
  <c r="H2" i="4"/>
  <c r="D10" i="4"/>
  <c r="K10" i="4"/>
  <c r="I20" i="5"/>
  <c r="I10" i="6"/>
  <c r="H2" i="7"/>
  <c r="D10" i="7"/>
  <c r="K10" i="7"/>
  <c r="I20" i="8"/>
  <c r="M20" i="8"/>
  <c r="I20" i="9"/>
  <c r="M20" i="9"/>
  <c r="I20" i="10"/>
  <c r="M20" i="10"/>
  <c r="I20" i="11"/>
  <c r="M20" i="11"/>
  <c r="L10" i="12"/>
  <c r="M10" i="13"/>
  <c r="M20" i="13"/>
  <c r="H2" i="14"/>
  <c r="D10" i="14"/>
  <c r="O10" i="16"/>
  <c r="O20" i="16"/>
  <c r="I10" i="19"/>
  <c r="I20" i="19"/>
  <c r="H2" i="20"/>
  <c r="D20" i="20"/>
  <c r="I20" i="21"/>
  <c r="M20" i="23"/>
  <c r="L10" i="1"/>
  <c r="J10" i="8"/>
  <c r="J10" i="9"/>
  <c r="J10" i="10"/>
  <c r="J10" i="11"/>
  <c r="M20" i="12"/>
  <c r="P20" i="13"/>
  <c r="H2" i="15"/>
  <c r="D10" i="15"/>
  <c r="M10" i="19"/>
  <c r="M20" i="19"/>
  <c r="K20" i="20"/>
  <c r="K10" i="20"/>
  <c r="M20" i="21"/>
  <c r="I20" i="22"/>
  <c r="K20" i="27"/>
  <c r="K10" i="27"/>
  <c r="J20" i="12"/>
  <c r="J10" i="13"/>
  <c r="N10" i="13"/>
  <c r="L10" i="14"/>
  <c r="L10" i="15"/>
  <c r="L10" i="16"/>
  <c r="P10" i="16"/>
  <c r="J10" i="17"/>
  <c r="N10" i="17"/>
  <c r="J10" i="19"/>
  <c r="N10" i="19"/>
  <c r="L20" i="20"/>
  <c r="J20" i="21"/>
  <c r="J20" i="22"/>
  <c r="K10" i="24"/>
  <c r="K20" i="24"/>
  <c r="D20" i="25"/>
  <c r="D10" i="25"/>
  <c r="H2" i="25"/>
  <c r="K20" i="26"/>
  <c r="D10" i="12"/>
  <c r="H2" i="12"/>
  <c r="K10" i="12"/>
  <c r="H2" i="13"/>
  <c r="K10" i="13"/>
  <c r="O10" i="13"/>
  <c r="I20" i="14"/>
  <c r="M20" i="14"/>
  <c r="I20" i="15"/>
  <c r="M20" i="15"/>
  <c r="I10" i="16"/>
  <c r="M10" i="16"/>
  <c r="H2" i="17"/>
  <c r="D20" i="17"/>
  <c r="K20" i="17"/>
  <c r="O20" i="17"/>
  <c r="H2" i="18"/>
  <c r="D20" i="18"/>
  <c r="K20" i="18"/>
  <c r="O20" i="18"/>
  <c r="H2" i="19"/>
  <c r="K10" i="19"/>
  <c r="O10" i="19"/>
  <c r="I20" i="20"/>
  <c r="M20" i="20"/>
  <c r="H2" i="21"/>
  <c r="D10" i="21"/>
  <c r="D20" i="21"/>
  <c r="K10" i="21"/>
  <c r="K20" i="21"/>
  <c r="H2" i="22"/>
  <c r="H20" i="22" s="1"/>
  <c r="D10" i="22"/>
  <c r="D20" i="22"/>
  <c r="K10" i="22"/>
  <c r="K20" i="22"/>
  <c r="H2" i="23"/>
  <c r="D20" i="23"/>
  <c r="K20" i="23"/>
  <c r="O20" i="23"/>
  <c r="H2" i="24"/>
  <c r="M20" i="24"/>
  <c r="K20" i="25"/>
  <c r="J20" i="16"/>
  <c r="N20" i="16"/>
  <c r="L20" i="17"/>
  <c r="L20" i="18"/>
  <c r="L20" i="19"/>
  <c r="P20" i="19"/>
  <c r="J20" i="20"/>
  <c r="N20" i="20"/>
  <c r="L10" i="21"/>
  <c r="L10" i="22"/>
  <c r="L20" i="23"/>
  <c r="I20" i="24"/>
  <c r="H2" i="27"/>
  <c r="D20" i="27"/>
  <c r="J10" i="25"/>
  <c r="J10" i="26"/>
  <c r="J20" i="27"/>
  <c r="N20" i="27"/>
  <c r="L20" i="28"/>
  <c r="L10" i="28"/>
  <c r="J20" i="29"/>
  <c r="J10" i="29"/>
  <c r="N20" i="29"/>
  <c r="N10" i="29"/>
  <c r="I10" i="30"/>
  <c r="J20" i="31"/>
  <c r="J10" i="31"/>
  <c r="M20" i="32"/>
  <c r="I10" i="37"/>
  <c r="Q10" i="38"/>
  <c r="I20" i="28"/>
  <c r="I10" i="28"/>
  <c r="M20" i="28"/>
  <c r="M10" i="28"/>
  <c r="H2" i="29"/>
  <c r="D20" i="29"/>
  <c r="K20" i="29"/>
  <c r="K10" i="29"/>
  <c r="L20" i="30"/>
  <c r="L10" i="30"/>
  <c r="K20" i="31"/>
  <c r="K10" i="31"/>
  <c r="M10" i="37"/>
  <c r="L10" i="24"/>
  <c r="L20" i="24"/>
  <c r="L20" i="27"/>
  <c r="J20" i="28"/>
  <c r="J10" i="28"/>
  <c r="N20" i="28"/>
  <c r="N10" i="28"/>
  <c r="L20" i="29"/>
  <c r="L10" i="29"/>
  <c r="M10" i="30"/>
  <c r="N20" i="31"/>
  <c r="N10" i="31"/>
  <c r="Q10" i="37"/>
  <c r="I10" i="38"/>
  <c r="I10" i="25"/>
  <c r="I20" i="25"/>
  <c r="M20" i="25"/>
  <c r="I10" i="26"/>
  <c r="I20" i="26"/>
  <c r="M20" i="26"/>
  <c r="I20" i="27"/>
  <c r="I10" i="27"/>
  <c r="M20" i="27"/>
  <c r="M10" i="27"/>
  <c r="D20" i="28"/>
  <c r="H2" i="28"/>
  <c r="H20" i="28" s="1"/>
  <c r="K20" i="28"/>
  <c r="I20" i="29"/>
  <c r="M20" i="29"/>
  <c r="H2" i="31"/>
  <c r="D20" i="31"/>
  <c r="Q20" i="33"/>
  <c r="M10" i="38"/>
  <c r="I20" i="39"/>
  <c r="H2" i="40"/>
  <c r="H20" i="40" s="1"/>
  <c r="D20" i="40"/>
  <c r="K20" i="40"/>
  <c r="I20" i="41"/>
  <c r="H2" i="42"/>
  <c r="H20" i="42" s="1"/>
  <c r="D20" i="42"/>
  <c r="K20" i="42"/>
  <c r="H2" i="44"/>
  <c r="D20" i="44"/>
  <c r="D10" i="44"/>
  <c r="M20" i="46"/>
  <c r="P20" i="48"/>
  <c r="J20" i="30"/>
  <c r="N20" i="30"/>
  <c r="L20" i="31"/>
  <c r="J20" i="32"/>
  <c r="J20" i="33"/>
  <c r="N20" i="33"/>
  <c r="J10" i="34"/>
  <c r="N10" i="34"/>
  <c r="J20" i="35"/>
  <c r="N20" i="35"/>
  <c r="J20" i="36"/>
  <c r="J20" i="39"/>
  <c r="L20" i="40"/>
  <c r="J20" i="41"/>
  <c r="L20" i="42"/>
  <c r="J20" i="44"/>
  <c r="Q20" i="46"/>
  <c r="X20" i="48"/>
  <c r="D20" i="30"/>
  <c r="H2" i="30"/>
  <c r="H20" i="30" s="1"/>
  <c r="K20" i="30"/>
  <c r="I20" i="31"/>
  <c r="M20" i="31"/>
  <c r="H2" i="32"/>
  <c r="H20" i="32" s="1"/>
  <c r="D20" i="32"/>
  <c r="D10" i="32"/>
  <c r="K10" i="32"/>
  <c r="K20" i="32"/>
  <c r="H2" i="33"/>
  <c r="D20" i="33"/>
  <c r="D10" i="33"/>
  <c r="K10" i="33"/>
  <c r="K20" i="33"/>
  <c r="O10" i="33"/>
  <c r="O20" i="33"/>
  <c r="H2" i="34"/>
  <c r="H20" i="34" s="1"/>
  <c r="D20" i="34"/>
  <c r="K20" i="34"/>
  <c r="O20" i="34"/>
  <c r="H2" i="35"/>
  <c r="D20" i="35"/>
  <c r="D10" i="35"/>
  <c r="K10" i="35"/>
  <c r="K20" i="35"/>
  <c r="O10" i="35"/>
  <c r="O20" i="35"/>
  <c r="H2" i="36"/>
  <c r="D20" i="36"/>
  <c r="D10" i="36"/>
  <c r="K10" i="36"/>
  <c r="K20" i="36"/>
  <c r="H2" i="37"/>
  <c r="D20" i="37"/>
  <c r="D10" i="37"/>
  <c r="K20" i="37"/>
  <c r="O20" i="37"/>
  <c r="H2" i="38"/>
  <c r="D20" i="38"/>
  <c r="D10" i="38"/>
  <c r="K20" i="38"/>
  <c r="O20" i="38"/>
  <c r="H2" i="39"/>
  <c r="D10" i="39"/>
  <c r="K10" i="39"/>
  <c r="I10" i="40"/>
  <c r="H2" i="41"/>
  <c r="D10" i="41"/>
  <c r="K10" i="41"/>
  <c r="I10" i="42"/>
  <c r="I10" i="43"/>
  <c r="I20" i="43"/>
  <c r="K10" i="44"/>
  <c r="K20" i="44"/>
  <c r="U20" i="46"/>
  <c r="L10" i="32"/>
  <c r="L10" i="33"/>
  <c r="P10" i="33"/>
  <c r="L20" i="34"/>
  <c r="L10" i="35"/>
  <c r="P10" i="35"/>
  <c r="L10" i="36"/>
  <c r="L10" i="37"/>
  <c r="P10" i="37"/>
  <c r="L10" i="38"/>
  <c r="P10" i="38"/>
  <c r="L20" i="43"/>
  <c r="I20" i="46"/>
  <c r="Y20" i="46"/>
  <c r="J10" i="43"/>
  <c r="L10" i="44"/>
  <c r="N10" i="46"/>
  <c r="H2" i="47"/>
  <c r="D20" i="47"/>
  <c r="O10" i="47"/>
  <c r="W10" i="47"/>
  <c r="I20" i="48"/>
  <c r="I10" i="48"/>
  <c r="Q20" i="48"/>
  <c r="Q10" i="48"/>
  <c r="Y20" i="48"/>
  <c r="Y10" i="48"/>
  <c r="P20" i="49"/>
  <c r="T10" i="50"/>
  <c r="H2" i="43"/>
  <c r="K10" i="43"/>
  <c r="H2" i="45"/>
  <c r="D20" i="45"/>
  <c r="K20" i="45"/>
  <c r="H2" i="46"/>
  <c r="D20" i="46"/>
  <c r="O20" i="46"/>
  <c r="W20" i="46"/>
  <c r="J20" i="47"/>
  <c r="J10" i="47"/>
  <c r="R10" i="47"/>
  <c r="R20" i="47"/>
  <c r="Z20" i="47"/>
  <c r="Z10" i="47"/>
  <c r="L20" i="48"/>
  <c r="T20" i="48"/>
  <c r="X10" i="50"/>
  <c r="R20" i="51"/>
  <c r="L20" i="46"/>
  <c r="T20" i="46"/>
  <c r="X20" i="46"/>
  <c r="K10" i="47"/>
  <c r="S10" i="47"/>
  <c r="M20" i="48"/>
  <c r="M10" i="48"/>
  <c r="U20" i="48"/>
  <c r="U10" i="48"/>
  <c r="L20" i="47"/>
  <c r="P20" i="47"/>
  <c r="T20" i="47"/>
  <c r="X20" i="47"/>
  <c r="N20" i="48"/>
  <c r="R20" i="48"/>
  <c r="Z20" i="48"/>
  <c r="L10" i="50"/>
  <c r="J20" i="51"/>
  <c r="I20" i="47"/>
  <c r="M20" i="47"/>
  <c r="Q20" i="47"/>
  <c r="U20" i="47"/>
  <c r="Y20" i="47"/>
  <c r="D20" i="48"/>
  <c r="H2" i="48"/>
  <c r="H20" i="48" s="1"/>
  <c r="K20" i="48"/>
  <c r="O20" i="48"/>
  <c r="S20" i="48"/>
  <c r="W20" i="48"/>
  <c r="L20" i="49"/>
  <c r="P10" i="50"/>
  <c r="N20" i="51"/>
  <c r="J20" i="49"/>
  <c r="N20" i="49"/>
  <c r="R20" i="49"/>
  <c r="J20" i="50"/>
  <c r="J10" i="50"/>
  <c r="N20" i="50"/>
  <c r="N10" i="50"/>
  <c r="R20" i="50"/>
  <c r="R10" i="50"/>
  <c r="V20" i="50"/>
  <c r="V10" i="50"/>
  <c r="Z20" i="50"/>
  <c r="Z10" i="50"/>
  <c r="L20" i="51"/>
  <c r="P20" i="51"/>
  <c r="T20" i="51"/>
  <c r="H2" i="49"/>
  <c r="D20" i="50"/>
  <c r="D10" i="50"/>
  <c r="H2" i="50"/>
  <c r="K20" i="50"/>
  <c r="O20" i="50"/>
  <c r="S20" i="50"/>
  <c r="W20" i="50"/>
  <c r="I10" i="51"/>
  <c r="M10" i="51"/>
  <c r="Q20" i="51"/>
  <c r="Q10" i="51"/>
  <c r="U20" i="51"/>
  <c r="U10" i="51"/>
  <c r="I10" i="49"/>
  <c r="Q10" i="49"/>
  <c r="I20" i="50"/>
  <c r="M20" i="50"/>
  <c r="Q20" i="50"/>
  <c r="U20" i="50"/>
  <c r="Y20" i="50"/>
  <c r="H2" i="51"/>
  <c r="L20" i="52"/>
  <c r="P20" i="52"/>
  <c r="T20" i="52"/>
  <c r="X20" i="52"/>
  <c r="J20" i="53"/>
  <c r="N20" i="53"/>
  <c r="R20" i="53"/>
  <c r="V20" i="53"/>
  <c r="I20" i="52"/>
  <c r="M20" i="52"/>
  <c r="M10" i="52"/>
  <c r="Q20" i="52"/>
  <c r="Q10" i="52"/>
  <c r="U20" i="52"/>
  <c r="U10" i="52"/>
  <c r="Y20" i="52"/>
  <c r="Y10" i="52"/>
  <c r="H2" i="53"/>
  <c r="K20" i="53"/>
  <c r="O20" i="53"/>
  <c r="S20" i="53"/>
  <c r="W20" i="53"/>
  <c r="J20" i="52"/>
  <c r="N20" i="52"/>
  <c r="R20" i="52"/>
  <c r="V20" i="52"/>
  <c r="Z20" i="52"/>
  <c r="L20" i="53"/>
  <c r="P20" i="53"/>
  <c r="T20" i="53"/>
  <c r="X20" i="53"/>
  <c r="D20" i="52"/>
  <c r="H2" i="52"/>
  <c r="K20" i="52"/>
  <c r="O20" i="52"/>
  <c r="O10" i="52"/>
  <c r="S20" i="52"/>
  <c r="S10" i="52"/>
  <c r="W20" i="52"/>
  <c r="W10" i="52"/>
  <c r="Y20" i="53"/>
  <c r="Y10" i="53"/>
  <c r="I20" i="54"/>
  <c r="M20" i="54"/>
  <c r="M10" i="54"/>
  <c r="Q20" i="54"/>
  <c r="Q10" i="54"/>
  <c r="U20" i="54"/>
  <c r="U10" i="54"/>
  <c r="Y20" i="54"/>
  <c r="Y10" i="54"/>
  <c r="J20" i="54"/>
  <c r="N20" i="54"/>
  <c r="R20" i="54"/>
  <c r="V20" i="54"/>
  <c r="Z20" i="54"/>
  <c r="H2" i="54"/>
  <c r="H20" i="54" s="1"/>
  <c r="D20" i="54"/>
  <c r="K20" i="54"/>
  <c r="O20" i="54"/>
  <c r="S20" i="54"/>
  <c r="W20" i="54"/>
  <c r="L20" i="54"/>
  <c r="P20" i="54"/>
  <c r="T20" i="54"/>
  <c r="X20" i="54"/>
  <c r="L20" i="55"/>
  <c r="P20" i="55"/>
  <c r="T20" i="55"/>
  <c r="X20" i="55"/>
  <c r="O10" i="56"/>
  <c r="S20" i="57"/>
  <c r="S10" i="57"/>
  <c r="I20" i="55"/>
  <c r="M20" i="55"/>
  <c r="Q20" i="55"/>
  <c r="U20" i="55"/>
  <c r="Y20" i="55"/>
  <c r="D20" i="57"/>
  <c r="H2" i="57"/>
  <c r="H20" i="57" s="1"/>
  <c r="J20" i="55"/>
  <c r="N20" i="55"/>
  <c r="R20" i="55"/>
  <c r="V20" i="55"/>
  <c r="Z20" i="55"/>
  <c r="H2" i="56"/>
  <c r="K20" i="57"/>
  <c r="K10" i="57"/>
  <c r="D20" i="55"/>
  <c r="H2" i="55"/>
  <c r="K20" i="55"/>
  <c r="K10" i="55"/>
  <c r="O20" i="55"/>
  <c r="O10" i="55"/>
  <c r="S20" i="55"/>
  <c r="S10" i="55"/>
  <c r="W20" i="55"/>
  <c r="W10" i="55"/>
  <c r="K10" i="56"/>
  <c r="O20" i="57"/>
  <c r="O10" i="57"/>
  <c r="L20" i="56"/>
  <c r="P20" i="56"/>
  <c r="L20" i="57"/>
  <c r="P20" i="57"/>
  <c r="T20" i="57"/>
  <c r="I20" i="56"/>
  <c r="M20" i="56"/>
  <c r="Q20" i="56"/>
  <c r="I20" i="57"/>
  <c r="M20" i="57"/>
  <c r="Q20" i="57"/>
  <c r="U20" i="57"/>
  <c r="J10" i="56"/>
  <c r="N10" i="56"/>
  <c r="J10" i="57"/>
  <c r="N10" i="57"/>
  <c r="R10" i="57"/>
  <c r="K30" i="1"/>
  <c r="K28" i="1"/>
  <c r="H23" i="1"/>
  <c r="J10" i="1"/>
  <c r="H20" i="1"/>
  <c r="L20" i="1"/>
  <c r="H29" i="1"/>
  <c r="H26" i="1"/>
  <c r="D20" i="2"/>
  <c r="L20" i="2"/>
  <c r="J20" i="3"/>
  <c r="D20" i="4"/>
  <c r="L20" i="4"/>
  <c r="H30" i="5"/>
  <c r="H28" i="5"/>
  <c r="I10" i="5"/>
  <c r="J20" i="6"/>
  <c r="K30" i="7"/>
  <c r="K28" i="7"/>
  <c r="H29" i="7"/>
  <c r="H26" i="7"/>
  <c r="I30" i="8"/>
  <c r="I28" i="8"/>
  <c r="M30" i="8"/>
  <c r="M28" i="8"/>
  <c r="H28" i="8"/>
  <c r="L10" i="8"/>
  <c r="J20" i="8"/>
  <c r="H30" i="9"/>
  <c r="L30" i="9"/>
  <c r="L28" i="9"/>
  <c r="D24" i="9"/>
  <c r="I24" i="9"/>
  <c r="M24" i="9"/>
  <c r="K30" i="10"/>
  <c r="K28" i="10"/>
  <c r="H23" i="10"/>
  <c r="H30" i="11"/>
  <c r="L30" i="11"/>
  <c r="L28" i="11"/>
  <c r="D24" i="11"/>
  <c r="I24" i="11"/>
  <c r="M24" i="11"/>
  <c r="L10" i="11"/>
  <c r="J20" i="11"/>
  <c r="M24" i="17"/>
  <c r="L30" i="1"/>
  <c r="L28" i="1"/>
  <c r="K10" i="1"/>
  <c r="J28" i="2"/>
  <c r="J30" i="2"/>
  <c r="L10" i="2"/>
  <c r="H29" i="2"/>
  <c r="H26" i="2"/>
  <c r="H28" i="3"/>
  <c r="H30" i="3"/>
  <c r="L28" i="3"/>
  <c r="L30" i="3"/>
  <c r="J10" i="3"/>
  <c r="J28" i="4"/>
  <c r="J30" i="4"/>
  <c r="L10" i="4"/>
  <c r="H29" i="4"/>
  <c r="H26" i="4"/>
  <c r="I30" i="5"/>
  <c r="I28" i="5"/>
  <c r="D28" i="5"/>
  <c r="J10" i="5"/>
  <c r="J20" i="5"/>
  <c r="H28" i="6"/>
  <c r="H30" i="6"/>
  <c r="L28" i="6"/>
  <c r="L30" i="6"/>
  <c r="J10" i="6"/>
  <c r="H26" i="6"/>
  <c r="H29" i="6"/>
  <c r="L30" i="7"/>
  <c r="L28" i="7"/>
  <c r="J10" i="7"/>
  <c r="K20" i="7"/>
  <c r="J30" i="8"/>
  <c r="J28" i="8"/>
  <c r="I10" i="8"/>
  <c r="M10" i="8"/>
  <c r="I30" i="9"/>
  <c r="I28" i="9"/>
  <c r="M30" i="9"/>
  <c r="M28" i="9"/>
  <c r="H28" i="9"/>
  <c r="L10" i="9"/>
  <c r="J20" i="9"/>
  <c r="H30" i="10"/>
  <c r="L30" i="10"/>
  <c r="L28" i="10"/>
  <c r="D24" i="10"/>
  <c r="I24" i="10"/>
  <c r="M24" i="10"/>
  <c r="H24" i="10"/>
  <c r="L10" i="10"/>
  <c r="J20" i="10"/>
  <c r="I30" i="11"/>
  <c r="I28" i="11"/>
  <c r="M30" i="11"/>
  <c r="M28" i="11"/>
  <c r="H28" i="11"/>
  <c r="I10" i="11"/>
  <c r="M10" i="11"/>
  <c r="H27" i="12"/>
  <c r="H30" i="12" s="1"/>
  <c r="D24" i="12"/>
  <c r="I24" i="12"/>
  <c r="K20" i="12"/>
  <c r="O24" i="15"/>
  <c r="J24" i="15"/>
  <c r="M24" i="23"/>
  <c r="H24" i="23"/>
  <c r="I30" i="1"/>
  <c r="I28" i="1"/>
  <c r="M30" i="1"/>
  <c r="M28" i="1"/>
  <c r="H28" i="1"/>
  <c r="J20" i="1"/>
  <c r="K30" i="2"/>
  <c r="K28" i="2"/>
  <c r="I30" i="3"/>
  <c r="D28" i="3"/>
  <c r="I28" i="3"/>
  <c r="D10" i="3"/>
  <c r="H20" i="3"/>
  <c r="K30" i="4"/>
  <c r="K28" i="4"/>
  <c r="J30" i="5"/>
  <c r="J28" i="5"/>
  <c r="I24" i="5"/>
  <c r="K10" i="5"/>
  <c r="I30" i="6"/>
  <c r="D28" i="6"/>
  <c r="I28" i="6"/>
  <c r="D24" i="6"/>
  <c r="I24" i="6"/>
  <c r="D10" i="6"/>
  <c r="H20" i="6"/>
  <c r="D20" i="7"/>
  <c r="L20" i="7"/>
  <c r="K30" i="8"/>
  <c r="K28" i="8"/>
  <c r="H20" i="8"/>
  <c r="L20" i="8"/>
  <c r="J30" i="9"/>
  <c r="J28" i="9"/>
  <c r="I10" i="9"/>
  <c r="M10" i="9"/>
  <c r="I30" i="10"/>
  <c r="I28" i="10"/>
  <c r="M30" i="10"/>
  <c r="M28" i="10"/>
  <c r="H28" i="10"/>
  <c r="I10" i="10"/>
  <c r="M10" i="10"/>
  <c r="J28" i="11"/>
  <c r="J30" i="11"/>
  <c r="H20" i="11"/>
  <c r="L20" i="11"/>
  <c r="D28" i="12"/>
  <c r="I28" i="12"/>
  <c r="I30" i="12"/>
  <c r="H20" i="12"/>
  <c r="D28" i="13"/>
  <c r="I30" i="13"/>
  <c r="M24" i="13"/>
  <c r="H24" i="13"/>
  <c r="M30" i="21"/>
  <c r="M28" i="21"/>
  <c r="J30" i="1"/>
  <c r="J28" i="1"/>
  <c r="L30" i="2"/>
  <c r="L28" i="2"/>
  <c r="J10" i="2"/>
  <c r="K20" i="2"/>
  <c r="J30" i="3"/>
  <c r="J28" i="3"/>
  <c r="L10" i="3"/>
  <c r="I20" i="3"/>
  <c r="H26" i="3"/>
  <c r="H29" i="3"/>
  <c r="L30" i="4"/>
  <c r="L28" i="4"/>
  <c r="J10" i="4"/>
  <c r="K20" i="4"/>
  <c r="H20" i="5"/>
  <c r="H29" i="5"/>
  <c r="H26" i="5"/>
  <c r="J30" i="6"/>
  <c r="J28" i="6"/>
  <c r="L10" i="6"/>
  <c r="I20" i="6"/>
  <c r="J28" i="7"/>
  <c r="J30" i="7"/>
  <c r="L10" i="7"/>
  <c r="H30" i="8"/>
  <c r="L30" i="8"/>
  <c r="L28" i="8"/>
  <c r="D24" i="8"/>
  <c r="I24" i="8"/>
  <c r="M24" i="8"/>
  <c r="H24" i="8"/>
  <c r="K30" i="9"/>
  <c r="K28" i="9"/>
  <c r="H23" i="9"/>
  <c r="H24" i="9" s="1"/>
  <c r="H20" i="9"/>
  <c r="L20" i="9"/>
  <c r="J30" i="10"/>
  <c r="J28" i="10"/>
  <c r="H20" i="10"/>
  <c r="L20" i="10"/>
  <c r="K30" i="11"/>
  <c r="K28" i="11"/>
  <c r="H23" i="11"/>
  <c r="H24" i="11" s="1"/>
  <c r="P24" i="13"/>
  <c r="K24" i="13"/>
  <c r="J10" i="18"/>
  <c r="N10" i="18"/>
  <c r="I30" i="22"/>
  <c r="I28" i="22"/>
  <c r="D28" i="22"/>
  <c r="M30" i="22"/>
  <c r="M28" i="22"/>
  <c r="H28" i="22"/>
  <c r="J10" i="23"/>
  <c r="N10" i="23"/>
  <c r="D24" i="2"/>
  <c r="D26" i="2"/>
  <c r="D28" i="2"/>
  <c r="I30" i="2"/>
  <c r="K30" i="3"/>
  <c r="D24" i="4"/>
  <c r="D26" i="4"/>
  <c r="D28" i="4"/>
  <c r="I30" i="4"/>
  <c r="D23" i="5"/>
  <c r="D24" i="5" s="1"/>
  <c r="K30" i="6"/>
  <c r="D24" i="7"/>
  <c r="D26" i="7"/>
  <c r="D28" i="7"/>
  <c r="I30" i="7"/>
  <c r="D27" i="8"/>
  <c r="D28" i="8" s="1"/>
  <c r="D27" i="9"/>
  <c r="D28" i="9" s="1"/>
  <c r="D27" i="10"/>
  <c r="D28" i="10" s="1"/>
  <c r="D27" i="11"/>
  <c r="D28" i="11" s="1"/>
  <c r="I10" i="12"/>
  <c r="M10" i="12"/>
  <c r="I20" i="12"/>
  <c r="L30" i="12"/>
  <c r="L28" i="12"/>
  <c r="I28" i="13"/>
  <c r="L10" i="13"/>
  <c r="P10" i="13"/>
  <c r="M26" i="13"/>
  <c r="H26" i="13"/>
  <c r="D26" i="13"/>
  <c r="M28" i="13"/>
  <c r="I30" i="14"/>
  <c r="D28" i="14"/>
  <c r="M30" i="14"/>
  <c r="M28" i="14"/>
  <c r="H28" i="14"/>
  <c r="J10" i="14"/>
  <c r="N10" i="14"/>
  <c r="J20" i="14"/>
  <c r="N20" i="14"/>
  <c r="O30" i="14"/>
  <c r="O28" i="14"/>
  <c r="L30" i="15"/>
  <c r="L28" i="15"/>
  <c r="I10" i="15"/>
  <c r="M10" i="15"/>
  <c r="I20" i="16"/>
  <c r="M20" i="16"/>
  <c r="M24" i="16"/>
  <c r="O29" i="16"/>
  <c r="O26" i="16"/>
  <c r="J26" i="16"/>
  <c r="O28" i="16"/>
  <c r="J28" i="16"/>
  <c r="K30" i="17"/>
  <c r="K28" i="17"/>
  <c r="O30" i="17"/>
  <c r="O28" i="17"/>
  <c r="J28" i="17"/>
  <c r="O24" i="17"/>
  <c r="J24" i="17"/>
  <c r="I10" i="17"/>
  <c r="M10" i="17"/>
  <c r="K29" i="17"/>
  <c r="K26" i="17"/>
  <c r="O29" i="17"/>
  <c r="O26" i="17"/>
  <c r="I30" i="17"/>
  <c r="D27" i="18"/>
  <c r="H4" i="18"/>
  <c r="H27" i="18" s="1"/>
  <c r="I20" i="18"/>
  <c r="M20" i="18"/>
  <c r="N28" i="19"/>
  <c r="I28" i="19"/>
  <c r="N30" i="19"/>
  <c r="L10" i="19"/>
  <c r="P10" i="19"/>
  <c r="J20" i="19"/>
  <c r="N20" i="19"/>
  <c r="M24" i="19"/>
  <c r="H24" i="19"/>
  <c r="M28" i="19"/>
  <c r="J28" i="20"/>
  <c r="J30" i="20"/>
  <c r="N28" i="20"/>
  <c r="I28" i="20"/>
  <c r="N30" i="20"/>
  <c r="N24" i="20"/>
  <c r="I24" i="20"/>
  <c r="J10" i="20"/>
  <c r="N10" i="20"/>
  <c r="I30" i="20"/>
  <c r="I10" i="21"/>
  <c r="D26" i="21"/>
  <c r="H25" i="21"/>
  <c r="I30" i="21"/>
  <c r="I28" i="21"/>
  <c r="D28" i="21"/>
  <c r="M24" i="22"/>
  <c r="D27" i="23"/>
  <c r="H4" i="23"/>
  <c r="H27" i="23" s="1"/>
  <c r="H30" i="23" s="1"/>
  <c r="O24" i="23"/>
  <c r="J24" i="23"/>
  <c r="K29" i="23"/>
  <c r="J29" i="23"/>
  <c r="K26" i="23"/>
  <c r="O29" i="23"/>
  <c r="N29" i="23"/>
  <c r="O26" i="23"/>
  <c r="M28" i="23"/>
  <c r="L30" i="23"/>
  <c r="D28" i="24"/>
  <c r="M28" i="24"/>
  <c r="H23" i="24"/>
  <c r="H24" i="24" s="1"/>
  <c r="H6" i="24"/>
  <c r="D23" i="24"/>
  <c r="H4" i="25"/>
  <c r="H27" i="25" s="1"/>
  <c r="H30" i="25" s="1"/>
  <c r="D27" i="25"/>
  <c r="K10" i="25"/>
  <c r="L30" i="28"/>
  <c r="L28" i="28"/>
  <c r="K28" i="29"/>
  <c r="I30" i="32"/>
  <c r="I28" i="32"/>
  <c r="D28" i="32"/>
  <c r="M30" i="32"/>
  <c r="M28" i="32"/>
  <c r="M24" i="34"/>
  <c r="M30" i="36"/>
  <c r="M28" i="36"/>
  <c r="D24" i="1"/>
  <c r="I26" i="1"/>
  <c r="M26" i="1"/>
  <c r="I29" i="1"/>
  <c r="H21" i="2"/>
  <c r="H20" i="2" s="1"/>
  <c r="I29" i="3"/>
  <c r="H21" i="4"/>
  <c r="H20" i="4" s="1"/>
  <c r="I26" i="5"/>
  <c r="K28" i="5"/>
  <c r="K29" i="5"/>
  <c r="I29" i="6"/>
  <c r="H21" i="7"/>
  <c r="H20" i="7" s="1"/>
  <c r="D26" i="8"/>
  <c r="K26" i="8"/>
  <c r="D26" i="9"/>
  <c r="K26" i="9"/>
  <c r="D26" i="10"/>
  <c r="K26" i="10"/>
  <c r="D26" i="11"/>
  <c r="L29" i="11"/>
  <c r="K30" i="12"/>
  <c r="K28" i="12"/>
  <c r="J10" i="12"/>
  <c r="I29" i="12"/>
  <c r="H28" i="12"/>
  <c r="H29" i="12"/>
  <c r="J30" i="12"/>
  <c r="K27" i="13"/>
  <c r="O27" i="13"/>
  <c r="N30" i="13" s="1"/>
  <c r="J20" i="13"/>
  <c r="N20" i="13"/>
  <c r="I26" i="13"/>
  <c r="N28" i="13"/>
  <c r="M29" i="13"/>
  <c r="L30" i="13"/>
  <c r="M24" i="14"/>
  <c r="H24" i="14"/>
  <c r="K10" i="14"/>
  <c r="O10" i="14"/>
  <c r="D20" i="14"/>
  <c r="K20" i="14"/>
  <c r="O20" i="14"/>
  <c r="J24" i="14"/>
  <c r="I29" i="14"/>
  <c r="D26" i="14"/>
  <c r="M29" i="14"/>
  <c r="M26" i="14"/>
  <c r="J28" i="14"/>
  <c r="I30" i="15"/>
  <c r="D28" i="15"/>
  <c r="M30" i="15"/>
  <c r="M28" i="15"/>
  <c r="H28" i="15"/>
  <c r="J10" i="15"/>
  <c r="N10" i="15"/>
  <c r="J20" i="15"/>
  <c r="N20" i="15"/>
  <c r="H29" i="15"/>
  <c r="L29" i="15"/>
  <c r="O30" i="15"/>
  <c r="O28" i="15"/>
  <c r="L28" i="16"/>
  <c r="P28" i="16"/>
  <c r="K28" i="16"/>
  <c r="P30" i="16"/>
  <c r="J10" i="16"/>
  <c r="N10" i="16"/>
  <c r="K26" i="16"/>
  <c r="D27" i="17"/>
  <c r="D28" i="17" s="1"/>
  <c r="H4" i="17"/>
  <c r="H27" i="17" s="1"/>
  <c r="H30" i="17" s="1"/>
  <c r="H20" i="17"/>
  <c r="J26" i="17"/>
  <c r="K10" i="18"/>
  <c r="O10" i="18"/>
  <c r="J20" i="18"/>
  <c r="N20" i="18"/>
  <c r="J29" i="18"/>
  <c r="L28" i="18"/>
  <c r="D27" i="19"/>
  <c r="D28" i="19" s="1"/>
  <c r="K30" i="19"/>
  <c r="J28" i="19"/>
  <c r="O30" i="19"/>
  <c r="K20" i="19"/>
  <c r="O20" i="19"/>
  <c r="H29" i="19"/>
  <c r="L29" i="19"/>
  <c r="D10" i="20"/>
  <c r="K26" i="20"/>
  <c r="K28" i="20"/>
  <c r="K28" i="21"/>
  <c r="H23" i="21"/>
  <c r="J10" i="21"/>
  <c r="I24" i="21"/>
  <c r="D24" i="21"/>
  <c r="J30" i="21"/>
  <c r="D23" i="22"/>
  <c r="K23" i="22"/>
  <c r="K24" i="22" s="1"/>
  <c r="L20" i="22"/>
  <c r="K29" i="22"/>
  <c r="K26" i="22"/>
  <c r="K10" i="23"/>
  <c r="O10" i="23"/>
  <c r="H20" i="23"/>
  <c r="D26" i="23"/>
  <c r="H25" i="23"/>
  <c r="H29" i="23" s="1"/>
  <c r="J26" i="23"/>
  <c r="H28" i="23"/>
  <c r="D24" i="24"/>
  <c r="D10" i="24"/>
  <c r="J20" i="26"/>
  <c r="K30" i="27"/>
  <c r="K28" i="27"/>
  <c r="H24" i="1"/>
  <c r="D27" i="1"/>
  <c r="D28" i="1" s="1"/>
  <c r="J29" i="1"/>
  <c r="I26" i="2"/>
  <c r="K26" i="3"/>
  <c r="J29" i="3"/>
  <c r="I26" i="4"/>
  <c r="K26" i="6"/>
  <c r="J29" i="6"/>
  <c r="I26" i="7"/>
  <c r="H26" i="8"/>
  <c r="L29" i="8"/>
  <c r="H26" i="9"/>
  <c r="L29" i="9"/>
  <c r="H26" i="10"/>
  <c r="L29" i="10"/>
  <c r="H26" i="11"/>
  <c r="J29" i="12"/>
  <c r="J26" i="12"/>
  <c r="D26" i="12"/>
  <c r="M30" i="12"/>
  <c r="J23" i="13"/>
  <c r="J24" i="13" s="1"/>
  <c r="N23" i="13"/>
  <c r="K20" i="13"/>
  <c r="O20" i="13"/>
  <c r="M30" i="13"/>
  <c r="H20" i="14"/>
  <c r="L20" i="14"/>
  <c r="D23" i="14"/>
  <c r="D24" i="14" s="1"/>
  <c r="N24" i="14"/>
  <c r="K30" i="14"/>
  <c r="K28" i="14"/>
  <c r="N30" i="14"/>
  <c r="M24" i="15"/>
  <c r="H24" i="15"/>
  <c r="K10" i="15"/>
  <c r="O10" i="15"/>
  <c r="D20" i="15"/>
  <c r="K20" i="15"/>
  <c r="O20" i="15"/>
  <c r="I29" i="15"/>
  <c r="D26" i="15"/>
  <c r="M29" i="15"/>
  <c r="M26" i="15"/>
  <c r="J28" i="15"/>
  <c r="I27" i="16"/>
  <c r="M27" i="16"/>
  <c r="O24" i="16"/>
  <c r="J24" i="16"/>
  <c r="K30" i="16"/>
  <c r="K10" i="17"/>
  <c r="O10" i="17"/>
  <c r="I20" i="17"/>
  <c r="M20" i="17"/>
  <c r="M30" i="17"/>
  <c r="M28" i="17"/>
  <c r="N30" i="18"/>
  <c r="N28" i="18"/>
  <c r="I28" i="18"/>
  <c r="N24" i="18"/>
  <c r="I24" i="18"/>
  <c r="D10" i="18"/>
  <c r="L10" i="18"/>
  <c r="K29" i="18"/>
  <c r="K26" i="18"/>
  <c r="O29" i="18"/>
  <c r="O26" i="18"/>
  <c r="D28" i="18"/>
  <c r="I30" i="18"/>
  <c r="L30" i="19"/>
  <c r="L28" i="19"/>
  <c r="P30" i="19"/>
  <c r="P28" i="19"/>
  <c r="J23" i="19"/>
  <c r="N23" i="19"/>
  <c r="D20" i="19"/>
  <c r="H21" i="19"/>
  <c r="H20" i="19" s="1"/>
  <c r="K24" i="19"/>
  <c r="I29" i="19"/>
  <c r="I26" i="19"/>
  <c r="M29" i="19"/>
  <c r="M26" i="19"/>
  <c r="H26" i="19"/>
  <c r="D26" i="19"/>
  <c r="K28" i="19"/>
  <c r="I30" i="19"/>
  <c r="H30" i="20"/>
  <c r="L30" i="20"/>
  <c r="L28" i="20"/>
  <c r="L10" i="20"/>
  <c r="H20" i="20"/>
  <c r="D27" i="20"/>
  <c r="D28" i="20" s="1"/>
  <c r="H27" i="21"/>
  <c r="H30" i="21" s="1"/>
  <c r="L27" i="21"/>
  <c r="M24" i="21"/>
  <c r="H24" i="21"/>
  <c r="J29" i="21"/>
  <c r="K30" i="22"/>
  <c r="K28" i="22"/>
  <c r="H23" i="22"/>
  <c r="H24" i="22" s="1"/>
  <c r="I10" i="22"/>
  <c r="M10" i="22"/>
  <c r="D26" i="22"/>
  <c r="H25" i="22"/>
  <c r="D10" i="23"/>
  <c r="L10" i="23"/>
  <c r="K28" i="24"/>
  <c r="N24" i="24"/>
  <c r="I24" i="24"/>
  <c r="I10" i="24"/>
  <c r="M10" i="24"/>
  <c r="O20" i="24"/>
  <c r="H29" i="24"/>
  <c r="H26" i="24"/>
  <c r="L28" i="25"/>
  <c r="K26" i="1"/>
  <c r="D26" i="5"/>
  <c r="I26" i="8"/>
  <c r="M26" i="8"/>
  <c r="I26" i="9"/>
  <c r="M26" i="9"/>
  <c r="I26" i="10"/>
  <c r="M26" i="10"/>
  <c r="I26" i="11"/>
  <c r="M26" i="11"/>
  <c r="J23" i="12"/>
  <c r="J24" i="12" s="1"/>
  <c r="D20" i="12"/>
  <c r="L20" i="12"/>
  <c r="M24" i="12"/>
  <c r="D10" i="13"/>
  <c r="D20" i="13"/>
  <c r="H21" i="13"/>
  <c r="H29" i="13"/>
  <c r="L29" i="13"/>
  <c r="L26" i="13"/>
  <c r="P29" i="13"/>
  <c r="P26" i="13"/>
  <c r="P30" i="13"/>
  <c r="H30" i="14"/>
  <c r="L30" i="14"/>
  <c r="L28" i="14"/>
  <c r="I10" i="14"/>
  <c r="M10" i="14"/>
  <c r="I28" i="14"/>
  <c r="H20" i="15"/>
  <c r="L20" i="15"/>
  <c r="D23" i="15"/>
  <c r="D24" i="15" s="1"/>
  <c r="N24" i="15"/>
  <c r="K30" i="15"/>
  <c r="K28" i="15"/>
  <c r="N30" i="15"/>
  <c r="N30" i="16"/>
  <c r="N28" i="16"/>
  <c r="H23" i="16"/>
  <c r="H24" i="16" s="1"/>
  <c r="L23" i="16"/>
  <c r="L24" i="16" s="1"/>
  <c r="P23" i="16"/>
  <c r="H20" i="16"/>
  <c r="L20" i="16"/>
  <c r="P20" i="16"/>
  <c r="I24" i="16"/>
  <c r="J29" i="16"/>
  <c r="N29" i="16"/>
  <c r="O30" i="16"/>
  <c r="J30" i="17"/>
  <c r="N30" i="17"/>
  <c r="N28" i="17"/>
  <c r="I28" i="17"/>
  <c r="N24" i="17"/>
  <c r="I24" i="17"/>
  <c r="D10" i="17"/>
  <c r="L10" i="17"/>
  <c r="J20" i="17"/>
  <c r="N20" i="17"/>
  <c r="J29" i="17"/>
  <c r="H28" i="17"/>
  <c r="K30" i="18"/>
  <c r="K28" i="18"/>
  <c r="O30" i="18"/>
  <c r="O28" i="18"/>
  <c r="J28" i="18"/>
  <c r="O24" i="18"/>
  <c r="J24" i="18"/>
  <c r="I10" i="18"/>
  <c r="M10" i="18"/>
  <c r="H20" i="18"/>
  <c r="J26" i="18"/>
  <c r="M30" i="18"/>
  <c r="M28" i="18"/>
  <c r="J24" i="19"/>
  <c r="D10" i="19"/>
  <c r="O24" i="19"/>
  <c r="M30" i="19"/>
  <c r="M28" i="20"/>
  <c r="H28" i="20"/>
  <c r="M24" i="20"/>
  <c r="H24" i="20"/>
  <c r="I10" i="20"/>
  <c r="M10" i="20"/>
  <c r="H20" i="21"/>
  <c r="L20" i="21"/>
  <c r="K29" i="21"/>
  <c r="K26" i="21"/>
  <c r="H30" i="22"/>
  <c r="L30" i="22"/>
  <c r="L28" i="22"/>
  <c r="J10" i="22"/>
  <c r="I24" i="22"/>
  <c r="D24" i="22"/>
  <c r="J30" i="22"/>
  <c r="K30" i="23"/>
  <c r="K28" i="23"/>
  <c r="O30" i="23"/>
  <c r="O28" i="23"/>
  <c r="J28" i="23"/>
  <c r="N24" i="23"/>
  <c r="I24" i="23"/>
  <c r="I10" i="23"/>
  <c r="M10" i="23"/>
  <c r="J20" i="23"/>
  <c r="N20" i="23"/>
  <c r="N27" i="23"/>
  <c r="D28" i="23"/>
  <c r="I30" i="23"/>
  <c r="O24" i="24"/>
  <c r="J24" i="24"/>
  <c r="N10" i="24"/>
  <c r="H21" i="24"/>
  <c r="H20" i="24" s="1"/>
  <c r="D20" i="24"/>
  <c r="I29" i="24"/>
  <c r="D26" i="24"/>
  <c r="M26" i="24"/>
  <c r="M29" i="24"/>
  <c r="O27" i="24"/>
  <c r="K30" i="25"/>
  <c r="K28" i="25"/>
  <c r="I28" i="26"/>
  <c r="D28" i="26"/>
  <c r="M30" i="26"/>
  <c r="M28" i="26"/>
  <c r="H28" i="26"/>
  <c r="L10" i="26"/>
  <c r="I30" i="27"/>
  <c r="M28" i="27"/>
  <c r="H28" i="27"/>
  <c r="M30" i="27"/>
  <c r="M24" i="27"/>
  <c r="H24" i="27"/>
  <c r="I26" i="12"/>
  <c r="M26" i="12"/>
  <c r="I26" i="14"/>
  <c r="O29" i="14"/>
  <c r="I26" i="15"/>
  <c r="O29" i="15"/>
  <c r="N26" i="16"/>
  <c r="I29" i="16"/>
  <c r="D26" i="17"/>
  <c r="M29" i="17"/>
  <c r="D26" i="18"/>
  <c r="M29" i="18"/>
  <c r="L26" i="19"/>
  <c r="P26" i="19"/>
  <c r="H26" i="20"/>
  <c r="M29" i="20"/>
  <c r="I26" i="21"/>
  <c r="M26" i="21"/>
  <c r="I26" i="22"/>
  <c r="M26" i="22"/>
  <c r="I26" i="24"/>
  <c r="I30" i="25"/>
  <c r="I28" i="25"/>
  <c r="D28" i="25"/>
  <c r="M30" i="25"/>
  <c r="M28" i="25"/>
  <c r="L10" i="25"/>
  <c r="J20" i="25"/>
  <c r="J27" i="26"/>
  <c r="I30" i="26" s="1"/>
  <c r="I24" i="26"/>
  <c r="D24" i="26"/>
  <c r="D26" i="26"/>
  <c r="I29" i="26"/>
  <c r="I26" i="26"/>
  <c r="L29" i="26"/>
  <c r="H26" i="26"/>
  <c r="M29" i="26"/>
  <c r="M26" i="26"/>
  <c r="K30" i="26"/>
  <c r="K28" i="26"/>
  <c r="J30" i="27"/>
  <c r="J28" i="27"/>
  <c r="I28" i="27"/>
  <c r="N30" i="27"/>
  <c r="N28" i="27"/>
  <c r="I24" i="27"/>
  <c r="N24" i="27"/>
  <c r="J10" i="27"/>
  <c r="N10" i="27"/>
  <c r="D26" i="27"/>
  <c r="I30" i="28"/>
  <c r="D28" i="28"/>
  <c r="M30" i="28"/>
  <c r="M28" i="28"/>
  <c r="N24" i="28"/>
  <c r="I24" i="28"/>
  <c r="M24" i="29"/>
  <c r="H24" i="29"/>
  <c r="I10" i="29"/>
  <c r="M10" i="29"/>
  <c r="H20" i="29"/>
  <c r="I30" i="38"/>
  <c r="Q30" i="38"/>
  <c r="Q28" i="38"/>
  <c r="L28" i="38"/>
  <c r="H5" i="17"/>
  <c r="H23" i="17" s="1"/>
  <c r="H24" i="17" s="1"/>
  <c r="H9" i="17"/>
  <c r="N29" i="17"/>
  <c r="H5" i="18"/>
  <c r="H23" i="18" s="1"/>
  <c r="H24" i="18" s="1"/>
  <c r="H9" i="18"/>
  <c r="N29" i="18"/>
  <c r="I26" i="20"/>
  <c r="J29" i="20"/>
  <c r="N29" i="20"/>
  <c r="J26" i="21"/>
  <c r="J26" i="22"/>
  <c r="H9" i="23"/>
  <c r="H26" i="23"/>
  <c r="K29" i="24"/>
  <c r="K26" i="24"/>
  <c r="O29" i="24"/>
  <c r="O26" i="24"/>
  <c r="J29" i="24"/>
  <c r="J27" i="25"/>
  <c r="I24" i="25"/>
  <c r="D24" i="25"/>
  <c r="D26" i="25"/>
  <c r="I29" i="25"/>
  <c r="I26" i="25"/>
  <c r="L29" i="25"/>
  <c r="H26" i="25"/>
  <c r="M29" i="25"/>
  <c r="M26" i="25"/>
  <c r="H23" i="26"/>
  <c r="H20" i="26"/>
  <c r="L20" i="26"/>
  <c r="H24" i="26"/>
  <c r="L30" i="26"/>
  <c r="D10" i="27"/>
  <c r="K26" i="27"/>
  <c r="J28" i="28"/>
  <c r="J30" i="28"/>
  <c r="N28" i="28"/>
  <c r="I28" i="28"/>
  <c r="N30" i="28"/>
  <c r="K10" i="28"/>
  <c r="I30" i="29"/>
  <c r="D28" i="29"/>
  <c r="I24" i="29"/>
  <c r="N24" i="29"/>
  <c r="I30" i="37"/>
  <c r="D28" i="37"/>
  <c r="M30" i="37"/>
  <c r="M28" i="37"/>
  <c r="H28" i="37"/>
  <c r="L27" i="24"/>
  <c r="H9" i="24"/>
  <c r="J20" i="24"/>
  <c r="J27" i="24"/>
  <c r="J30" i="24" s="1"/>
  <c r="N20" i="24"/>
  <c r="N27" i="24"/>
  <c r="M30" i="24" s="1"/>
  <c r="H23" i="25"/>
  <c r="H20" i="25"/>
  <c r="L20" i="25"/>
  <c r="H24" i="25"/>
  <c r="H28" i="25"/>
  <c r="K10" i="26"/>
  <c r="H30" i="27"/>
  <c r="L28" i="27"/>
  <c r="L30" i="27"/>
  <c r="L10" i="27"/>
  <c r="H20" i="27"/>
  <c r="D27" i="27"/>
  <c r="D28" i="27" s="1"/>
  <c r="H29" i="27"/>
  <c r="K28" i="28"/>
  <c r="K30" i="28"/>
  <c r="J30" i="29"/>
  <c r="J28" i="29"/>
  <c r="I28" i="29"/>
  <c r="N30" i="29"/>
  <c r="N28" i="29"/>
  <c r="L30" i="30"/>
  <c r="L28" i="30"/>
  <c r="I30" i="30"/>
  <c r="D28" i="30"/>
  <c r="I28" i="30"/>
  <c r="M30" i="30"/>
  <c r="M28" i="30"/>
  <c r="Q30" i="33"/>
  <c r="Q28" i="33"/>
  <c r="L28" i="33"/>
  <c r="I30" i="35"/>
  <c r="D28" i="35"/>
  <c r="M30" i="35"/>
  <c r="M28" i="35"/>
  <c r="H28" i="35"/>
  <c r="Q30" i="35"/>
  <c r="Q28" i="35"/>
  <c r="L28" i="35"/>
  <c r="J26" i="27"/>
  <c r="N26" i="27"/>
  <c r="D10" i="28"/>
  <c r="H26" i="28"/>
  <c r="L26" i="28"/>
  <c r="M28" i="29"/>
  <c r="K10" i="30"/>
  <c r="D10" i="30"/>
  <c r="J30" i="30"/>
  <c r="D10" i="31"/>
  <c r="I10" i="32"/>
  <c r="M10" i="32"/>
  <c r="J10" i="33"/>
  <c r="N10" i="33"/>
  <c r="D24" i="33"/>
  <c r="Q24" i="33"/>
  <c r="L24" i="33"/>
  <c r="J28" i="33"/>
  <c r="K10" i="34"/>
  <c r="O10" i="34"/>
  <c r="J20" i="34"/>
  <c r="N20" i="34"/>
  <c r="I10" i="35"/>
  <c r="M10" i="35"/>
  <c r="Q10" i="35"/>
  <c r="I20" i="35"/>
  <c r="M20" i="35"/>
  <c r="Q20" i="35"/>
  <c r="D26" i="35"/>
  <c r="H25" i="35"/>
  <c r="J10" i="36"/>
  <c r="H20" i="36"/>
  <c r="L20" i="36"/>
  <c r="M24" i="36"/>
  <c r="J28" i="36"/>
  <c r="O30" i="37"/>
  <c r="O28" i="37"/>
  <c r="J20" i="37"/>
  <c r="N20" i="37"/>
  <c r="K29" i="37"/>
  <c r="J29" i="37"/>
  <c r="O29" i="37"/>
  <c r="O26" i="37"/>
  <c r="N29" i="37"/>
  <c r="J26" i="37"/>
  <c r="Q30" i="37"/>
  <c r="Q28" i="37"/>
  <c r="L28" i="37"/>
  <c r="I28" i="38"/>
  <c r="P24" i="38"/>
  <c r="K10" i="38"/>
  <c r="O10" i="38"/>
  <c r="I20" i="38"/>
  <c r="M20" i="38"/>
  <c r="Q20" i="38"/>
  <c r="M30" i="38"/>
  <c r="M28" i="38"/>
  <c r="H28" i="38"/>
  <c r="K30" i="39"/>
  <c r="K28" i="39"/>
  <c r="D20" i="39"/>
  <c r="L20" i="39"/>
  <c r="I30" i="40"/>
  <c r="D28" i="40"/>
  <c r="I28" i="40"/>
  <c r="J10" i="40"/>
  <c r="H26" i="40"/>
  <c r="H29" i="40"/>
  <c r="L30" i="41"/>
  <c r="L28" i="41"/>
  <c r="L10" i="41"/>
  <c r="J30" i="42"/>
  <c r="J28" i="42"/>
  <c r="K10" i="42"/>
  <c r="K28" i="44"/>
  <c r="O28" i="48"/>
  <c r="T30" i="48"/>
  <c r="S24" i="48"/>
  <c r="X24" i="48"/>
  <c r="H4" i="28"/>
  <c r="H27" i="28" s="1"/>
  <c r="H30" i="28" s="1"/>
  <c r="H5" i="28"/>
  <c r="H23" i="28" s="1"/>
  <c r="H24" i="28" s="1"/>
  <c r="I26" i="28"/>
  <c r="D23" i="29"/>
  <c r="D24" i="29" s="1"/>
  <c r="D26" i="29"/>
  <c r="H4" i="30"/>
  <c r="H27" i="30" s="1"/>
  <c r="H30" i="30" s="1"/>
  <c r="H5" i="30"/>
  <c r="H23" i="30" s="1"/>
  <c r="H24" i="30" s="1"/>
  <c r="I20" i="30"/>
  <c r="D24" i="30"/>
  <c r="I24" i="30"/>
  <c r="H29" i="30"/>
  <c r="L29" i="30"/>
  <c r="I26" i="30"/>
  <c r="K30" i="30"/>
  <c r="L30" i="31"/>
  <c r="L28" i="31"/>
  <c r="L10" i="31"/>
  <c r="J10" i="32"/>
  <c r="L20" i="32"/>
  <c r="M24" i="32"/>
  <c r="J29" i="32"/>
  <c r="O30" i="33"/>
  <c r="O28" i="33"/>
  <c r="J29" i="33"/>
  <c r="N29" i="33"/>
  <c r="I30" i="33"/>
  <c r="D28" i="33"/>
  <c r="N28" i="33"/>
  <c r="J27" i="34"/>
  <c r="J30" i="34" s="1"/>
  <c r="N27" i="34"/>
  <c r="N24" i="34"/>
  <c r="I24" i="34"/>
  <c r="D10" i="34"/>
  <c r="L10" i="34"/>
  <c r="K29" i="34"/>
  <c r="K26" i="34"/>
  <c r="O29" i="34"/>
  <c r="O26" i="34"/>
  <c r="I28" i="35"/>
  <c r="J10" i="35"/>
  <c r="N10" i="35"/>
  <c r="D24" i="35"/>
  <c r="Q24" i="35"/>
  <c r="L24" i="35"/>
  <c r="N30" i="35"/>
  <c r="K28" i="36"/>
  <c r="I20" i="36"/>
  <c r="M20" i="36"/>
  <c r="K29" i="36"/>
  <c r="K26" i="36"/>
  <c r="H30" i="37"/>
  <c r="L30" i="37"/>
  <c r="P30" i="37"/>
  <c r="P28" i="37"/>
  <c r="K28" i="37"/>
  <c r="I24" i="37"/>
  <c r="M24" i="37"/>
  <c r="K26" i="37"/>
  <c r="J28" i="37"/>
  <c r="J30" i="37"/>
  <c r="O30" i="38"/>
  <c r="O28" i="38"/>
  <c r="J20" i="38"/>
  <c r="N20" i="38"/>
  <c r="D24" i="38"/>
  <c r="K29" i="38"/>
  <c r="J29" i="38"/>
  <c r="O29" i="38"/>
  <c r="O26" i="38"/>
  <c r="N29" i="38"/>
  <c r="J26" i="38"/>
  <c r="L30" i="39"/>
  <c r="L28" i="39"/>
  <c r="L10" i="39"/>
  <c r="J30" i="40"/>
  <c r="J28" i="40"/>
  <c r="K10" i="40"/>
  <c r="I10" i="41"/>
  <c r="H29" i="41"/>
  <c r="H26" i="41"/>
  <c r="D10" i="42"/>
  <c r="L10" i="42"/>
  <c r="I20" i="42"/>
  <c r="D24" i="45"/>
  <c r="I24" i="45"/>
  <c r="S30" i="46"/>
  <c r="N28" i="46"/>
  <c r="K26" i="25"/>
  <c r="K26" i="26"/>
  <c r="I29" i="27"/>
  <c r="M29" i="27"/>
  <c r="K29" i="28"/>
  <c r="D10" i="29"/>
  <c r="I26" i="29"/>
  <c r="N26" i="29"/>
  <c r="M30" i="29"/>
  <c r="M29" i="30"/>
  <c r="M28" i="31"/>
  <c r="H28" i="31"/>
  <c r="M24" i="31"/>
  <c r="H24" i="31"/>
  <c r="I10" i="31"/>
  <c r="M10" i="31"/>
  <c r="K26" i="31"/>
  <c r="K28" i="31"/>
  <c r="M30" i="31"/>
  <c r="K28" i="32"/>
  <c r="I20" i="32"/>
  <c r="K29" i="32"/>
  <c r="K26" i="32"/>
  <c r="P30" i="33"/>
  <c r="P28" i="33"/>
  <c r="K28" i="33"/>
  <c r="I24" i="33"/>
  <c r="H20" i="33"/>
  <c r="L20" i="33"/>
  <c r="P20" i="33"/>
  <c r="M24" i="33"/>
  <c r="N24" i="33"/>
  <c r="K29" i="33"/>
  <c r="K26" i="33"/>
  <c r="O29" i="33"/>
  <c r="O26" i="33"/>
  <c r="J26" i="33"/>
  <c r="M30" i="33"/>
  <c r="M28" i="33"/>
  <c r="H28" i="33"/>
  <c r="K30" i="34"/>
  <c r="K28" i="34"/>
  <c r="O30" i="34"/>
  <c r="O28" i="34"/>
  <c r="J28" i="34"/>
  <c r="O24" i="34"/>
  <c r="J24" i="34"/>
  <c r="I10" i="34"/>
  <c r="M10" i="34"/>
  <c r="D26" i="34"/>
  <c r="H25" i="34"/>
  <c r="H29" i="34" s="1"/>
  <c r="J26" i="34"/>
  <c r="O30" i="35"/>
  <c r="O28" i="35"/>
  <c r="J24" i="35"/>
  <c r="J28" i="35"/>
  <c r="H27" i="36"/>
  <c r="H30" i="36" s="1"/>
  <c r="L27" i="36"/>
  <c r="K30" i="36" s="1"/>
  <c r="I24" i="36"/>
  <c r="D24" i="36"/>
  <c r="D26" i="36"/>
  <c r="H25" i="36"/>
  <c r="I30" i="36"/>
  <c r="I28" i="36"/>
  <c r="D28" i="36"/>
  <c r="K23" i="37"/>
  <c r="O23" i="37"/>
  <c r="J10" i="37"/>
  <c r="N10" i="37"/>
  <c r="H20" i="37"/>
  <c r="L20" i="37"/>
  <c r="P20" i="37"/>
  <c r="Q24" i="37"/>
  <c r="L24" i="37"/>
  <c r="D26" i="37"/>
  <c r="N28" i="37"/>
  <c r="H30" i="38"/>
  <c r="L30" i="38"/>
  <c r="P30" i="38"/>
  <c r="P28" i="38"/>
  <c r="K28" i="38"/>
  <c r="I24" i="38"/>
  <c r="M24" i="38"/>
  <c r="K26" i="38"/>
  <c r="J28" i="38"/>
  <c r="I10" i="39"/>
  <c r="H29" i="39"/>
  <c r="H26" i="39"/>
  <c r="D10" i="40"/>
  <c r="L10" i="40"/>
  <c r="I20" i="40"/>
  <c r="J28" i="41"/>
  <c r="J30" i="41"/>
  <c r="J10" i="41"/>
  <c r="K20" i="41"/>
  <c r="H27" i="42"/>
  <c r="L30" i="42"/>
  <c r="L28" i="42"/>
  <c r="D24" i="42"/>
  <c r="I24" i="42"/>
  <c r="J20" i="42"/>
  <c r="I10" i="44"/>
  <c r="J10" i="46"/>
  <c r="R10" i="46"/>
  <c r="V10" i="46"/>
  <c r="Z10" i="46"/>
  <c r="I26" i="27"/>
  <c r="H4" i="29"/>
  <c r="H27" i="29" s="1"/>
  <c r="H30" i="29" s="1"/>
  <c r="L27" i="29"/>
  <c r="I29" i="29"/>
  <c r="M29" i="29"/>
  <c r="H26" i="29"/>
  <c r="J26" i="29"/>
  <c r="J10" i="30"/>
  <c r="N10" i="30"/>
  <c r="M20" i="30"/>
  <c r="J28" i="31"/>
  <c r="J30" i="31"/>
  <c r="N28" i="31"/>
  <c r="I28" i="31"/>
  <c r="N30" i="31"/>
  <c r="N24" i="31"/>
  <c r="I24" i="31"/>
  <c r="H20" i="31"/>
  <c r="D27" i="31"/>
  <c r="D28" i="31" s="1"/>
  <c r="H27" i="32"/>
  <c r="H30" i="32" s="1"/>
  <c r="L27" i="32"/>
  <c r="I24" i="32"/>
  <c r="D24" i="32"/>
  <c r="D26" i="32"/>
  <c r="H25" i="32"/>
  <c r="K23" i="33"/>
  <c r="O23" i="33"/>
  <c r="I10" i="33"/>
  <c r="M10" i="33"/>
  <c r="Q10" i="33"/>
  <c r="I20" i="33"/>
  <c r="M20" i="33"/>
  <c r="D26" i="33"/>
  <c r="H25" i="33"/>
  <c r="N30" i="33"/>
  <c r="D27" i="34"/>
  <c r="D28" i="34" s="1"/>
  <c r="H4" i="34"/>
  <c r="H27" i="34" s="1"/>
  <c r="I20" i="34"/>
  <c r="M20" i="34"/>
  <c r="M30" i="34"/>
  <c r="M28" i="34"/>
  <c r="H30" i="35"/>
  <c r="L30" i="35"/>
  <c r="P30" i="35"/>
  <c r="P28" i="35"/>
  <c r="K28" i="35"/>
  <c r="I24" i="35"/>
  <c r="H20" i="35"/>
  <c r="L20" i="35"/>
  <c r="P20" i="35"/>
  <c r="M24" i="35"/>
  <c r="N24" i="35"/>
  <c r="K29" i="35"/>
  <c r="K26" i="35"/>
  <c r="O29" i="35"/>
  <c r="O26" i="35"/>
  <c r="J26" i="35"/>
  <c r="N28" i="35"/>
  <c r="K23" i="36"/>
  <c r="K24" i="36" s="1"/>
  <c r="I10" i="36"/>
  <c r="M10" i="36"/>
  <c r="I28" i="37"/>
  <c r="D23" i="37"/>
  <c r="D24" i="37" s="1"/>
  <c r="P24" i="37"/>
  <c r="K24" i="37"/>
  <c r="K10" i="37"/>
  <c r="O10" i="37"/>
  <c r="I20" i="37"/>
  <c r="M20" i="37"/>
  <c r="Q20" i="37"/>
  <c r="H26" i="37"/>
  <c r="K23" i="38"/>
  <c r="K24" i="38" s="1"/>
  <c r="O23" i="38"/>
  <c r="J10" i="38"/>
  <c r="N10" i="38"/>
  <c r="H20" i="38"/>
  <c r="L20" i="38"/>
  <c r="P20" i="38"/>
  <c r="Q24" i="38"/>
  <c r="L24" i="38"/>
  <c r="N28" i="38"/>
  <c r="N30" i="38"/>
  <c r="J28" i="39"/>
  <c r="J30" i="39"/>
  <c r="J10" i="39"/>
  <c r="K20" i="39"/>
  <c r="H28" i="40"/>
  <c r="H30" i="40"/>
  <c r="L28" i="40"/>
  <c r="L30" i="40"/>
  <c r="D24" i="40"/>
  <c r="I24" i="40"/>
  <c r="J20" i="40"/>
  <c r="K30" i="41"/>
  <c r="K28" i="41"/>
  <c r="D20" i="41"/>
  <c r="L20" i="41"/>
  <c r="D28" i="42"/>
  <c r="I30" i="42"/>
  <c r="I28" i="42"/>
  <c r="J10" i="42"/>
  <c r="H26" i="42"/>
  <c r="H29" i="42"/>
  <c r="K30" i="42"/>
  <c r="I24" i="46"/>
  <c r="D24" i="39"/>
  <c r="D26" i="39"/>
  <c r="D28" i="39"/>
  <c r="I30" i="39"/>
  <c r="K30" i="40"/>
  <c r="D24" i="41"/>
  <c r="D26" i="41"/>
  <c r="D28" i="41"/>
  <c r="I30" i="41"/>
  <c r="L10" i="43"/>
  <c r="D26" i="43"/>
  <c r="I30" i="43"/>
  <c r="D24" i="44"/>
  <c r="H20" i="44"/>
  <c r="L20" i="44"/>
  <c r="J30" i="44"/>
  <c r="J30" i="45"/>
  <c r="J28" i="45"/>
  <c r="D10" i="45"/>
  <c r="I20" i="45"/>
  <c r="K29" i="45"/>
  <c r="K26" i="45"/>
  <c r="O30" i="46"/>
  <c r="J28" i="46"/>
  <c r="W30" i="46"/>
  <c r="W28" i="46"/>
  <c r="R28" i="46"/>
  <c r="AA30" i="46"/>
  <c r="AA28" i="46"/>
  <c r="V28" i="46"/>
  <c r="W24" i="46"/>
  <c r="R24" i="46"/>
  <c r="AA24" i="46"/>
  <c r="V24" i="46"/>
  <c r="I10" i="46"/>
  <c r="M10" i="46"/>
  <c r="Q10" i="46"/>
  <c r="U10" i="46"/>
  <c r="Y10" i="46"/>
  <c r="N24" i="46"/>
  <c r="I29" i="46"/>
  <c r="D26" i="46"/>
  <c r="L26" i="46"/>
  <c r="Q29" i="46"/>
  <c r="Y26" i="46"/>
  <c r="Y29" i="46"/>
  <c r="X29" i="46"/>
  <c r="T26" i="46"/>
  <c r="D28" i="46"/>
  <c r="I30" i="46"/>
  <c r="I28" i="46"/>
  <c r="N20" i="47"/>
  <c r="V20" i="47"/>
  <c r="H25" i="47"/>
  <c r="H29" i="47" s="1"/>
  <c r="D26" i="47"/>
  <c r="H30" i="48"/>
  <c r="H28" i="48"/>
  <c r="K28" i="48"/>
  <c r="P30" i="48"/>
  <c r="S28" i="48"/>
  <c r="X30" i="48"/>
  <c r="X28" i="48"/>
  <c r="K24" i="48"/>
  <c r="P24" i="48"/>
  <c r="L10" i="48"/>
  <c r="P10" i="48"/>
  <c r="T10" i="48"/>
  <c r="X10" i="48"/>
  <c r="P28" i="48"/>
  <c r="H20" i="51"/>
  <c r="K29" i="30"/>
  <c r="H26" i="31"/>
  <c r="M29" i="31"/>
  <c r="I26" i="32"/>
  <c r="M26" i="32"/>
  <c r="K24" i="33"/>
  <c r="I26" i="33"/>
  <c r="M26" i="33"/>
  <c r="I29" i="34"/>
  <c r="M29" i="34"/>
  <c r="K24" i="35"/>
  <c r="I26" i="35"/>
  <c r="I29" i="35"/>
  <c r="M29" i="35"/>
  <c r="I26" i="36"/>
  <c r="M26" i="36"/>
  <c r="H21" i="39"/>
  <c r="H20" i="39" s="1"/>
  <c r="H21" i="41"/>
  <c r="H20" i="41" s="1"/>
  <c r="J29" i="42"/>
  <c r="J20" i="43"/>
  <c r="I29" i="43"/>
  <c r="L30" i="43"/>
  <c r="H4" i="44"/>
  <c r="H27" i="44" s="1"/>
  <c r="L27" i="44"/>
  <c r="H6" i="44"/>
  <c r="H23" i="44" s="1"/>
  <c r="H24" i="44" s="1"/>
  <c r="J10" i="44"/>
  <c r="I20" i="44"/>
  <c r="I24" i="44"/>
  <c r="J29" i="44"/>
  <c r="J26" i="44"/>
  <c r="K30" i="45"/>
  <c r="K28" i="45"/>
  <c r="I10" i="45"/>
  <c r="J20" i="45"/>
  <c r="H29" i="45"/>
  <c r="D27" i="46"/>
  <c r="H4" i="46"/>
  <c r="H27" i="46" s="1"/>
  <c r="H30" i="46" s="1"/>
  <c r="N30" i="46"/>
  <c r="P29" i="46"/>
  <c r="Q30" i="46"/>
  <c r="J30" i="47"/>
  <c r="M28" i="47"/>
  <c r="R30" i="47"/>
  <c r="U28" i="47"/>
  <c r="Z30" i="47"/>
  <c r="Q24" i="47"/>
  <c r="V24" i="47"/>
  <c r="U24" i="47"/>
  <c r="Z24" i="47"/>
  <c r="N10" i="47"/>
  <c r="V10" i="47"/>
  <c r="K27" i="47"/>
  <c r="K30" i="47" s="1"/>
  <c r="K20" i="47"/>
  <c r="O20" i="47"/>
  <c r="O27" i="47"/>
  <c r="S27" i="47"/>
  <c r="S20" i="47"/>
  <c r="W20" i="47"/>
  <c r="W27" i="47"/>
  <c r="R24" i="47"/>
  <c r="W24" i="47"/>
  <c r="P24" i="49"/>
  <c r="K24" i="49"/>
  <c r="H20" i="50"/>
  <c r="L27" i="50"/>
  <c r="L20" i="50"/>
  <c r="P27" i="50"/>
  <c r="P20" i="50"/>
  <c r="T27" i="50"/>
  <c r="T20" i="50"/>
  <c r="X27" i="50"/>
  <c r="X20" i="50"/>
  <c r="I26" i="31"/>
  <c r="J29" i="31"/>
  <c r="N29" i="31"/>
  <c r="H5" i="32"/>
  <c r="H23" i="32" s="1"/>
  <c r="H24" i="32" s="1"/>
  <c r="J26" i="32"/>
  <c r="H5" i="33"/>
  <c r="H23" i="33" s="1"/>
  <c r="H24" i="33" s="1"/>
  <c r="N26" i="33"/>
  <c r="H5" i="34"/>
  <c r="H23" i="34" s="1"/>
  <c r="H24" i="34" s="1"/>
  <c r="H9" i="34"/>
  <c r="N29" i="34"/>
  <c r="H5" i="35"/>
  <c r="H23" i="35" s="1"/>
  <c r="H24" i="35" s="1"/>
  <c r="N26" i="35"/>
  <c r="H5" i="36"/>
  <c r="H23" i="36" s="1"/>
  <c r="H24" i="36" s="1"/>
  <c r="J26" i="36"/>
  <c r="H5" i="37"/>
  <c r="H23" i="37" s="1"/>
  <c r="H24" i="37" s="1"/>
  <c r="H5" i="38"/>
  <c r="H23" i="38" s="1"/>
  <c r="H24" i="38" s="1"/>
  <c r="D27" i="38"/>
  <c r="D28" i="38" s="1"/>
  <c r="H4" i="39"/>
  <c r="H27" i="39" s="1"/>
  <c r="H6" i="39"/>
  <c r="H23" i="39" s="1"/>
  <c r="H24" i="39" s="1"/>
  <c r="I26" i="39"/>
  <c r="H9" i="40"/>
  <c r="K26" i="40"/>
  <c r="J29" i="40"/>
  <c r="H4" i="41"/>
  <c r="H27" i="41" s="1"/>
  <c r="H6" i="41"/>
  <c r="H23" i="41" s="1"/>
  <c r="H24" i="41" s="1"/>
  <c r="I26" i="41"/>
  <c r="H9" i="42"/>
  <c r="D26" i="42"/>
  <c r="K26" i="42"/>
  <c r="K28" i="42"/>
  <c r="J23" i="43"/>
  <c r="J24" i="43" s="1"/>
  <c r="K20" i="43"/>
  <c r="D28" i="43"/>
  <c r="I27" i="44"/>
  <c r="K29" i="44"/>
  <c r="D27" i="45"/>
  <c r="H4" i="45"/>
  <c r="H27" i="45" s="1"/>
  <c r="H28" i="46"/>
  <c r="M30" i="46"/>
  <c r="U30" i="46"/>
  <c r="P28" i="46"/>
  <c r="K10" i="46"/>
  <c r="O10" i="46"/>
  <c r="S10" i="46"/>
  <c r="W10" i="46"/>
  <c r="AA10" i="46"/>
  <c r="K20" i="46"/>
  <c r="S20" i="46"/>
  <c r="AA20" i="46"/>
  <c r="U29" i="46"/>
  <c r="V30" i="46"/>
  <c r="D10" i="47"/>
  <c r="I28" i="47"/>
  <c r="Z28" i="47"/>
  <c r="M28" i="48"/>
  <c r="R30" i="48"/>
  <c r="L26" i="42"/>
  <c r="D10" i="43"/>
  <c r="D20" i="43"/>
  <c r="H21" i="43"/>
  <c r="D24" i="43"/>
  <c r="H29" i="43"/>
  <c r="H26" i="43"/>
  <c r="L29" i="43"/>
  <c r="L26" i="43"/>
  <c r="J28" i="43"/>
  <c r="L23" i="44"/>
  <c r="L24" i="44" s="1"/>
  <c r="K10" i="45"/>
  <c r="H20" i="45"/>
  <c r="J29" i="45"/>
  <c r="D28" i="45"/>
  <c r="I30" i="45"/>
  <c r="I28" i="45"/>
  <c r="J30" i="46"/>
  <c r="M28" i="46"/>
  <c r="R30" i="46"/>
  <c r="Q28" i="46"/>
  <c r="Z30" i="46"/>
  <c r="Z28" i="46"/>
  <c r="U28" i="46"/>
  <c r="M24" i="46"/>
  <c r="Q24" i="46"/>
  <c r="Z24" i="46"/>
  <c r="U24" i="46"/>
  <c r="D10" i="46"/>
  <c r="L10" i="46"/>
  <c r="P10" i="46"/>
  <c r="T10" i="46"/>
  <c r="X10" i="46"/>
  <c r="H20" i="46"/>
  <c r="P20" i="46"/>
  <c r="H29" i="46"/>
  <c r="L29" i="46"/>
  <c r="T29" i="46"/>
  <c r="H26" i="46"/>
  <c r="Y30" i="46"/>
  <c r="Y28" i="46"/>
  <c r="J24" i="47"/>
  <c r="O24" i="47"/>
  <c r="Q28" i="47"/>
  <c r="V28" i="47"/>
  <c r="D10" i="48"/>
  <c r="T24" i="48"/>
  <c r="I29" i="44"/>
  <c r="D26" i="45"/>
  <c r="K28" i="46"/>
  <c r="O28" i="46"/>
  <c r="S28" i="46"/>
  <c r="J20" i="46"/>
  <c r="N20" i="46"/>
  <c r="R20" i="46"/>
  <c r="V20" i="46"/>
  <c r="Z20" i="46"/>
  <c r="I26" i="46"/>
  <c r="M26" i="46"/>
  <c r="Q26" i="46"/>
  <c r="U26" i="46"/>
  <c r="J26" i="46"/>
  <c r="O26" i="46"/>
  <c r="V29" i="46"/>
  <c r="X30" i="46"/>
  <c r="L10" i="47"/>
  <c r="P10" i="47"/>
  <c r="T10" i="47"/>
  <c r="X10" i="47"/>
  <c r="H20" i="47"/>
  <c r="I29" i="47"/>
  <c r="M29" i="47"/>
  <c r="Q29" i="47"/>
  <c r="U29" i="47"/>
  <c r="K26" i="47"/>
  <c r="S26" i="47"/>
  <c r="D27" i="47"/>
  <c r="K28" i="47"/>
  <c r="S28" i="47"/>
  <c r="M30" i="47"/>
  <c r="U30" i="47"/>
  <c r="Z24" i="48"/>
  <c r="J29" i="48"/>
  <c r="I29" i="48"/>
  <c r="J26" i="48"/>
  <c r="N29" i="48"/>
  <c r="I26" i="48"/>
  <c r="R29" i="48"/>
  <c r="M26" i="48"/>
  <c r="Q29" i="48"/>
  <c r="R26" i="48"/>
  <c r="V29" i="48"/>
  <c r="Q26" i="48"/>
  <c r="Z29" i="48"/>
  <c r="U26" i="48"/>
  <c r="Y29" i="48"/>
  <c r="Z26" i="48"/>
  <c r="U28" i="48"/>
  <c r="Z28" i="48"/>
  <c r="I30" i="49"/>
  <c r="D28" i="49"/>
  <c r="M30" i="49"/>
  <c r="L28" i="49"/>
  <c r="Q30" i="49"/>
  <c r="Q28" i="49"/>
  <c r="L24" i="49"/>
  <c r="Q24" i="49"/>
  <c r="K10" i="49"/>
  <c r="O10" i="49"/>
  <c r="S10" i="49"/>
  <c r="I30" i="50"/>
  <c r="M30" i="50"/>
  <c r="Y28" i="50"/>
  <c r="Y30" i="50"/>
  <c r="T28" i="50"/>
  <c r="Q24" i="50"/>
  <c r="V24" i="50"/>
  <c r="U24" i="50"/>
  <c r="Z24" i="50"/>
  <c r="P28" i="50"/>
  <c r="H5" i="45"/>
  <c r="H23" i="45" s="1"/>
  <c r="H24" i="45" s="1"/>
  <c r="H9" i="45"/>
  <c r="H5" i="46"/>
  <c r="H23" i="46" s="1"/>
  <c r="H24" i="46" s="1"/>
  <c r="L23" i="46"/>
  <c r="L24" i="46" s="1"/>
  <c r="P23" i="46"/>
  <c r="K24" i="46" s="1"/>
  <c r="T23" i="46"/>
  <c r="X23" i="46"/>
  <c r="H9" i="46"/>
  <c r="K26" i="46"/>
  <c r="V26" i="46"/>
  <c r="AA26" i="46"/>
  <c r="R29" i="46"/>
  <c r="T30" i="46"/>
  <c r="Y28" i="47"/>
  <c r="T28" i="47"/>
  <c r="Y24" i="47"/>
  <c r="T24" i="47"/>
  <c r="I10" i="47"/>
  <c r="M10" i="47"/>
  <c r="Q10" i="47"/>
  <c r="U10" i="47"/>
  <c r="Y10" i="47"/>
  <c r="N29" i="47"/>
  <c r="I26" i="47"/>
  <c r="R29" i="47"/>
  <c r="M26" i="47"/>
  <c r="V29" i="47"/>
  <c r="Q26" i="47"/>
  <c r="Z29" i="47"/>
  <c r="U26" i="47"/>
  <c r="N26" i="47"/>
  <c r="V26" i="47"/>
  <c r="X30" i="47"/>
  <c r="I28" i="48"/>
  <c r="N30" i="48"/>
  <c r="Q28" i="48"/>
  <c r="V30" i="48"/>
  <c r="J10" i="48"/>
  <c r="N10" i="48"/>
  <c r="R10" i="48"/>
  <c r="V10" i="48"/>
  <c r="Z10" i="48"/>
  <c r="U29" i="48"/>
  <c r="N30" i="49"/>
  <c r="I28" i="49"/>
  <c r="R30" i="49"/>
  <c r="R28" i="49"/>
  <c r="M28" i="49"/>
  <c r="D10" i="49"/>
  <c r="L10" i="49"/>
  <c r="P10" i="49"/>
  <c r="I28" i="50"/>
  <c r="N30" i="50"/>
  <c r="M28" i="50"/>
  <c r="R30" i="50"/>
  <c r="Q28" i="50"/>
  <c r="V28" i="50"/>
  <c r="U28" i="50"/>
  <c r="Z28" i="50"/>
  <c r="K23" i="50"/>
  <c r="K24" i="50" s="1"/>
  <c r="O23" i="50"/>
  <c r="J24" i="50" s="1"/>
  <c r="S23" i="50"/>
  <c r="N24" i="50" s="1"/>
  <c r="W23" i="50"/>
  <c r="K10" i="50"/>
  <c r="O10" i="50"/>
  <c r="S10" i="50"/>
  <c r="W10" i="50"/>
  <c r="I30" i="51"/>
  <c r="D28" i="51"/>
  <c r="M30" i="51"/>
  <c r="Q30" i="51"/>
  <c r="Q28" i="51"/>
  <c r="L28" i="51"/>
  <c r="U30" i="51"/>
  <c r="U28" i="51"/>
  <c r="P28" i="51"/>
  <c r="S24" i="51"/>
  <c r="N24" i="51"/>
  <c r="R26" i="46"/>
  <c r="W26" i="46"/>
  <c r="X28" i="46"/>
  <c r="N29" i="46"/>
  <c r="P30" i="46"/>
  <c r="D28" i="47"/>
  <c r="Q30" i="47"/>
  <c r="Y30" i="47"/>
  <c r="K30" i="48"/>
  <c r="O30" i="48"/>
  <c r="J28" i="48"/>
  <c r="S30" i="48"/>
  <c r="W28" i="48"/>
  <c r="W30" i="48"/>
  <c r="R28" i="48"/>
  <c r="K10" i="48"/>
  <c r="O10" i="48"/>
  <c r="S10" i="48"/>
  <c r="W10" i="48"/>
  <c r="J20" i="48"/>
  <c r="V20" i="48"/>
  <c r="Q24" i="48"/>
  <c r="V24" i="48"/>
  <c r="R24" i="48"/>
  <c r="V26" i="48"/>
  <c r="N28" i="48"/>
  <c r="M10" i="49"/>
  <c r="K20" i="49"/>
  <c r="O20" i="49"/>
  <c r="S20" i="49"/>
  <c r="J29" i="49"/>
  <c r="I29" i="49"/>
  <c r="N29" i="49"/>
  <c r="M29" i="49"/>
  <c r="I26" i="49"/>
  <c r="R26" i="49"/>
  <c r="R29" i="49"/>
  <c r="Q29" i="49"/>
  <c r="L30" i="49"/>
  <c r="N30" i="51"/>
  <c r="I28" i="51"/>
  <c r="R30" i="51"/>
  <c r="R28" i="51"/>
  <c r="M28" i="51"/>
  <c r="D23" i="51"/>
  <c r="H5" i="51"/>
  <c r="H23" i="51" s="1"/>
  <c r="L23" i="51"/>
  <c r="P23" i="51"/>
  <c r="K24" i="51" s="1"/>
  <c r="T23" i="51"/>
  <c r="J10" i="51"/>
  <c r="N10" i="51"/>
  <c r="R10" i="51"/>
  <c r="I20" i="51"/>
  <c r="M20" i="51"/>
  <c r="H26" i="47"/>
  <c r="L26" i="47"/>
  <c r="P26" i="47"/>
  <c r="T26" i="47"/>
  <c r="Y29" i="47"/>
  <c r="I30" i="48"/>
  <c r="D28" i="48"/>
  <c r="M30" i="48"/>
  <c r="Q30" i="48"/>
  <c r="U30" i="48"/>
  <c r="Y30" i="48"/>
  <c r="Y28" i="48"/>
  <c r="D24" i="48"/>
  <c r="P29" i="48"/>
  <c r="K26" i="48"/>
  <c r="T29" i="48"/>
  <c r="O26" i="48"/>
  <c r="X29" i="48"/>
  <c r="S26" i="48"/>
  <c r="O29" i="48"/>
  <c r="W29" i="48"/>
  <c r="J28" i="49"/>
  <c r="N28" i="49"/>
  <c r="I24" i="49"/>
  <c r="R24" i="49"/>
  <c r="M24" i="49"/>
  <c r="D20" i="49"/>
  <c r="P30" i="49"/>
  <c r="P28" i="49"/>
  <c r="S28" i="49"/>
  <c r="K30" i="50"/>
  <c r="O30" i="50"/>
  <c r="J28" i="50"/>
  <c r="S30" i="50"/>
  <c r="N28" i="50"/>
  <c r="W30" i="50"/>
  <c r="W28" i="50"/>
  <c r="R28" i="50"/>
  <c r="H5" i="50"/>
  <c r="H23" i="50" s="1"/>
  <c r="H24" i="50" s="1"/>
  <c r="D23" i="50"/>
  <c r="L29" i="50"/>
  <c r="K29" i="50"/>
  <c r="P29" i="50"/>
  <c r="K26" i="50"/>
  <c r="O29" i="50"/>
  <c r="T29" i="50"/>
  <c r="O26" i="50"/>
  <c r="S29" i="50"/>
  <c r="X29" i="50"/>
  <c r="S26" i="50"/>
  <c r="W29" i="50"/>
  <c r="L26" i="50"/>
  <c r="O30" i="51"/>
  <c r="J28" i="51"/>
  <c r="S30" i="51"/>
  <c r="N28" i="51"/>
  <c r="S28" i="51"/>
  <c r="D24" i="51"/>
  <c r="H24" i="51"/>
  <c r="L24" i="51"/>
  <c r="Q24" i="51"/>
  <c r="U24" i="51"/>
  <c r="K10" i="51"/>
  <c r="O10" i="51"/>
  <c r="S10" i="51"/>
  <c r="H29" i="51"/>
  <c r="H26" i="51"/>
  <c r="L28" i="48"/>
  <c r="T28" i="48"/>
  <c r="J10" i="49"/>
  <c r="N10" i="49"/>
  <c r="R10" i="49"/>
  <c r="I20" i="49"/>
  <c r="M20" i="49"/>
  <c r="Q20" i="49"/>
  <c r="H4" i="50"/>
  <c r="H27" i="50" s="1"/>
  <c r="H30" i="50" s="1"/>
  <c r="D27" i="50"/>
  <c r="D28" i="50" s="1"/>
  <c r="D24" i="50"/>
  <c r="I10" i="50"/>
  <c r="M10" i="50"/>
  <c r="Q10" i="50"/>
  <c r="U10" i="50"/>
  <c r="Y10" i="50"/>
  <c r="S24" i="50"/>
  <c r="T24" i="50"/>
  <c r="R24" i="51"/>
  <c r="M24" i="51"/>
  <c r="H9" i="51"/>
  <c r="D10" i="51"/>
  <c r="L10" i="51"/>
  <c r="P10" i="51"/>
  <c r="T10" i="51"/>
  <c r="K20" i="51"/>
  <c r="O20" i="51"/>
  <c r="S20" i="51"/>
  <c r="K26" i="49"/>
  <c r="J26" i="50"/>
  <c r="N26" i="50"/>
  <c r="R26" i="50"/>
  <c r="V26" i="50"/>
  <c r="Z26" i="50"/>
  <c r="H27" i="51"/>
  <c r="H30" i="51" s="1"/>
  <c r="L30" i="51"/>
  <c r="P30" i="51"/>
  <c r="T30" i="51"/>
  <c r="O28" i="51"/>
  <c r="I29" i="51"/>
  <c r="J28" i="52"/>
  <c r="O30" i="52"/>
  <c r="N28" i="52"/>
  <c r="S30" i="52"/>
  <c r="W28" i="52"/>
  <c r="R28" i="52"/>
  <c r="W30" i="52"/>
  <c r="W24" i="52"/>
  <c r="R24" i="52"/>
  <c r="D10" i="52"/>
  <c r="K10" i="52"/>
  <c r="Q24" i="53"/>
  <c r="V24" i="53"/>
  <c r="I10" i="53"/>
  <c r="M10" i="53"/>
  <c r="Q10" i="53"/>
  <c r="U10" i="53"/>
  <c r="H20" i="53"/>
  <c r="H5" i="49"/>
  <c r="H23" i="49" s="1"/>
  <c r="H24" i="49" s="1"/>
  <c r="H9" i="49"/>
  <c r="H21" i="49"/>
  <c r="P26" i="49"/>
  <c r="D20" i="51"/>
  <c r="R29" i="51"/>
  <c r="S29" i="51"/>
  <c r="S26" i="51"/>
  <c r="N26" i="51"/>
  <c r="K28" i="51"/>
  <c r="K28" i="52"/>
  <c r="P30" i="52"/>
  <c r="O28" i="52"/>
  <c r="T30" i="52"/>
  <c r="S28" i="52"/>
  <c r="X30" i="52"/>
  <c r="X28" i="52"/>
  <c r="K24" i="52"/>
  <c r="O24" i="52"/>
  <c r="S24" i="52"/>
  <c r="X24" i="52"/>
  <c r="L10" i="52"/>
  <c r="P10" i="52"/>
  <c r="T10" i="52"/>
  <c r="X10" i="52"/>
  <c r="J24" i="53"/>
  <c r="N24" i="53"/>
  <c r="W24" i="53"/>
  <c r="R24" i="53"/>
  <c r="J10" i="53"/>
  <c r="N10" i="53"/>
  <c r="R10" i="53"/>
  <c r="V10" i="53"/>
  <c r="I20" i="53"/>
  <c r="M20" i="53"/>
  <c r="Q20" i="53"/>
  <c r="U20" i="53"/>
  <c r="L29" i="51"/>
  <c r="P29" i="51"/>
  <c r="K26" i="51"/>
  <c r="T29" i="51"/>
  <c r="O26" i="51"/>
  <c r="J26" i="51"/>
  <c r="P26" i="51"/>
  <c r="I30" i="52"/>
  <c r="D28" i="52"/>
  <c r="M30" i="52"/>
  <c r="H28" i="52"/>
  <c r="Q30" i="52"/>
  <c r="L28" i="52"/>
  <c r="U30" i="52"/>
  <c r="P28" i="52"/>
  <c r="Y30" i="52"/>
  <c r="Y28" i="52"/>
  <c r="T28" i="52"/>
  <c r="D24" i="52"/>
  <c r="H24" i="52"/>
  <c r="L24" i="52"/>
  <c r="P24" i="52"/>
  <c r="Y24" i="52"/>
  <c r="T24" i="52"/>
  <c r="I10" i="52"/>
  <c r="H20" i="52"/>
  <c r="K24" i="53"/>
  <c r="O24" i="53"/>
  <c r="X24" i="53"/>
  <c r="S24" i="53"/>
  <c r="K10" i="53"/>
  <c r="O10" i="53"/>
  <c r="S10" i="53"/>
  <c r="W10" i="53"/>
  <c r="I26" i="50"/>
  <c r="M26" i="50"/>
  <c r="Q26" i="50"/>
  <c r="U26" i="50"/>
  <c r="D26" i="51"/>
  <c r="L26" i="51"/>
  <c r="Q26" i="51"/>
  <c r="T28" i="51"/>
  <c r="J30" i="52"/>
  <c r="I28" i="52"/>
  <c r="N30" i="52"/>
  <c r="M28" i="52"/>
  <c r="R30" i="52"/>
  <c r="V28" i="52"/>
  <c r="Q28" i="52"/>
  <c r="V30" i="52"/>
  <c r="Z28" i="52"/>
  <c r="U28" i="52"/>
  <c r="Z30" i="52"/>
  <c r="V24" i="52"/>
  <c r="Q24" i="52"/>
  <c r="Z24" i="52"/>
  <c r="U24" i="52"/>
  <c r="J10" i="52"/>
  <c r="N10" i="52"/>
  <c r="R10" i="52"/>
  <c r="V10" i="52"/>
  <c r="Z10" i="52"/>
  <c r="U24" i="53"/>
  <c r="P24" i="53"/>
  <c r="Y24" i="53"/>
  <c r="T24" i="53"/>
  <c r="D10" i="53"/>
  <c r="L10" i="53"/>
  <c r="P10" i="53"/>
  <c r="T10" i="53"/>
  <c r="X10" i="53"/>
  <c r="H26" i="52"/>
  <c r="L26" i="52"/>
  <c r="P26" i="52"/>
  <c r="T26" i="52"/>
  <c r="X26" i="52"/>
  <c r="I29" i="52"/>
  <c r="M29" i="52"/>
  <c r="Q29" i="52"/>
  <c r="U29" i="52"/>
  <c r="Y29" i="52"/>
  <c r="I28" i="53"/>
  <c r="N30" i="53"/>
  <c r="M28" i="53"/>
  <c r="R30" i="53"/>
  <c r="Q28" i="53"/>
  <c r="V30" i="53"/>
  <c r="V28" i="53"/>
  <c r="D26" i="53"/>
  <c r="I29" i="53"/>
  <c r="M29" i="53"/>
  <c r="H26" i="53"/>
  <c r="Q29" i="53"/>
  <c r="L26" i="53"/>
  <c r="K30" i="54"/>
  <c r="J28" i="54"/>
  <c r="O30" i="54"/>
  <c r="S30" i="54"/>
  <c r="N28" i="54"/>
  <c r="W30" i="54"/>
  <c r="W28" i="54"/>
  <c r="R28" i="54"/>
  <c r="K24" i="54"/>
  <c r="O24" i="54"/>
  <c r="X24" i="54"/>
  <c r="S24" i="54"/>
  <c r="D10" i="54"/>
  <c r="L10" i="54"/>
  <c r="P10" i="54"/>
  <c r="T10" i="54"/>
  <c r="X10" i="54"/>
  <c r="I26" i="52"/>
  <c r="N29" i="52"/>
  <c r="R29" i="52"/>
  <c r="O30" i="53"/>
  <c r="J28" i="53"/>
  <c r="S30" i="53"/>
  <c r="N28" i="53"/>
  <c r="W30" i="53"/>
  <c r="W28" i="53"/>
  <c r="R28" i="53"/>
  <c r="H5" i="53"/>
  <c r="H23" i="53" s="1"/>
  <c r="H24" i="53" s="1"/>
  <c r="H9" i="53"/>
  <c r="Q26" i="53"/>
  <c r="L30" i="54"/>
  <c r="P30" i="54"/>
  <c r="K28" i="54"/>
  <c r="T30" i="54"/>
  <c r="O28" i="54"/>
  <c r="X30" i="54"/>
  <c r="X28" i="54"/>
  <c r="S28" i="54"/>
  <c r="H24" i="54"/>
  <c r="T24" i="54"/>
  <c r="Y24" i="54"/>
  <c r="I10" i="54"/>
  <c r="J26" i="52"/>
  <c r="N26" i="52"/>
  <c r="R26" i="52"/>
  <c r="W29" i="52"/>
  <c r="H4" i="53"/>
  <c r="H27" i="53" s="1"/>
  <c r="H30" i="53" s="1"/>
  <c r="P30" i="53"/>
  <c r="K28" i="53"/>
  <c r="T30" i="53"/>
  <c r="O28" i="53"/>
  <c r="X30" i="53"/>
  <c r="X28" i="53"/>
  <c r="S28" i="53"/>
  <c r="I30" i="54"/>
  <c r="D28" i="54"/>
  <c r="M30" i="54"/>
  <c r="L28" i="54"/>
  <c r="Q30" i="54"/>
  <c r="P28" i="54"/>
  <c r="U30" i="54"/>
  <c r="Y30" i="54"/>
  <c r="T28" i="54"/>
  <c r="Y28" i="54"/>
  <c r="V24" i="54"/>
  <c r="Q24" i="54"/>
  <c r="Z24" i="54"/>
  <c r="U24" i="54"/>
  <c r="J10" i="54"/>
  <c r="N10" i="54"/>
  <c r="R10" i="54"/>
  <c r="V10" i="54"/>
  <c r="Z10" i="54"/>
  <c r="K26" i="52"/>
  <c r="O26" i="52"/>
  <c r="S26" i="52"/>
  <c r="I30" i="53"/>
  <c r="D28" i="53"/>
  <c r="M30" i="53"/>
  <c r="H28" i="53"/>
  <c r="Q30" i="53"/>
  <c r="L28" i="53"/>
  <c r="U30" i="53"/>
  <c r="U28" i="53"/>
  <c r="P28" i="53"/>
  <c r="Y30" i="53"/>
  <c r="Y28" i="53"/>
  <c r="T28" i="53"/>
  <c r="D20" i="53"/>
  <c r="H29" i="53"/>
  <c r="L29" i="53"/>
  <c r="N30" i="54"/>
  <c r="I28" i="54"/>
  <c r="R30" i="54"/>
  <c r="M28" i="54"/>
  <c r="V30" i="54"/>
  <c r="V28" i="54"/>
  <c r="Q28" i="54"/>
  <c r="Z28" i="54"/>
  <c r="Z30" i="54"/>
  <c r="U28" i="54"/>
  <c r="J24" i="54"/>
  <c r="N24" i="54"/>
  <c r="W24" i="54"/>
  <c r="R24" i="54"/>
  <c r="K10" i="54"/>
  <c r="O10" i="54"/>
  <c r="S10" i="54"/>
  <c r="W10" i="54"/>
  <c r="P26" i="53"/>
  <c r="T26" i="53"/>
  <c r="X26" i="53"/>
  <c r="P29" i="53"/>
  <c r="T29" i="53"/>
  <c r="X29" i="53"/>
  <c r="H4" i="54"/>
  <c r="H27" i="54" s="1"/>
  <c r="H30" i="54" s="1"/>
  <c r="H5" i="54"/>
  <c r="H23" i="54" s="1"/>
  <c r="H9" i="54"/>
  <c r="I26" i="54"/>
  <c r="U26" i="54"/>
  <c r="Y26" i="54"/>
  <c r="X29" i="54"/>
  <c r="N30" i="55"/>
  <c r="I28" i="55"/>
  <c r="R30" i="55"/>
  <c r="M28" i="55"/>
  <c r="V30" i="55"/>
  <c r="V28" i="55"/>
  <c r="Q28" i="55"/>
  <c r="Z30" i="55"/>
  <c r="Z28" i="55"/>
  <c r="U28" i="55"/>
  <c r="J24" i="55"/>
  <c r="N24" i="55"/>
  <c r="W24" i="55"/>
  <c r="R24" i="55"/>
  <c r="J10" i="55"/>
  <c r="N10" i="55"/>
  <c r="R10" i="55"/>
  <c r="V10" i="55"/>
  <c r="Z10" i="55"/>
  <c r="I26" i="53"/>
  <c r="M26" i="53"/>
  <c r="U26" i="53"/>
  <c r="Y26" i="53"/>
  <c r="J26" i="54"/>
  <c r="T29" i="54"/>
  <c r="K30" i="55"/>
  <c r="O30" i="55"/>
  <c r="J28" i="55"/>
  <c r="S30" i="55"/>
  <c r="K24" i="55"/>
  <c r="O24" i="55"/>
  <c r="S24" i="55"/>
  <c r="X24" i="55"/>
  <c r="D10" i="55"/>
  <c r="O30" i="56"/>
  <c r="O28" i="56"/>
  <c r="J26" i="53"/>
  <c r="N26" i="53"/>
  <c r="S29" i="54"/>
  <c r="W29" i="54"/>
  <c r="D26" i="54"/>
  <c r="K26" i="54"/>
  <c r="O26" i="54"/>
  <c r="S26" i="54"/>
  <c r="W26" i="54"/>
  <c r="H29" i="54"/>
  <c r="L29" i="54"/>
  <c r="P29" i="54"/>
  <c r="L30" i="55"/>
  <c r="K28" i="55"/>
  <c r="P30" i="55"/>
  <c r="O28" i="55"/>
  <c r="T30" i="55"/>
  <c r="S28" i="55"/>
  <c r="X30" i="55"/>
  <c r="X28" i="55"/>
  <c r="H24" i="55"/>
  <c r="L24" i="55"/>
  <c r="P24" i="55"/>
  <c r="Y24" i="55"/>
  <c r="T24" i="55"/>
  <c r="L10" i="55"/>
  <c r="P10" i="55"/>
  <c r="T10" i="55"/>
  <c r="X10" i="55"/>
  <c r="O30" i="57"/>
  <c r="J28" i="57"/>
  <c r="W26" i="53"/>
  <c r="I30" i="55"/>
  <c r="D28" i="55"/>
  <c r="M30" i="55"/>
  <c r="Q30" i="55"/>
  <c r="L28" i="55"/>
  <c r="U30" i="55"/>
  <c r="P28" i="55"/>
  <c r="Y30" i="55"/>
  <c r="Y28" i="55"/>
  <c r="T28" i="55"/>
  <c r="V24" i="55"/>
  <c r="Q24" i="55"/>
  <c r="Z24" i="55"/>
  <c r="U24" i="55"/>
  <c r="I10" i="55"/>
  <c r="M10" i="55"/>
  <c r="Q10" i="55"/>
  <c r="U10" i="55"/>
  <c r="Y10" i="55"/>
  <c r="H20" i="55"/>
  <c r="H25" i="55"/>
  <c r="H29" i="55" s="1"/>
  <c r="P26" i="55"/>
  <c r="T26" i="55"/>
  <c r="X26" i="55"/>
  <c r="N29" i="55"/>
  <c r="S29" i="55"/>
  <c r="Y29" i="55"/>
  <c r="J27" i="56"/>
  <c r="J30" i="56" s="1"/>
  <c r="N27" i="56"/>
  <c r="I10" i="56"/>
  <c r="M10" i="56"/>
  <c r="Q10" i="56"/>
  <c r="K20" i="56"/>
  <c r="O20" i="56"/>
  <c r="P24" i="56"/>
  <c r="I26" i="56"/>
  <c r="L28" i="56"/>
  <c r="J30" i="57"/>
  <c r="N30" i="57"/>
  <c r="I28" i="57"/>
  <c r="R30" i="57"/>
  <c r="R28" i="57"/>
  <c r="M28" i="57"/>
  <c r="I10" i="57"/>
  <c r="M10" i="57"/>
  <c r="Q10" i="57"/>
  <c r="U10" i="57"/>
  <c r="S30" i="57"/>
  <c r="S28" i="57"/>
  <c r="N28" i="57"/>
  <c r="H4" i="55"/>
  <c r="H27" i="55" s="1"/>
  <c r="H30" i="55" s="1"/>
  <c r="H5" i="55"/>
  <c r="H23" i="55" s="1"/>
  <c r="I26" i="55"/>
  <c r="M26" i="55"/>
  <c r="Q26" i="55"/>
  <c r="U26" i="55"/>
  <c r="R28" i="55"/>
  <c r="O29" i="55"/>
  <c r="Z29" i="55"/>
  <c r="W30" i="55"/>
  <c r="H20" i="56"/>
  <c r="O24" i="56"/>
  <c r="J24" i="56"/>
  <c r="K24" i="57"/>
  <c r="J24" i="57"/>
  <c r="I29" i="57"/>
  <c r="D26" i="57"/>
  <c r="M29" i="57"/>
  <c r="M26" i="57"/>
  <c r="H26" i="57"/>
  <c r="Q29" i="57"/>
  <c r="Q26" i="57"/>
  <c r="L26" i="57"/>
  <c r="U29" i="57"/>
  <c r="U26" i="57"/>
  <c r="P26" i="57"/>
  <c r="D27" i="57"/>
  <c r="D28" i="57" s="1"/>
  <c r="H28" i="57"/>
  <c r="J26" i="55"/>
  <c r="N26" i="55"/>
  <c r="R26" i="55"/>
  <c r="V26" i="55"/>
  <c r="N28" i="55"/>
  <c r="K29" i="55"/>
  <c r="H27" i="56"/>
  <c r="H30" i="56" s="1"/>
  <c r="K28" i="56"/>
  <c r="I23" i="56"/>
  <c r="D24" i="56" s="1"/>
  <c r="M23" i="56"/>
  <c r="Q23" i="56"/>
  <c r="D10" i="56"/>
  <c r="H29" i="56"/>
  <c r="L29" i="56"/>
  <c r="P29" i="56"/>
  <c r="K28" i="57"/>
  <c r="O28" i="57"/>
  <c r="I23" i="57"/>
  <c r="D24" i="57" s="1"/>
  <c r="M23" i="57"/>
  <c r="H24" i="57" s="1"/>
  <c r="Q23" i="57"/>
  <c r="U23" i="57"/>
  <c r="D10" i="57"/>
  <c r="S24" i="57"/>
  <c r="N24" i="57"/>
  <c r="T24" i="57"/>
  <c r="I26" i="57"/>
  <c r="P30" i="57"/>
  <c r="S26" i="55"/>
  <c r="W26" i="55"/>
  <c r="D28" i="56"/>
  <c r="I30" i="56"/>
  <c r="M30" i="56"/>
  <c r="M28" i="56"/>
  <c r="Q30" i="56"/>
  <c r="Q28" i="56"/>
  <c r="N24" i="56"/>
  <c r="I24" i="56"/>
  <c r="L10" i="56"/>
  <c r="P10" i="56"/>
  <c r="J20" i="56"/>
  <c r="N20" i="56"/>
  <c r="I29" i="56"/>
  <c r="D26" i="56"/>
  <c r="M29" i="56"/>
  <c r="M26" i="56"/>
  <c r="H26" i="56"/>
  <c r="Q29" i="56"/>
  <c r="Q26" i="56"/>
  <c r="L26" i="56"/>
  <c r="L30" i="56"/>
  <c r="I30" i="57"/>
  <c r="Q30" i="57"/>
  <c r="Q28" i="57"/>
  <c r="U30" i="57"/>
  <c r="U28" i="57"/>
  <c r="I24" i="57"/>
  <c r="R24" i="57"/>
  <c r="L10" i="57"/>
  <c r="P10" i="57"/>
  <c r="T10" i="57"/>
  <c r="J20" i="57"/>
  <c r="N20" i="57"/>
  <c r="R20" i="57"/>
  <c r="P28" i="57"/>
  <c r="T30" i="57"/>
  <c r="K26" i="57"/>
  <c r="O26" i="57"/>
  <c r="S26" i="57"/>
  <c r="D20" i="56"/>
  <c r="P26" i="56"/>
  <c r="T26" i="57"/>
  <c r="Q24" i="56" l="1"/>
  <c r="L24" i="56"/>
  <c r="N30" i="56"/>
  <c r="N28" i="56"/>
  <c r="I28" i="56"/>
  <c r="H20" i="49"/>
  <c r="H27" i="49"/>
  <c r="H28" i="51"/>
  <c r="W24" i="50"/>
  <c r="R24" i="50"/>
  <c r="S24" i="46"/>
  <c r="X24" i="46"/>
  <c r="I30" i="44"/>
  <c r="D28" i="44"/>
  <c r="I28" i="44"/>
  <c r="H30" i="39"/>
  <c r="H28" i="39"/>
  <c r="S28" i="50"/>
  <c r="X30" i="50"/>
  <c r="X28" i="50"/>
  <c r="K28" i="50"/>
  <c r="P30" i="50"/>
  <c r="W30" i="47"/>
  <c r="W28" i="47"/>
  <c r="R28" i="47"/>
  <c r="O30" i="47"/>
  <c r="J28" i="47"/>
  <c r="H30" i="44"/>
  <c r="H28" i="44"/>
  <c r="H30" i="34"/>
  <c r="H28" i="34"/>
  <c r="H29" i="32"/>
  <c r="H26" i="32"/>
  <c r="L30" i="32"/>
  <c r="L28" i="32"/>
  <c r="K30" i="32"/>
  <c r="I30" i="34"/>
  <c r="L30" i="24"/>
  <c r="L28" i="24"/>
  <c r="J30" i="25"/>
  <c r="J28" i="25"/>
  <c r="H28" i="28"/>
  <c r="N30" i="23"/>
  <c r="N28" i="23"/>
  <c r="I28" i="23"/>
  <c r="L30" i="21"/>
  <c r="L28" i="21"/>
  <c r="H28" i="16"/>
  <c r="M30" i="16"/>
  <c r="M28" i="16"/>
  <c r="K30" i="21"/>
  <c r="H30" i="18"/>
  <c r="H28" i="18"/>
  <c r="H27" i="4"/>
  <c r="H28" i="56"/>
  <c r="M24" i="56"/>
  <c r="H24" i="56"/>
  <c r="H26" i="55"/>
  <c r="O24" i="50"/>
  <c r="O24" i="46"/>
  <c r="T24" i="46"/>
  <c r="N30" i="47"/>
  <c r="H30" i="45"/>
  <c r="H28" i="45"/>
  <c r="H26" i="34"/>
  <c r="H26" i="35"/>
  <c r="H29" i="35"/>
  <c r="H28" i="29"/>
  <c r="H27" i="24"/>
  <c r="P24" i="16"/>
  <c r="K24" i="16"/>
  <c r="H20" i="13"/>
  <c r="H27" i="13"/>
  <c r="H27" i="19"/>
  <c r="I30" i="16"/>
  <c r="D28" i="16"/>
  <c r="I24" i="13"/>
  <c r="N24" i="13"/>
  <c r="L30" i="16"/>
  <c r="O30" i="13"/>
  <c r="J28" i="13"/>
  <c r="O28" i="13"/>
  <c r="I28" i="16"/>
  <c r="H27" i="7"/>
  <c r="U24" i="57"/>
  <c r="P24" i="57"/>
  <c r="H28" i="54"/>
  <c r="H27" i="43"/>
  <c r="H20" i="43"/>
  <c r="P24" i="46"/>
  <c r="H30" i="41"/>
  <c r="H28" i="41"/>
  <c r="O28" i="50"/>
  <c r="T30" i="50"/>
  <c r="L30" i="50"/>
  <c r="L28" i="50"/>
  <c r="O24" i="38"/>
  <c r="J24" i="38"/>
  <c r="O24" i="33"/>
  <c r="J24" i="33"/>
  <c r="L28" i="29"/>
  <c r="L30" i="29"/>
  <c r="O24" i="37"/>
  <c r="J24" i="37"/>
  <c r="N30" i="34"/>
  <c r="N28" i="34"/>
  <c r="I28" i="34"/>
  <c r="J30" i="26"/>
  <c r="J28" i="26"/>
  <c r="H29" i="22"/>
  <c r="H26" i="22"/>
  <c r="K30" i="13"/>
  <c r="K28" i="13"/>
  <c r="H28" i="36"/>
  <c r="K30" i="29"/>
  <c r="I30" i="24"/>
  <c r="M30" i="23"/>
  <c r="H29" i="21"/>
  <c r="H26" i="21"/>
  <c r="J30" i="13"/>
  <c r="H28" i="21"/>
  <c r="M24" i="57"/>
  <c r="Q24" i="57"/>
  <c r="L24" i="57"/>
  <c r="H28" i="55"/>
  <c r="J28" i="56"/>
  <c r="P24" i="51"/>
  <c r="T24" i="51"/>
  <c r="O24" i="51"/>
  <c r="H28" i="50"/>
  <c r="V30" i="47"/>
  <c r="O28" i="47"/>
  <c r="S30" i="47"/>
  <c r="N28" i="47"/>
  <c r="L30" i="44"/>
  <c r="L28" i="44"/>
  <c r="H29" i="33"/>
  <c r="H26" i="33"/>
  <c r="H30" i="42"/>
  <c r="H28" i="42"/>
  <c r="H29" i="36"/>
  <c r="H26" i="36"/>
  <c r="L30" i="36"/>
  <c r="L28" i="36"/>
  <c r="K30" i="44"/>
  <c r="H28" i="30"/>
  <c r="I28" i="24"/>
  <c r="N30" i="24"/>
  <c r="N28" i="24"/>
  <c r="O30" i="24"/>
  <c r="O28" i="24"/>
  <c r="J28" i="24"/>
  <c r="K30" i="24"/>
  <c r="N24" i="19"/>
  <c r="I24" i="19"/>
  <c r="H30" i="16"/>
  <c r="H28" i="32"/>
  <c r="H27" i="2"/>
  <c r="H30" i="49" l="1"/>
  <c r="H28" i="49"/>
  <c r="H30" i="7"/>
  <c r="H28" i="7"/>
  <c r="H30" i="2"/>
  <c r="H28" i="2"/>
  <c r="H30" i="19"/>
  <c r="H28" i="19"/>
  <c r="H30" i="4"/>
  <c r="H28" i="4"/>
  <c r="H28" i="43"/>
  <c r="H30" i="43"/>
  <c r="H30" i="13"/>
  <c r="H28" i="13"/>
  <c r="H30" i="24"/>
  <c r="H28" i="2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6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</futureMetadata>
  <valueMetadata count="26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</valueMetadata>
</metadata>
</file>

<file path=xl/sharedStrings.xml><?xml version="1.0" encoding="utf-8"?>
<sst xmlns="http://schemas.openxmlformats.org/spreadsheetml/2006/main" count="18830" uniqueCount="1575">
  <si>
    <t>MINE</t>
  </si>
  <si>
    <t>Q1</t>
  </si>
  <si>
    <t>tahun Berjalan</t>
  </si>
  <si>
    <t>XIDX:MINE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</si>
  <si>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</si>
  <si>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</si>
  <si>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</si>
  <si>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</si>
  <si>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</si>
  <si>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</si>
  <si>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</si>
  <si>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</si>
  <si>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</si>
  <si>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</si>
  <si>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</si>
  <si>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</si>
  <si>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</si>
  <si>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</si>
  <si>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</si>
  <si>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</si>
  <si>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</si>
  <si>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</si>
  <si>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</si>
  <si>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</si>
  <si>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</si>
  <si>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</si>
  <si>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</si>
  <si>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</si>
  <si>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</si>
  <si>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</si>
  <si>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</si>
  <si>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</si>
  <si>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</si>
  <si>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</si>
  <si>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</si>
  <si>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</si>
  <si>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</si>
  <si>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</si>
  <si>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</si>
  <si>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</si>
  <si>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</si>
  <si>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</si>
  <si>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</si>
  <si>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</si>
  <si>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</si>
  <si>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</si>
  <si>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</si>
  <si>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</si>
  <si>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</si>
  <si>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</si>
  <si>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</si>
  <si>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</si>
  <si>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</si>
  <si>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</si>
  <si>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</si>
  <si>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</si>
  <si>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</si>
  <si>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</si>
  <si>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</si>
  <si>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</si>
  <si>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</si>
  <si>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</si>
  <si>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</si>
  <si>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</si>
  <si>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</si>
  <si>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</si>
  <si>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Q1 2026</t>
  </si>
  <si>
    <t>Q4 2025</t>
  </si>
  <si>
    <t>Q3 2025</t>
  </si>
  <si>
    <t>Q2 2025</t>
  </si>
  <si>
    <t>2026</t>
  </si>
  <si>
    <t>Income Statement</t>
  </si>
  <si>
    <t>Total Beban Pokok Penjualan</t>
  </si>
  <si>
    <t>Laba Kotor</t>
  </si>
  <si>
    <t>Total Beban Usaha</t>
  </si>
  <si>
    <t>Beban Penjualan</t>
  </si>
  <si>
    <t>Beban Usaha</t>
  </si>
  <si>
    <t>Beban Umum Dan Administra...</t>
  </si>
  <si>
    <t>Others</t>
  </si>
  <si>
    <t>Laba Usaha</t>
  </si>
  <si>
    <t>Penghasilan/Beban Lain-Lain</t>
  </si>
  <si>
    <t>Total Penghasilan/Beban Lain-...</t>
  </si>
  <si>
    <t>Pajak Kini</t>
  </si>
  <si>
    <t>Pajak Tangguhan</t>
  </si>
  <si>
    <t>Total Beban Pajak Penghasilan</t>
  </si>
  <si>
    <t>Laba Bersih Tahun Berjalan</t>
  </si>
  <si>
    <t>Pendapatan Komprehensif Lain</t>
  </si>
  <si>
    <t>Jumlah Laba Komprehensif</t>
  </si>
  <si>
    <t>Laba Bersih Yang Dapat Diatribu...</t>
  </si>
  <si>
    <t>Kepentingan Non-Pegendali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</si>
  <si>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</si>
  <si>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</si>
  <si>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</si>
  <si>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</si>
  <si>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</si>
  <si>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</si>
  <si>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Piutang Usaha</t>
  </si>
  <si>
    <t>Pihak Berelasi</t>
  </si>
  <si>
    <t>Pihak Ketiga</t>
  </si>
  <si>
    <t>Total Piutang Usaha</t>
  </si>
  <si>
    <t>Piutang Lain-Lain</t>
  </si>
  <si>
    <t>Total Piutang Lain-Lai...</t>
  </si>
  <si>
    <t>Tagihan Bruto Kepada Pem...</t>
  </si>
  <si>
    <t>Persediaan</t>
  </si>
  <si>
    <t>Total Aset Lancar</t>
  </si>
  <si>
    <t>Aset Tidak Lancar</t>
  </si>
  <si>
    <t>Aset Tetap</t>
  </si>
  <si>
    <t>Goodwill</t>
  </si>
  <si>
    <t>Properti Investasi</t>
  </si>
  <si>
    <t>Aset Pajak Tangguhan</t>
  </si>
  <si>
    <t>Total Aset Tidak Lancar</t>
  </si>
  <si>
    <t>Total Aset</t>
  </si>
  <si>
    <t>Liabilitas Dan Ekuitas</t>
  </si>
  <si>
    <t>Liabilitas</t>
  </si>
  <si>
    <t>Liabilitas Jangka Pendek</t>
  </si>
  <si>
    <t>Utang Usaha</t>
  </si>
  <si>
    <t>Utang Lain-Lain</t>
  </si>
  <si>
    <t>Pinjaman Jangka Pende...</t>
  </si>
  <si>
    <t>Utang Pajak</t>
  </si>
  <si>
    <t>Beban Akrual</t>
  </si>
  <si>
    <t>Utang Pembiayaan Kons...</t>
  </si>
  <si>
    <t>Total Liabilitas Jangk...</t>
  </si>
  <si>
    <t>Liabilitas Jangka Panjan...</t>
  </si>
  <si>
    <t>Total Utang Lai...</t>
  </si>
  <si>
    <t>Pinjaman Jangka Panja...</t>
  </si>
  <si>
    <t>Utang Pembiayaan ...</t>
  </si>
  <si>
    <t>Total Pinjaman Jang...</t>
  </si>
  <si>
    <t>Total Liabilitas</t>
  </si>
  <si>
    <t>Ekuitas</t>
  </si>
  <si>
    <t>Modal Saham</t>
  </si>
  <si>
    <t>Tambahan Modal Disetor</t>
  </si>
  <si>
    <t>Saldo Laba</t>
  </si>
  <si>
    <t>Telah Ditentukan Peng...</t>
  </si>
  <si>
    <t>Belum Ditentukan Peng...</t>
  </si>
  <si>
    <t>Total 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</si>
  <si>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</si>
  <si>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</si>
  <si>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</si>
  <si>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</si>
  <si>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</si>
  <si>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Dari Pelanggan</t>
  </si>
  <si>
    <t>Penerimaan Bunga</t>
  </si>
  <si>
    <t>Penerimaan Lain-Lain</t>
  </si>
  <si>
    <t>Pembayaran Kepada Pemasok</t>
  </si>
  <si>
    <t>Pembayaran Beban Operasi</t>
  </si>
  <si>
    <t>Pembayaran Kas Kepada Kar...</t>
  </si>
  <si>
    <t>Pembayaran Pajak Penghasi...</t>
  </si>
  <si>
    <t>Pembayaran Pensiun</t>
  </si>
  <si>
    <t>Pembayaran Imbal Kerja</t>
  </si>
  <si>
    <t>Pembayaran Pajak Final</t>
  </si>
  <si>
    <t>Pembayaran Aset Program</t>
  </si>
  <si>
    <t>Pembayaran Beban-Beban Us...</t>
  </si>
  <si>
    <t>Pembayaran Piutang Lain-L...</t>
  </si>
  <si>
    <t>Kenaikan Piutang Lain-Lai...</t>
  </si>
  <si>
    <t>Penerimaan Aktivitas Oper...</t>
  </si>
  <si>
    <t>Beban Lain-Lain</t>
  </si>
  <si>
    <t>Pembayaran Beban Keuangan</t>
  </si>
  <si>
    <t>Penerimaan Penghasilan Ke...</t>
  </si>
  <si>
    <t>Adjustment</t>
  </si>
  <si>
    <t>Total Arus Kas Dari Aktivitas...</t>
  </si>
  <si>
    <t>Arus Kas Dari Aktivitas Investa...</t>
  </si>
  <si>
    <t>Perolehan Aset Tetap</t>
  </si>
  <si>
    <t>Perolehan Aset Takberwuju...</t>
  </si>
  <si>
    <t>Uang Muka Pembelian Aset ...</t>
  </si>
  <si>
    <t>Penerimaan Kas Dari Akuis...</t>
  </si>
  <si>
    <t>Penerimaan Dari Penjualan...</t>
  </si>
  <si>
    <t>Pembayaran Uang Muka Pemb...</t>
  </si>
  <si>
    <t>Pembayaran/Penerimaan Kas...</t>
  </si>
  <si>
    <t>Penurunan Utang Usaha Ata...</t>
  </si>
  <si>
    <t>Pembelian Aset Lain</t>
  </si>
  <si>
    <t>Arus Kas Dari Aktivitas Pendana...</t>
  </si>
  <si>
    <t>Pembayaran Utang Pihak B...</t>
  </si>
  <si>
    <t>Pembayaran Utang Pihak K...</t>
  </si>
  <si>
    <t>Pembayaran Untuk Akuisisi...</t>
  </si>
  <si>
    <t>Pembayaran Atas Utang Pem...</t>
  </si>
  <si>
    <t>Penerimaan Dari Utang Lai...</t>
  </si>
  <si>
    <t>Penerimaan Dari Pinjaman ...</t>
  </si>
  <si>
    <t>Setoran Modal Saham</t>
  </si>
  <si>
    <t>Penerimaan Utang Bank</t>
  </si>
  <si>
    <t>Penerimaan Utang Bank Ja...</t>
  </si>
  <si>
    <t>Total Penerimaan Utang ...</t>
  </si>
  <si>
    <t>Pembayaran Utang Bank</t>
  </si>
  <si>
    <t>Pembayaran Utang Bank Ja...</t>
  </si>
  <si>
    <t>Total Pembayaran Utang ...</t>
  </si>
  <si>
    <t>Pembayaran Dividen</t>
  </si>
  <si>
    <t>Pembayaran Liabilitas Sew...</t>
  </si>
  <si>
    <t>Pembayaran Utang Lain-Lai...</t>
  </si>
  <si>
    <t>Kenaikan (Penurunan) Bersih Kas...</t>
  </si>
  <si>
    <t>Kas Dan Setara Kas Awal Periode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</si>
  <si>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</si>
  <si>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</si>
  <si>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</si>
  <si>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</si>
  <si>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</si>
  <si>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</si>
  <si>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</si>
  <si>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</si>
  <si>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</si>
  <si>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</si>
  <si>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</si>
  <si>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</si>
  <si>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</si>
  <si>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</si>
  <si>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</si>
  <si>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</si>
  <si>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</si>
  <si>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</si>
  <si>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</si>
  <si>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</si>
  <si>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</si>
  <si>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</si>
  <si>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</si>
  <si>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</si>
  <si>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</si>
  <si>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</si>
  <si>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</si>
  <si>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</si>
  <si>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</si>
  <si>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</si>
  <si>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</si>
  <si>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</si>
  <si>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</si>
  <si>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</si>
  <si>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Net Income - TTM (Q1)</t>
  </si>
  <si>
    <t>Net Income - Div (TTM)</t>
  </si>
  <si>
    <t>Net Income - Div Yield</t>
  </si>
  <si>
    <t>EPS - TTM (Q1)</t>
  </si>
  <si>
    <t>EPS - Payout Ratio</t>
  </si>
  <si>
    <t>EPS - Div Yield</t>
  </si>
  <si>
    <t>Revenue</t>
  </si>
  <si>
    <t>Revenue - TTM (Q1)</t>
  </si>
  <si>
    <t>Revenue - Div (TTM)</t>
  </si>
  <si>
    <t>Revenue - Payout Ratio</t>
  </si>
  <si>
    <t>Revenue - Div Yield</t>
  </si>
  <si>
    <t>Current PE Ratio (Annualised)</t>
  </si>
  <si>
    <t>Current PE Ratio (TTM)</t>
  </si>
  <si>
    <t>IHSG PE Ratio TTM (Median)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</si>
  <si>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</si>
  <si>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</si>
  <si>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</si>
  <si>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</si>
  <si>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</si>
  <si>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</si>
  <si>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EV to EBITDA (TTM)</t>
  </si>
  <si>
    <t>PEG Ratio</t>
  </si>
  <si>
    <t>PEG Ratio (3yr)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</si>
  <si>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</si>
  <si>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</si>
  <si>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</si>
  <si>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</si>
  <si>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</si>
  <si>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</si>
  <si>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Current Ratio (Quarter)</t>
  </si>
  <si>
    <t>Quick Ratio (Quarter)</t>
  </si>
  <si>
    <t>Debt to Equity Ratio (Quarter)</t>
  </si>
  <si>
    <t>LT Debt/Equity (Quarter)</t>
  </si>
  <si>
    <t>Total Liabilities/Equity (Quarter)</t>
  </si>
  <si>
    <t>Total Debt/Total Assets (Quarter)</t>
  </si>
  <si>
    <t>Financial Leverage (Quarter)</t>
  </si>
  <si>
    <t>Interest Coverage (TTM)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</si>
  <si>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</si>
  <si>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</si>
  <si>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</si>
  <si>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</si>
  <si>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</si>
  <si>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Days Sales Outstanding (Quarter)</t>
  </si>
  <si>
    <t>Days Inventory (Quarter)</t>
  </si>
  <si>
    <t>Cash Conversion Cycle (Quarter)</t>
  </si>
  <si>
    <t>Receivables Turnover (Quarter)</t>
  </si>
  <si>
    <t>Asset Turnover (TTM)</t>
  </si>
  <si>
    <t>Inventory Turnover (TTM)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</si>
  <si>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</si>
  <si>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</si>
  <si>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</si>
  <si>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</si>
  <si>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</si>
  <si>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</si>
  <si>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</si>
  <si>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</si>
  <si>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</si>
  <si>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Dividend</t>
  </si>
  <si>
    <t>Dividend (TTM)</t>
  </si>
  <si>
    <t>Payout Ratio</t>
  </si>
  <si>
    <t>Dividend Yield</t>
  </si>
  <si>
    <t>Latest Dividend Ex-Date</t>
  </si>
  <si>
    <t>04 May 26</t>
  </si>
  <si>
    <t>Piotroski F-Score</t>
  </si>
  <si>
    <t>Relative Strength Rating</t>
  </si>
  <si>
    <t>Rank (Market Cap)</t>
  </si>
  <si>
    <t>Rank (Current PE Ratio TTM)</t>
  </si>
  <si>
    <t>Rank (P/S)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</si>
  <si>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</si>
  <si>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</si>
  <si>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</si>
  <si>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</si>
  <si>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</si>
  <si>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</si>
  <si>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</si>
  <si>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</si>
  <si>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</si>
  <si>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Total Equity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</si>
  <si>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</si>
  <si>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</si>
  <si>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</si>
  <si>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</si>
  <si>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</si>
  <si>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ASPR</t>
  </si>
  <si>
    <t>XIDX:ASPR</t>
  </si>
  <si>
    <t>Laba Bersih Dari Operasi Yang D...</t>
  </si>
  <si>
    <t>Hak Minoritas</t>
  </si>
  <si>
    <t>Investasi Jangka Pendek</t>
  </si>
  <si>
    <t>Utang Bank Jangka Pen...</t>
  </si>
  <si>
    <t>Total Utang Usaha</t>
  </si>
  <si>
    <t>Bagian Lancar Atas Li...</t>
  </si>
  <si>
    <t>Utang Bank Jangka...</t>
  </si>
  <si>
    <t>Total Bagian Lancar...</t>
  </si>
  <si>
    <t>Liabilitas Jangka Pan...</t>
  </si>
  <si>
    <t>Total Liabilitas Ja...</t>
  </si>
  <si>
    <t>Total Utang Lain-La...</t>
  </si>
  <si>
    <t>Penerimaan Kas Dari Pelan...</t>
  </si>
  <si>
    <t>Pembayaran Kas Kepada Pem...</t>
  </si>
  <si>
    <t>Pendapatan Bunga</t>
  </si>
  <si>
    <t>Pembayaran Pajak</t>
  </si>
  <si>
    <t>Penambahan Investasi Jang...</t>
  </si>
  <si>
    <t>Penambahan Uang Muka Pemb...</t>
  </si>
  <si>
    <t>Pelepasan (Penambahan) As...</t>
  </si>
  <si>
    <t>Pendapatan Sewa</t>
  </si>
  <si>
    <t>Pendapatan Reksadana</t>
  </si>
  <si>
    <t>Penambahan Aset Takberwuj...</t>
  </si>
  <si>
    <t>Penjualan Aset Tetap</t>
  </si>
  <si>
    <t>Penambahan Setoran Modal</t>
  </si>
  <si>
    <t>Penambahan Piutang Lain-L...</t>
  </si>
  <si>
    <t>Biaya Emisi Saham</t>
  </si>
  <si>
    <t>Penambahan Utang Bank</t>
  </si>
  <si>
    <t>Penambahan Utang Lembaga ...</t>
  </si>
  <si>
    <t>Pembayaran Utang Lembaga ...</t>
  </si>
  <si>
    <t>Penambahan Utang Lain-Lai...</t>
  </si>
  <si>
    <t>Pembayaran Liabilitis Sew...</t>
  </si>
  <si>
    <t>Pembayaran Biaya Emisi Sa...</t>
  </si>
  <si>
    <t>Dampak Neto Perubahan Nilai Tuk...</t>
  </si>
  <si>
    <t>Days Payables Outstanding (Quarter)</t>
  </si>
  <si>
    <t>19 Jun 26</t>
  </si>
  <si>
    <t>PSAT</t>
  </si>
  <si>
    <t>XIDX:PSAT</t>
  </si>
  <si>
    <t>Total Pendapatan Komprehensif...</t>
  </si>
  <si>
    <t>Utang Bank</t>
  </si>
  <si>
    <t>Utang Pembiayaan</t>
  </si>
  <si>
    <t>Liabilitas Pajak Tang...</t>
  </si>
  <si>
    <t>Penerimaan Bunga Bank</t>
  </si>
  <si>
    <t>Pembayaran Untuk Uang Muk...</t>
  </si>
  <si>
    <t>Pembayaran Untuk Piutang ...</t>
  </si>
  <si>
    <t>Penerimaan Dari Piutang L...</t>
  </si>
  <si>
    <t>Hasil Penjualan Aset Teta...</t>
  </si>
  <si>
    <t>Pembayaran Utang Bank Jan...</t>
  </si>
  <si>
    <t>Penerimaan Utang Bank Jan...</t>
  </si>
  <si>
    <t>Pembayaran Untuk Utang La...</t>
  </si>
  <si>
    <t>Pembayaran Untuk Utang Ba...</t>
  </si>
  <si>
    <t>Penerimaan Dari Utang Ban...</t>
  </si>
  <si>
    <t>Pembayaran Utang Pembiaya...</t>
  </si>
  <si>
    <t>Penambahan Modal</t>
  </si>
  <si>
    <t>Pembayaran Emisi Saham</t>
  </si>
  <si>
    <t>Pembayaran Dividen Non-Pe...</t>
  </si>
  <si>
    <t>Penurunan Bersih Kas Dan Setara...</t>
  </si>
  <si>
    <t>COIN</t>
  </si>
  <si>
    <t>XIDX:COIN</t>
  </si>
  <si>
    <t>Beban Umum Dan Administr...</t>
  </si>
  <si>
    <t>Pendapatan Keuangan</t>
  </si>
  <si>
    <t>Final</t>
  </si>
  <si>
    <t>Piutang Pihak Berelasi</t>
  </si>
  <si>
    <t>Aset Tak Berwujud</t>
  </si>
  <si>
    <t>Penerimaan Jasa Giro</t>
  </si>
  <si>
    <t>Pembayaran Kepada Karyawa...</t>
  </si>
  <si>
    <t>Penempatan Investasi Saha...</t>
  </si>
  <si>
    <t>Pengembalian Piutang Piha...</t>
  </si>
  <si>
    <t>Pengembalian Piutang Lain...</t>
  </si>
  <si>
    <t>Penempatan Piutang Lain-L...</t>
  </si>
  <si>
    <t>Perolehan Aset Tak Berwuj...</t>
  </si>
  <si>
    <t>Penempatan Deposito Dibat...</t>
  </si>
  <si>
    <t>Pencairan Deposito Dibata...</t>
  </si>
  <si>
    <t>Penerimaan Modal Disetor</t>
  </si>
  <si>
    <t>Pengembalian Uang Muka Se...</t>
  </si>
  <si>
    <t>Penerimaan Modal Dari Non...</t>
  </si>
  <si>
    <t>Penerimaan Pinjaman Dari ...</t>
  </si>
  <si>
    <t>Penempatan Pinjaman Kepad...</t>
  </si>
  <si>
    <t>Penerimaan Dari Pemegang ...</t>
  </si>
  <si>
    <t>Pembayaran Kepada Pemegan...</t>
  </si>
  <si>
    <t>Pembayaran Beban Bunga</t>
  </si>
  <si>
    <t>CDIA</t>
  </si>
  <si>
    <t>XIDX:CDIA</t>
  </si>
  <si>
    <t>Bagian Atas Hasil Bersih ...</t>
  </si>
  <si>
    <t>Laba (Rugi) Selisih Kurs</t>
  </si>
  <si>
    <t>Investasi Pada Entitas A...</t>
  </si>
  <si>
    <t>Utang Sewa Pembiayaan</t>
  </si>
  <si>
    <t>Utang Bank Jangka Pan...</t>
  </si>
  <si>
    <t>Pembayaran Kas Kepada Dir...</t>
  </si>
  <si>
    <t>Penerimaan Atas Tagihan P...</t>
  </si>
  <si>
    <t>Penempatan Pada Deposito ...</t>
  </si>
  <si>
    <t>Penempatan Pada Aset Keua...</t>
  </si>
  <si>
    <t>Penempatan Pada Investasi...</t>
  </si>
  <si>
    <t>Penerimaan Atas Investasi...</t>
  </si>
  <si>
    <t>Penerimaan Atas Penjualan...</t>
  </si>
  <si>
    <t>Penerimaan Dividen</t>
  </si>
  <si>
    <t>Akuisisi Entitas Anak</t>
  </si>
  <si>
    <t>Akuisisi Entitas Asosiasi</t>
  </si>
  <si>
    <t>Pembayaran Untuk Kepemili...</t>
  </si>
  <si>
    <t>Perolehan Properti Invest...</t>
  </si>
  <si>
    <t>Penempatan Investasi Pada...</t>
  </si>
  <si>
    <t>Penerimaan Atas Pelunasan...</t>
  </si>
  <si>
    <t>Pemberian Pinjaman Kepada...</t>
  </si>
  <si>
    <t>Pembayaran Dividen Tunai</t>
  </si>
  <si>
    <t>Pembayaran Dividen Entita...</t>
  </si>
  <si>
    <t>Pembayaran Biaya Peroleha...</t>
  </si>
  <si>
    <t>Pembayaran Saham Diperole...</t>
  </si>
  <si>
    <t>Penerimaan Atas Penerbita...</t>
  </si>
  <si>
    <t>Penerimaan Atas Modal Dis...</t>
  </si>
  <si>
    <t>Penerimaan Atas Penambaha...</t>
  </si>
  <si>
    <t>21 May 26</t>
  </si>
  <si>
    <t>BLOG</t>
  </si>
  <si>
    <t>XIDX:BLOG</t>
  </si>
  <si>
    <t>Pembayaran Kepada Pemasok...</t>
  </si>
  <si>
    <t>Pembayaran Liabilitas Imb...</t>
  </si>
  <si>
    <t>Penambahan Uang Jaminan</t>
  </si>
  <si>
    <t>Penerimaan Restitusi Paja...</t>
  </si>
  <si>
    <t>Pengembalian Uang Jaminan</t>
  </si>
  <si>
    <t>Penambahan Aset Tetap</t>
  </si>
  <si>
    <t>Penambahan Aset Hak-Guna</t>
  </si>
  <si>
    <t>Penerimaan Utang Pembiaya...</t>
  </si>
  <si>
    <t>Penerimaan Atas Setoran M...</t>
  </si>
  <si>
    <t>11 Jun 26</t>
  </si>
  <si>
    <t>MERI</t>
  </si>
  <si>
    <t>XIDX:MERI</t>
  </si>
  <si>
    <t>Penyesuaian Proforma</t>
  </si>
  <si>
    <t>Penerimaan Lainnya</t>
  </si>
  <si>
    <t>Total Pembayaran Kas Ke...</t>
  </si>
  <si>
    <t>Penerimaan Dari Pihak Ber...</t>
  </si>
  <si>
    <t>Pembayaran Ke Pihak Berel...</t>
  </si>
  <si>
    <t>Penambahan Aset Hak Guna</t>
  </si>
  <si>
    <t>Pembelian Aset Tetap</t>
  </si>
  <si>
    <t>Hasil Dari Penerbitan Mod...</t>
  </si>
  <si>
    <t>Penerimaan Dari Penawaran...</t>
  </si>
  <si>
    <t>Setoran Modal Dari Kepent...</t>
  </si>
  <si>
    <t>Tambahan Modal Disetor Ke...</t>
  </si>
  <si>
    <t>Dividen Tunai</t>
  </si>
  <si>
    <t>Pembayaran Dividen Tunai ...</t>
  </si>
  <si>
    <t>KAQI</t>
  </si>
  <si>
    <t>XIDX:KAQI</t>
  </si>
  <si>
    <t>Pembayaran Untuk Beban Op...</t>
  </si>
  <si>
    <t>Pembayaran Uang Muka Sewa</t>
  </si>
  <si>
    <t>Pembayaran Aset Lain-Lain</t>
  </si>
  <si>
    <t>Akuisisi Entitas Anak Dar...</t>
  </si>
  <si>
    <t>Penerimaan Piutang Lain-L...</t>
  </si>
  <si>
    <t>Peningkatan Modal Disetor</t>
  </si>
  <si>
    <t>Pebayaran Dividen</t>
  </si>
  <si>
    <t>Penerimaan Tambahan Modal...</t>
  </si>
  <si>
    <t>Pembayaran Biaya Emisi Di...</t>
  </si>
  <si>
    <t>Penambahan Dana Setoran M...</t>
  </si>
  <si>
    <t>Penerimaan Melalui Utang ...</t>
  </si>
  <si>
    <t>Kenaikan (Penurunan) Liab...</t>
  </si>
  <si>
    <t>Kenaikan Utang Lain-Lain ...</t>
  </si>
  <si>
    <t>Penerimaan Utang Lain-Lai...</t>
  </si>
  <si>
    <t>Kas Dan Setara Kas Awal Periode...</t>
  </si>
  <si>
    <t>YUPI</t>
  </si>
  <si>
    <t>XIDX:YUPI</t>
  </si>
  <si>
    <t>Utang Sewa Pembia...</t>
  </si>
  <si>
    <t>Pembayaran Untuk Beban Us...</t>
  </si>
  <si>
    <t>Penerimaan Dari Pendapata...</t>
  </si>
  <si>
    <t>Pengembalian Pajak Pengha...</t>
  </si>
  <si>
    <t>Pembayaran Untuk Pajak Pe...</t>
  </si>
  <si>
    <t>Penerimaan Dari Hasil Pen...</t>
  </si>
  <si>
    <t>Penambahan Aset Keuangan ...</t>
  </si>
  <si>
    <t>Penambahan Aset Lancar La...</t>
  </si>
  <si>
    <t>Penurunan Aset Keuangan L...</t>
  </si>
  <si>
    <t>Pembayaran Beban Bunga Da...</t>
  </si>
  <si>
    <t>Biaya Emisi Efek</t>
  </si>
  <si>
    <t>Penerbitan Saham Baru</t>
  </si>
  <si>
    <t>Penerimaan Atas Tambahan ...</t>
  </si>
  <si>
    <t>Pembayaran Atas Pengembal...</t>
  </si>
  <si>
    <t>Kas Dan Setara Kas Awal Tahun</t>
  </si>
  <si>
    <t>19 May 26</t>
  </si>
  <si>
    <t>FORE</t>
  </si>
  <si>
    <t>XIDX:FORE</t>
  </si>
  <si>
    <t>Laba (Rugi) Atas Penjuala...</t>
  </si>
  <si>
    <t>Utang Jangka Panj...</t>
  </si>
  <si>
    <t>Penurunan Aset Tidak Lanc...</t>
  </si>
  <si>
    <t>Kenaikan Aset Tidak Lanca...</t>
  </si>
  <si>
    <t>Saldo Kas Yang Dikeluarka...</t>
  </si>
  <si>
    <t>Penurunan Piutang Dari Pi...</t>
  </si>
  <si>
    <t>Penerimaan Setoran Modal ...</t>
  </si>
  <si>
    <t>Penerimaan Uang Muka Seto...</t>
  </si>
  <si>
    <t>Penurunan (Kenaikan) Dari...</t>
  </si>
  <si>
    <t>Pembayaran Bunga Dan Beba...</t>
  </si>
  <si>
    <t>Pembayaran Pinjaman Jangk...</t>
  </si>
  <si>
    <t>Pembayaran Pinjaman Bank ...</t>
  </si>
  <si>
    <t>MDLA</t>
  </si>
  <si>
    <t>XIDX:MDLA</t>
  </si>
  <si>
    <t>Deposito Berjangka</t>
  </si>
  <si>
    <t>Investasi Jangka Panjang</t>
  </si>
  <si>
    <t>Pembayaran Operasional La...</t>
  </si>
  <si>
    <t>Penerimaan Pendapatan Bun...</t>
  </si>
  <si>
    <t>Pembayaran Untuk Biaya Ke...</t>
  </si>
  <si>
    <t>Penerimaan Dari Penghasil...</t>
  </si>
  <si>
    <t>Kegiatan Operasi Lainnya</t>
  </si>
  <si>
    <t>Penerimaan Tagihan Pajak ...</t>
  </si>
  <si>
    <t>Pencairan (Penempatan) De...</t>
  </si>
  <si>
    <t>Perolehan Investasi Jangk...</t>
  </si>
  <si>
    <t>Akuisisi Kepemilikan Bisn...</t>
  </si>
  <si>
    <t>Perubahan Kepemilikan Pad...</t>
  </si>
  <si>
    <t>Penerimaan Dari Penebusan...</t>
  </si>
  <si>
    <t>Penerimaan Pembayaran Ata...</t>
  </si>
  <si>
    <t>Penempatan Investasi Jang...</t>
  </si>
  <si>
    <t>Peningkatan Aset Keuangan...</t>
  </si>
  <si>
    <t>Pembayaran Kepada Pihak B...</t>
  </si>
  <si>
    <t>Penerimaan Utang Pembelia...</t>
  </si>
  <si>
    <t>Pembayaran Utang Pembelia...</t>
  </si>
  <si>
    <t>Penerimaan Liabilitas Sew...</t>
  </si>
  <si>
    <t>Dividen Tunai Kepada Peme...</t>
  </si>
  <si>
    <t>Pembayaran Dividen Kas Ke...</t>
  </si>
  <si>
    <t>Pembayaran Utang Sewa Pem...</t>
  </si>
  <si>
    <t>Penerimaan Hasil Penerbit...</t>
  </si>
  <si>
    <t>Kas Dan Bank Entitas Anak Yang ...</t>
  </si>
  <si>
    <t>25 May 26</t>
  </si>
  <si>
    <t>DKHH</t>
  </si>
  <si>
    <t>XIDX:DKHH</t>
  </si>
  <si>
    <t>Dana Syirkah Temporer</t>
  </si>
  <si>
    <t>Penerimaan Kas Lainnya</t>
  </si>
  <si>
    <t>Pembayaran Bangunan Dalam...</t>
  </si>
  <si>
    <t>Pembayaran Uang Muka Aset...</t>
  </si>
  <si>
    <t>Penambahan Deposito</t>
  </si>
  <si>
    <t>Penambahan Dana Syirkah T...</t>
  </si>
  <si>
    <t>Penerbitan Waran</t>
  </si>
  <si>
    <t>Pembayaran Dana Syirkah T...</t>
  </si>
  <si>
    <t>Penerimaan Utang Sewa Pem...</t>
  </si>
  <si>
    <t>Pembayaran Kas Yang Dibat...</t>
  </si>
  <si>
    <t>Pembayaran Dividen Kas</t>
  </si>
  <si>
    <t>Tambahan Setoran Modal</t>
  </si>
  <si>
    <t>Penerbitan Modal Saham</t>
  </si>
  <si>
    <t>Kenaikan (Penurunan) Utang Bank...</t>
  </si>
  <si>
    <t>AYLS</t>
  </si>
  <si>
    <t>XIDX:AYLS</t>
  </si>
  <si>
    <t>12M 2020</t>
  </si>
  <si>
    <t>12M 2019</t>
  </si>
  <si>
    <t>12M 2018</t>
  </si>
  <si>
    <t>Penerimaan Operasional La...</t>
  </si>
  <si>
    <t>Pembelian Persediaan Bara...</t>
  </si>
  <si>
    <t>Pembayaran Pada Karyawan</t>
  </si>
  <si>
    <t>Pembayaran Uang Muka</t>
  </si>
  <si>
    <t>Pembayaran Dana Penunjang...</t>
  </si>
  <si>
    <t>Pajak Penghasilan Badan</t>
  </si>
  <si>
    <t>Laba Penjualan Aset Tetap</t>
  </si>
  <si>
    <t>Kenaikan (Penurunan) Utan...</t>
  </si>
  <si>
    <t>Kenaikan Pinjaman Bank</t>
  </si>
  <si>
    <t>Penurunan Pinjaman Bank</t>
  </si>
  <si>
    <t>Pelunasan Bank Dipercepat</t>
  </si>
  <si>
    <t>Rank (Earnings Yield)</t>
  </si>
  <si>
    <t>DADA</t>
  </si>
  <si>
    <t>XIDX:DADA</t>
  </si>
  <si>
    <t>Tanah Untuk Dikembangkan</t>
  </si>
  <si>
    <t>Utang Pihak Berelasi</t>
  </si>
  <si>
    <t>Pembayaran Kas Kepada Kon...</t>
  </si>
  <si>
    <t>Pembayaran Kas Untuk Oper...</t>
  </si>
  <si>
    <t>Penerimaan Kas Untuk Oper...</t>
  </si>
  <si>
    <t>Pembayaran Kas Untuk Paja...</t>
  </si>
  <si>
    <t>Penerimaan Kas Dari Pengh...</t>
  </si>
  <si>
    <t>Pembayaran Kas Untuk Beba...</t>
  </si>
  <si>
    <t>Kenaikan Untuk Piutang La...</t>
  </si>
  <si>
    <t>Piutang Lain-Lain Pihak K...</t>
  </si>
  <si>
    <t>Penambahan Tanah Untuk Di...</t>
  </si>
  <si>
    <t>Penurunan Piutang Lain-La...</t>
  </si>
  <si>
    <t>Penurunan Utang Lain-Lain...</t>
  </si>
  <si>
    <t>Penerimaan Setoran Modal</t>
  </si>
  <si>
    <t>Penerimaan Pinjaman Bank ...</t>
  </si>
  <si>
    <t>Penerimaan Dari Utang Kep...</t>
  </si>
  <si>
    <t>16 Sep 25</t>
  </si>
  <si>
    <t>ASPI</t>
  </si>
  <si>
    <t>XIDX:ASPI</t>
  </si>
  <si>
    <t>Pengembalian Atas Pembaya...</t>
  </si>
  <si>
    <t>Penerimaan Dari Lainnya</t>
  </si>
  <si>
    <t>Aset Keuangan Lainnya</t>
  </si>
  <si>
    <t>Modal Disetor Lainnya Ent...</t>
  </si>
  <si>
    <t>Penerimaan (Pembayaran) P...</t>
  </si>
  <si>
    <t>Penerimaan (Pembayaran) U...</t>
  </si>
  <si>
    <t>Penambahan Investasi Saha...</t>
  </si>
  <si>
    <t>Saham Waran</t>
  </si>
  <si>
    <t>Pembayaran Biaya Emisi Pe...</t>
  </si>
  <si>
    <t>ESTA</t>
  </si>
  <si>
    <t>XIDX:ESTA</t>
  </si>
  <si>
    <t>Beban Pemasaran</t>
  </si>
  <si>
    <t>Utang Pembelian Aset ...</t>
  </si>
  <si>
    <t>Pembayaran Untuk Beban Ke...</t>
  </si>
  <si>
    <t>Pembayaran Untuk Aktivita...</t>
  </si>
  <si>
    <t>Penjualan Properti Invest...</t>
  </si>
  <si>
    <t>Pengurangan Aset Keuangan...</t>
  </si>
  <si>
    <t>Penambahan (Pembayaran) U...</t>
  </si>
  <si>
    <t>Uang Muka Untuk Perolehan...</t>
  </si>
  <si>
    <t>Pembayaran Pihak Berelasi</t>
  </si>
  <si>
    <t>Akuisisi Bisnis</t>
  </si>
  <si>
    <t>Investasi</t>
  </si>
  <si>
    <t>Penambahan Properti Inves...</t>
  </si>
  <si>
    <t>Penambahan Utang Bank Jan...</t>
  </si>
  <si>
    <t>Pembayaran Beban Emisi Sa...</t>
  </si>
  <si>
    <t>Penambahan Modal Saham</t>
  </si>
  <si>
    <t>Tambahan Modal Disetor Da...</t>
  </si>
  <si>
    <t>Penerbitan Saham Melalui ...</t>
  </si>
  <si>
    <t>Penerimaan (Pembayaran) K...</t>
  </si>
  <si>
    <t>BESS</t>
  </si>
  <si>
    <t>XIDX:BESS</t>
  </si>
  <si>
    <t>Penerimaan Dari Klaim Asu...</t>
  </si>
  <si>
    <t>Pembayaran Beban Usaha</t>
  </si>
  <si>
    <t>Pelunasan (Pemberian) Piu...</t>
  </si>
  <si>
    <t>Penerimaan Dari (Pembayar...</t>
  </si>
  <si>
    <t>Penawaran Umum Perdana Sa...</t>
  </si>
  <si>
    <t>Penambahan Beban Ditanggu...</t>
  </si>
  <si>
    <t>Pelaksanaan Waran</t>
  </si>
  <si>
    <t>Beban Emisi Saham</t>
  </si>
  <si>
    <t>Pembayaran Porsi Pokok Li...</t>
  </si>
  <si>
    <t>AMAN</t>
  </si>
  <si>
    <t>XIDX:AMAN</t>
  </si>
  <si>
    <t>Bagian Lancar Atas Liabi...</t>
  </si>
  <si>
    <t>Total Bagian Lancar At...</t>
  </si>
  <si>
    <t>Utang Dari Pihak Bere...</t>
  </si>
  <si>
    <t>Pembayaran Untuk:</t>
  </si>
  <si>
    <t>Pengembangan Tanah Dan B...</t>
  </si>
  <si>
    <t>Supplier</t>
  </si>
  <si>
    <t>Total Pembayaran Untuk:</t>
  </si>
  <si>
    <t>Pembayaran Bunga Pinjaman</t>
  </si>
  <si>
    <t>Pembayaran Untuk Pajak</t>
  </si>
  <si>
    <t>Pembayaran (Penerimaan) L...</t>
  </si>
  <si>
    <t>Perolehan Aset Lain-Lain</t>
  </si>
  <si>
    <t>Investasi Obligasi Jangka...</t>
  </si>
  <si>
    <t>Pelepasan Entitas Anak Da...</t>
  </si>
  <si>
    <t>Penerimaan Pinjaman Bank</t>
  </si>
  <si>
    <t>Pembayaran Pinjaman Bank</t>
  </si>
  <si>
    <t>Penerimaan Kepada Pihak B...</t>
  </si>
  <si>
    <t>Pembayaran Pembiayaan Kon...</t>
  </si>
  <si>
    <t>04 Jul 24</t>
  </si>
  <si>
    <t>CARE</t>
  </si>
  <si>
    <t>XIDX:CARE</t>
  </si>
  <si>
    <t>Keuntungan Atas Penjualan...</t>
  </si>
  <si>
    <t>Wesel Bayar</t>
  </si>
  <si>
    <t>Utang Sukuk</t>
  </si>
  <si>
    <t>Pemasok Dan Beban Operas...</t>
  </si>
  <si>
    <t>Karyawan</t>
  </si>
  <si>
    <t>Lain-Lain</t>
  </si>
  <si>
    <t>Total Pembayaran Kepada...</t>
  </si>
  <si>
    <t>Pelepasan Entitas Anak</t>
  </si>
  <si>
    <t>Penerimaan Dari Pelepasan...</t>
  </si>
  <si>
    <t>Pengembalian Uang Muka As...</t>
  </si>
  <si>
    <t>Pencairan Investasi Jangk...</t>
  </si>
  <si>
    <t>Penempatan Kas Yang Dibat...</t>
  </si>
  <si>
    <t>Penarikan Kas Yang Dibata...</t>
  </si>
  <si>
    <t>Pembayaran Utang Entitas ...</t>
  </si>
  <si>
    <t>Penarikan Pinjaman Kepada...</t>
  </si>
  <si>
    <t>Pembayaran Pinjaman Kepad...</t>
  </si>
  <si>
    <t>Pembayaran Pinjaman Wesel...</t>
  </si>
  <si>
    <t>Penarikan Utang Sukuk</t>
  </si>
  <si>
    <t>Pembayaran Biaya Emisi We...</t>
  </si>
  <si>
    <t>Pembayaran Biaya Transaks...</t>
  </si>
  <si>
    <t>Denda Pelunasan Dipercepa...</t>
  </si>
  <si>
    <t>Pembayaran Uang Muka Biay...</t>
  </si>
  <si>
    <t>Pembayaran</t>
  </si>
  <si>
    <t>Penerimaan</t>
  </si>
  <si>
    <t>Total Pihak Berelasi</t>
  </si>
  <si>
    <t>Utang Bank Jangka Pendek</t>
  </si>
  <si>
    <t>Total Utang Bank Jangka...</t>
  </si>
  <si>
    <t>Utang Bank Jangka Panjang</t>
  </si>
  <si>
    <t>Kas Dan Setara Kas Entitas Anak...</t>
  </si>
  <si>
    <t>PIPA</t>
  </si>
  <si>
    <t>XIDX:PIPA</t>
  </si>
  <si>
    <t>Q1 2025</t>
  </si>
  <si>
    <t>Q4 2024</t>
  </si>
  <si>
    <t>2025</t>
  </si>
  <si>
    <t>Pembayaran Untuk Karyawan</t>
  </si>
  <si>
    <t>Pembayaran Untuk Operasi</t>
  </si>
  <si>
    <t>Pembayaran Lain-Lain</t>
  </si>
  <si>
    <t>Pembayaraan Bunga</t>
  </si>
  <si>
    <t>Uang Muka Pembangunan Pab...</t>
  </si>
  <si>
    <t>Penerimaan Penjualan Aset...</t>
  </si>
  <si>
    <t>Aset Lain-Lain</t>
  </si>
  <si>
    <t>Kenaikan Modal Saham</t>
  </si>
  <si>
    <t>Perolehan Dari Pihak Bere...</t>
  </si>
  <si>
    <t>Penerimaan Dari Eksekusi ...</t>
  </si>
  <si>
    <t>Penerimaan Modal Disetor ...</t>
  </si>
  <si>
    <t>Perolehan Dari Utang Pemb...</t>
  </si>
  <si>
    <t>Kenaikan/(Penurunan) Neto Kas D...</t>
  </si>
  <si>
    <t>Kas Dan Setara Kas Akhir Tahun</t>
  </si>
  <si>
    <t>NCKL</t>
  </si>
  <si>
    <t>XIDX:NCKL</t>
  </si>
  <si>
    <t>Aset Eksplorasi Dan Eval...</t>
  </si>
  <si>
    <t>Properti Pertambangan</t>
  </si>
  <si>
    <t>Pendapatan Lainnya</t>
  </si>
  <si>
    <t>Pajak Penghasilan</t>
  </si>
  <si>
    <t>Royalti Kepada Pemerintah</t>
  </si>
  <si>
    <t>Restitusi Pajak Lainnya</t>
  </si>
  <si>
    <t>Taksiran Tagihan Pajak - ...</t>
  </si>
  <si>
    <t>Pembayaran Utang Terkait ...</t>
  </si>
  <si>
    <t>Penambahan Investasi Pada...</t>
  </si>
  <si>
    <t>Penambahan Aset Eksploras...</t>
  </si>
  <si>
    <t>Pembayaran Investasi Pada...</t>
  </si>
  <si>
    <t>Penambahan Piutang Kepada...</t>
  </si>
  <si>
    <t>Penambahan Properti Perta...</t>
  </si>
  <si>
    <t>Penerimaan Piutang Kepada...</t>
  </si>
  <si>
    <t>Penerimaan Dividen Dari E...</t>
  </si>
  <si>
    <t>Akuisisi Entitas Anak, Se...</t>
  </si>
  <si>
    <t>Pengurangan Setoran Uang ...</t>
  </si>
  <si>
    <t>Pembayaran Akrual Terkait...</t>
  </si>
  <si>
    <t>Kas Di Bank Neto Yang Dil...</t>
  </si>
  <si>
    <t>Penarikan (Penempatan) Ka...</t>
  </si>
  <si>
    <t>Perolehan Utang Bank</t>
  </si>
  <si>
    <t>Perolehan Dari Utang Bank...</t>
  </si>
  <si>
    <t>Perolehan Dari Kas Yang D...</t>
  </si>
  <si>
    <t>Perolehan Dari Penawaran ...</t>
  </si>
  <si>
    <t>Perolehan Utang Kepada</t>
  </si>
  <si>
    <t>Total Perolehan Utang K...</t>
  </si>
  <si>
    <t>Setoran Modal Dari Pemega...</t>
  </si>
  <si>
    <t>Perolehan Utang Lain-Lain...</t>
  </si>
  <si>
    <t>Total Perolehan Utang L...</t>
  </si>
  <si>
    <t>Pembayaran Utang Kepada P...</t>
  </si>
  <si>
    <t>Pembayaran Dividen Kas Ol...</t>
  </si>
  <si>
    <t>Kas Yang Dibatasi Penggun...</t>
  </si>
  <si>
    <t>Pembayaran Dividen Kepada...</t>
  </si>
  <si>
    <t>Pembayaran Untuk Pembelia...</t>
  </si>
  <si>
    <t>Pembelian Saham Treasuri</t>
  </si>
  <si>
    <t>Pembayaran Utang Dividen</t>
  </si>
  <si>
    <t>Pembelian Kepemilikan Sah...</t>
  </si>
  <si>
    <t>Forward PE Ratio</t>
  </si>
  <si>
    <t>PEG (Forward)</t>
  </si>
  <si>
    <t>30 Jun 25</t>
  </si>
  <si>
    <t>MENN</t>
  </si>
  <si>
    <t>XIDX:MENN</t>
  </si>
  <si>
    <t>Q3 2024</t>
  </si>
  <si>
    <t>Q2 2024</t>
  </si>
  <si>
    <t>Adjusment</t>
  </si>
  <si>
    <t>Penerimaan (Pembayaran) A...</t>
  </si>
  <si>
    <t>Beban Ditangguhkan</t>
  </si>
  <si>
    <t>Perolehan Aset Hak Guna</t>
  </si>
  <si>
    <t>Konfersi Utang Ke Modal</t>
  </si>
  <si>
    <t>Agio Saham</t>
  </si>
  <si>
    <t>Kepentingan Non Pengendal...</t>
  </si>
  <si>
    <t>Tambahan Modal Disetor Ip...</t>
  </si>
  <si>
    <t>Koreksi Laba Ditahan</t>
  </si>
  <si>
    <t>Deviden Saham</t>
  </si>
  <si>
    <t>Penerimaan Dari Ekutas La...</t>
  </si>
  <si>
    <t>Kas Dan Setra Kas Akhir Periode</t>
  </si>
  <si>
    <t>AWAN</t>
  </si>
  <si>
    <t>XIDX:AWAN</t>
  </si>
  <si>
    <t>Laba Pra Akuisisi</t>
  </si>
  <si>
    <t>Pembayaran Untuk Operasio...</t>
  </si>
  <si>
    <t>Penghasilan (Beban) Lain ...</t>
  </si>
  <si>
    <t>Penerimaan Pihak Berelasi</t>
  </si>
  <si>
    <t>Uang Muka Pembelian Tanah</t>
  </si>
  <si>
    <t>Uang Muka Pembelian Aset</t>
  </si>
  <si>
    <t>Biaya Akuisisi</t>
  </si>
  <si>
    <t>Perolehan Perangkat Lunak</t>
  </si>
  <si>
    <t>Perolehan Saham</t>
  </si>
  <si>
    <t>Pembayaran Dan Penambahan...</t>
  </si>
  <si>
    <t>Penempatan Obligasi</t>
  </si>
  <si>
    <t>Penambahan Investasi</t>
  </si>
  <si>
    <t>Penempatan Uang Jaminan D...</t>
  </si>
  <si>
    <t>Penerimaan Utang Pinjaman...</t>
  </si>
  <si>
    <t>Pembayaran Beban Emisi</t>
  </si>
  <si>
    <t>Pembayaran Utang Pihak Be...</t>
  </si>
  <si>
    <t>Setoran Modal - Masyaraka...</t>
  </si>
  <si>
    <t>Setoran Modal Di Entitas ...</t>
  </si>
  <si>
    <t>MBMA</t>
  </si>
  <si>
    <t>XIDX:MBMA</t>
  </si>
  <si>
    <t>Utang Obligasi</t>
  </si>
  <si>
    <t>Pinjaman Jangka P...</t>
  </si>
  <si>
    <t>Utang Pemegang Sa...</t>
  </si>
  <si>
    <t>Liabilitas Deriva...</t>
  </si>
  <si>
    <t>Liabilitas Derivatif</t>
  </si>
  <si>
    <t>Pembayaran Biaya Karyawan</t>
  </si>
  <si>
    <t>Pembayaran Biaya Keuangan</t>
  </si>
  <si>
    <t>Penerimaan Penghasilan Bu...</t>
  </si>
  <si>
    <t>Penempatan Kas Dan Deposi...</t>
  </si>
  <si>
    <t>Penerimaan Dari Pencairan...</t>
  </si>
  <si>
    <t>Penerimaan Lain-Lain - Be...</t>
  </si>
  <si>
    <t>Pelepasan Entitas Anak, S...</t>
  </si>
  <si>
    <t>Pembayaran Atas Uang Muka...</t>
  </si>
  <si>
    <t>Pinjaman Diberikan Ke Pih...</t>
  </si>
  <si>
    <t>Penambahan Aset Tidak Ber...</t>
  </si>
  <si>
    <t>Penerimaan Hasil Penjuala...</t>
  </si>
  <si>
    <t>Penerimaan Pituang Pihak ...</t>
  </si>
  <si>
    <t>Pembayaran Jumlah Retensi...</t>
  </si>
  <si>
    <t>Penerimaan Dari Pengembal...</t>
  </si>
  <si>
    <t>Penerimaan Penambahan Mod...</t>
  </si>
  <si>
    <t>Penerimaan Dari Utang Obl...</t>
  </si>
  <si>
    <t>Penerimaan Dari Sukuk</t>
  </si>
  <si>
    <t>Pembayaran Pinjaman Dari ...</t>
  </si>
  <si>
    <t>Penerimaan Pinjaman Pihak...</t>
  </si>
  <si>
    <t>Pembayaran Pinjaman Pihak...</t>
  </si>
  <si>
    <t>Penerimaan Dari Penerbita...</t>
  </si>
  <si>
    <t>Penerimaan Dari Uang Muka...</t>
  </si>
  <si>
    <t>Pembayaran Up Font Fee</t>
  </si>
  <si>
    <t>Pembayaran Beban Yang Ber...</t>
  </si>
  <si>
    <t>Akuisisi Kepentingan Pada...</t>
  </si>
  <si>
    <t>Pembayaran Utang Obligasi</t>
  </si>
  <si>
    <t>Pembayaran Biaya Yang Ber...</t>
  </si>
  <si>
    <t>Pembayaran Biaya Penerbit...</t>
  </si>
  <si>
    <t>Pengembalian Uang Muka Pe...</t>
  </si>
  <si>
    <t>Pengurangan Kas Dan Bank Karena...</t>
  </si>
  <si>
    <t>RAAM</t>
  </si>
  <si>
    <t>XIDX:RAAM</t>
  </si>
  <si>
    <t>2021</t>
  </si>
  <si>
    <t>Penerimaan Untuk Deposit</t>
  </si>
  <si>
    <t>Pembayaran Untuk Deposit</t>
  </si>
  <si>
    <t>Akuisisi Aset Tetap</t>
  </si>
  <si>
    <t>Penerimaan Dari Investasi...</t>
  </si>
  <si>
    <t>Penerimaan Uang Muka Peng...</t>
  </si>
  <si>
    <t>Akuisisi Investasi Jangka...</t>
  </si>
  <si>
    <t>Pinjaman Yang Diberikan K...</t>
  </si>
  <si>
    <t>Jasa Giro/Pendapatan Bung...</t>
  </si>
  <si>
    <t>Bunga Dibayar</t>
  </si>
  <si>
    <t>Pinjaman Diperoleh Dari P...</t>
  </si>
  <si>
    <t>Kenaikan Pinjaman Bank/Se...</t>
  </si>
  <si>
    <t>28 Jun 24</t>
  </si>
  <si>
    <t>DOOH</t>
  </si>
  <si>
    <t>XIDX:DOOH</t>
  </si>
  <si>
    <t>Pembayaran Uang Muka Inve...</t>
  </si>
  <si>
    <t>Uang Muka Atas Perolehan ...</t>
  </si>
  <si>
    <t>Perolehan Aset Hak-Guna</t>
  </si>
  <si>
    <t>Utang Lain-Lain - Pihak B...</t>
  </si>
  <si>
    <t>Total Utang Lain-Lain -...</t>
  </si>
  <si>
    <t>Setoran Modal Saham Melal...</t>
  </si>
  <si>
    <t>Pembayaran (Penerimaan) K...</t>
  </si>
  <si>
    <t>Uang Muka Setoran Modal D...</t>
  </si>
  <si>
    <t>Penerbitan Modal Saham Me...</t>
  </si>
  <si>
    <t>Pembayaran Kepada Pihak K...</t>
  </si>
  <si>
    <t>Setoran Modal Dari Ipo</t>
  </si>
  <si>
    <t>CGAS</t>
  </si>
  <si>
    <t>XIDX:CGAS</t>
  </si>
  <si>
    <t>Penerimaan Operasi Lainny...</t>
  </si>
  <si>
    <t>Penambahan Aset Tidak Lan...</t>
  </si>
  <si>
    <t>Transfer Ke Kas Yang Diba...</t>
  </si>
  <si>
    <t>Dana Yang Dibatasi Penggu...</t>
  </si>
  <si>
    <t>Setoran Modal Dari Penawa...</t>
  </si>
  <si>
    <t>Kenaikan (Penurunan) Piut...</t>
  </si>
  <si>
    <t>Penerimaan Utang Lain Lai...</t>
  </si>
  <si>
    <t>20 Jun 25</t>
  </si>
  <si>
    <t>NICE</t>
  </si>
  <si>
    <t>XIDX:NICE</t>
  </si>
  <si>
    <t>Utang Pembelian A...</t>
  </si>
  <si>
    <t>Penerimaan Kas Dari Penda...</t>
  </si>
  <si>
    <t>Pembayaran Bunga</t>
  </si>
  <si>
    <t>Penerimaan (Pembayaran) L...</t>
  </si>
  <si>
    <t>Pembayaran Untuk Peroleha...</t>
  </si>
  <si>
    <t>Penempatan Deposito Yang ...</t>
  </si>
  <si>
    <t>Pembayaran Utang Bank - J...</t>
  </si>
  <si>
    <t>Penerimaan Pinjaman Jangk...</t>
  </si>
  <si>
    <t>Penerimaan Utang Bank-Jan...</t>
  </si>
  <si>
    <t>Setoran Modal Oleh Kepent...</t>
  </si>
  <si>
    <t>MSJA</t>
  </si>
  <si>
    <t>XIDX:MSJA</t>
  </si>
  <si>
    <t>Portofolio Efek</t>
  </si>
  <si>
    <t>Pembayaran (Penerimaan) P...</t>
  </si>
  <si>
    <t>Kegiatan Operasional Lain...</t>
  </si>
  <si>
    <t>Penambahan Bank Dibatasi ...</t>
  </si>
  <si>
    <t>Penjualan Investasi Komod...</t>
  </si>
  <si>
    <t>Penjualan Investasi Pada ...</t>
  </si>
  <si>
    <t>Penempatan Aset Lancar La...</t>
  </si>
  <si>
    <t>Perolehan Saham Treasuri</t>
  </si>
  <si>
    <t>Setoran Modal</t>
  </si>
  <si>
    <t>Penambahan Modal Entitas ...</t>
  </si>
  <si>
    <t>12 May 26</t>
  </si>
  <si>
    <t>SMLE</t>
  </si>
  <si>
    <t>XIDX:SMLE</t>
  </si>
  <si>
    <t>Pembayaran Beban Operasio...</t>
  </si>
  <si>
    <t>Penerimaan Dari Tagihan R...</t>
  </si>
  <si>
    <t>Kenaikan Piutang Pihak Be...</t>
  </si>
  <si>
    <t>Penerimaan Kas Dari Pelep...</t>
  </si>
  <si>
    <t>Pembayaran Utang Bank Dan...</t>
  </si>
  <si>
    <t>Penerimaan Utang Bank Dan...</t>
  </si>
  <si>
    <t>Pembayaran Utang Pihak Ke...</t>
  </si>
  <si>
    <t>Setoran Modal Entitas Ana...</t>
  </si>
  <si>
    <t>Penerimaan Dari Pelaksana...</t>
  </si>
  <si>
    <t>ACRO</t>
  </si>
  <si>
    <t>XIDX:ACRO</t>
  </si>
  <si>
    <t>Pembayaran Beban Keuangan...</t>
  </si>
  <si>
    <t>Penempatan Uang Jaminan</t>
  </si>
  <si>
    <t>Pencairan Uang Jaminan</t>
  </si>
  <si>
    <t>Penerimaan Investasi Pada...</t>
  </si>
  <si>
    <t>Pencairan (Penempatan) Da...</t>
  </si>
  <si>
    <t>Penerimaan Modal Atas Pen...</t>
  </si>
  <si>
    <t>Penerimaan Dari Waran</t>
  </si>
  <si>
    <t>Pembayaran Deviden</t>
  </si>
  <si>
    <t>Penerimaan Dari Pihak Ket...</t>
  </si>
  <si>
    <t>Pembayaran Ke Pihak Ketig...</t>
  </si>
  <si>
    <t>Total Kenaikan (Penurunan) Be...</t>
  </si>
  <si>
    <t>06 Jan 25</t>
  </si>
  <si>
    <t>MANG</t>
  </si>
  <si>
    <t>XIDX:MANG</t>
  </si>
  <si>
    <t>Pembayaran Beban Pinjaman</t>
  </si>
  <si>
    <t>Perolehan Aset Lainnya</t>
  </si>
  <si>
    <t>Pembayaran Piutang Dari P...</t>
  </si>
  <si>
    <t>Penerimaan Warrant Sehubu...</t>
  </si>
  <si>
    <t>Penerbitan Saham Publik</t>
  </si>
  <si>
    <t>Pembayaran Pinjaman</t>
  </si>
  <si>
    <t>Penerimaan Pinjaman</t>
  </si>
  <si>
    <t>Penerimaan Pinjaman Insti...</t>
  </si>
  <si>
    <t>Pembayaran Pinjaman Insti...</t>
  </si>
  <si>
    <t>Penerimaan Pembiayaan Kon...</t>
  </si>
  <si>
    <t>Pembayaran Sewa Pembiayaa...</t>
  </si>
  <si>
    <t>Penerimaan Sewa Pembiayaa...</t>
  </si>
  <si>
    <t>Modal Disetor</t>
  </si>
  <si>
    <t>Penambahan Beban Yang Dit...</t>
  </si>
  <si>
    <t>Penempatan Aset Keuangan ...</t>
  </si>
  <si>
    <t>WIFI</t>
  </si>
  <si>
    <t>XIDX:WIFI</t>
  </si>
  <si>
    <t>12M 2017</t>
  </si>
  <si>
    <t>Pembayaran Uang Muka Peny...</t>
  </si>
  <si>
    <t>Pembayaran (Penambahan) P...</t>
  </si>
  <si>
    <t>Perolehan Entitas Anak</t>
  </si>
  <si>
    <t>Penjualan Saham Entitas A...</t>
  </si>
  <si>
    <t>Penerimaan Dari Konversi ...</t>
  </si>
  <si>
    <t>Investasi Ke Entitas Anak</t>
  </si>
  <si>
    <t>Penerimaan Dari Obligasi</t>
  </si>
  <si>
    <t>Pembayaran Obligasi</t>
  </si>
  <si>
    <t>Biaya Emisi Dari Obligasi</t>
  </si>
  <si>
    <t>Penerimaan Dari Utang Pih...</t>
  </si>
  <si>
    <t>Pembayaran Untuk Utang Pi...</t>
  </si>
  <si>
    <t>Penerimaan Dari Pmthmetd</t>
  </si>
  <si>
    <t>Penerimaan Pinjaman Lainn...</t>
  </si>
  <si>
    <t>23 Jun 25</t>
  </si>
  <si>
    <t>FAPA</t>
  </si>
  <si>
    <t>XIDX:FAPA</t>
  </si>
  <si>
    <t>Tanaman Perkebunan</t>
  </si>
  <si>
    <t>Tanaman Telah Menghas...</t>
  </si>
  <si>
    <t>Tanaman Belum Menghas...</t>
  </si>
  <si>
    <t>Total Tanaman Perkebun...</t>
  </si>
  <si>
    <t>Utang Pemegang Saham</t>
  </si>
  <si>
    <t>Pendapatan Bunga Deposito...</t>
  </si>
  <si>
    <t>Penerimaan Klaim Asuransi</t>
  </si>
  <si>
    <t>Pembayaran Aktivitas Oper...</t>
  </si>
  <si>
    <t>Penambahan Piutang Perkeb...</t>
  </si>
  <si>
    <t>Penambahan Proyek Perkebu...</t>
  </si>
  <si>
    <t>Penambahan Tanaman Belum ...</t>
  </si>
  <si>
    <t>Penerimaan Setoran Pemesa...</t>
  </si>
  <si>
    <t>Dampak Penurunan Nilai No...</t>
  </si>
  <si>
    <t>Dampak Dari Restrukturisa...</t>
  </si>
  <si>
    <t>Pembayaran Bunga Utang Ba...</t>
  </si>
  <si>
    <t>Pembayaran Bunga Liabilit...</t>
  </si>
  <si>
    <t>Perolehan Sewa Pembiayaan</t>
  </si>
  <si>
    <t>Penerbitan Saham Dengan P...</t>
  </si>
  <si>
    <t>Pembayaran Pembelian Saha...</t>
  </si>
  <si>
    <t>Penerimaan (Pengeluaran) ...</t>
  </si>
  <si>
    <t>DCII</t>
  </si>
  <si>
    <t>XIDX:DCII</t>
  </si>
  <si>
    <t>Penerimaan Dari Restitusi...</t>
  </si>
  <si>
    <t>Penambahan Pembelian Aset...</t>
  </si>
  <si>
    <t>Deposito Berjangka Yang J...</t>
  </si>
  <si>
    <t>Penerimaan Dari Ipo</t>
  </si>
  <si>
    <t>KETR</t>
  </si>
  <si>
    <t>XIDX:KETR</t>
  </si>
  <si>
    <t>Total Tagihan Bruto Ke...</t>
  </si>
  <si>
    <t>Utang Lembaga Keu...</t>
  </si>
  <si>
    <t>Uang Muka Aset Dalam Peny...</t>
  </si>
  <si>
    <t>Perolehan Aset Dalam Peny...</t>
  </si>
  <si>
    <t>Penempatan Deposito Berja...</t>
  </si>
  <si>
    <t>Pencairan Deposito Berjan...</t>
  </si>
  <si>
    <t>Penerimaan Utang Obligasi</t>
  </si>
  <si>
    <t>Penerimaan Pinjaman Lain-...</t>
  </si>
  <si>
    <t>Pembayaran Pinjaman Lain-...</t>
  </si>
  <si>
    <t>Penerimaan Pinjaman Lemba...</t>
  </si>
  <si>
    <t>Pembayaran Pinjaman Lemba...</t>
  </si>
  <si>
    <t>Penambahan Utang Pembiaya...</t>
  </si>
  <si>
    <t>DGNS</t>
  </si>
  <si>
    <t>XIDX:DGNS</t>
  </si>
  <si>
    <t>Pembayaran Biaya Bunga</t>
  </si>
  <si>
    <t>06 Aug 21</t>
  </si>
  <si>
    <t>UFOE</t>
  </si>
  <si>
    <t>XIDX:UFOE</t>
  </si>
  <si>
    <t>Total Tambahan Modal D...</t>
  </si>
  <si>
    <t>Penerimaan Bunga Bersih</t>
  </si>
  <si>
    <t>Penambahan Aset Lain - La...</t>
  </si>
  <si>
    <t>Penurunan Aset Lain - Lai...</t>
  </si>
  <si>
    <t>Investasi Kepada Entitas ...</t>
  </si>
  <si>
    <t>Deviden Dari Entitas Anak</t>
  </si>
  <si>
    <t>Aset Hak Guna</t>
  </si>
  <si>
    <t>Aset Tidak Lancar Lainnya</t>
  </si>
  <si>
    <t>Pembayaran Biaya Emisi</t>
  </si>
  <si>
    <t>08 Jul 24</t>
  </si>
  <si>
    <t>CHEK</t>
  </si>
  <si>
    <t>XIDX:CHEK</t>
  </si>
  <si>
    <t>Pembayaran Kas Ke Pemasok</t>
  </si>
  <si>
    <t>Pembayaran Kas Ke Karyawa...</t>
  </si>
  <si>
    <t>Uang Muka Pembelian</t>
  </si>
  <si>
    <t>Pelepasan Aset Tetap</t>
  </si>
  <si>
    <t>Aset Hak-Guna</t>
  </si>
  <si>
    <t>Pembayaran Kembali Atas U...</t>
  </si>
  <si>
    <t>Ditambah :</t>
  </si>
  <si>
    <t>Saldo Awal Tahun Kas Dan Setara...</t>
  </si>
  <si>
    <t>Dikurangi Saldo Akhir Periode ...</t>
  </si>
  <si>
    <t>PMUI</t>
  </si>
  <si>
    <t>XIDX:PMUI</t>
  </si>
  <si>
    <t>Pembayaran Biaya Keuangan...</t>
  </si>
  <si>
    <t>Divestasi Entitas Anak</t>
  </si>
  <si>
    <t>Investasi Saham</t>
  </si>
  <si>
    <t>Penerimaan Penawaran Saha...</t>
  </si>
  <si>
    <t>Deposito</t>
  </si>
  <si>
    <t>Penurunan Setoran Modal E...</t>
  </si>
  <si>
    <t>Penerimaan Utang Bank Pen...</t>
  </si>
  <si>
    <t>Pembayaran Utang Pemegang...</t>
  </si>
  <si>
    <t>Penerimaan Piutang Berela...</t>
  </si>
  <si>
    <t>Investasi Saham Pada Enti...</t>
  </si>
  <si>
    <t>Penerimaan Investasi Dari...</t>
  </si>
  <si>
    <t>Tambahan Modal Disetor En...</t>
  </si>
  <si>
    <t>Efek Akuisi Entitas Anak</t>
  </si>
  <si>
    <t>22 May 26</t>
  </si>
  <si>
    <t>EMAS</t>
  </si>
  <si>
    <t>XIDX:EMAS</t>
  </si>
  <si>
    <t>Penerimaan Dari Jasa Giro</t>
  </si>
  <si>
    <t>Penambahan Aset Explorasi...</t>
  </si>
  <si>
    <t>Pinjaman Ke Pihak Berelas...</t>
  </si>
  <si>
    <t>Penerimaan Dari Jual Dan ...</t>
  </si>
  <si>
    <t>Pembayaran Dari Utang Ban...</t>
  </si>
  <si>
    <t>Pembayaran Biaya Pinjaman</t>
  </si>
  <si>
    <t>Pembayaran Atas Saham Tre...</t>
  </si>
  <si>
    <t>PJHB</t>
  </si>
  <si>
    <t>XIDX:PJHB</t>
  </si>
  <si>
    <t>Uang Muka Aset Tetap</t>
  </si>
  <si>
    <t>Penambahan Modal Disetor</t>
  </si>
  <si>
    <t>RLCO</t>
  </si>
  <si>
    <t>XIDX:RLCO</t>
  </si>
  <si>
    <t>Pengurangan (Penambahan) ...</t>
  </si>
  <si>
    <t>Setoran Modal Entitas I...</t>
  </si>
  <si>
    <t>Setoran Modal Entitas A...</t>
  </si>
  <si>
    <t>SUPA</t>
  </si>
  <si>
    <t>XIDX:SUPA</t>
  </si>
  <si>
    <t>Provisi Dan Komisi Kredit</t>
  </si>
  <si>
    <t>Beban Bunga</t>
  </si>
  <si>
    <t>Beban Provisi Dan Komisi</t>
  </si>
  <si>
    <t>Total Beban Pokok Penjualan...</t>
  </si>
  <si>
    <t>Pendapatan Operasional La...</t>
  </si>
  <si>
    <t>Provisi Dan Komisi Lainn...</t>
  </si>
  <si>
    <t>Keuntungan Transaksi Mat...</t>
  </si>
  <si>
    <t>Keuntungan (Rugi) Atas T...</t>
  </si>
  <si>
    <t>Kenaikan Nilai Wajar Ase...</t>
  </si>
  <si>
    <t>Keuntungan Dari Penjuala...</t>
  </si>
  <si>
    <t>Keuntungan Dari Perubaha...</t>
  </si>
  <si>
    <t>Total Pendapatan Operas...</t>
  </si>
  <si>
    <t>Beban Operasional Lainnya</t>
  </si>
  <si>
    <t>Beban Penyisihan Kerugia...</t>
  </si>
  <si>
    <t>Beban Tenaga Kerja</t>
  </si>
  <si>
    <t>Penurunan Nilai Wajar As...</t>
  </si>
  <si>
    <t>Total Beban Operasional...</t>
  </si>
  <si>
    <t>Giro Pada Bank Indonesia</t>
  </si>
  <si>
    <t>Penempatan Pada Bank Indo...</t>
  </si>
  <si>
    <t>Total Penempatan Pada B...</t>
  </si>
  <si>
    <t>Obligasi Pemerintah</t>
  </si>
  <si>
    <t>Pinjaman Yang Diberikan</t>
  </si>
  <si>
    <t>Total Pinjaman Yang Dib...</t>
  </si>
  <si>
    <t>Piutang Pembiayaan Konsum...</t>
  </si>
  <si>
    <t>Liabilitas Segera</t>
  </si>
  <si>
    <t>Simpanan Nasabah</t>
  </si>
  <si>
    <t>Total Simpanan Nasabah</t>
  </si>
  <si>
    <t>Liabilitas Bank Lain</t>
  </si>
  <si>
    <t>Simpanan Dari Bank Lain</t>
  </si>
  <si>
    <t>Liabilitas Akseptasi</t>
  </si>
  <si>
    <t>Surat Berharga Yang Dite...</t>
  </si>
  <si>
    <t>Pinjaman Yang Diterima</t>
  </si>
  <si>
    <t>Liabilitas Pajak Tangguh...</t>
  </si>
  <si>
    <t>Obligasi Subordinasi</t>
  </si>
  <si>
    <t>Penerimaan Kembali Kredit...</t>
  </si>
  <si>
    <t>Pembayaran Beban Bunga, P...</t>
  </si>
  <si>
    <t>Pembayaran Imbalan Pasca-...</t>
  </si>
  <si>
    <t>(Beban) Pendapatan Dari T...</t>
  </si>
  <si>
    <t>Pembayaran Gaji Dan Kompe...</t>
  </si>
  <si>
    <t>Pembayaran Pesangon Karya...</t>
  </si>
  <si>
    <t>Pembayaran Beban Umum Dan...</t>
  </si>
  <si>
    <t>Pendapatan Non-Operasiona...</t>
  </si>
  <si>
    <t>Pembayaran Tantiem Dewan ...</t>
  </si>
  <si>
    <t>Kenaikan/Penurunan Lainny...</t>
  </si>
  <si>
    <t>Penempatan Pada Bank Ind...</t>
  </si>
  <si>
    <t>Surat-Surat Berharga Unt...</t>
  </si>
  <si>
    <t>Obligasi Pemerintah Untu...</t>
  </si>
  <si>
    <t>Aset Keuangan Untuk Dipe...</t>
  </si>
  <si>
    <t>Tagihan Akseptasi</t>
  </si>
  <si>
    <t>Wesel Tagih</t>
  </si>
  <si>
    <t>Efek-Efek Yang Dibeli De...</t>
  </si>
  <si>
    <t>Kredit Yang Diberikan</t>
  </si>
  <si>
    <t>Piutang Pembiayaan Konsu...</t>
  </si>
  <si>
    <t>Investasi Sewa Pembiayaa...</t>
  </si>
  <si>
    <t>Pembiayaan Syariah</t>
  </si>
  <si>
    <t>Simpanan Dari Nasabah</t>
  </si>
  <si>
    <t>Dana Simpanan Syariah</t>
  </si>
  <si>
    <t>Simpanan Dari Bank-Bank ...</t>
  </si>
  <si>
    <t>Utang Akseptasi</t>
  </si>
  <si>
    <t>Beban Yang Masih Harus D...</t>
  </si>
  <si>
    <t>Surat-Surat Berharga Yan...</t>
  </si>
  <si>
    <t>Surat Berharga Yang Diju...</t>
  </si>
  <si>
    <t>Dana Investasi Revenue S...</t>
  </si>
  <si>
    <t>Liabilitas Lain-Lain</t>
  </si>
  <si>
    <t>Total Kenaikan/Penuruna...</t>
  </si>
  <si>
    <t>Pembelian Efek-Efek Untuk...</t>
  </si>
  <si>
    <t>Penerimaan Dari Efek-Efek...</t>
  </si>
  <si>
    <t>Penjualan Efek-Efek Untuk...</t>
  </si>
  <si>
    <t>Penerimaan Dividen Kas Da...</t>
  </si>
  <si>
    <t>Penempatan Sertifikat Dep...</t>
  </si>
  <si>
    <t>Penerimaan Dari Sertifika...</t>
  </si>
  <si>
    <t>Perolehan Aset Sewa Guna</t>
  </si>
  <si>
    <t>Penjualan Aset Tidak Lanc...</t>
  </si>
  <si>
    <t>Hasil Penjualan Penyertaa...</t>
  </si>
  <si>
    <t>Pembelian Penyertaan Dala...</t>
  </si>
  <si>
    <t>Pembelian Obligasi Pemeri...</t>
  </si>
  <si>
    <t>Penerimaan Dari Obligasi ...</t>
  </si>
  <si>
    <t>Pembelian Surat-Surat Ber...</t>
  </si>
  <si>
    <t>Penerimaan Dari Surat-Sur...</t>
  </si>
  <si>
    <t>Kenaikan Efek-Efek Utang ...</t>
  </si>
  <si>
    <t>Penurunan (Kenaikan) Pinj...</t>
  </si>
  <si>
    <t>Penerimaan Dari Penambaha...</t>
  </si>
  <si>
    <t>Efek-Efek Yang Dijual Den...</t>
  </si>
  <si>
    <t>Tambahan Setoran Modal Ke...</t>
  </si>
  <si>
    <t>Hasil Penjualan Saham Tre...</t>
  </si>
  <si>
    <t>Pembayaran Tantieme Dewan...</t>
  </si>
  <si>
    <t>Pembelian Kembali Saham B...</t>
  </si>
  <si>
    <t>WBSA</t>
  </si>
  <si>
    <t>XIDX:WBSA</t>
  </si>
  <si>
    <t>Q4 2023</t>
  </si>
  <si>
    <t>Surat Berharga Jangka...</t>
  </si>
  <si>
    <t>Hasil Penjualan Kendaraan...</t>
  </si>
  <si>
    <t>Pembelian Aset Tetap - Ke...</t>
  </si>
  <si>
    <t>Pembelian Persediaan Kend...</t>
  </si>
  <si>
    <t>Penerimaan Dari:</t>
  </si>
  <si>
    <t>Kupon Obligasi</t>
  </si>
  <si>
    <t>Pengembalian Pajak</t>
  </si>
  <si>
    <t>Total Penerimaan Dari:</t>
  </si>
  <si>
    <t>Pembayaran Untuk Pinjaman...</t>
  </si>
  <si>
    <t>Pembayaran Imbalan Karyaw...</t>
  </si>
  <si>
    <t>Penerimaan Kas Aksi Korpo...</t>
  </si>
  <si>
    <t>Penerimaan Kas Tambahan S...</t>
  </si>
  <si>
    <t>Tambahan Modal Pada Entit...</t>
  </si>
  <si>
    <t>Pembayaran Investasi</t>
  </si>
  <si>
    <t>Kas Di Bank Yang Dibatasi...</t>
  </si>
  <si>
    <t>Penambahan Pinjaman Jangk...</t>
  </si>
  <si>
    <t>Penambahan Pinjaman Pembi...</t>
  </si>
  <si>
    <t>Pembayaran Pinjaman Pembi...</t>
  </si>
  <si>
    <t>Penerimaan Utang Promes</t>
  </si>
  <si>
    <t>Pembayaran Utang Promes</t>
  </si>
  <si>
    <t>Penbayaran Obligasi Yang ...</t>
  </si>
  <si>
    <t>Pembelian Saham Kepenting...</t>
  </si>
  <si>
    <t>Penerimaan Pembayaran Pin...</t>
  </si>
  <si>
    <t>ADMF</t>
  </si>
  <si>
    <t>XIDX:ADMF</t>
  </si>
  <si>
    <t>12M 2016</t>
  </si>
  <si>
    <t>12M 2015</t>
  </si>
  <si>
    <t>12M 2014</t>
  </si>
  <si>
    <t>12M 2013</t>
  </si>
  <si>
    <t>12M 2012</t>
  </si>
  <si>
    <t>12M 2011</t>
  </si>
  <si>
    <t>12M 2010</t>
  </si>
  <si>
    <t>12M 2009</t>
  </si>
  <si>
    <t>12M 2008</t>
  </si>
  <si>
    <t>12M 2007</t>
  </si>
  <si>
    <t>Pendapatan Pembiayaan Kon...</t>
  </si>
  <si>
    <t>Pendapatan Pembiayaan Ko...</t>
  </si>
  <si>
    <t>Total Pendapatan Pembia...</t>
  </si>
  <si>
    <t>Pendapatan Sewa Pembiayaa...</t>
  </si>
  <si>
    <t>Pembentukan Cadangan Keru...</t>
  </si>
  <si>
    <t>Total Pembentukan Cadan...</t>
  </si>
  <si>
    <t>Total Kas Dan Setara Ka...</t>
  </si>
  <si>
    <t>Total Piutang Pembiayaa...</t>
  </si>
  <si>
    <t>Total Piutang Lain-Lain</t>
  </si>
  <si>
    <t>Investasi Pada Entitas As...</t>
  </si>
  <si>
    <t>Total Pinjaman Yang Di...</t>
  </si>
  <si>
    <t>Total Beban Akrual</t>
  </si>
  <si>
    <t>Surat Berharga Jangka Me...</t>
  </si>
  <si>
    <t>Total Surat Berharga J...</t>
  </si>
  <si>
    <t>Total Utang Obligasi</t>
  </si>
  <si>
    <t>Total Utang Lain-Lain</t>
  </si>
  <si>
    <t>Sukuk Mudharabah</t>
  </si>
  <si>
    <t>Total Sukuk Mudharabah</t>
  </si>
  <si>
    <t>Penerimaan Kas Dari:</t>
  </si>
  <si>
    <t>Transaksi Pembiayaan Kon...</t>
  </si>
  <si>
    <t>Pembiayaan Bersama</t>
  </si>
  <si>
    <t>Bunga Bank Dan Deposito ...</t>
  </si>
  <si>
    <t>Transaksi Sewa Pembiayaa...</t>
  </si>
  <si>
    <t>Total Penerimaan Kas Da...</t>
  </si>
  <si>
    <t>Pembayaran Kas Untuk:</t>
  </si>
  <si>
    <t>Pokok Pembiayaan Bersama</t>
  </si>
  <si>
    <t>Bunga Pembiayaan Bersama</t>
  </si>
  <si>
    <t>Gaji Dan Tunjangan</t>
  </si>
  <si>
    <t>Premi Asuransi</t>
  </si>
  <si>
    <t>Beban Bunga Efek Utang Y...</t>
  </si>
  <si>
    <t>Beban Bunga Dan Provisi ...</t>
  </si>
  <si>
    <t>Tantiem Dewan Komisaris ...</t>
  </si>
  <si>
    <t>Bagi Hasil Untuk Investo...</t>
  </si>
  <si>
    <t>Beban Bunga Liabilitas S...</t>
  </si>
  <si>
    <t>Penerimaan (Pembayaran) ...</t>
  </si>
  <si>
    <t>Total Pembayaran Kas Un...</t>
  </si>
  <si>
    <t>Penerimaan Dividen Kas</t>
  </si>
  <si>
    <t>Penerimaan Dari Likuidasi...</t>
  </si>
  <si>
    <t>Investasi Dalam Saham</t>
  </si>
  <si>
    <t>Pembayaran Pokok Efek Uta...</t>
  </si>
  <si>
    <t>Pembayaran Pokok Sukuk Mu...</t>
  </si>
  <si>
    <t>Pembayaran Biaya Emisi Ob...</t>
  </si>
  <si>
    <t>Pembayaran Biaya Emisi Su...</t>
  </si>
  <si>
    <t>Pembayaran Pokok Libilita...</t>
  </si>
  <si>
    <t>Pembayaran Bunga Obligasi</t>
  </si>
  <si>
    <t>Efek Merging Entity</t>
  </si>
  <si>
    <t>15 Apr 26</t>
  </si>
  <si>
    <t>ADMG</t>
  </si>
  <si>
    <t>XIDX:ADMG</t>
  </si>
  <si>
    <t>Operasi Yang Dihentikan</t>
  </si>
  <si>
    <t>Utang Jangka Panjang ...</t>
  </si>
  <si>
    <t>Pembayaran Kas Kepada Pe...</t>
  </si>
  <si>
    <t>Pembayaran Kas Kepada Ka...</t>
  </si>
  <si>
    <t>Penerimaan Embali Uang Mu...</t>
  </si>
  <si>
    <t>Penurunan (Kenaikan) Piut...</t>
  </si>
  <si>
    <t>(Penempatan) Rekening Ban...</t>
  </si>
  <si>
    <t>Arus Kas Neto Penjualan E...</t>
  </si>
  <si>
    <t>Penerimaan Penggantian As...</t>
  </si>
  <si>
    <t>Pencairan Efek Keuangan L...</t>
  </si>
  <si>
    <t>Pencairan (Penambahan) As...</t>
  </si>
  <si>
    <t>Pembayaran Utang Wesel Ja...</t>
  </si>
  <si>
    <t>ADRO</t>
  </si>
  <si>
    <t>XIDX:ADRO</t>
  </si>
  <si>
    <t>Pos Luar Biasa</t>
  </si>
  <si>
    <t>Biaya Pengupasan Tanah Y...</t>
  </si>
  <si>
    <t>Biaya Eksplorasi Dan Pen...</t>
  </si>
  <si>
    <t>Total Utang Pajak</t>
  </si>
  <si>
    <t>Utang Royalti</t>
  </si>
  <si>
    <t>Senior Notes</t>
  </si>
  <si>
    <t>Utang Lain Jangka...</t>
  </si>
  <si>
    <t>...</t>
  </si>
  <si>
    <t>Obligasi Subordin...</t>
  </si>
  <si>
    <t>Pembayaran Royalti</t>
  </si>
  <si>
    <t>Penerimaan Pengembalian P...</t>
  </si>
  <si>
    <t>Pembayaran Penerimaan Neg...</t>
  </si>
  <si>
    <t>Pembayaran Pajak Penjuala...</t>
  </si>
  <si>
    <t>Penerimaan Lain-Lain, Net...</t>
  </si>
  <si>
    <t>Penerimaaan Dari Pencaira...</t>
  </si>
  <si>
    <t>Pembayaran Denda Labuh Ka...</t>
  </si>
  <si>
    <t>Pembelian Kepemilikan Pad...</t>
  </si>
  <si>
    <t>Pembelian Investasi Pada ...</t>
  </si>
  <si>
    <t>Hasil Penjualan Efek Yang...</t>
  </si>
  <si>
    <t>Penerimaan Pembayaran Kem...</t>
  </si>
  <si>
    <t>Penerimaan Dividen Dari I...</t>
  </si>
  <si>
    <t>Arus Kas Keluar Untuk Uan...</t>
  </si>
  <si>
    <t>Pemberian Pinjaman Pada P...</t>
  </si>
  <si>
    <t>Pelunasan Pinjaman Berela...</t>
  </si>
  <si>
    <t>Pembelian Aset Keuangan T...</t>
  </si>
  <si>
    <t>Penerimaan Biaya Di Muka ...</t>
  </si>
  <si>
    <t>Penerimaan Aset Keuangan ...</t>
  </si>
  <si>
    <t>Penerimaan Piutang Lainla...</t>
  </si>
  <si>
    <t>Penerimaan Dari Operasi Y...</t>
  </si>
  <si>
    <t>Arus Kas (Keluar)/Masuk B...</t>
  </si>
  <si>
    <t>Arus Kas Masuk Bersih Da...</t>
  </si>
  <si>
    <t>Arus Kas Keluar Bersih D...</t>
  </si>
  <si>
    <t>Total Arus Kas (Keluar)...</t>
  </si>
  <si>
    <t>Penambahan Biaya Eksplora...</t>
  </si>
  <si>
    <t>Pembayaran Beban Yang Dit...</t>
  </si>
  <si>
    <t>Pembelian Kepentingan Non...</t>
  </si>
  <si>
    <t>Hasil Penjualan Perusahaa...</t>
  </si>
  <si>
    <t>Penerimaan Senior Notes</t>
  </si>
  <si>
    <t>Pembayaran Atas Pembelian...</t>
  </si>
  <si>
    <t>Pembelian Tambahan Kepemi...</t>
  </si>
  <si>
    <t>Uang Muka Pembelian Saham</t>
  </si>
  <si>
    <t>Penempatan Dana Pada Escr...</t>
  </si>
  <si>
    <t>Arus Kas Keluar Bersih Da...</t>
  </si>
  <si>
    <t>Penerimaan Pembayaran Yan...</t>
  </si>
  <si>
    <t>Pembayaran Penarikan Note...</t>
  </si>
  <si>
    <t>Pelunasan Senior Notes</t>
  </si>
  <si>
    <t>Pembayaran Pinjaman Ke Pi...</t>
  </si>
  <si>
    <t>Transfer Dari Kas Dan Dep...</t>
  </si>
  <si>
    <t>Pembayaran Dividen :</t>
  </si>
  <si>
    <t>Akuisisi Kepentingan Non ...</t>
  </si>
  <si>
    <t>Pembelian Atas Penambahan...</t>
  </si>
  <si>
    <t>Penurunan Bersih Kas Yang Dihas...</t>
  </si>
  <si>
    <t>Pengurangan Kas Dan Setara Kas ...</t>
  </si>
  <si>
    <t>28 Apr 26</t>
  </si>
  <si>
    <t>EPS Rating</t>
  </si>
  <si>
    <t>AGII</t>
  </si>
  <si>
    <t>XIDX:AGII</t>
  </si>
  <si>
    <t>Pembayaran Kas Kepada :</t>
  </si>
  <si>
    <t>Pemasok</t>
  </si>
  <si>
    <t>Direksi Dan Karyawan</t>
  </si>
  <si>
    <t>Pembayaran Beban Pajak</t>
  </si>
  <si>
    <t>Penerimaan Investasi Jang...</t>
  </si>
  <si>
    <t>Pembayaran Perolehan Enti...</t>
  </si>
  <si>
    <t>Pembayaran Piutang Pihak ...</t>
  </si>
  <si>
    <t>Penerimaan Piutang Pihak ...</t>
  </si>
  <si>
    <t>Penerimaan Dari Deposito ...</t>
  </si>
  <si>
    <t>Penerimaan Aset Tidak Lan...</t>
  </si>
  <si>
    <t>Pembayaran Aset Tidak Lan...</t>
  </si>
  <si>
    <t>Penambahan:</t>
  </si>
  <si>
    <t>Utang Bank Jangka Panjan...</t>
  </si>
  <si>
    <t>Saham Treasuri</t>
  </si>
  <si>
    <t>Penerbitan Obligasi Dan ...</t>
  </si>
  <si>
    <t>Penerbitan Saham Kepada ...</t>
  </si>
  <si>
    <t>Obligasi</t>
  </si>
  <si>
    <t>Total Penambahan:</t>
  </si>
  <si>
    <t>Pembayaran:</t>
  </si>
  <si>
    <t>Utang Lembaga Keuangan</t>
  </si>
  <si>
    <t>Dividen</t>
  </si>
  <si>
    <t>Dividen Kas Ke Pihak Non...</t>
  </si>
  <si>
    <t>Biaya Emisi Penerbitan O...</t>
  </si>
  <si>
    <t>Total Pembayaran:</t>
  </si>
  <si>
    <t>23 Jun 26</t>
  </si>
  <si>
    <t>AGRO</t>
  </si>
  <si>
    <t>XIDX:AGRO</t>
  </si>
  <si>
    <t>Penerimaan Kembali Aset ...</t>
  </si>
  <si>
    <t>Keuntungan Penjualan Efe...</t>
  </si>
  <si>
    <t>Jasa Administrasi</t>
  </si>
  <si>
    <t>Kerugian Transaksi Mata ...</t>
  </si>
  <si>
    <t>Kerugian Dari Penjualan ...</t>
  </si>
  <si>
    <t>Premi Penjaminan Pemerin...</t>
  </si>
  <si>
    <t>Total Aset Tetap</t>
  </si>
  <si>
    <t>Total Deposito Berj...</t>
  </si>
  <si>
    <t>Total Telah Ditentu...</t>
  </si>
  <si>
    <t>Total Belum Ditentu...</t>
  </si>
  <si>
    <t>Penerimaan Bunga, Provisi...</t>
  </si>
  <si>
    <t>Bunga Yang Diterima</t>
  </si>
  <si>
    <t>Provisi Dan Komisi Yang ...</t>
  </si>
  <si>
    <t>Total Penerimaan Bunga,...</t>
  </si>
  <si>
    <t>Koreksi Laba Tahun Lalu</t>
  </si>
  <si>
    <t>Pembayaran Bunga, Provisi...</t>
  </si>
  <si>
    <t>Pembayaran Surat Ketetapa...</t>
  </si>
  <si>
    <t>Penerimaan Kembali Aset Y...</t>
  </si>
  <si>
    <t>Pendapatan (Beban) Non Op...</t>
  </si>
  <si>
    <t>(Kenaikan) Penurunan Aset...</t>
  </si>
  <si>
    <t>Efek-Efek Dan Obligasi R...</t>
  </si>
  <si>
    <t>Tagihan Wesel Ekspor</t>
  </si>
  <si>
    <t>Tagihan Derivatif</t>
  </si>
  <si>
    <t>Tagihan Lainnya</t>
  </si>
  <si>
    <t>Efek-Efek Yang Diukur Pa...</t>
  </si>
  <si>
    <t>Efek Yang Dijual Dengan ...</t>
  </si>
  <si>
    <t>Efek Yang Dibeli Dengan ...</t>
  </si>
  <si>
    <t>Total (Kenaikan) Penuru...</t>
  </si>
  <si>
    <t>Simpanan:</t>
  </si>
  <si>
    <t>Giro</t>
  </si>
  <si>
    <t>Tabungan</t>
  </si>
  <si>
    <t>Total Simpanan:</t>
  </si>
  <si>
    <t>Penerimaan Kembali (Pemb...</t>
  </si>
  <si>
    <t>Total Kenaikan (Penurun...</t>
  </si>
  <si>
    <t>Perolehan Agunan Yang Dia...</t>
  </si>
  <si>
    <t>Kenaikan Efek-Efek Yang D...</t>
  </si>
  <si>
    <t>Penurunan (Kenaikan) Efek...</t>
  </si>
  <si>
    <t>Surat Berharga Diperdagan...</t>
  </si>
  <si>
    <t>Surat Berharga Yang Dijua...</t>
  </si>
  <si>
    <t>Surat Berharga Yg Dibeli ...</t>
  </si>
  <si>
    <t>Surat Berharga Yang Dimil...</t>
  </si>
  <si>
    <t>Penerimaan Bersih Dari Pe...</t>
  </si>
  <si>
    <t>(Penurunan) Kenaikan Tam...</t>
  </si>
  <si>
    <t>(Penurunan) Kenaikan Agi...</t>
  </si>
  <si>
    <t>Total Penerimaan Bersih...</t>
  </si>
  <si>
    <t>Pembayaran Pokok Liabilit...</t>
  </si>
  <si>
    <t>Pembelian Kembali Saham T...</t>
  </si>
  <si>
    <t>(Pembayaran) Penerimaan P...</t>
  </si>
  <si>
    <t>Kenaikan (Penurunan) Efek...</t>
  </si>
  <si>
    <t>Penerimaan (Pembayaran) S...</t>
  </si>
  <si>
    <t>Pembagian Laba Untuk Divi...</t>
  </si>
  <si>
    <t>09 Apr 19</t>
  </si>
  <si>
    <t>AGRS</t>
  </si>
  <si>
    <t>XIDX:AGRS</t>
  </si>
  <si>
    <t>Pemulihan Cadangan Kerug...</t>
  </si>
  <si>
    <t>Pendapatan Bunga Yang Dit...</t>
  </si>
  <si>
    <t>Beban Bunga Yang Dibayar</t>
  </si>
  <si>
    <t>Penerimaan Pendapatan Lai...</t>
  </si>
  <si>
    <t>Pembayaran Umum Dan Admin...</t>
  </si>
  <si>
    <t>Pembayaran Tenaga Kerja</t>
  </si>
  <si>
    <t>Pembayaran Beban Lainnya</t>
  </si>
  <si>
    <t>Kenaikan Dalam Aset Opera...</t>
  </si>
  <si>
    <t>Penematan Pada Bank Lain</t>
  </si>
  <si>
    <t>Efek-Efek</t>
  </si>
  <si>
    <t>Tagihan Efek-Efek Yang D...</t>
  </si>
  <si>
    <t>Kredit Yang Dlberlkan</t>
  </si>
  <si>
    <t>Biaya Dibayar Dimuka Dan...</t>
  </si>
  <si>
    <t>Total Kenaikan Dalam As...</t>
  </si>
  <si>
    <t>Kenaikan (Penurunan) Dala...</t>
  </si>
  <si>
    <t>Biaya Yang Masih Harus D...</t>
  </si>
  <si>
    <t>Pembelian Aset Tak Berwuj...</t>
  </si>
  <si>
    <t>Penempatan Pada Efek-Efek...</t>
  </si>
  <si>
    <t>Hasil Penjualan Agunan Ya...</t>
  </si>
  <si>
    <t>Tambahan Modal Saham</t>
  </si>
  <si>
    <t>Pembayaran Dari Pinjaman ...</t>
  </si>
  <si>
    <t>Penerimaan Atas Right Iss...</t>
  </si>
  <si>
    <t>Dana Setoran Modal</t>
  </si>
  <si>
    <t>Modal Saham Dibeli Kembal...</t>
  </si>
  <si>
    <t>Efek Penggabungan Usaha</t>
  </si>
  <si>
    <t>AHAP</t>
  </si>
  <si>
    <t>XIDX:AHAP</t>
  </si>
  <si>
    <t>Premi Bruto</t>
  </si>
  <si>
    <t>Premi Reasuransi</t>
  </si>
  <si>
    <t>Penurunan (Kenaikan) Prem...</t>
  </si>
  <si>
    <t>Hasil Investasi</t>
  </si>
  <si>
    <t>Klaim Bruto</t>
  </si>
  <si>
    <t>Klaim Reasuransi</t>
  </si>
  <si>
    <t>Beban Komisi</t>
  </si>
  <si>
    <t>Beban Underwriting</t>
  </si>
  <si>
    <t>Total Investasi Jangka ...</t>
  </si>
  <si>
    <t>Piutang Premi</t>
  </si>
  <si>
    <t>Aset Reasuransi</t>
  </si>
  <si>
    <t>Piutang Reasuransi</t>
  </si>
  <si>
    <t>Total Piutang Reasurans...</t>
  </si>
  <si>
    <t>Utang Klaim</t>
  </si>
  <si>
    <t>Liabilitas Kontrak Asura...</t>
  </si>
  <si>
    <t>Estimasi Liabilitas K...</t>
  </si>
  <si>
    <t>Premi Yang Belum Meru...</t>
  </si>
  <si>
    <t>Total Premi Yang Be...</t>
  </si>
  <si>
    <t>Total Liabilitas Kontr...</t>
  </si>
  <si>
    <t>Utang Reasuransi</t>
  </si>
  <si>
    <t>Total Utang Reasuransi</t>
  </si>
  <si>
    <t>Laba Bersih (Rugi)</t>
  </si>
  <si>
    <t>Penambahan (Pengurangan) ...</t>
  </si>
  <si>
    <t>Amortisasi Marjin Jasa Ko...</t>
  </si>
  <si>
    <t>Depresiasi, Amortisasi &amp; ...</t>
  </si>
  <si>
    <t>Aset (Kewajiban) Pajak Ta...</t>
  </si>
  <si>
    <t>Keuntungan (Kerugian) Yan...</t>
  </si>
  <si>
    <t>Pendapatan (Beban) Non Ka...</t>
  </si>
  <si>
    <t>Penerimaan Premi</t>
  </si>
  <si>
    <t>Penerimaan Klaim Dan Poto...</t>
  </si>
  <si>
    <t>Pembayaran Premi Asuransi</t>
  </si>
  <si>
    <t>Pembayaran Klaim</t>
  </si>
  <si>
    <t>Pembayaran Potongan Premi...</t>
  </si>
  <si>
    <t>Penurunan Aset Lain-Lain</t>
  </si>
  <si>
    <t>Peningkatan Aset Lain-Lai...</t>
  </si>
  <si>
    <t>Investasi Hasil Penjualan...</t>
  </si>
  <si>
    <t>Investasi Hasil Pembelian...</t>
  </si>
  <si>
    <t>Penawaran Umum Terbatas I</t>
  </si>
  <si>
    <t>Penawaran Umum Terbatas I...</t>
  </si>
  <si>
    <t>Uang Muka Setoran Modal-R...</t>
  </si>
  <si>
    <t>Penerimaan Pinjaman Subor...</t>
  </si>
  <si>
    <t>Konversi Pinjaman Subordi...</t>
  </si>
  <si>
    <t>Liabilitas Sewa</t>
  </si>
  <si>
    <t>Bunga Inkremental</t>
  </si>
  <si>
    <t>Pembayaran Deviden Tunai</t>
  </si>
  <si>
    <t>21 Jun 17</t>
  </si>
  <si>
    <t>AIMS</t>
  </si>
  <si>
    <t>XIDX:AIMS</t>
  </si>
  <si>
    <t>Pembayaran Kas Kepada:</t>
  </si>
  <si>
    <t>Karyawan Dan Beban Usaha</t>
  </si>
  <si>
    <t>Uang Jaminan</t>
  </si>
  <si>
    <t>Piutang Lain-Lain - Pihak...</t>
  </si>
  <si>
    <t>Penambahan Aset Lain-Lain</t>
  </si>
  <si>
    <t>Penurunan Beban Ditangguh...</t>
  </si>
  <si>
    <t>Pinjaman Jangka Pendek</t>
  </si>
  <si>
    <t>Biaya Dibayar Di Muka</t>
  </si>
  <si>
    <t>Biaya Yang Masih Harus Di...</t>
  </si>
  <si>
    <t>Penambahan Liabilitas Pih...</t>
  </si>
  <si>
    <t>Kewajiban Dari Sewa Guna ...</t>
  </si>
  <si>
    <t>PNSE</t>
  </si>
  <si>
    <t>XIDX:PNSE</t>
  </si>
  <si>
    <t>Beban Pokok Penjualan</t>
  </si>
  <si>
    <t>Total Beban Pokok Penju...</t>
  </si>
  <si>
    <t>Beban Karyawan</t>
  </si>
  <si>
    <t>Beban Penyusutan</t>
  </si>
  <si>
    <t>Total Laba (Rugi) Atas ...</t>
  </si>
  <si>
    <t>Total Beban Penyusutan</t>
  </si>
  <si>
    <t>Total Investasi Jangka...</t>
  </si>
  <si>
    <t>Pembayaran Kas Untuk Gaji...</t>
  </si>
  <si>
    <t>Pengeluaran Untuk Kegiata...</t>
  </si>
  <si>
    <t>Pendapatan Klaim Asuransi</t>
  </si>
  <si>
    <t>Hasil Penjualan Investasi...</t>
  </si>
  <si>
    <t>Penerimaan (Pembayaran) D...</t>
  </si>
  <si>
    <t>Uang Muka Properti Invest...</t>
  </si>
  <si>
    <t>Penerimaan Pengalihan Uan...</t>
  </si>
  <si>
    <t>Perolehan Surat-Surat Ber...</t>
  </si>
  <si>
    <t>Penjualan Surat-Surat Ber...</t>
  </si>
  <si>
    <t>Kenaikan (Penurunan) Hubu...</t>
  </si>
  <si>
    <t>Pengurangan Investasi Jan...</t>
  </si>
  <si>
    <t>Penambahan Cip</t>
  </si>
  <si>
    <t>Jangka Pendek</t>
  </si>
  <si>
    <t>Jangka Panjang</t>
  </si>
  <si>
    <t>Perolehan (Pembayaran) Ut...</t>
  </si>
  <si>
    <t>Penerimaan Deviden</t>
  </si>
  <si>
    <t>Perolehan Hutang Bank</t>
  </si>
  <si>
    <t>Penerimaan Dari Pihak Hub...</t>
  </si>
  <si>
    <t>Penerimaan Dari (Pengelua...</t>
  </si>
  <si>
    <t>Penerimaan Utang Pihak Be...</t>
  </si>
  <si>
    <t>Tambahan Modal Disetor Te...</t>
  </si>
  <si>
    <t>Perolehan Setoran Modal E...</t>
  </si>
  <si>
    <t>02 Jul 25</t>
  </si>
  <si>
    <t>POLY</t>
  </si>
  <si>
    <t>XIDX:POLY</t>
  </si>
  <si>
    <t>Total Operasi Yang Dihentikan</t>
  </si>
  <si>
    <t>Utang Terjamin</t>
  </si>
  <si>
    <t>Liabilitas Pajak ...</t>
  </si>
  <si>
    <t>Pembayaran Gaji</t>
  </si>
  <si>
    <t>Pembayaran Kas Operasi La...</t>
  </si>
  <si>
    <t>Penghasilan Bunga</t>
  </si>
  <si>
    <t>Beban Bunga Dan Administr...</t>
  </si>
  <si>
    <t>Penerimaan Dan Penyelesai...</t>
  </si>
  <si>
    <t>Penerimaan Hasil Restitus...</t>
  </si>
  <si>
    <t>Pembayaran Piutang Kepada...</t>
  </si>
  <si>
    <t>Penambahan Aktiva Lain-La...</t>
  </si>
  <si>
    <t>Kenaikan Investasi Jangka...</t>
  </si>
  <si>
    <t>Penerimaan Pinjaman Modal...</t>
  </si>
  <si>
    <t>Pembayaran Pinjaman Modal...</t>
  </si>
  <si>
    <t>Penerimaan Utang Kredit P...</t>
  </si>
  <si>
    <t>Pembayaran Utang Kredit P...</t>
  </si>
  <si>
    <t>Penerimaan Pinjaman Jang...</t>
  </si>
  <si>
    <t>Pembayaran Hutang Sewa Gu...</t>
  </si>
  <si>
    <t>(Pembayaran)/Pencairan De...</t>
  </si>
  <si>
    <t>Penerimaan Dari Perjanjia...</t>
  </si>
  <si>
    <t>Pembayaran Pinjaman Lainn...</t>
  </si>
  <si>
    <t>Payment Of Capex Loans</t>
  </si>
  <si>
    <t>Saldo Kas Dan Setara Kas Entita...</t>
  </si>
  <si>
    <t>POOL</t>
  </si>
  <si>
    <t>XIDX:POOL</t>
  </si>
  <si>
    <t>Q3 2022</t>
  </si>
  <si>
    <t>Q2 2022</t>
  </si>
  <si>
    <t>Q1 2022</t>
  </si>
  <si>
    <t>Q4 2021</t>
  </si>
  <si>
    <t>2022</t>
  </si>
  <si>
    <t>Pendapatan Bersih Ventura Bersa...</t>
  </si>
  <si>
    <t>Laba Kotor Setelah Ventura Bers...</t>
  </si>
  <si>
    <t>Total Piutang Pembiaya...</t>
  </si>
  <si>
    <t>Piutang Nasabah</t>
  </si>
  <si>
    <t>Utang Nasabah</t>
  </si>
  <si>
    <t>Utang Pada Lembaga Kl...</t>
  </si>
  <si>
    <t>Penerimaan Kas Dari Trans...</t>
  </si>
  <si>
    <t>Penerimaan Kas Dari Kegia...</t>
  </si>
  <si>
    <t>Penghasilan Bunga Deposit...</t>
  </si>
  <si>
    <t>Pembayaran Kas Untuk Tran...</t>
  </si>
  <si>
    <t>Pembayaran Transaksi Anja...</t>
  </si>
  <si>
    <t>Pembayaran Transaksi Pinj...</t>
  </si>
  <si>
    <t>Penerimaan Kas Lain-Lain</t>
  </si>
  <si>
    <t>Pembayaran Kas Lain-Lain</t>
  </si>
  <si>
    <t>Total Penerimaan (Pemba...</t>
  </si>
  <si>
    <t>Pembayaran Beban Bunga Li...</t>
  </si>
  <si>
    <t>Pencairan Reksadana</t>
  </si>
  <si>
    <t>Penempatan Reksadana</t>
  </si>
  <si>
    <t>Pembelian Obligasi</t>
  </si>
  <si>
    <t>Penjualan Obligasi</t>
  </si>
  <si>
    <t>Pembelian Saham</t>
  </si>
  <si>
    <t>Penjualan Saham</t>
  </si>
  <si>
    <t>Penempatan Investasi Lain</t>
  </si>
  <si>
    <t>Pencairan Investasi Lain</t>
  </si>
  <si>
    <t>Penjualan (Pembelian) Pen...</t>
  </si>
  <si>
    <t>Peningkatan Penyertaan Sa...</t>
  </si>
  <si>
    <t>Biaya Yang Dikeluarkan Se...</t>
  </si>
  <si>
    <t>Tambahan Agio Saham</t>
  </si>
  <si>
    <t>Pembayaran Pendapatan Dit...</t>
  </si>
  <si>
    <t>Hasil Penawaran Umum Terb...</t>
  </si>
  <si>
    <t>Hasil Waran Seri Ii Entit...</t>
  </si>
  <si>
    <t>Pembayaran Angsuran Pembi...</t>
  </si>
  <si>
    <t>Pelepasan Saham Entitas A...</t>
  </si>
  <si>
    <t>Peningkatan Modal Ditempa...</t>
  </si>
  <si>
    <t>Saldo Kas Entitas Anak Pada Saa...</t>
  </si>
  <si>
    <t>Rekening Yang Dibatasi Pengguna...</t>
  </si>
  <si>
    <t>Reklasifikasi Akun</t>
  </si>
  <si>
    <t>24 Jun 15</t>
  </si>
  <si>
    <t>PPRO</t>
  </si>
  <si>
    <t>XIDX:PPRO</t>
  </si>
  <si>
    <t>Laba Dari Ventura Bersama</t>
  </si>
  <si>
    <t>Kewajiban Lembaga Keu...</t>
  </si>
  <si>
    <t>Surat Berharga Ja...</t>
  </si>
  <si>
    <t>Penerimaan Penjualan</t>
  </si>
  <si>
    <t>Penerimaan Hotel</t>
  </si>
  <si>
    <t>Penerimaan Sewa</t>
  </si>
  <si>
    <t>Penerimaan Service Charg...</t>
  </si>
  <si>
    <t>Penerimaan Piutang Pasar</t>
  </si>
  <si>
    <t>Penerimaan Pajak</t>
  </si>
  <si>
    <t>Pencairan Dana Yang Dibat...</t>
  </si>
  <si>
    <t>Property Investasi Dan Ua...</t>
  </si>
  <si>
    <t>Penerimaan Penjualan Seba...</t>
  </si>
  <si>
    <t>Penerimaan Penjualan Enti...</t>
  </si>
  <si>
    <t>Penerimaan Investasi Enti...</t>
  </si>
  <si>
    <t>Penerimaan Investasi Vent...</t>
  </si>
  <si>
    <t>Pengurangan Investasi Pad...</t>
  </si>
  <si>
    <t>Penempatan Persediaan Tid...</t>
  </si>
  <si>
    <t>Penambahan Aset Dalam Pen...</t>
  </si>
  <si>
    <t>Piutang Lain Lain Pihak B...</t>
  </si>
  <si>
    <t>Penambahan Utang Non Bank...</t>
  </si>
  <si>
    <t>Pembayaran Utang Non Bank...</t>
  </si>
  <si>
    <t>Penerbitan Surat Berharga...</t>
  </si>
  <si>
    <t>Pembayaran Surat Utang Ja...</t>
  </si>
  <si>
    <t>Penerimaan Obligasi</t>
  </si>
  <si>
    <t>Pembayaran Emisi Penerbit...</t>
  </si>
  <si>
    <t>Pengaruh Akuisisi Entitas...</t>
  </si>
  <si>
    <t>Pengaruh Kepentingan Non ...</t>
  </si>
  <si>
    <t>Penerimaan Utang Dari Ind...</t>
  </si>
  <si>
    <t>Pembayaran Utang Ke Induk...</t>
  </si>
  <si>
    <t>Dampak Selisih Kurs</t>
  </si>
  <si>
    <t>12 Jun 20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</si>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</sst>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microsoft.com/office/2017/06/relationships/rdRichValueStructure" Target="richData/rdrichvaluestructure.xml"/><Relationship Id="rId68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66" Type="http://schemas.microsoft.com/office/2017/06/relationships/rdSupportingPropertyBagStructure" Target="richData/rdsupportingpropertybagstructure.xml"/><Relationship Id="rId5" Type="http://schemas.openxmlformats.org/officeDocument/2006/relationships/worksheet" Target="worksheets/sheet5.xml"/><Relationship Id="rId61" Type="http://schemas.openxmlformats.org/officeDocument/2006/relationships/sheetMetadata" Target="metadata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microsoft.com/office/2017/06/relationships/rdArray" Target="richData/rdarray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67" Type="http://schemas.microsoft.com/office/2017/06/relationships/rdSupportingPropertyBag" Target="richData/rdsupportingpropertybag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65" Type="http://schemas.microsoft.com/office/2017/06/relationships/richStyles" Target="richData/rich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63">
  <a r="1">
    <v t="i">0</v>
  </a>
  <a r="1">
    <v>1075</v>
  </a>
  <a r="1">
    <v>3880</v>
  </a>
  <a r="1">
    <v>91.682100000000005</v>
  </a>
  <a r="1">
    <v>117.8571</v>
  </a>
  <a r="1">
    <v>60</v>
  </a>
  <a r="1">
    <v>93</v>
  </a>
  <a r="1">
    <v>108</v>
  </a>
  <a r="1">
    <v>39.423299999999998</v>
  </a>
  <a r="1">
    <v>104.46420000000001</v>
  </a>
  <a r="1">
    <v>70</v>
  </a>
  <a r="1">
    <v>86</v>
  </a>
  <a r="1">
    <v>52.258800000000001</v>
  </a>
  <a r="1">
    <v>77.013000000000005</v>
  </a>
  <a r="1">
    <v>74</v>
  </a>
  <a r="1">
    <v>117</v>
  </a>
  <a r="1">
    <v>57.301299999999998</v>
  </a>
  <a r="1">
    <v>110.0185</v>
  </a>
  <a r="1">
    <v>85</v>
  </a>
  <a r="1">
    <v>77</v>
  </a>
  <a r="1">
    <v>339.7851</v>
  </a>
  <a r="1">
    <v>94</v>
  </a>
  <a r="1">
    <v>-99999901</v>
  </a>
  <a r="1">
    <v>189</v>
  </a>
  <a r="1">
    <v>58</v>
  </a>
  <a r="1">
    <v>50</v>
  </a>
  <a r="1">
    <v>68</v>
  </a>
  <a r="1">
    <v>34</v>
  </a>
  <a r="1">
    <v>44.471899999999998</v>
  </a>
  <a r="1">
    <v>204</v>
  </a>
  <a r="1">
    <v>99</v>
  </a>
  <a r="1">
    <v>1788.1297</v>
  </a>
  <a r="1">
    <v>4050</v>
  </a>
  <a r="1">
    <v>5075</v>
  </a>
  <a r="1">
    <v>156</v>
  </a>
  <a r="1">
    <v>109.2312</v>
  </a>
  <a r="1">
    <v>93.7179</v>
  </a>
  <a r="1">
    <v>538.13239999999996</v>
  </a>
  <a r="1">
    <v>1810</v>
  </a>
  <a r="1">
    <v>230</v>
  </a>
  <a r="1">
    <v>91.413399999999996</v>
  </a>
  <a r="1">
    <v>75.3399</v>
  </a>
  <a r="1">
    <v>198</v>
  </a>
  <a r="1">
    <v>310</v>
  </a>
  <a r="1">
    <v>175</v>
  </a>
  <a r="1">
    <v>368.05959999999999</v>
  </a>
  <a r="1">
    <v>232</v>
  </a>
  <a r="1">
    <v>404</v>
  </a>
  <a r="1">
    <v>130.14789999999999</v>
  </a>
  <a r="1">
    <v>81.804599999999994</v>
  </a>
  <a r="1">
    <v>450</v>
  </a>
  <a r="1">
    <v>54</v>
  </a>
  <a r="1">
    <v>59</v>
  </a>
  <a r="1">
    <v>39</v>
  </a>
  <a r="1">
    <v>55</v>
  </a>
  <a r="1">
    <v>21</v>
  </a>
  <a r="1">
    <v>131</v>
  </a>
  <a r="1">
    <v>80</v>
  </a>
  <a r="1">
    <v>71</v>
  </a>
  <a r="1">
    <v>82</v>
  </a>
  <a r="1">
    <v>28</v>
  </a>
  <a r="1">
    <v>240</v>
  </a>
  <a r="1">
    <v>95</v>
  </a>
  <a r="1">
    <v>150</v>
  </a>
  <a r="1">
    <v>1610</v>
  </a>
  <a r="1">
    <v>1525</v>
  </a>
  <a r="1">
    <v>135</v>
  </a>
  <a r="1">
    <v>83</v>
  </a>
  <a r="1">
    <v>69</v>
  </a>
  <a r="1">
    <v>166</v>
  </a>
  <a r="1">
    <v>81</v>
  </a>
  <a r="1">
    <v>148.8235</v>
  </a>
  <a r="1">
    <v>238</v>
  </a>
  <a r="1">
    <v>90</v>
  </a>
  <a r="1">
    <v>72</v>
  </a>
  <a r="1">
    <v>264.12020000000001</v>
  </a>
  <a r="1">
    <v>660</v>
  </a>
  <a r="1">
    <v>430</v>
  </a>
  <a r="1">
    <v>690</v>
  </a>
  <a r="1">
    <v>1250</v>
  </a>
  <a r="1">
    <v>665</v>
  </a>
  <a r="1">
    <v>740</v>
  </a>
  <a r="1">
    <v>180</v>
  </a>
  <a r="1">
    <v>148</v>
  </a>
  <a r="1">
    <v>342</v>
  </a>
  <a r="1">
    <v>57.5</v>
  </a>
  <a r="1">
    <v>570</v>
  </a>
  <a r="1">
    <v>248</v>
  </a>
  <a r="1">
    <v>402</v>
  </a>
  <a r="1">
    <v>67.5</v>
  </a>
  <a r="1">
    <v>187.5</v>
  </a>
  <a r="1">
    <v>206</v>
  </a>
  <a r="1">
    <v>492</v>
  </a>
  <a r="1">
    <v>860</v>
  </a>
  <a r="1">
    <v>136</v>
  </a>
  <a r="1">
    <v>178</v>
  </a>
  <a r="1">
    <v>605</v>
  </a>
  <a r="1">
    <v>1515</v>
  </a>
  <a r="1">
    <v>695</v>
  </a>
  <a r="1">
    <v>1520</v>
  </a>
  <a r="1">
    <v>3400</v>
  </a>
  <a r="1">
    <v>880</v>
  </a>
  <a r="1">
    <v>900</v>
  </a>
  <a r="1">
    <v>1400</v>
  </a>
  <a r="1">
    <v>1940</v>
  </a>
  <a r="1">
    <v>680</v>
  </a>
  <a r="1">
    <v>1770</v>
  </a>
  <a r="1">
    <v>515</v>
  </a>
  <a r="1">
    <v>1555</v>
  </a>
  <a r="1">
    <v>2380</v>
  </a>
  <a r="1">
    <v>2620</v>
  </a>
  <a r="1">
    <v>485</v>
  </a>
  <a r="1">
    <v>1695</v>
  </a>
  <a r="1">
    <v>1430</v>
  </a>
  <a r="1">
    <v>2430</v>
  </a>
  <a r="1">
    <v>1090</v>
  </a>
  <a r="1">
    <v>2250</v>
  </a>
  <a r="1">
    <v>1040</v>
  </a>
  <a r="1">
    <v>3850</v>
  </a>
  <a r="1">
    <v>1730</v>
  </a>
  <a r="1">
    <v>1860</v>
  </a>
  <a r="1">
    <v>2550</v>
  </a>
  <a r="1">
    <v>1215</v>
  </a>
  <a r="1">
    <v>134</v>
  </a>
  <a r="1">
    <v>220</v>
  </a>
  <a r="1">
    <v>246</v>
  </a>
  <a r="1">
    <v>202</v>
  </a>
  <a r="1">
    <v>215</v>
  </a>
  <a r="1">
    <v>165</v>
  </a>
  <a r="1">
    <v>314</v>
  </a>
  <a r="1">
    <v>151</v>
  </a>
  <a r="1">
    <v>89</v>
  </a>
  <a r="1">
    <v>137</v>
  </a>
  <a r="1">
    <v>126</v>
  </a>
  <a r="1">
    <v>109</v>
  </a>
  <a r="1">
    <v>580</v>
  </a>
  <a r="1">
    <v>186</v>
  </a>
  <a r="1">
    <v>200</v>
  </a>
  <a r="1">
    <v>234</v>
  </a>
  <a r="1">
    <v>12000</v>
  </a>
  <a r="1">
    <v>7200</v>
  </a>
  <a r="1">
    <v>9100</v>
  </a>
  <a r="1">
    <v>9000</v>
  </a>
  <a r="1">
    <v>12700</v>
  </a>
  <a r="1">
    <v>3470</v>
  </a>
  <a r="1">
    <v>10400</v>
  </a>
  <a r="1">
    <v>10950</v>
  </a>
  <a r="1">
    <v>8350</v>
  </a>
  <a r="1">
    <v>1450</v>
  </a>
  <a r="1">
    <v>6750</v>
  </a>
  <a r="1">
    <v>8975</v>
  </a>
  <a r="1">
    <v>9850</v>
  </a>
  <a r="1">
    <v>6850</v>
  </a>
  <a r="1">
    <v>8600</v>
  </a>
  <a r="1">
    <v>8100</v>
  </a>
  <a r="1">
    <v>7125</v>
  </a>
  <a r="1">
    <v>7700</v>
  </a>
  <a r="1">
    <v>935</v>
  </a>
  <a r="1">
    <v>51</v>
  </a>
  <a r="1">
    <v>197</v>
  </a>
  <a r="1">
    <v>129</v>
  </a>
  <a r="1">
    <v>374</v>
  </a>
  <a r="1">
    <v>101</v>
  </a>
  <a r="1">
    <v>226</v>
  </a>
  <a r="1">
    <v>280</v>
  </a>
  <a r="1">
    <v>122</v>
  </a>
  <a r="1">
    <v>119</v>
  </a>
  <a r="1">
    <v>115</v>
  </a>
  <a r="1">
    <v>163</v>
  </a>
  <a r="1">
    <v>5850</v>
  </a>
  <a r="1">
    <v>1765</v>
  </a>
  <a r="1">
    <v>8400</v>
  </a>
  <a r="1">
    <v>5550</v>
  </a>
  <a r="1">
    <v>138</v>
  </a>
  <a r="1">
    <v>338</v>
  </a>
  <a r="1">
    <v>446</v>
  </a>
  <a r="1">
    <v>336</v>
  </a>
  <a r="1">
    <v>130</v>
  </a>
  <a r="1">
    <v>154</v>
  </a>
  <a r="1">
    <v>2170</v>
  </a>
  <a r="1">
    <v>410</v>
  </a>
  <a r="1">
    <v>545</v>
  </a>
  <a r="1">
    <v>3250</v>
  </a>
  <a r="1">
    <v>187.84630000000001</v>
  </a>
  <a r="1">
    <v>154.6969</v>
  </a>
  <a r="1">
    <v>145</v>
  </a>
  <a r="1">
    <v>1282.5637999999999</v>
  </a>
  <a r="1">
    <v>184</v>
  </a>
  <a r="1">
    <v>380</v>
  </a>
  <a r="1">
    <v>244</v>
  </a>
  <a r="1">
    <v>304</v>
  </a>
  <a r="1">
    <v>195</v>
  </a>
  <a r="1">
    <v>745</v>
  </a>
  <a r="1">
    <v>276</v>
  </a>
  <a r="1">
    <v>406</v>
  </a>
  <a r="1">
    <v>176</v>
  </a>
  <a r="1">
    <v>1070</v>
  </a>
  <a r="1">
    <v>36825</v>
  </a>
  <a r="1">
    <v>43000</v>
  </a>
  <a r="1">
    <v>209750</v>
  </a>
  <a r="1">
    <v>42100</v>
  </a>
  <a r="1">
    <v>43975</v>
  </a>
  <a r="1">
    <v>200000</v>
  </a>
  <a r="1">
    <v>4053.395</v>
  </a>
  <a r="1">
    <v>4996.0450000000001</v>
  </a>
  <a r="1">
    <v>6700</v>
  </a>
  <a r="1">
    <v>5090.3100000000004</v>
  </a>
  <a r="1">
    <v>3025.9065000000001</v>
  </a>
  <a r="1">
    <v>6375</v>
  </a>
  <a r="1">
    <v>47</v>
  </a>
  <a r="1">
    <v>97</v>
  </a>
  <a r="1">
    <v>61</v>
  </a>
  <a r="1">
    <v>540</v>
  </a>
  <a r="1">
    <v>600</v>
  </a>
  <a r="1">
    <v>52</v>
  </a>
  <a r="1">
    <v>8</v>
  </a>
  <a r="1">
    <v>9</v>
  </a>
  <a r="1">
    <v>87</v>
  </a>
  <a r="1">
    <v>268</v>
  </a>
  <a r="1">
    <v>356</v>
  </a>
  <a r="1">
    <v>390</v>
  </a>
  <a r="1">
    <v>334</v>
  </a>
  <a r="1">
    <v>462</v>
  </a>
  <a r="1">
    <v>173</v>
  </a>
  <a r="1">
    <v>177</v>
  </a>
  <a r="1">
    <v>575</v>
  </a>
  <a r="1">
    <v>212</v>
  </a>
  <a r="1">
    <v>11</v>
  </a>
  <a r="1">
    <v>111</v>
  </a>
  <a r="1">
    <v>560</v>
  </a>
  <a r="1">
    <v>458</v>
  </a>
  <a r="1">
    <v>308</v>
  </a>
  <a r="1">
    <v>346</v>
  </a>
  <a r="1">
    <v>216</v>
  </a>
  <a r="1">
    <v>48</v>
  </a>
  <a r="1">
    <v>1000</v>
  </a>
  <a r="1">
    <v>1115</v>
  </a>
  <a r="1">
    <v>755</v>
  </a>
  <a r="1">
    <v>1125</v>
  </a>
  <a r="1">
    <v>476</v>
  </a>
  <a r="1">
    <v>160</v>
  </a>
  <a r="1">
    <v>322</v>
  </a>
  <a r="1">
    <v>705</v>
  </a>
  <a r="1">
    <v>120</v>
  </a>
  <a r="1">
    <v>300</v>
  </a>
  <a r="1">
    <v>312</v>
  </a>
  <a r="1">
    <v>102</v>
  </a>
  <a r="1">
    <v>525</v>
  </a>
  <a r="1">
    <v>170</v>
  </a>
  <a r="1">
    <v>344</v>
  </a>
  <a r="1">
    <v>875</v>
  </a>
  <a r="1">
    <v>1590</v>
  </a>
  <a r="1">
    <v>192</v>
  </a>
  <a r="1">
    <v>104</v>
  </a>
  <a r="1">
    <v>100</v>
  </a>
  <a r="1">
    <v>132</v>
  </a>
  <a r="1">
    <v>65</v>
  </a>
  <a r="1">
    <v>264</v>
  </a>
  <a r="1">
    <v>208</v>
  </a>
  <a r="1">
    <v>1670</v>
  </a>
  <a r="1">
    <v>825</v>
  </a>
  <a r="1">
    <v>1305</v>
  </a>
  <a r="1">
    <v>885</v>
  </a>
</arrayData>
</file>

<file path=xl/richData/rdrichvalue.xml><?xml version="1.0" encoding="utf-8"?>
<rvData xmlns="http://schemas.microsoft.com/office/spreadsheetml/2017/richdata" count="599">
  <rv s="0">
    <fb>334</fb>
    <v>0</v>
  </rv>
  <rv s="0">
    <fb>462</fb>
    <v>0</v>
  </rv>
  <rv s="0">
    <fb>204</fb>
    <v>0</v>
  </rv>
  <rv s="0">
    <fb>99</fb>
    <v>0</v>
  </rv>
  <rv s="0">
    <fb>885</fb>
    <v>0</v>
  </rv>
  <rv s="0">
    <fb>1305</fb>
    <v>0</v>
  </rv>
  <rv s="0">
    <fb>1075</fb>
    <v>0</v>
  </rv>
  <rv s="0">
    <fb>3880</fb>
    <v>0</v>
  </rv>
  <rv s="0">
    <fb>825</fb>
    <v>0</v>
  </rv>
  <rv s="0">
    <fb>1670</fb>
    <v>0</v>
  </rv>
  <rv s="0">
    <fb>380</fb>
    <v>0</v>
  </rv>
  <rv s="0">
    <fb>446</fb>
    <v>0</v>
  </rv>
  <rv s="0">
    <fb>136</fb>
    <v>0</v>
  </rv>
  <rv s="0">
    <fb>178</fb>
    <v>0</v>
  </rv>
  <rv s="0">
    <fb>85</fb>
    <v>0</v>
  </rv>
  <rv s="0">
    <fb>70</fb>
    <v>0</v>
  </rv>
  <rv s="0">
    <fb>1525</fb>
    <v>0</v>
  </rv>
  <rv s="0">
    <fb>1610</fb>
    <v>0</v>
  </rv>
  <rv s="0">
    <fb>600</fb>
    <v>0</v>
  </rv>
  <rv s="0">
    <fb>540</fb>
    <v>0</v>
  </rv>
  <rv s="0">
    <fb>208</fb>
    <v>0</v>
  </rv>
  <rv s="0">
    <fb>264</fb>
    <v>0</v>
  </rv>
  <rv s="0">
    <fb>65</fb>
    <v>0</v>
  </rv>
  <rv s="0">
    <fb>81</fb>
    <v>0</v>
  </rv>
  <rv s="0">
    <fb>197</fb>
    <v>0</v>
  </rv>
  <rv s="0">
    <fb>226</fb>
    <v>0</v>
  </rv>
  <rv s="0">
    <fb>129</fb>
    <v>0</v>
  </rv>
  <rv s="0">
    <fb>51</fb>
    <v>0</v>
  </rv>
  <rv s="0">
    <fb>101</fb>
    <v>0</v>
  </rv>
  <rv s="0">
    <fb>374</fb>
    <v>0</v>
  </rv>
  <rv s="0">
    <fb>50</fb>
    <v>0</v>
  </rv>
  <rv s="0">
    <fb>8</fb>
    <v>0</v>
  </rv>
  <rv s="0">
    <fb>9</fb>
    <v>0</v>
  </rv>
  <rv s="0">
    <fb>52</fb>
    <v>0</v>
  </rv>
  <rv s="0">
    <fb>300</fb>
    <v>0</v>
  </rv>
  <rv s="0">
    <fb>680</fb>
    <v>0</v>
  </rv>
  <rv s="0">
    <fb>132</fb>
    <v>0</v>
  </rv>
  <rv s="0">
    <fb>138</fb>
    <v>0</v>
  </rv>
  <rv s="0">
    <fb>89</fb>
    <v>0</v>
  </rv>
  <rv s="0">
    <fb>74</fb>
    <v>0</v>
  </rv>
  <rv s="0">
    <fb>100</fb>
    <v>0</v>
  </rv>
  <rv s="0">
    <fb>176</fb>
    <v>0</v>
  </rv>
  <rv s="0">
    <fb>77</fb>
    <v>0</v>
  </rv>
  <rv s="0">
    <fb>104</fb>
    <v>0</v>
  </rv>
  <rv s="0">
    <fb>192</fb>
    <v>0</v>
  </rv>
  <rv s="0">
    <fb>308</fb>
    <v>0</v>
  </rv>
  <rv s="0">
    <fb>130</fb>
    <v>0</v>
  </rv>
  <rv s="0">
    <fb>1215</fb>
    <v>0</v>
  </rv>
  <rv s="0">
    <fb>1590</fb>
    <v>0</v>
  </rv>
  <rv s="0">
    <fb>344</fb>
    <v>0</v>
  </rv>
  <rv s="0">
    <fb>212</fb>
    <v>0</v>
  </rv>
  <rv s="0">
    <fb>170</fb>
    <v>0</v>
  </rv>
  <rv s="0">
    <fb>875</fb>
    <v>0</v>
  </rv>
  <rv s="0">
    <fb>240</fb>
    <v>0</v>
  </rv>
  <rv s="0">
    <fb>202</fb>
    <v>0</v>
  </rv>
  <rv s="0">
    <fb>102</fb>
    <v>0</v>
  </rv>
  <rv s="0">
    <fb>120</fb>
    <v>0</v>
  </rv>
  <rv s="0">
    <fb>705</fb>
    <v>0</v>
  </rv>
  <rv s="0">
    <fb>525</fb>
    <v>0</v>
  </rv>
  <rv s="0">
    <fb>312</fb>
    <v>0</v>
  </rv>
  <rv s="0">
    <fb>410</fb>
    <v>0</v>
  </rv>
  <rv s="0">
    <fb>189</fb>
    <v>0</v>
  </rv>
  <rv s="0">
    <fb>160</fb>
    <v>0</v>
  </rv>
  <rv s="0">
    <fb>476</fb>
    <v>0</v>
  </rv>
  <rv s="0">
    <fb>515</fb>
    <v>0</v>
  </rv>
  <rv s="0">
    <fb>322</fb>
    <v>0</v>
  </rv>
  <rv s="0">
    <fb>111</fb>
    <v>0</v>
  </rv>
  <rv s="0">
    <fb>11</fb>
    <v>0</v>
  </rv>
  <rv s="0">
    <fb>1115</fb>
    <v>0</v>
  </rv>
  <rv s="0">
    <fb>1125</fb>
    <v>0</v>
  </rv>
  <rv s="0">
    <fb>755</fb>
    <v>0</v>
  </rv>
  <rv s="0">
    <fb>1000</fb>
    <v>0</v>
  </rv>
  <rv s="0">
    <fb>48</fb>
    <v>0</v>
  </rv>
  <rv s="0">
    <fb>151</fb>
    <v>0</v>
  </rv>
  <rv s="0">
    <fb>216</fb>
    <v>0</v>
  </rv>
  <rv s="0">
    <fb>346</fb>
    <v>0</v>
  </rv>
  <rv s="0">
    <fb>570</fb>
    <v>0</v>
  </rv>
  <rv s="0">
    <fb>458</fb>
    <v>0</v>
  </rv>
  <rv s="0">
    <fb>560</fb>
    <v>0</v>
  </rv>
  <rv s="0">
    <fb>232</fb>
    <v>0</v>
  </rv>
  <rv s="0">
    <fb>310</fb>
    <v>0</v>
  </rv>
  <rv s="0">
    <fb>575</fb>
    <v>0</v>
  </rv>
  <rv s="0">
    <fb>122</fb>
    <v>0</v>
  </rv>
  <rv s="0">
    <fb>280</fb>
    <v>0</v>
  </rv>
  <rv s="0">
    <fb>58</fb>
    <v>0</v>
  </rv>
  <rv s="0">
    <fb>83</fb>
    <v>0</v>
  </rv>
  <rv s="0">
    <fb>177</fb>
    <v>0</v>
  </rv>
  <rv s="0">
    <fb>173</fb>
    <v>0</v>
  </rv>
  <rv s="0">
    <fb>268</fb>
    <v>0</v>
  </rv>
  <rv s="0">
    <fb>390</fb>
    <v>0</v>
  </rv>
  <rv s="0">
    <fb>356</fb>
    <v>0</v>
  </rv>
  <rv s="0">
    <fb>338</fb>
    <v>0</v>
  </rv>
  <rv s="0">
    <fb>336</fb>
    <v>0</v>
  </rv>
  <rv s="0">
    <fb>119</fb>
    <v>0</v>
  </rv>
  <rv s="0">
    <fb>163</fb>
    <v>0</v>
  </rv>
  <rv s="0">
    <fb>115</fb>
    <v>0</v>
  </rv>
  <rv s="0">
    <fb>87</fb>
    <v>0</v>
  </rv>
  <rv s="0">
    <fb>109</fb>
    <v>0</v>
  </rv>
  <rv s="0">
    <fb>47</fb>
    <v>0</v>
  </rv>
  <rv s="0">
    <fb>61</fb>
    <v>0</v>
  </rv>
  <rv s="0">
    <fb>97</fb>
    <v>0</v>
  </rv>
  <rv s="0">
    <fb>2170</fb>
    <v>0</v>
  </rv>
  <rv s="0">
    <fb>3250</fb>
    <v>0</v>
  </rv>
  <rv s="0">
    <fb>154</fb>
    <v>0</v>
  </rv>
  <rv s="0">
    <fb>545</fb>
    <v>0</v>
  </rv>
  <rv s="0">
    <fb>660</fb>
    <v>0</v>
  </rv>
  <rv s="0">
    <fb>6700</fb>
    <v>0</v>
  </rv>
  <rv s="0">
    <fb>6375</fb>
    <v>0</v>
  </rv>
  <rv s="0">
    <fb>5090.3100000000004</fb>
    <v>0</v>
  </rv>
  <rv s="0">
    <fb>4996.0450000000001</fb>
    <v>0</v>
  </rv>
  <rv s="0">
    <fb>4053.395</fb>
    <v>0</v>
  </rv>
  <rv s="0">
    <fb>3025.9065000000001</fb>
    <v>0</v>
  </rv>
  <rv s="0">
    <fb>209750</fb>
    <v>0</v>
  </rv>
  <rv s="0">
    <fb>200000</fb>
    <v>0</v>
  </rv>
  <rv s="0">
    <fb>42100</fb>
    <v>0</v>
  </rv>
  <rv s="0">
    <fb>43000</fb>
    <v>0</v>
  </rv>
  <rv s="0">
    <fb>36825</fb>
    <v>0</v>
  </rv>
  <rv s="0">
    <fb>43975</fb>
    <v>0</v>
  </rv>
  <rv s="0">
    <fb>406</fb>
    <v>0</v>
  </rv>
  <rv s="0">
    <fb>1070</fb>
    <v>0</v>
  </rv>
  <rv s="0">
    <fb>234</fb>
    <v>0</v>
  </rv>
  <rv s="0">
    <fb>276</fb>
    <v>0</v>
  </rv>
  <rv s="0">
    <fb>304</fb>
    <v>0</v>
  </rv>
  <rv s="0">
    <fb>184</fb>
    <v>0</v>
  </rv>
  <rv s="0">
    <fb>195</fb>
    <v>0</v>
  </rv>
  <rv s="0">
    <fb>246</fb>
    <v>0</v>
  </rv>
  <rv s="0">
    <fb>244</fb>
    <v>0</v>
  </rv>
  <rv s="0">
    <fb>745</fb>
    <v>0</v>
  </rv>
  <rv s="0">
    <fb>145</fb>
    <v>0</v>
  </rv>
  <rv s="0">
    <fb>220</fb>
    <v>0</v>
  </rv>
  <rv s="0">
    <fb>154.6969</fb>
    <v>0</v>
  </rv>
  <rv s="0">
    <fb>187.84630000000001</fb>
    <v>0</v>
  </rv>
  <rv s="0">
    <fb>1282.5637999999999</fb>
    <v>0</v>
  </rv>
  <rv s="0">
    <fb>93</fb>
    <v>0</v>
  </rv>
  <rv s="0">
    <fb>156</fb>
    <v>0</v>
  </rv>
  <rv s="0">
    <fb>8400</fb>
    <v>0</v>
  </rv>
  <rv s="0">
    <fb>5550</fb>
    <v>0</v>
  </rv>
  <rv s="0">
    <fb>248</fb>
    <v>0</v>
  </rv>
  <rv s="0">
    <fb>5850</fb>
    <v>0</v>
  </rv>
  <rv s="0">
    <fb>1765</fb>
    <v>0</v>
  </rv>
  <rv s="0">
    <fb>860</fb>
    <v>0</v>
  </rv>
  <rv s="0">
    <fb>935</fb>
    <v>0</v>
  </rv>
  <rv s="0">
    <fb>8350</fb>
    <v>0</v>
  </rv>
  <rv s="0">
    <fb>8600</fb>
    <v>0</v>
  </rv>
  <rv s="0">
    <fb>9850</fb>
    <v>0</v>
  </rv>
  <rv s="0">
    <fb>10950</fb>
    <v>0</v>
  </rv>
  <rv s="0">
    <fb>9000</fb>
    <v>0</v>
  </rv>
  <rv s="0">
    <fb>7700</fb>
    <v>0</v>
  </rv>
  <rv s="0">
    <fb>8975</fb>
    <v>0</v>
  </rv>
  <rv s="0">
    <fb>10400</fb>
    <v>0</v>
  </rv>
  <rv s="0">
    <fb>9100</fb>
    <v>0</v>
  </rv>
  <rv s="0">
    <fb>7125</fb>
    <v>0</v>
  </rv>
  <rv s="0">
    <fb>6750</fb>
    <v>0</v>
  </rv>
  <rv s="0">
    <fb>3470</fb>
    <v>0</v>
  </rv>
  <rv s="0">
    <fb>7200</fb>
    <v>0</v>
  </rv>
  <rv s="0">
    <fb>8100</fb>
    <v>0</v>
  </rv>
  <rv s="0">
    <fb>12700</fb>
    <v>0</v>
  </rv>
  <rv s="0">
    <fb>12000</fb>
    <v>0</v>
  </rv>
  <rv s="0">
    <fb>6850</fb>
    <v>0</v>
  </rv>
  <rv s="0">
    <fb>1450</fb>
    <v>0</v>
  </rv>
  <rv s="0">
    <fb>200</fb>
    <v>0</v>
  </rv>
  <rv s="0">
    <fb>137</fb>
    <v>0</v>
  </rv>
  <rv s="0">
    <fb>186</fb>
    <v>0</v>
  </rv>
  <rv s="0">
    <fb>314</fb>
    <v>0</v>
  </rv>
  <rv s="0">
    <fb>126</fb>
    <v>0</v>
  </rv>
  <rv s="0">
    <fb>165</fb>
    <v>0</v>
  </rv>
  <rv s="0">
    <fb>580</fb>
    <v>0</v>
  </rv>
  <rv s="0">
    <fb>215</fb>
    <v>0</v>
  </rv>
  <rv s="0">
    <fb>134</fb>
    <v>0</v>
  </rv>
  <rv s="0">
    <fb>2620</fb>
    <v>0</v>
  </rv>
  <rv s="0">
    <fb>1810</fb>
    <v>0</v>
  </rv>
  <rv s="0">
    <fb>2430</fb>
    <v>0</v>
  </rv>
  <rv s="0">
    <fb>2380</fb>
    <v>0</v>
  </rv>
  <rv s="0">
    <fb>3850</fb>
    <v>0</v>
  </rv>
  <rv s="0">
    <fb>2250</fb>
    <v>0</v>
  </rv>
  <rv s="0">
    <fb>1430</fb>
    <v>0</v>
  </rv>
  <rv s="0">
    <fb>1555</fb>
    <v>0</v>
  </rv>
  <rv s="0">
    <fb>1860</fb>
    <v>0</v>
  </rv>
  <rv s="0">
    <fb>1695</fb>
    <v>0</v>
  </rv>
  <rv s="0">
    <fb>1040</fb>
    <v>0</v>
  </rv>
  <rv s="0">
    <fb>1090</fb>
    <v>0</v>
  </rv>
  <rv s="0">
    <fb>1770</fb>
    <v>0</v>
  </rv>
  <rv s="0">
    <fb>2550</fb>
    <v>0</v>
  </rv>
  <rv s="0">
    <fb>1730</fb>
    <v>0</v>
  </rv>
  <rv s="0">
    <fb>485</fb>
    <v>0</v>
  </rv>
  <rv s="0">
    <fb>3400</fb>
    <v>0</v>
  </rv>
  <rv s="0">
    <fb>1515</fb>
    <v>0</v>
  </rv>
  <rv s="0">
    <fb>1400</fb>
    <v>0</v>
  </rv>
  <rv s="0">
    <fb>1520</fb>
    <v>0</v>
  </rv>
  <rv s="0">
    <fb>1940</fb>
    <v>0</v>
  </rv>
  <rv s="0">
    <fb>900</fb>
    <v>0</v>
  </rv>
  <rv s="0">
    <fb>695</fb>
    <v>0</v>
  </rv>
  <rv s="0">
    <fb>605</fb>
    <v>0</v>
  </rv>
  <rv s="0">
    <fb>880</fb>
    <v>0</v>
  </rv>
  <rv s="0">
    <fb>175</fb>
    <v>0</v>
  </rv>
  <rv s="0">
    <fb>230</fb>
    <v>0</v>
  </rv>
  <rv s="0">
    <fb>404</fb>
    <v>0</v>
  </rv>
  <rv s="0">
    <fb>198</fb>
    <v>0</v>
  </rv>
  <rv s="0">
    <fb>538.13239999999996</fb>
    <v>0</v>
  </rv>
  <rv s="0">
    <fb>368.05959999999999</fb>
    <v>0</v>
  </rv>
  <rv s="0">
    <fb>75.3399</fb>
    <v>0</v>
  </rv>
  <rv s="0">
    <fb>81.804599999999994</fb>
    <v>0</v>
  </rv>
  <rv s="0">
    <fb>93.7179</fb>
    <v>0</v>
  </rv>
  <rv s="0">
    <fb>91.413399999999996</fb>
    <v>0</v>
  </rv>
  <rv s="0">
    <fb>130.14789999999999</fb>
    <v>0</v>
  </rv>
  <rv s="0">
    <fb>109.2312</fb>
    <v>0</v>
  </rv>
  <rv s="0">
    <fb>69</fb>
    <v>0</v>
  </rv>
  <rv s="0">
    <fb>72</fb>
    <v>0</v>
  </rv>
  <rv s="0">
    <fb>90</fb>
    <v>0</v>
  </rv>
  <rv s="0">
    <fb>166</fb>
    <v>0</v>
  </rv>
  <rv s="0">
    <fb>135</fb>
    <v>0</v>
  </rv>
  <rv s="0">
    <fb>238</fb>
    <v>0</v>
  </rv>
  <rv s="0">
    <fb>148.8235</fb>
    <v>0</v>
  </rv>
  <rv s="0">
    <fb>108</fb>
    <v>0</v>
  </rv>
  <rv s="0">
    <fb>117</fb>
    <v>0</v>
  </rv>
  <rv s="0">
    <fb>86</fb>
    <v>0</v>
  </rv>
  <rv s="0">
    <fb>60</fb>
    <v>0</v>
  </rv>
  <rv s="0">
    <fb>104.46420000000001</fb>
    <v>0</v>
  </rv>
  <rv s="0">
    <fb>117.8571</fb>
    <v>0</v>
  </rv>
  <rv s="0">
    <fb>110.0185</fb>
    <v>0</v>
  </rv>
  <rv s="0">
    <fb>77.013000000000005</fb>
    <v>0</v>
  </rv>
  <rv s="0">
    <fb>91.682100000000005</fb>
    <v>0</v>
  </rv>
  <rv s="0">
    <fb>57.301299999999998</fb>
    <v>0</v>
  </rv>
  <rv s="0">
    <fb>52.258800000000001</fb>
    <v>0</v>
  </rv>
  <rv s="0">
    <fb>39.423299999999998</fb>
    <v>0</v>
  </rv>
  <rv s="0">
    <fb>492</fb>
    <v>0</v>
  </rv>
  <rv s="0">
    <fb>342</fb>
    <v>0</v>
  </rv>
  <rv s="0">
    <fb>206</fb>
    <v>0</v>
  </rv>
  <rv s="0">
    <fb>402</fb>
    <v>0</v>
  </rv>
  <rv s="0">
    <fb>148</fb>
    <v>0</v>
  </rv>
  <rv s="0">
    <fb>180</fb>
    <v>0</v>
  </rv>
  <rv s="0">
    <fb>187.5</fb>
    <v>0</v>
  </rv>
  <rv s="0">
    <fb>67.5</fb>
    <v>0</v>
  </rv>
  <rv s="0">
    <fb>57.5</fb>
    <v>0</v>
  </rv>
  <rv s="0">
    <fb>690</fb>
    <v>0</v>
  </rv>
  <rv s="0">
    <fb>740</fb>
    <v>0</v>
  </rv>
  <rv s="0">
    <fb>430</fb>
    <v>0</v>
  </rv>
  <rv s="0">
    <fb>665</fb>
    <v>0</v>
  </rv>
  <rv s="0">
    <fb>1250</fb>
    <v>0</v>
  </rv>
  <rv s="0">
    <fb>264.12020000000001</fb>
    <v>0</v>
  </rv>
  <rv s="0">
    <fb>39</fb>
    <v>0</v>
  </rv>
  <rv s="0">
    <fb>28</fb>
    <v>0</v>
  </rv>
  <rv s="0">
    <fb>21</fb>
    <v>0</v>
  </rv>
  <rv s="0">
    <fb>55</fb>
    <v>0</v>
  </rv>
  <rv s="0">
    <fb>82</fb>
    <v>0</v>
  </rv>
  <rv s="0">
    <fb>59</fb>
    <v>0</v>
  </rv>
  <rv s="0">
    <fb>150</fb>
    <v>0</v>
  </rv>
  <rv s="0">
    <fb>71</fb>
    <v>0</v>
  </rv>
  <rv s="0">
    <fb>54</fb>
    <v>0</v>
  </rv>
  <rv s="0">
    <fb>95</fb>
    <v>0</v>
  </rv>
  <rv s="0">
    <fb>80</fb>
    <v>0</v>
  </rv>
  <rv s="0">
    <fb>450</fb>
    <v>0</v>
  </rv>
  <rv s="0">
    <fb>131</fb>
    <v>0</v>
  </rv>
  <rv s="0">
    <fb>5075</fb>
    <v>0</v>
  </rv>
  <rv s="0">
    <fb>4050</fb>
    <v>0</v>
  </rv>
  <rv s="0">
    <fb>1788.1297</fb>
    <v>0</v>
  </rv>
  <rv s="0">
    <fb>34</fb>
    <v>0</v>
  </rv>
  <rv s="0">
    <fb>94</fb>
    <v>0</v>
  </rv>
  <rv s="0">
    <fb>68</fb>
    <v>0</v>
  </rv>
  <rv s="0">
    <fb>339.7851</fb>
    <v>0</v>
  </rv>
  <rv s="0">
    <fb>44.471899999999998</fb>
    <v>0</v>
  </rv>
  <rv s="1">
    <v>1</v>
    <v>XIDX:COIN</v>
    <v>Daily</v>
    <v>46111</v>
    <v>46111</v>
    <v>0</v>
    <v>1</v>
    <v>639104256000000000,639178656689571270,0</v>
    <v>0</v>
    <v>chc7p2</v>
    <v>XIDX:COIN</v>
    <v>1</v>
  </rv>
  <rv s="1">
    <v>1</v>
    <v>XIDX:COIN</v>
    <v>Daily</v>
    <v>46021</v>
    <v>46021</v>
    <v>0</v>
    <v>1</v>
    <v>639026496000000000,639178656690840309,0</v>
    <v>0</v>
    <v>chc7p2</v>
    <v>XIDX:COIN</v>
    <v>2</v>
  </rv>
  <rv s="1">
    <v>1</v>
    <v>XIDX:AHAP</v>
    <v>Daily</v>
    <v>40907</v>
    <v>40907</v>
    <v>0</v>
    <v>1</v>
    <v>634608000000000000,639178656666403293,0</v>
    <v>0</v>
    <v>bkfagh</v>
    <v>XIDX:AHAP</v>
    <v>3</v>
  </rv>
  <rv s="1">
    <v>1</v>
    <v>XIDX:AHAP</v>
    <v>Daily</v>
    <v>42368</v>
    <v>42368</v>
    <v>0</v>
    <v>1</v>
    <v>635870304000000000,639178656666783379,0</v>
    <v>0</v>
    <v>bkfagh</v>
    <v>XIDX:AHAP</v>
    <v>4</v>
  </rv>
  <rv s="1">
    <v>1</v>
    <v>XIDX:AHAP</v>
    <v>Daily</v>
    <v>43829</v>
    <v>43829</v>
    <v>0</v>
    <v>1</v>
    <v>637132608000000000,639178656667153448,0</v>
    <v>0</v>
    <v>bkfagh</v>
    <v>XIDX:AHAP</v>
    <v>5</v>
  </rv>
  <rv s="1">
    <v>1</v>
    <v>XIDX:AHAP</v>
    <v>Daily</v>
    <v>45289</v>
    <v>45289</v>
    <v>0</v>
    <v>1</v>
    <v>638394048000000000,639178656663532674,0</v>
    <v>0</v>
    <v>bkfagh</v>
    <v>XIDX:AHAP</v>
    <v>6</v>
  </rv>
  <rv s="1">
    <v>1</v>
    <v>XIDX:AHAP</v>
    <v>Daily</v>
    <v>46111</v>
    <v>46111</v>
    <v>0</v>
    <v>1</v>
    <v>639104256000000000,639178656663907484,0</v>
    <v>0</v>
    <v>bkfagh</v>
    <v>XIDX:AHAP</v>
    <v>7</v>
  </rv>
  <rv s="1">
    <v>1</v>
    <v>XIDX:AHAP</v>
    <v>Daily</v>
    <v>39812</v>
    <v>39812</v>
    <v>0</v>
    <v>1</v>
    <v>633661920000000000,639178656665772715,0</v>
    <v>0</v>
    <v>bkfagh</v>
    <v>XIDX:AHAP</v>
    <v>8</v>
  </rv>
  <rv s="1">
    <v>1</v>
    <v>XIDX:AHAP</v>
    <v>Daily</v>
    <v>42734</v>
    <v>42734</v>
    <v>0</v>
    <v>1</v>
    <v>636186528000000000,639178656666513317,0</v>
    <v>0</v>
    <v>bkfagh</v>
    <v>XIDX:AHAP</v>
    <v>9</v>
  </rv>
  <rv s="1">
    <v>1</v>
    <v>XIDX:AHAP</v>
    <v>Daily</v>
    <v>44195</v>
    <v>44195</v>
    <v>0</v>
    <v>1</v>
    <v>637448832000000000,639178656666883396,0</v>
    <v>0</v>
    <v>bkfagh</v>
    <v>XIDX:AHAP</v>
    <v>10</v>
  </rv>
  <rv s="1">
    <v>1</v>
    <v>XIDX:AHAP</v>
    <v>Daily</v>
    <v>45656</v>
    <v>45656</v>
    <v>0</v>
    <v>1</v>
    <v>638711136000000000,639178656663422654,0</v>
    <v>0</v>
    <v>bkfagh</v>
    <v>XIDX:AHAP</v>
    <v>11</v>
  </rv>
  <rv s="1">
    <v>1</v>
    <v>XIDX:AHAP</v>
    <v>Daily</v>
    <v>40177</v>
    <v>40177</v>
    <v>0</v>
    <v>1</v>
    <v>633977280000000000,639178656665643129,0</v>
    <v>0</v>
    <v>bkfagh</v>
    <v>XIDX:AHAP</v>
    <v>12</v>
  </rv>
  <rv s="1">
    <v>1</v>
    <v>XIDX:AHAP</v>
    <v>Daily</v>
    <v>41638</v>
    <v>41638</v>
    <v>0</v>
    <v>1</v>
    <v>635239584000000000,639178656666022768,0</v>
    <v>0</v>
    <v>bkfagh</v>
    <v>XIDX:AHAP</v>
    <v>13</v>
  </rv>
  <rv s="1">
    <v>1</v>
    <v>XIDX:AHAP</v>
    <v>Daily</v>
    <v>43098</v>
    <v>43098</v>
    <v>0</v>
    <v>1</v>
    <v>636501024000000000,639178656666383292,0</v>
    <v>0</v>
    <v>bkfagh</v>
    <v>XIDX:AHAP</v>
    <v>9</v>
  </rv>
  <rv s="1">
    <v>1</v>
    <v>XIDX:AHAP</v>
    <v>Daily</v>
    <v>44560</v>
    <v>44560</v>
    <v>0</v>
    <v>1</v>
    <v>637764192000000000,639178656666762927,0</v>
    <v>0</v>
    <v>bkfagh</v>
    <v>XIDX:AHAP</v>
    <v>14</v>
  </rv>
  <rv s="1">
    <v>1</v>
    <v>XIDX:AHAP</v>
    <v>Daily</v>
    <v>46021</v>
    <v>46021</v>
    <v>0</v>
    <v>1</v>
    <v>639026496000000000,639178656664302400,0</v>
    <v>0</v>
    <v>bkfagh</v>
    <v>XIDX:AHAP</v>
    <v>15</v>
  </rv>
  <rv s="1">
    <v>1</v>
    <v>XIDX:AHAP</v>
    <v>Daily</v>
    <v>40542</v>
    <v>40542</v>
    <v>0</v>
    <v>1</v>
    <v>634292640000000000,639178656666143237,0</v>
    <v>0</v>
    <v>bkfagh</v>
    <v>XIDX:AHAP</v>
    <v>16</v>
  </rv>
  <rv s="1">
    <v>1</v>
    <v>XIDX:AHAP</v>
    <v>Daily</v>
    <v>42003</v>
    <v>42003</v>
    <v>0</v>
    <v>1</v>
    <v>635554944000000000,639178656666518073,0</v>
    <v>0</v>
    <v>bkfagh</v>
    <v>XIDX:AHAP</v>
    <v>17</v>
  </rv>
  <rv s="1">
    <v>1</v>
    <v>XIDX:AHAP</v>
    <v>Daily</v>
    <v>43462</v>
    <v>43462</v>
    <v>0</v>
    <v>1</v>
    <v>636815520000000000,639178656666892954,0</v>
    <v>0</v>
    <v>bkfagh</v>
    <v>XIDX:AHAP</v>
    <v>18</v>
  </rv>
  <rv s="1">
    <v>1</v>
    <v>XIDX:AHAP</v>
    <v>Daily</v>
    <v>44925</v>
    <v>44925</v>
    <v>0</v>
    <v>1</v>
    <v>638079552000000000,639178656667253477,0</v>
    <v>0</v>
    <v>bkfagh</v>
    <v>XIDX:AHAP</v>
    <v>19</v>
  </rv>
  <rv s="1">
    <v>1</v>
    <v>XIDX:PPRO</v>
    <v>Daily</v>
    <v>42734</v>
    <v>42734</v>
    <v>0</v>
    <v>1</v>
    <v>636186528000000000,639178656663038026,0</v>
    <v>0</v>
    <v>bkhggh</v>
    <v>XIDX:PPRO</v>
    <v>20</v>
  </rv>
  <rv s="1">
    <v>1</v>
    <v>XIDX:PPRO</v>
    <v>Daily</v>
    <v>44195</v>
    <v>44195</v>
    <v>0</v>
    <v>1</v>
    <v>637448832000000000,639178656663412203,0</v>
    <v>0</v>
    <v>bkhggh</v>
    <v>XIDX:PPRO</v>
    <v>21</v>
  </rv>
  <rv s="1">
    <v>1</v>
    <v>XIDX:PPRO</v>
    <v>Daily</v>
    <v>45656</v>
    <v>45656</v>
    <v>0</v>
    <v>1</v>
    <v>638711136000000000,639178656663778187,0</v>
    <v>0</v>
    <v>bkhggh</v>
    <v>XIDX:PPRO</v>
    <v>22</v>
  </rv>
  <rv s="1">
    <v>1</v>
    <v>XIDX:PPRO</v>
    <v>Daily</v>
    <v>43098</v>
    <v>43098</v>
    <v>0</v>
    <v>1</v>
    <v>636501024000000000,639178656665248507,0</v>
    <v>0</v>
    <v>bkhggh</v>
    <v>XIDX:PPRO</v>
    <v>23</v>
  </rv>
  <rv s="1">
    <v>1</v>
    <v>XIDX:PPRO</v>
    <v>Daily</v>
    <v>44560</v>
    <v>44560</v>
    <v>0</v>
    <v>1</v>
    <v>637764192000000000,639178656665614166,0</v>
    <v>0</v>
    <v>bkhggh</v>
    <v>XIDX:PPRO</v>
    <v>24</v>
  </rv>
  <rv s="1">
    <v>1</v>
    <v>XIDX:PPRO</v>
    <v>Daily</v>
    <v>46021</v>
    <v>46021</v>
    <v>0</v>
    <v>1</v>
    <v>639026496000000000,639178656665982778,0</v>
    <v>0</v>
    <v>bkhggh</v>
    <v>XIDX:PPRO</v>
    <v>22</v>
  </rv>
  <rv s="1">
    <v>1</v>
    <v>XIDX:PPRO</v>
    <v>Daily</v>
    <v>43462</v>
    <v>43462</v>
    <v>0</v>
    <v>1</v>
    <v>636815520000000000,639178656664452434,0</v>
    <v>0</v>
    <v>bkhggh</v>
    <v>XIDX:PPRO</v>
    <v>15</v>
  </rv>
  <rv s="1">
    <v>1</v>
    <v>XIDX:PPRO</v>
    <v>Daily</v>
    <v>44925</v>
    <v>44925</v>
    <v>0</v>
    <v>1</v>
    <v>638079552000000000,639178656664843997,0</v>
    <v>0</v>
    <v>bkhggh</v>
    <v>XIDX:PPRO</v>
    <v>25</v>
  </rv>
  <rv s="1">
    <v>1</v>
    <v>XIDX:PPRO</v>
    <v>Daily</v>
    <v>43829</v>
    <v>43829</v>
    <v>0</v>
    <v>1</v>
    <v>637132608000000000,639178656665952772,0</v>
    <v>0</v>
    <v>bkhggh</v>
    <v>XIDX:PPRO</v>
    <v>26</v>
  </rv>
  <rv s="1">
    <v>1</v>
    <v>XIDX:PPRO</v>
    <v>Daily</v>
    <v>45289</v>
    <v>45289</v>
    <v>0</v>
    <v>1</v>
    <v>638394048000000000,639178656665898654,0</v>
    <v>0</v>
    <v>bkhggh</v>
    <v>XIDX:PPRO</v>
    <v>25</v>
  </rv>
  <rv s="1">
    <v>1</v>
    <v>XIDX:PPRO</v>
    <v>Daily</v>
    <v>46111</v>
    <v>46111</v>
    <v>0</v>
    <v>1</v>
    <v>639104256000000000,639178656663732284,0</v>
    <v>0</v>
    <v>bkhggh</v>
    <v>XIDX:PPRO</v>
    <v>27</v>
  </rv>
  <rv s="1">
    <v>1</v>
    <v>XIDX:PPRO</v>
    <v>Daily</v>
    <v>42368</v>
    <v>42368</v>
    <v>0</v>
    <v>1</v>
    <v>635870304000000000,639178656666322854,0</v>
    <v>0</v>
    <v>bkhggh</v>
    <v>XIDX:PPRO</v>
    <v>28</v>
  </rv>
  <rv s="1">
    <v>1</v>
    <v>XIDX:ASPR</v>
    <v>Daily</v>
    <v>46111</v>
    <v>46111</v>
    <v>0</v>
    <v>1</v>
    <v>639104256000000000,639178656690697302,0</v>
    <v>0</v>
    <v>chbyjc</v>
    <v>XIDX:ASPR</v>
    <v>29</v>
  </rv>
  <rv s="1">
    <v>1</v>
    <v>XIDX:ASPR</v>
    <v>Daily</v>
    <v>46021</v>
    <v>46021</v>
    <v>0</v>
    <v>1</v>
    <v>639026496000000000,639178656691963692,0</v>
    <v>0</v>
    <v>chbyjc</v>
    <v>XIDX:ASPR</v>
    <v>30</v>
  </rv>
  <rv s="1">
    <v>1</v>
    <v>XIDX:POOL</v>
    <v>Daily</v>
    <v>42734</v>
    <v>42734</v>
    <v>0</v>
    <v>1</v>
    <v>636186528000000000,639178656664142805,0</v>
    <v>0</v>
    <v>bkhg52</v>
    <v>XIDX:POOL</v>
    <v>31</v>
  </rv>
  <rv s="1">
    <v>1</v>
    <v>XIDX:POOL</v>
    <v>Daily</v>
    <v>44195</v>
    <v>44195</v>
    <v>0</v>
    <v>1</v>
    <v>637448832000000000,639178656664512442,0</v>
    <v>0</v>
    <v>bkhg52</v>
    <v>XIDX:POOL</v>
    <v>22</v>
  </rv>
  <rv s="1">
    <v>1</v>
    <v>XIDX:POOL</v>
    <v>Daily</v>
    <v>43098</v>
    <v>43098</v>
    <v>0</v>
    <v>1</v>
    <v>636501024000000000,639178656663342632,0</v>
    <v>0</v>
    <v>bkhg52</v>
    <v>XIDX:POOL</v>
    <v>32</v>
  </rv>
  <rv s="1">
    <v>1</v>
    <v>XIDX:POOL</v>
    <v>Daily</v>
    <v>44560</v>
    <v>44560</v>
    <v>0</v>
    <v>1</v>
    <v>637764192000000000,639178656663712711,0</v>
    <v>0</v>
    <v>bkhg52</v>
    <v>XIDX:POOL</v>
    <v>22</v>
  </rv>
  <rv s="1">
    <v>1</v>
    <v>XIDX:POOL</v>
    <v>Daily</v>
    <v>43462</v>
    <v>43462</v>
    <v>0</v>
    <v>1</v>
    <v>636815520000000000,639178656665582673,0</v>
    <v>0</v>
    <v>bkhg52</v>
    <v>XIDX:POOL</v>
    <v>33</v>
  </rv>
  <rv s="1">
    <v>1</v>
    <v>XIDX:POOL</v>
    <v>Daily</v>
    <v>43829</v>
    <v>43829</v>
    <v>0</v>
    <v>1</v>
    <v>637132608000000000,639178656666313273,0</v>
    <v>0</v>
    <v>bkhg52</v>
    <v>XIDX:POOL</v>
    <v>34</v>
  </rv>
  <rv s="1">
    <v>1</v>
    <v>XIDX:POOL</v>
    <v>Daily</v>
    <v>46111</v>
    <v>46111</v>
    <v>0</v>
    <v>1</v>
    <v>639104256000000000,639178656666262823,0</v>
    <v>0</v>
    <v>bkhg52</v>
    <v>XIDX:POOL</v>
    <v>22</v>
  </rv>
  <rv s="1">
    <v>1</v>
    <v>XIDX:AGRO</v>
    <v>Daily</v>
    <v>40177</v>
    <v>40177</v>
    <v>0</v>
    <v>1</v>
    <v>633977280000000000,639178656670038762,0</v>
    <v>0</v>
    <v>bkfaar</v>
    <v>XIDX:AGRO</v>
    <v>35</v>
  </rv>
  <rv s="1">
    <v>1</v>
    <v>XIDX:AGRO</v>
    <v>Daily</v>
    <v>41638</v>
    <v>41638</v>
    <v>0</v>
    <v>1</v>
    <v>635239584000000000,639178656670408841,0</v>
    <v>0</v>
    <v>bkfaar</v>
    <v>XIDX:AGRO</v>
    <v>36</v>
  </rv>
  <rv s="1">
    <v>1</v>
    <v>XIDX:AGRO</v>
    <v>Daily</v>
    <v>43098</v>
    <v>43098</v>
    <v>0</v>
    <v>1</v>
    <v>636501024000000000,639178656670768916,0</v>
    <v>0</v>
    <v>bkfaar</v>
    <v>XIDX:AGRO</v>
    <v>37</v>
  </rv>
  <rv s="1">
    <v>1</v>
    <v>XIDX:AGRO</v>
    <v>Daily</v>
    <v>44560</v>
    <v>44560</v>
    <v>0</v>
    <v>1</v>
    <v>637764192000000000,639178656671142922,0</v>
    <v>0</v>
    <v>bkfaar</v>
    <v>XIDX:AGRO</v>
    <v>38</v>
  </rv>
  <rv s="1">
    <v>1</v>
    <v>XIDX:AGRO</v>
    <v>Daily</v>
    <v>46021</v>
    <v>46021</v>
    <v>0</v>
    <v>1</v>
    <v>639026496000000000,639178656671513006,0</v>
    <v>0</v>
    <v>bkfaar</v>
    <v>XIDX:AGRO</v>
    <v>39</v>
  </rv>
  <rv s="1">
    <v>1</v>
    <v>XIDX:AGRO</v>
    <v>Daily</v>
    <v>40907</v>
    <v>40907</v>
    <v>0</v>
    <v>1</v>
    <v>634608000000000000,639178656670908945,0</v>
    <v>0</v>
    <v>bkfaar</v>
    <v>XIDX:AGRO</v>
    <v>40</v>
  </rv>
  <rv s="1">
    <v>1</v>
    <v>XIDX:AGRO</v>
    <v>Daily</v>
    <v>42368</v>
    <v>42368</v>
    <v>0</v>
    <v>1</v>
    <v>635870304000000000,639178656671279028,0</v>
    <v>0</v>
    <v>bkfaar</v>
    <v>XIDX:AGRO</v>
    <v>41</v>
  </rv>
  <rv s="1">
    <v>1</v>
    <v>XIDX:AGRO</v>
    <v>Daily</v>
    <v>43829</v>
    <v>43829</v>
    <v>0</v>
    <v>1</v>
    <v>637132608000000000,639178656671649104,0</v>
    <v>0</v>
    <v>bkfaar</v>
    <v>XIDX:AGRO</v>
    <v>42</v>
  </rv>
  <rv s="1">
    <v>1</v>
    <v>XIDX:AGRO</v>
    <v>Daily</v>
    <v>45289</v>
    <v>45289</v>
    <v>0</v>
    <v>1</v>
    <v>638394048000000000,639178656672019184,0</v>
    <v>0</v>
    <v>bkfaar</v>
    <v>XIDX:AGRO</v>
    <v>43</v>
  </rv>
  <rv s="1">
    <v>1</v>
    <v>XIDX:AGRO</v>
    <v>Daily</v>
    <v>46111</v>
    <v>46111</v>
    <v>0</v>
    <v>1</v>
    <v>639104256000000000,639178656672383199,0</v>
    <v>0</v>
    <v>bkfaar</v>
    <v>XIDX:AGRO</v>
    <v>44</v>
  </rv>
  <rv s="1">
    <v>1</v>
    <v>XIDX:AGRO</v>
    <v>Daily</v>
    <v>42734</v>
    <v>42734</v>
    <v>0</v>
    <v>1</v>
    <v>636186528000000000,639178656672733281,0</v>
    <v>0</v>
    <v>bkfaar</v>
    <v>XIDX:AGRO</v>
    <v>45</v>
  </rv>
  <rv s="1">
    <v>1</v>
    <v>XIDX:AGRO</v>
    <v>Daily</v>
    <v>44195</v>
    <v>44195</v>
    <v>0</v>
    <v>1</v>
    <v>637448832000000000,639178656669418684,0</v>
    <v>0</v>
    <v>bkfaar</v>
    <v>XIDX:AGRO</v>
    <v>22</v>
  </rv>
  <rv s="1">
    <v>1</v>
    <v>XIDX:AGRO</v>
    <v>Daily</v>
    <v>45656</v>
    <v>45656</v>
    <v>0</v>
    <v>1</v>
    <v>638711136000000000,639178656669788768,0</v>
    <v>0</v>
    <v>bkfaar</v>
    <v>XIDX:AGRO</v>
    <v>46</v>
  </rv>
  <rv s="1">
    <v>1</v>
    <v>XIDX:AGRO</v>
    <v>Daily</v>
    <v>43462</v>
    <v>43462</v>
    <v>0</v>
    <v>1</v>
    <v>636815520000000000,639178656671639102,0</v>
    <v>0</v>
    <v>bkfaar</v>
    <v>XIDX:AGRO</v>
    <v>43</v>
  </rv>
  <rv s="1">
    <v>1</v>
    <v>XIDX:AGRO</v>
    <v>Daily</v>
    <v>44925</v>
    <v>44925</v>
    <v>0</v>
    <v>1</v>
    <v>638079552000000000,639178656672799353,0</v>
    <v>0</v>
    <v>bkfaar</v>
    <v>XIDX:AGRO</v>
    <v>47</v>
  </rv>
  <rv s="1">
    <v>1</v>
    <v>XIDX:AGRO</v>
    <v>Daily</v>
    <v>40542</v>
    <v>40542</v>
    <v>0</v>
    <v>1</v>
    <v>634292640000000000,639178656672963329,0</v>
    <v>0</v>
    <v>bkfaar</v>
    <v>XIDX:AGRO</v>
    <v>48</v>
  </rv>
  <rv s="1">
    <v>1</v>
    <v>XIDX:AGRO</v>
    <v>Daily</v>
    <v>42003</v>
    <v>42003</v>
    <v>0</v>
    <v>1</v>
    <v>635554944000000000,639178656672123141,0</v>
    <v>0</v>
    <v>bkfaar</v>
    <v>XIDX:AGRO</v>
    <v>49</v>
  </rv>
  <rv s="1">
    <v>1</v>
    <v>XIDX:POLY</v>
    <v>Daily</v>
    <v>40907</v>
    <v>40907</v>
    <v>0</v>
    <v>1</v>
    <v>634608000000000000,639178656666692674,0</v>
    <v>0</v>
    <v>bkhg27</v>
    <v>XIDX:POLY</v>
    <v>50</v>
  </rv>
  <rv s="1">
    <v>1</v>
    <v>XIDX:POLY</v>
    <v>Daily</v>
    <v>42368</v>
    <v>42368</v>
    <v>0</v>
    <v>1</v>
    <v>635870304000000000,639178656664432145,0</v>
    <v>0</v>
    <v>bkhg27</v>
    <v>XIDX:POLY</v>
    <v>51</v>
  </rv>
  <rv s="1">
    <v>1</v>
    <v>XIDX:POLY</v>
    <v>Daily</v>
    <v>43829</v>
    <v>43829</v>
    <v>0</v>
    <v>1</v>
    <v>637132608000000000,639178656664802458,0</v>
    <v>0</v>
    <v>bkhg27</v>
    <v>XIDX:POLY</v>
    <v>52</v>
  </rv>
  <rv s="1">
    <v>1</v>
    <v>XIDX:POLY</v>
    <v>Daily</v>
    <v>45289</v>
    <v>45289</v>
    <v>0</v>
    <v>1</v>
    <v>638394048000000000,639178656665161946,0</v>
    <v>0</v>
    <v>bkhg27</v>
    <v>XIDX:POLY</v>
    <v>22</v>
  </rv>
  <rv s="1">
    <v>1</v>
    <v>XIDX:POLY</v>
    <v>Daily</v>
    <v>46111</v>
    <v>46111</v>
    <v>0</v>
    <v>1</v>
    <v>639104256000000000,639178656665532030,0</v>
    <v>0</v>
    <v>bkhg27</v>
    <v>XIDX:POLY</v>
    <v>53</v>
  </rv>
  <rv s="1">
    <v>1</v>
    <v>XIDX:POLY</v>
    <v>Daily</v>
    <v>42734</v>
    <v>42734</v>
    <v>0</v>
    <v>1</v>
    <v>636186528000000000,639178656667353018,0</v>
    <v>0</v>
    <v>bkhg27</v>
    <v>XIDX:POLY</v>
    <v>54</v>
  </rv>
  <rv s="1">
    <v>1</v>
    <v>XIDX:POLY</v>
    <v>Daily</v>
    <v>44195</v>
    <v>44195</v>
    <v>0</v>
    <v>1</v>
    <v>637448832000000000,639178656667712907,0</v>
    <v>0</v>
    <v>bkhg27</v>
    <v>XIDX:POLY</v>
    <v>5</v>
  </rv>
  <rv s="1">
    <v>1</v>
    <v>XIDX:POLY</v>
    <v>Daily</v>
    <v>45656</v>
    <v>45656</v>
    <v>0</v>
    <v>1</v>
    <v>638711136000000000,639178656663361539,0</v>
    <v>0</v>
    <v>bkhg27</v>
    <v>XIDX:POLY</v>
    <v>55</v>
  </rv>
  <rv s="1">
    <v>1</v>
    <v>XIDX:POLY</v>
    <v>Daily</v>
    <v>40177</v>
    <v>40177</v>
    <v>0</v>
    <v>1</v>
    <v>633977280000000000,639178656664102301,0</v>
    <v>0</v>
    <v>bkhg27</v>
    <v>XIDX:POLY</v>
    <v>56</v>
  </rv>
  <rv s="1">
    <v>1</v>
    <v>XIDX:POLY</v>
    <v>Daily</v>
    <v>41638</v>
    <v>41638</v>
    <v>0</v>
    <v>1</v>
    <v>635239584000000000,639178656664471789,0</v>
    <v>0</v>
    <v>bkhg27</v>
    <v>XIDX:POLY</v>
    <v>57</v>
  </rv>
  <rv s="1">
    <v>1</v>
    <v>XIDX:POLY</v>
    <v>Daily</v>
    <v>43098</v>
    <v>43098</v>
    <v>0</v>
    <v>1</v>
    <v>636501024000000000,639178656664832467,0</v>
    <v>0</v>
    <v>bkhg27</v>
    <v>XIDX:POLY</v>
    <v>58</v>
  </rv>
  <rv s="1">
    <v>1</v>
    <v>XIDX:POLY</v>
    <v>Daily</v>
    <v>44560</v>
    <v>44560</v>
    <v>0</v>
    <v>1</v>
    <v>637764192000000000,639178656665301980,0</v>
    <v>0</v>
    <v>bkhg27</v>
    <v>XIDX:POLY</v>
    <v>59</v>
  </rv>
  <rv s="1">
    <v>1</v>
    <v>XIDX:POLY</v>
    <v>Daily</v>
    <v>46021</v>
    <v>46021</v>
    <v>0</v>
    <v>1</v>
    <v>639026496000000000,639178656665672656,0</v>
    <v>0</v>
    <v>bkhg27</v>
    <v>XIDX:POLY</v>
    <v>60</v>
  </rv>
  <rv s="1">
    <v>1</v>
    <v>XIDX:POLY</v>
    <v>Daily</v>
    <v>40542</v>
    <v>40542</v>
    <v>0</v>
    <v>1</v>
    <v>634292640000000000,639178656667072374,0</v>
    <v>0</v>
    <v>bkhg27</v>
    <v>XIDX:POLY</v>
    <v>61</v>
  </rv>
  <rv s="1">
    <v>1</v>
    <v>XIDX:POLY</v>
    <v>Daily</v>
    <v>42003</v>
    <v>42003</v>
    <v>0</v>
    <v>1</v>
    <v>635554944000000000,639178656663551574,0</v>
    <v>0</v>
    <v>bkhg27</v>
    <v>XIDX:POLY</v>
    <v>62</v>
  </rv>
  <rv s="1">
    <v>1</v>
    <v>XIDX:POLY</v>
    <v>Daily</v>
    <v>43462</v>
    <v>43462</v>
    <v>0</v>
    <v>1</v>
    <v>636815520000000000,639178656663922261,0</v>
    <v>0</v>
    <v>bkhg27</v>
    <v>XIDX:POLY</v>
    <v>63</v>
  </rv>
  <rv s="1">
    <v>1</v>
    <v>XIDX:POLY</v>
    <v>Daily</v>
    <v>44925</v>
    <v>44925</v>
    <v>0</v>
    <v>1</v>
    <v>638079552000000000,639178656664291748,0</v>
    <v>0</v>
    <v>bkhg27</v>
    <v>XIDX:POLY</v>
    <v>54</v>
  </rv>
  <rv s="1">
    <v>1</v>
    <v>XIDX:YUPI</v>
    <v>Daily</v>
    <v>46021</v>
    <v>46021</v>
    <v>0</v>
    <v>1</v>
    <v>639026496000000000,639178656689248237,0</v>
    <v>0</v>
    <v>cgaarw</v>
    <v>XIDX:YUPI</v>
    <v>64</v>
  </rv>
  <rv s="1">
    <v>1</v>
    <v>XIDX:YUPI</v>
    <v>Daily</v>
    <v>46111</v>
    <v>46111</v>
    <v>0</v>
    <v>1</v>
    <v>639104256000000000,639178656691478261,0</v>
    <v>0</v>
    <v>cgaarw</v>
    <v>XIDX:YUPI</v>
    <v>65</v>
  </rv>
  <rv s="1">
    <v>1</v>
    <v>XIDX:AGRS</v>
    <v>Daily</v>
    <v>42368</v>
    <v>42368</v>
    <v>0</v>
    <v>1</v>
    <v>635870304000000000,639178656667622886,0</v>
    <v>0</v>
    <v>bkfadm</v>
    <v>XIDX:AGRS</v>
    <v>18</v>
  </rv>
  <rv s="1">
    <v>1</v>
    <v>XIDX:AGRS</v>
    <v>Daily</v>
    <v>43829</v>
    <v>43829</v>
    <v>0</v>
    <v>1</v>
    <v>637132608000000000,639178656668923192,0</v>
    <v>0</v>
    <v>bkfadm</v>
    <v>XIDX:AGRS</v>
    <v>66</v>
  </rv>
  <rv s="1">
    <v>1</v>
    <v>XIDX:AGRS</v>
    <v>Daily</v>
    <v>45289</v>
    <v>45289</v>
    <v>0</v>
    <v>1</v>
    <v>638394048000000000,639178656669292877,0</v>
    <v>0</v>
    <v>bkfadm</v>
    <v>XIDX:AGRS</v>
    <v>67</v>
  </rv>
  <rv s="1">
    <v>1</v>
    <v>XIDX:AGRS</v>
    <v>Daily</v>
    <v>46111</v>
    <v>46111</v>
    <v>0</v>
    <v>1</v>
    <v>639104256000000000,639178656669653361,0</v>
    <v>0</v>
    <v>bkfadm</v>
    <v>XIDX:AGRS</v>
    <v>68</v>
  </rv>
  <rv s="1">
    <v>1</v>
    <v>XIDX:AGRS</v>
    <v>Daily</v>
    <v>43098</v>
    <v>43098</v>
    <v>0</v>
    <v>1</v>
    <v>636501024000000000,639178656669812987,0</v>
    <v>0</v>
    <v>bkfadm</v>
    <v>XIDX:AGRS</v>
    <v>39</v>
  </rv>
  <rv s="1">
    <v>1</v>
    <v>XIDX:AGRS</v>
    <v>Daily</v>
    <v>44560</v>
    <v>44560</v>
    <v>0</v>
    <v>1</v>
    <v>637764192000000000,639178656670173474,0</v>
    <v>0</v>
    <v>bkfadm</v>
    <v>XIDX:AGRS</v>
    <v>69</v>
  </rv>
  <rv s="1">
    <v>1</v>
    <v>XIDX:AGRS</v>
    <v>Daily</v>
    <v>46021</v>
    <v>46021</v>
    <v>0</v>
    <v>1</v>
    <v>639026496000000000,639178656670543162,0</v>
    <v>0</v>
    <v>bkfadm</v>
    <v>XIDX:AGRS</v>
    <v>70</v>
  </rv>
  <rv s="1">
    <v>1</v>
    <v>XIDX:AGRS</v>
    <v>Daily</v>
    <v>42003</v>
    <v>42003</v>
    <v>0</v>
    <v>1</v>
    <v>635554944000000000,639178656670883238,0</v>
    <v>0</v>
    <v>bkfadm</v>
    <v>XIDX:AGRS</v>
    <v>71</v>
  </rv>
  <rv s="1">
    <v>1</v>
    <v>XIDX:AGRS</v>
    <v>Daily</v>
    <v>43462</v>
    <v>43462</v>
    <v>0</v>
    <v>1</v>
    <v>636815520000000000,639178656671253321,0</v>
    <v>0</v>
    <v>bkfadm</v>
    <v>XIDX:AGRS</v>
    <v>72</v>
  </rv>
  <rv s="1">
    <v>1</v>
    <v>XIDX:AGRS</v>
    <v>Daily</v>
    <v>44925</v>
    <v>44925</v>
    <v>0</v>
    <v>1</v>
    <v>638079552000000000,639178656671613400,0</v>
    <v>0</v>
    <v>bkfadm</v>
    <v>XIDX:AGRS</v>
    <v>73</v>
  </rv>
  <rv s="1">
    <v>1</v>
    <v>XIDX:AGRS</v>
    <v>Daily</v>
    <v>44195</v>
    <v>44195</v>
    <v>0</v>
    <v>1</v>
    <v>637448832000000000,639178656671273884,0</v>
    <v>0</v>
    <v>bkfadm</v>
    <v>XIDX:AGRS</v>
    <v>29</v>
  </rv>
  <rv s="1">
    <v>1</v>
    <v>XIDX:AGRS</v>
    <v>Daily</v>
    <v>45656</v>
    <v>45656</v>
    <v>0</v>
    <v>1</v>
    <v>638711136000000000,639178656672433588,0</v>
    <v>0</v>
    <v>bkfadm</v>
    <v>XIDX:AGRS</v>
    <v>74</v>
  </rv>
  <rv s="1">
    <v>1</v>
    <v>XIDX:PNSE</v>
    <v>Daily</v>
    <v>40542</v>
    <v>40542</v>
    <v>0</v>
    <v>1</v>
    <v>634292640000000000,639178656664652198,0</v>
    <v>0</v>
    <v>bkhhlh</v>
    <v>XIDX:PNSE</v>
    <v>75</v>
  </rv>
  <rv s="1">
    <v>1</v>
    <v>XIDX:PNSE</v>
    <v>Daily</v>
    <v>43462</v>
    <v>43462</v>
    <v>0</v>
    <v>1</v>
    <v>636815520000000000,639178656665372585,0</v>
    <v>0</v>
    <v>bkhhlh</v>
    <v>XIDX:PNSE</v>
    <v>76</v>
  </rv>
  <rv s="1">
    <v>1</v>
    <v>XIDX:PNSE</v>
    <v>Daily</v>
    <v>44925</v>
    <v>44925</v>
    <v>0</v>
    <v>1</v>
    <v>638079552000000000,639178656665742659,0</v>
    <v>0</v>
    <v>bkhhlh</v>
    <v>XIDX:PNSE</v>
    <v>22</v>
  </rv>
  <rv s="1">
    <v>1</v>
    <v>XIDX:PNSE</v>
    <v>Daily</v>
    <v>43829</v>
    <v>43829</v>
    <v>0</v>
    <v>1</v>
    <v>637132608000000000,639178656666822902,0</v>
    <v>0</v>
    <v>bkhhlh</v>
    <v>XIDX:PNSE</v>
    <v>22</v>
  </rv>
  <rv s="1">
    <v>1</v>
    <v>XIDX:PNSE</v>
    <v>Daily</v>
    <v>45289</v>
    <v>45289</v>
    <v>0</v>
    <v>1</v>
    <v>638394048000000000,639178656663331523,0</v>
    <v>0</v>
    <v>bkhhlh</v>
    <v>XIDX:PNSE</v>
    <v>77</v>
  </rv>
  <rv s="1">
    <v>1</v>
    <v>XIDX:PNSE</v>
    <v>Daily</v>
    <v>46111</v>
    <v>46111</v>
    <v>0</v>
    <v>1</v>
    <v>639104256000000000,639178656663711978,0</v>
    <v>0</v>
    <v>bkhhlh</v>
    <v>XIDX:PNSE</v>
    <v>78</v>
  </rv>
  <rv s="1">
    <v>1</v>
    <v>XIDX:PNSE</v>
    <v>Daily</v>
    <v>44195</v>
    <v>44195</v>
    <v>0</v>
    <v>1</v>
    <v>637448832000000000,639178656665301980,0</v>
    <v>0</v>
    <v>bkhhlh</v>
    <v>XIDX:PNSE</v>
    <v>22</v>
  </rv>
  <rv s="1">
    <v>1</v>
    <v>XIDX:PNSE</v>
    <v>Daily</v>
    <v>45656</v>
    <v>45656</v>
    <v>0</v>
    <v>1</v>
    <v>638711136000000000,639178656665672061,0</v>
    <v>0</v>
    <v>bkhhlh</v>
    <v>XIDX:PNSE</v>
    <v>78</v>
  </rv>
  <rv s="1">
    <v>1</v>
    <v>XIDX:PNSE</v>
    <v>Daily</v>
    <v>43098</v>
    <v>43098</v>
    <v>0</v>
    <v>1</v>
    <v>636501024000000000,639178656666792693,0</v>
    <v>0</v>
    <v>bkhhlh</v>
    <v>XIDX:PNSE</v>
    <v>79</v>
  </rv>
  <rv s="1">
    <v>1</v>
    <v>XIDX:PNSE</v>
    <v>Daily</v>
    <v>44560</v>
    <v>44560</v>
    <v>0</v>
    <v>1</v>
    <v>637764192000000000,639178656663822239,0</v>
    <v>0</v>
    <v>bkhhlh</v>
    <v>XIDX:PNSE</v>
    <v>80</v>
  </rv>
  <rv s="1">
    <v>1</v>
    <v>XIDX:PNSE</v>
    <v>Daily</v>
    <v>46021</v>
    <v>46021</v>
    <v>0</v>
    <v>1</v>
    <v>639026496000000000,639178656664192321,0</v>
    <v>0</v>
    <v>bkhhlh</v>
    <v>XIDX:PNSE</v>
    <v>81</v>
  </rv>
  <rv s="1">
    <v>1</v>
    <v>XIDX:AIMS</v>
    <v>Daily</v>
    <v>42734</v>
    <v>42734</v>
    <v>0</v>
    <v>1</v>
    <v>636186528000000000,639178656665300972,0</v>
    <v>0</v>
    <v>bkfajc</v>
    <v>XIDX:AIMS</v>
    <v>82</v>
  </rv>
  <rv s="1">
    <v>1</v>
    <v>XIDX:AIMS</v>
    <v>Daily</v>
    <v>44195</v>
    <v>44195</v>
    <v>0</v>
    <v>1</v>
    <v>637448832000000000,639178656665671055,0</v>
    <v>0</v>
    <v>bkfajc</v>
    <v>XIDX:AIMS</v>
    <v>83</v>
  </rv>
  <rv s="1">
    <v>1</v>
    <v>XIDX:AIMS</v>
    <v>Daily</v>
    <v>45656</v>
    <v>45656</v>
    <v>0</v>
    <v>1</v>
    <v>638711136000000000,639178656666041140,0</v>
    <v>0</v>
    <v>bkfajc</v>
    <v>XIDX:AIMS</v>
    <v>84</v>
  </rv>
  <rv s="1">
    <v>1</v>
    <v>XIDX:AIMS</v>
    <v>Daily</v>
    <v>40177</v>
    <v>40177</v>
    <v>0</v>
    <v>1</v>
    <v>633977280000000000,639178656664280746,0</v>
    <v>0</v>
    <v>bkfajc</v>
    <v>XIDX:AIMS</v>
    <v>85</v>
  </rv>
  <rv s="1">
    <v>1</v>
    <v>XIDX:AIMS</v>
    <v>Daily</v>
    <v>41638</v>
    <v>41638</v>
    <v>0</v>
    <v>1</v>
    <v>635239584000000000,639178656664663126,0</v>
    <v>0</v>
    <v>bkfajc</v>
    <v>XIDX:AIMS</v>
    <v>86</v>
  </rv>
  <rv s="1">
    <v>1</v>
    <v>XIDX:AIMS</v>
    <v>Daily</v>
    <v>43098</v>
    <v>43098</v>
    <v>0</v>
    <v>1</v>
    <v>636501024000000000,639178656665030911,0</v>
    <v>0</v>
    <v>bkfajc</v>
    <v>XIDX:AIMS</v>
    <v>87</v>
  </rv>
  <rv s="1">
    <v>1</v>
    <v>XIDX:AIMS</v>
    <v>Daily</v>
    <v>44560</v>
    <v>44560</v>
    <v>0</v>
    <v>1</v>
    <v>637764192000000000,639178656665393287,0</v>
    <v>0</v>
    <v>bkfajc</v>
    <v>XIDX:AIMS</v>
    <v>88</v>
  </rv>
  <rv s="1">
    <v>1</v>
    <v>XIDX:AIMS</v>
    <v>Daily</v>
    <v>40542</v>
    <v>40542</v>
    <v>0</v>
    <v>1</v>
    <v>634292640000000000,639178656663800638,0</v>
    <v>0</v>
    <v>bkfajc</v>
    <v>XIDX:AIMS</v>
    <v>89</v>
  </rv>
  <rv s="1">
    <v>1</v>
    <v>XIDX:AIMS</v>
    <v>Daily</v>
    <v>42003</v>
    <v>42003</v>
    <v>0</v>
    <v>1</v>
    <v>635554944000000000,639178656664173119,0</v>
    <v>0</v>
    <v>bkfajc</v>
    <v>XIDX:AIMS</v>
    <v>90</v>
  </rv>
  <rv s="1">
    <v>1</v>
    <v>XIDX:AIMS</v>
    <v>Daily</v>
    <v>44925</v>
    <v>44925</v>
    <v>0</v>
    <v>1</v>
    <v>638079552000000000,639178656664920888,0</v>
    <v>0</v>
    <v>bkfajc</v>
    <v>XIDX:AIMS</v>
    <v>91</v>
  </rv>
  <rv s="1">
    <v>1</v>
    <v>XIDX:AIMS</v>
    <v>Daily</v>
    <v>46111</v>
    <v>46111</v>
    <v>0</v>
    <v>1</v>
    <v>639104256000000000,639178656665283372,0</v>
    <v>0</v>
    <v>bkfajc</v>
    <v>XIDX:AIMS</v>
    <v>92</v>
  </rv>
  <rv s="1">
    <v>1</v>
    <v>XIDX:AIMS</v>
    <v>Daily</v>
    <v>43829</v>
    <v>43829</v>
    <v>0</v>
    <v>1</v>
    <v>637132608000000000,639178656665403404,0</v>
    <v>0</v>
    <v>bkfajc</v>
    <v>XIDX:AIMS</v>
    <v>22</v>
  </rv>
  <rv s="1">
    <v>1</v>
    <v>XIDX:AIMS</v>
    <v>Daily</v>
    <v>45289</v>
    <v>45289</v>
    <v>0</v>
    <v>1</v>
    <v>638394048000000000,639178656665773369,0</v>
    <v>0</v>
    <v>bkfajc</v>
    <v>XIDX:AIMS</v>
    <v>93</v>
  </rv>
  <rv s="1">
    <v>1</v>
    <v>XIDX:MERI</v>
    <v>Daily</v>
    <v>46111</v>
    <v>46111</v>
    <v>0</v>
    <v>1</v>
    <v>639104256000000000,639178656690723599,0</v>
    <v>0</v>
    <v>che6cw</v>
    <v>XIDX:MERI</v>
    <v>94</v>
  </rv>
  <rv s="1">
    <v>1</v>
    <v>XIDX:MERI</v>
    <v>Daily</v>
    <v>46021</v>
    <v>46021</v>
    <v>0</v>
    <v>1</v>
    <v>639026496000000000,639178656689008184,0</v>
    <v>0</v>
    <v>che6cw</v>
    <v>XIDX:MERI</v>
    <v>95</v>
  </rv>
  <rv s="1">
    <v>1</v>
    <v>XIDX:AGII</v>
    <v>Daily</v>
    <v>43098</v>
    <v>43098</v>
    <v>0</v>
    <v>1</v>
    <v>636501024000000000,639178656671883086,0</v>
    <v>0</v>
    <v>bkfa7w</v>
    <v>XIDX:AGII</v>
    <v>96</v>
  </rv>
  <rv s="1">
    <v>1</v>
    <v>XIDX:AGII</v>
    <v>Daily</v>
    <v>44560</v>
    <v>44560</v>
    <v>0</v>
    <v>1</v>
    <v>637764192000000000,639178656672239231,0</v>
    <v>0</v>
    <v>bkfa7w</v>
    <v>XIDX:AGII</v>
    <v>97</v>
  </rv>
  <rv s="1">
    <v>1</v>
    <v>XIDX:AGII</v>
    <v>Daily</v>
    <v>46021</v>
    <v>46021</v>
    <v>0</v>
    <v>1</v>
    <v>639026496000000000,639178656669028548,0</v>
    <v>0</v>
    <v>bkfa7w</v>
    <v>XIDX:AGII</v>
    <v>97</v>
  </rv>
  <rv s="1">
    <v>1</v>
    <v>XIDX:AGII</v>
    <v>Daily</v>
    <v>43829</v>
    <v>43829</v>
    <v>0</v>
    <v>1</v>
    <v>637132608000000000,639178656669762613,0</v>
    <v>0</v>
    <v>bkfa7w</v>
    <v>XIDX:AGII</v>
    <v>98</v>
  </rv>
  <rv s="1">
    <v>1</v>
    <v>XIDX:AGII</v>
    <v>Daily</v>
    <v>45289</v>
    <v>45289</v>
    <v>0</v>
    <v>1</v>
    <v>638394048000000000,639178656670138841,0</v>
    <v>0</v>
    <v>bkfa7w</v>
    <v>XIDX:AGII</v>
    <v>99</v>
  </rv>
  <rv s="1">
    <v>1</v>
    <v>XIDX:AGII</v>
    <v>Daily</v>
    <v>46111</v>
    <v>46111</v>
    <v>0</v>
    <v>1</v>
    <v>639104256000000000,639178656670518867,0</v>
    <v>0</v>
    <v>bkfa7w</v>
    <v>XIDX:AGII</v>
    <v>100</v>
  </rv>
  <rv s="1">
    <v>1</v>
    <v>XIDX:AGII</v>
    <v>Daily</v>
    <v>42734</v>
    <v>42734</v>
    <v>0</v>
    <v>1</v>
    <v>636186528000000000,639178656670162705,0</v>
    <v>0</v>
    <v>bkfa7w</v>
    <v>XIDX:AGII</v>
    <v>101</v>
  </rv>
  <rv s="1">
    <v>1</v>
    <v>XIDX:AGII</v>
    <v>Daily</v>
    <v>44195</v>
    <v>44195</v>
    <v>0</v>
    <v>1</v>
    <v>637448832000000000,639178656670538928,0</v>
    <v>0</v>
    <v>bkfa7w</v>
    <v>XIDX:AGII</v>
    <v>102</v>
  </rv>
  <rv s="1">
    <v>1</v>
    <v>XIDX:AGII</v>
    <v>Daily</v>
    <v>45656</v>
    <v>45656</v>
    <v>0</v>
    <v>1</v>
    <v>638711136000000000,639178656670898944,0</v>
    <v>0</v>
    <v>bkfa7w</v>
    <v>XIDX:AGII</v>
    <v>103</v>
  </rv>
  <rv s="1">
    <v>1</v>
    <v>XIDX:AGII</v>
    <v>Daily</v>
    <v>44925</v>
    <v>44925</v>
    <v>0</v>
    <v>1</v>
    <v>638079552000000000,639178656672013111,0</v>
    <v>0</v>
    <v>bkfa7w</v>
    <v>XIDX:AGII</v>
    <v>104</v>
  </rv>
  <rv s="1">
    <v>1</v>
    <v>XIDX:AGII</v>
    <v>Daily</v>
    <v>43462</v>
    <v>43462</v>
    <v>0</v>
    <v>1</v>
    <v>636815520000000000,639178656672483222,0</v>
    <v>0</v>
    <v>bkfa7w</v>
    <v>XIDX:AGII</v>
    <v>105</v>
  </rv>
  <rv s="1">
    <v>1</v>
    <v>XIDX:ADRO</v>
    <v>Daily</v>
    <v>40907</v>
    <v>40907</v>
    <v>0</v>
    <v>1</v>
    <v>634608000000000000,639178656672380088,0</v>
    <v>0</v>
    <v>bn917w</v>
    <v>XIDX:ADRO</v>
    <v>106</v>
  </rv>
  <rv s="1">
    <v>1</v>
    <v>XIDX:ADRO</v>
    <v>Daily</v>
    <v>42368</v>
    <v>42368</v>
    <v>0</v>
    <v>1</v>
    <v>635870304000000000,639178656672750162,0</v>
    <v>0</v>
    <v>bn917w</v>
    <v>XIDX:ADRO</v>
    <v>107</v>
  </rv>
  <rv s="1">
    <v>1</v>
    <v>XIDX:ADRO</v>
    <v>Daily</v>
    <v>43829</v>
    <v>43829</v>
    <v>0</v>
    <v>1</v>
    <v>637132608000000000,639178656669489439,0</v>
    <v>0</v>
    <v>bn917w</v>
    <v>XIDX:ADRO</v>
    <v>108</v>
  </rv>
  <rv s="1">
    <v>1</v>
    <v>XIDX:ADRO</v>
    <v>Daily</v>
    <v>45289</v>
    <v>45289</v>
    <v>0</v>
    <v>1</v>
    <v>638394048000000000,639178656669863650,0</v>
    <v>0</v>
    <v>bn917w</v>
    <v>XIDX:ADRO</v>
    <v>109</v>
  </rv>
  <rv s="1">
    <v>1</v>
    <v>XIDX:ADRO</v>
    <v>Daily</v>
    <v>46111</v>
    <v>46111</v>
    <v>0</v>
    <v>1</v>
    <v>639104256000000000,639178656670229605,0</v>
    <v>0</v>
    <v>bn917w</v>
    <v>XIDX:ADRO</v>
    <v>110</v>
  </rv>
  <rv s="1">
    <v>1</v>
    <v>XIDX:ADRO</v>
    <v>Daily</v>
    <v>39812</v>
    <v>39812</v>
    <v>0</v>
    <v>1</v>
    <v>633661920000000000,639178656669863650,0</v>
    <v>0</v>
    <v>bn917w</v>
    <v>XIDX:ADRO</v>
    <v>111</v>
  </rv>
  <rv s="1">
    <v>1</v>
    <v>XIDX:ADRO</v>
    <v>Daily</v>
    <v>42734</v>
    <v>42734</v>
    <v>0</v>
    <v>1</v>
    <v>636186528000000000,639178656670615269,0</v>
    <v>0</v>
    <v>bn917w</v>
    <v>XIDX:ADRO</v>
    <v>112</v>
  </rv>
  <rv s="1">
    <v>1</v>
    <v>XIDX:ADRO</v>
    <v>Daily</v>
    <v>44195</v>
    <v>44195</v>
    <v>0</v>
    <v>1</v>
    <v>637448832000000000,639178656670985355,0</v>
    <v>0</v>
    <v>bn917w</v>
    <v>XIDX:ADRO</v>
    <v>113</v>
  </rv>
  <rv s="1">
    <v>1</v>
    <v>XIDX:ADRO</v>
    <v>Daily</v>
    <v>45656</v>
    <v>45656</v>
    <v>0</v>
    <v>1</v>
    <v>638711136000000000,639178656671355430,0</v>
    <v>0</v>
    <v>bn917w</v>
    <v>XIDX:ADRO</v>
    <v>114</v>
  </rv>
  <rv s="1">
    <v>1</v>
    <v>XIDX:ADRO</v>
    <v>Daily</v>
    <v>41638</v>
    <v>41638</v>
    <v>0</v>
    <v>1</v>
    <v>635239584000000000,639178656673205838,0</v>
    <v>0</v>
    <v>bn917w</v>
    <v>XIDX:ADRO</v>
    <v>115</v>
  </rv>
  <rv s="1">
    <v>1</v>
    <v>XIDX:ADRO</v>
    <v>Daily</v>
    <v>44560</v>
    <v>44560</v>
    <v>0</v>
    <v>1</v>
    <v>637764192000000000,639178656670003683,0</v>
    <v>0</v>
    <v>bn917w</v>
    <v>XIDX:ADRO</v>
    <v>116</v>
  </rv>
  <rv s="1">
    <v>1</v>
    <v>XIDX:ADRO</v>
    <v>Daily</v>
    <v>42003</v>
    <v>42003</v>
    <v>0</v>
    <v>1</v>
    <v>635554944000000000,639178656673335868,0</v>
    <v>0</v>
    <v>bn917w</v>
    <v>XIDX:ADRO</v>
    <v>117</v>
  </rv>
  <rv s="1">
    <v>1</v>
    <v>XIDX:ADRO</v>
    <v>Daily</v>
    <v>44925</v>
    <v>44925</v>
    <v>0</v>
    <v>1</v>
    <v>638079552000000000,639178656670213732,0</v>
    <v>0</v>
    <v>bn917w</v>
    <v>XIDX:ADRO</v>
    <v>118</v>
  </rv>
  <rv s="1">
    <v>1</v>
    <v>XIDX:ADRO</v>
    <v>Daily</v>
    <v>40177</v>
    <v>40177</v>
    <v>0</v>
    <v>1</v>
    <v>633977280000000000,639178656672844338,0</v>
    <v>0</v>
    <v>bn917w</v>
    <v>XIDX:ADRO</v>
    <v>119</v>
  </rv>
  <rv s="1">
    <v>1</v>
    <v>XIDX:ADRO</v>
    <v>Daily</v>
    <v>43098</v>
    <v>43098</v>
    <v>0</v>
    <v>1</v>
    <v>636501024000000000,639178656673215841,0</v>
    <v>0</v>
    <v>bn917w</v>
    <v>XIDX:ADRO</v>
    <v>120</v>
  </rv>
  <rv s="1">
    <v>1</v>
    <v>XIDX:ADRO</v>
    <v>Daily</v>
    <v>46021</v>
    <v>46021</v>
    <v>0</v>
    <v>1</v>
    <v>639026496000000000,639178656673580357,0</v>
    <v>0</v>
    <v>bn917w</v>
    <v>XIDX:ADRO</v>
    <v>38</v>
  </rv>
  <rv s="1">
    <v>1</v>
    <v>XIDX:ADRO</v>
    <v>Daily</v>
    <v>40542</v>
    <v>40542</v>
    <v>0</v>
    <v>1</v>
    <v>634292640000000000,639178656676821087,0</v>
    <v>0</v>
    <v>bn917w</v>
    <v>XIDX:ADRO</v>
    <v>121</v>
  </rv>
  <rv s="1">
    <v>1</v>
    <v>XIDX:ADRO</v>
    <v>Daily</v>
    <v>43462</v>
    <v>43462</v>
    <v>0</v>
    <v>1</v>
    <v>636815520000000000,639178656678291417,0</v>
    <v>0</v>
    <v>bn917w</v>
    <v>XIDX:ADRO</v>
    <v>122</v>
  </rv>
  <rv s="1">
    <v>1</v>
    <v>XIDX:ADMG</v>
    <v>Daily</v>
    <v>40177</v>
    <v>40177</v>
    <v>0</v>
    <v>1</v>
    <v>633977280000000000,639178656670599681,0</v>
    <v>0</v>
    <v>bn9152</v>
    <v>XIDX:ADMG</v>
    <v>123</v>
  </rv>
  <rv s="1">
    <v>1</v>
    <v>XIDX:ADMG</v>
    <v>Daily</v>
    <v>41638</v>
    <v>41638</v>
    <v>0</v>
    <v>1</v>
    <v>635239584000000000,639178656670959768,0</v>
    <v>0</v>
    <v>bn9152</v>
    <v>XIDX:ADMG</v>
    <v>124</v>
  </rv>
  <rv s="1">
    <v>1</v>
    <v>XIDX:ADMG</v>
    <v>Daily</v>
    <v>43098</v>
    <v>43098</v>
    <v>0</v>
    <v>1</v>
    <v>636501024000000000,639178656671333990,0</v>
    <v>0</v>
    <v>bn9152</v>
    <v>XIDX:ADMG</v>
    <v>125</v>
  </rv>
  <rv s="1">
    <v>1</v>
    <v>XIDX:ADMG</v>
    <v>Daily</v>
    <v>44560</v>
    <v>44560</v>
    <v>0</v>
    <v>1</v>
    <v>637764192000000000,639178656671704070,0</v>
    <v>0</v>
    <v>bn9152</v>
    <v>XIDX:ADMG</v>
    <v>126</v>
  </rv>
  <rv s="1">
    <v>1</v>
    <v>XIDX:ADMG</v>
    <v>Daily</v>
    <v>46021</v>
    <v>46021</v>
    <v>0</v>
    <v>1</v>
    <v>639026496000000000,639178656672064157,0</v>
    <v>0</v>
    <v>bn9152</v>
    <v>XIDX:ADMG</v>
    <v>124</v>
  </rv>
  <rv s="1">
    <v>1</v>
    <v>XIDX:ADMG</v>
    <v>Daily</v>
    <v>40542</v>
    <v>40542</v>
    <v>0</v>
    <v>1</v>
    <v>634292640000000000,639178656671734083,0</v>
    <v>0</v>
    <v>bn9152</v>
    <v>XIDX:ADMG</v>
    <v>127</v>
  </rv>
  <rv s="1">
    <v>1</v>
    <v>XIDX:ADMG</v>
    <v>Daily</v>
    <v>42003</v>
    <v>42003</v>
    <v>0</v>
    <v>1</v>
    <v>635554944000000000,639178656672100029,0</v>
    <v>0</v>
    <v>bn9152</v>
    <v>XIDX:ADMG</v>
    <v>128</v>
  </rv>
  <rv s="1">
    <v>1</v>
    <v>XIDX:ADMG</v>
    <v>Daily</v>
    <v>43462</v>
    <v>43462</v>
    <v>0</v>
    <v>1</v>
    <v>636815520000000000,639178656672465676,0</v>
    <v>0</v>
    <v>bn9152</v>
    <v>XIDX:ADMG</v>
    <v>129</v>
  </rv>
  <rv s="1">
    <v>1</v>
    <v>XIDX:ADMG</v>
    <v>Daily</v>
    <v>44925</v>
    <v>44925</v>
    <v>0</v>
    <v>1</v>
    <v>638079552000000000,639178656672834335,0</v>
    <v>0</v>
    <v>bn9152</v>
    <v>XIDX:ADMG</v>
    <v>130</v>
  </rv>
  <rv s="1">
    <v>1</v>
    <v>XIDX:ADMG</v>
    <v>Daily</v>
    <v>42368</v>
    <v>42368</v>
    <v>0</v>
    <v>1</v>
    <v>635870304000000000,639178656670373768,0</v>
    <v>0</v>
    <v>bn9152</v>
    <v>XIDX:ADMG</v>
    <v>131</v>
  </rv>
  <rv s="1">
    <v>1</v>
    <v>XIDX:ADMG</v>
    <v>Daily</v>
    <v>45289</v>
    <v>45289</v>
    <v>0</v>
    <v>1</v>
    <v>638394048000000000,639178656670739718,0</v>
    <v>0</v>
    <v>bn9152</v>
    <v>XIDX:ADMG</v>
    <v>132</v>
  </rv>
  <rv s="1">
    <v>1</v>
    <v>XIDX:ADMG</v>
    <v>Daily</v>
    <v>39812</v>
    <v>39812</v>
    <v>0</v>
    <v>1</v>
    <v>633661920000000000,639178656670579684,0</v>
    <v>0</v>
    <v>bn9152</v>
    <v>XIDX:ADMG</v>
    <v>10</v>
  </rv>
  <rv s="1">
    <v>1</v>
    <v>XIDX:ADMG</v>
    <v>Daily</v>
    <v>42734</v>
    <v>42734</v>
    <v>0</v>
    <v>1</v>
    <v>636186528000000000,639178656670959768,0</v>
    <v>0</v>
    <v>bn9152</v>
    <v>XIDX:ADMG</v>
    <v>133</v>
  </rv>
  <rv s="1">
    <v>1</v>
    <v>XIDX:ADMG</v>
    <v>Daily</v>
    <v>45656</v>
    <v>45656</v>
    <v>0</v>
    <v>1</v>
    <v>638711136000000000,639178656671319850,0</v>
    <v>0</v>
    <v>bn9152</v>
    <v>XIDX:ADMG</v>
    <v>134</v>
  </rv>
  <rv s="1">
    <v>1</v>
    <v>XIDX:ADMG</v>
    <v>Daily</v>
    <v>40907</v>
    <v>40907</v>
    <v>0</v>
    <v>1</v>
    <v>634608000000000000,639178656670259611,0</v>
    <v>0</v>
    <v>bn9152</v>
    <v>XIDX:ADMG</v>
    <v>135</v>
  </rv>
  <rv s="1">
    <v>1</v>
    <v>XIDX:ADMG</v>
    <v>Daily</v>
    <v>43829</v>
    <v>43829</v>
    <v>0</v>
    <v>1</v>
    <v>637132608000000000,639178656670623827,0</v>
    <v>0</v>
    <v>bn9152</v>
    <v>XIDX:ADMG</v>
    <v>136</v>
  </rv>
  <rv s="1">
    <v>1</v>
    <v>XIDX:ADMG</v>
    <v>Daily</v>
    <v>46111</v>
    <v>46111</v>
    <v>0</v>
    <v>1</v>
    <v>639104256000000000,639178656670993914,0</v>
    <v>0</v>
    <v>bn9152</v>
    <v>XIDX:ADMG</v>
    <v>137</v>
  </rv>
  <rv s="1">
    <v>1</v>
    <v>XIDX:ADMG</v>
    <v>Daily</v>
    <v>44195</v>
    <v>44195</v>
    <v>0</v>
    <v>1</v>
    <v>637448832000000000,639178656675800856,0</v>
    <v>0</v>
    <v>bn9152</v>
    <v>XIDX:ADMG</v>
    <v>138</v>
  </rv>
  <rv s="1">
    <v>1</v>
    <v>XIDX:PMUI</v>
    <v>Daily</v>
    <v>46021</v>
    <v>46021</v>
    <v>0</v>
    <v>1</v>
    <v>639026496000000000,639178656677826249,0</v>
    <v>0</v>
    <v>che6fr</v>
    <v>XIDX:PMUI</v>
    <v>34</v>
  </rv>
  <rv s="1">
    <v>1</v>
    <v>XIDX:PMUI</v>
    <v>Daily</v>
    <v>46111</v>
    <v>46111</v>
    <v>0</v>
    <v>1</v>
    <v>639104256000000000,639178656677086079,0</v>
    <v>0</v>
    <v>che6fr</v>
    <v>XIDX:PMUI</v>
    <v>6</v>
  </rv>
  <rv s="1">
    <v>1</v>
    <v>XIDX:ADMF</v>
    <v>Daily</v>
    <v>40542</v>
    <v>40542</v>
    <v>0</v>
    <v>1</v>
    <v>634292640000000000,639178656671119806,0</v>
    <v>0</v>
    <v>bkf9yc</v>
    <v>XIDX:ADMF</v>
    <v>139</v>
  </rv>
  <rv s="1">
    <v>1</v>
    <v>XIDX:ADMF</v>
    <v>Daily</v>
    <v>42003</v>
    <v>42003</v>
    <v>0</v>
    <v>1</v>
    <v>635554944000000000,639178656671494029,0</v>
    <v>0</v>
    <v>bkf9yc</v>
    <v>XIDX:ADMF</v>
    <v>140</v>
  </rv>
  <rv s="1">
    <v>1</v>
    <v>XIDX:ADMF</v>
    <v>Daily</v>
    <v>43462</v>
    <v>43462</v>
    <v>0</v>
    <v>1</v>
    <v>636815520000000000,639178656671854109,0</v>
    <v>0</v>
    <v>bkf9yc</v>
    <v>XIDX:ADMF</v>
    <v>141</v>
  </rv>
  <rv s="1">
    <v>1</v>
    <v>XIDX:ADMF</v>
    <v>Daily</v>
    <v>44925</v>
    <v>44925</v>
    <v>0</v>
    <v>1</v>
    <v>638079552000000000,639178656672230054,0</v>
    <v>0</v>
    <v>bkf9yc</v>
    <v>XIDX:ADMF</v>
    <v>142</v>
  </rv>
  <rv s="1">
    <v>1</v>
    <v>XIDX:ADMF</v>
    <v>Daily</v>
    <v>40907</v>
    <v>40907</v>
    <v>0</v>
    <v>1</v>
    <v>634608000000000000,639178656672054158,0</v>
    <v>0</v>
    <v>bkf9yc</v>
    <v>XIDX:ADMF</v>
    <v>143</v>
  </rv>
  <rv s="1">
    <v>1</v>
    <v>XIDX:ADMF</v>
    <v>Daily</v>
    <v>42368</v>
    <v>42368</v>
    <v>0</v>
    <v>1</v>
    <v>635870304000000000,639178656672435669,0</v>
    <v>0</v>
    <v>bkf9yc</v>
    <v>XIDX:ADMF</v>
    <v>144</v>
  </rv>
  <rv s="1">
    <v>1</v>
    <v>XIDX:ADMF</v>
    <v>Daily</v>
    <v>43829</v>
    <v>43829</v>
    <v>0</v>
    <v>1</v>
    <v>637132608000000000,639178656672804328,0</v>
    <v>0</v>
    <v>bkf9yc</v>
    <v>XIDX:ADMF</v>
    <v>145</v>
  </rv>
  <rv s="1">
    <v>1</v>
    <v>XIDX:ADMF</v>
    <v>Daily</v>
    <v>45289</v>
    <v>45289</v>
    <v>0</v>
    <v>1</v>
    <v>638394048000000000,639178656673200272,0</v>
    <v>0</v>
    <v>bkf9yc</v>
    <v>XIDX:ADMF</v>
    <v>146</v>
  </rv>
  <rv s="1">
    <v>1</v>
    <v>XIDX:ADMF</v>
    <v>Daily</v>
    <v>46111</v>
    <v>46111</v>
    <v>0</v>
    <v>1</v>
    <v>639104256000000000,639178656673565918,0</v>
    <v>0</v>
    <v>bkf9yc</v>
    <v>XIDX:ADMF</v>
    <v>147</v>
  </rv>
  <rv s="1">
    <v>1</v>
    <v>XIDX:ADMF</v>
    <v>Daily</v>
    <v>39812</v>
    <v>39812</v>
    <v>0</v>
    <v>1</v>
    <v>633661920000000000,639178656671363996,0</v>
    <v>0</v>
    <v>bkf9yc</v>
    <v>XIDX:ADMF</v>
    <v>148</v>
  </rv>
  <rv s="1">
    <v>1</v>
    <v>XIDX:ADMF</v>
    <v>Daily</v>
    <v>42734</v>
    <v>42734</v>
    <v>0</v>
    <v>1</v>
    <v>636186528000000000,639178656672104166,0</v>
    <v>0</v>
    <v>bkf9yc</v>
    <v>XIDX:ADMF</v>
    <v>149</v>
  </rv>
  <rv s="1">
    <v>1</v>
    <v>XIDX:ADMF</v>
    <v>Daily</v>
    <v>44195</v>
    <v>44195</v>
    <v>0</v>
    <v>1</v>
    <v>637448832000000000,639178656672474254,0</v>
    <v>0</v>
    <v>bkf9yc</v>
    <v>XIDX:ADMF</v>
    <v>150</v>
  </rv>
  <rv s="1">
    <v>1</v>
    <v>XIDX:ADMF</v>
    <v>Daily</v>
    <v>45656</v>
    <v>45656</v>
    <v>0</v>
    <v>1</v>
    <v>638711136000000000,639178656672840190,0</v>
    <v>0</v>
    <v>bkf9yc</v>
    <v>XIDX:ADMF</v>
    <v>151</v>
  </rv>
  <rv s="1">
    <v>1</v>
    <v>XIDX:ADMF</v>
    <v>Daily</v>
    <v>40177</v>
    <v>40177</v>
    <v>0</v>
    <v>1</v>
    <v>633977280000000000,639178656676165102,0</v>
    <v>0</v>
    <v>bkf9yc</v>
    <v>XIDX:ADMF</v>
    <v>152</v>
  </rv>
  <rv s="1">
    <v>1</v>
    <v>XIDX:ADMF</v>
    <v>Daily</v>
    <v>46021</v>
    <v>46021</v>
    <v>0</v>
    <v>1</v>
    <v>639026496000000000,639178656676535190,0</v>
    <v>0</v>
    <v>bkf9yc</v>
    <v>XIDX:ADMF</v>
    <v>153</v>
  </rv>
  <rv s="1">
    <v>1</v>
    <v>XIDX:ADMF</v>
    <v>Daily</v>
    <v>41638</v>
    <v>41638</v>
    <v>0</v>
    <v>1</v>
    <v>635239584000000000,639178656675620815,0</v>
    <v>0</v>
    <v>bkf9yc</v>
    <v>XIDX:ADMF</v>
    <v>154</v>
  </rv>
  <rv s="1">
    <v>1</v>
    <v>XIDX:ADMF</v>
    <v>Daily</v>
    <v>43098</v>
    <v>43098</v>
    <v>0</v>
    <v>1</v>
    <v>636501024000000000,639178656677191169,0</v>
    <v>0</v>
    <v>bkf9yc</v>
    <v>XIDX:ADMF</v>
    <v>155</v>
  </rv>
  <rv s="1">
    <v>1</v>
    <v>XIDX:ADMF</v>
    <v>Daily</v>
    <v>44560</v>
    <v>44560</v>
    <v>0</v>
    <v>1</v>
    <v>637764192000000000,639178656679021580,0</v>
    <v>0</v>
    <v>bkf9yc</v>
    <v>XIDX:ADMF</v>
    <v>156</v>
  </rv>
  <rv s="1">
    <v>1</v>
    <v>XIDX:SUPA</v>
    <v>Daily</v>
    <v>46021</v>
    <v>46021</v>
    <v>0</v>
    <v>1</v>
    <v>639026496000000000,639178656671029036,0</v>
    <v>0</v>
    <v>cj53lh</v>
    <v>XIDX:SUPA</v>
    <v>157</v>
  </rv>
  <rv s="1">
    <v>1</v>
    <v>XIDX:SUPA</v>
    <v>Daily</v>
    <v>46111</v>
    <v>46111</v>
    <v>0</v>
    <v>1</v>
    <v>639104256000000000,639178656679780838,0</v>
    <v>0</v>
    <v>cj53lh</v>
    <v>XIDX:SUPA</v>
    <v>93</v>
  </rv>
  <rv s="1">
    <v>1</v>
    <v>XIDX:AYLS</v>
    <v>Daily</v>
    <v>45289</v>
    <v>45289</v>
    <v>0</v>
    <v>1</v>
    <v>638394048000000000,639178656684105793,0</v>
    <v>0</v>
    <v>btox8m</v>
    <v>XIDX:AYLS</v>
    <v>158</v>
  </rv>
  <rv s="1">
    <v>1</v>
    <v>XIDX:AYLS</v>
    <v>Daily</v>
    <v>46111</v>
    <v>46111</v>
    <v>0</v>
    <v>1</v>
    <v>639104256000000000,639178656684475869,0</v>
    <v>0</v>
    <v>btox8m</v>
    <v>XIDX:AYLS</v>
    <v>159</v>
  </rv>
  <rv s="1">
    <v>1</v>
    <v>XIDX:AYLS</v>
    <v>Daily</v>
    <v>44195</v>
    <v>44195</v>
    <v>0</v>
    <v>1</v>
    <v>637448832000000000,639178656695388366,0</v>
    <v>0</v>
    <v>btox8m</v>
    <v>XIDX:AYLS</v>
    <v>25</v>
  </rv>
  <rv s="1">
    <v>1</v>
    <v>XIDX:AYLS</v>
    <v>Daily</v>
    <v>45656</v>
    <v>45656</v>
    <v>0</v>
    <v>1</v>
    <v>638711136000000000,639178656695784505,0</v>
    <v>0</v>
    <v>btox8m</v>
    <v>XIDX:AYLS</v>
    <v>160</v>
  </rv>
  <rv s="1">
    <v>1</v>
    <v>XIDX:AYLS</v>
    <v>Daily</v>
    <v>44560</v>
    <v>44560</v>
    <v>0</v>
    <v>1</v>
    <v>637764192000000000,639178656689897126,0</v>
    <v>0</v>
    <v>btox8m</v>
    <v>XIDX:AYLS</v>
    <v>161</v>
  </rv>
  <rv s="1">
    <v>1</v>
    <v>XIDX:AYLS</v>
    <v>Daily</v>
    <v>44925</v>
    <v>44925</v>
    <v>0</v>
    <v>1</v>
    <v>638079552000000000,639178656689977148,0</v>
    <v>0</v>
    <v>btox8m</v>
    <v>XIDX:AYLS</v>
    <v>162</v>
  </rv>
  <rv s="1">
    <v>1</v>
    <v>XIDX:AYLS</v>
    <v>Daily</v>
    <v>46021</v>
    <v>46021</v>
    <v>0</v>
    <v>1</v>
    <v>639026496000000000,639178656689243114,0</v>
    <v>0</v>
    <v>btox8m</v>
    <v>XIDX:AYLS</v>
    <v>163</v>
  </rv>
  <rv s="1">
    <v>1</v>
    <v>XIDX:DOOH</v>
    <v>Daily</v>
    <v>46021</v>
    <v>46021</v>
    <v>0</v>
    <v>1</v>
    <v>639026496000000000,639178656679080863,0</v>
    <v>0</v>
    <v>c9pg52</v>
    <v>XIDX:DOOH</v>
    <v>164</v>
  </rv>
  <rv s="1">
    <v>1</v>
    <v>XIDX:DOOH</v>
    <v>Daily</v>
    <v>45656</v>
    <v>45656</v>
    <v>0</v>
    <v>1</v>
    <v>638711136000000000,639178656683932924,0</v>
    <v>0</v>
    <v>c9pg52</v>
    <v>XIDX:DOOH</v>
    <v>24</v>
  </rv>
  <rv s="1">
    <v>1</v>
    <v>XIDX:DOOH</v>
    <v>Daily</v>
    <v>45289</v>
    <v>45289</v>
    <v>0</v>
    <v>1</v>
    <v>638394048000000000,639178656685602255,0</v>
    <v>0</v>
    <v>c9pg52</v>
    <v>XIDX:DOOH</v>
    <v>67</v>
  </rv>
  <rv s="1">
    <v>1</v>
    <v>XIDX:DOOH</v>
    <v>Daily</v>
    <v>46111</v>
    <v>46111</v>
    <v>0</v>
    <v>1</v>
    <v>639104256000000000,639178656690853377,0</v>
    <v>0</v>
    <v>c9pg52</v>
    <v>XIDX:DOOH</v>
    <v>165</v>
  </rv>
  <rv s="1">
    <v>1</v>
    <v>XIDX:SMLE</v>
    <v>Daily</v>
    <v>46111</v>
    <v>46111</v>
    <v>0</v>
    <v>1</v>
    <v>639104256000000000,639178656676451002,0</v>
    <v>0</v>
    <v>cc45oc</v>
    <v>XIDX:SMLE</v>
    <v>166</v>
  </rv>
  <rv s="1">
    <v>1</v>
    <v>XIDX:SMLE</v>
    <v>Daily</v>
    <v>45656</v>
    <v>45656</v>
    <v>0</v>
    <v>1</v>
    <v>638711136000000000,639178656677915507,0</v>
    <v>0</v>
    <v>cc45oc</v>
    <v>XIDX:SMLE</v>
    <v>167</v>
  </rv>
  <rv s="1">
    <v>1</v>
    <v>XIDX:SMLE</v>
    <v>Daily</v>
    <v>46021</v>
    <v>46021</v>
    <v>0</v>
    <v>1</v>
    <v>639026496000000000,639178656681716370,0</v>
    <v>0</v>
    <v>cc45oc</v>
    <v>XIDX:SMLE</v>
    <v>168</v>
  </rv>
  <rv s="1">
    <v>1</v>
    <v>XIDX:RLCO</v>
    <v>Daily</v>
    <v>46111</v>
    <v>46111</v>
    <v>0</v>
    <v>1</v>
    <v>639104256000000000,639178656671764454,0</v>
    <v>0</v>
    <v>cixk4c</v>
    <v>XIDX:RLCO</v>
    <v>169</v>
  </rv>
  <rv s="1">
    <v>1</v>
    <v>XIDX:RLCO</v>
    <v>Daily</v>
    <v>46021</v>
    <v>46021</v>
    <v>0</v>
    <v>1</v>
    <v>639026496000000000,639178656676355446,0</v>
    <v>0</v>
    <v>cixk4c</v>
    <v>XIDX:RLCO</v>
    <v>170</v>
  </rv>
  <rv s="1">
    <v>1</v>
    <v>XIDX:PJHB</v>
    <v>Daily</v>
    <v>46021</v>
    <v>46021</v>
    <v>0</v>
    <v>1</v>
    <v>639026496000000000,639178656676728539,0</v>
    <v>0</v>
    <v>cimaz2</v>
    <v>XIDX:PJHB</v>
    <v>87</v>
  </rv>
  <rv s="1">
    <v>1</v>
    <v>XIDX:PJHB</v>
    <v>Daily</v>
    <v>46111</v>
    <v>46111</v>
    <v>0</v>
    <v>1</v>
    <v>639104256000000000,639178656675952917,0</v>
    <v>0</v>
    <v>cimaz2</v>
    <v>XIDX:PJHB</v>
    <v>29</v>
  </rv>
  <rv s="1">
    <v>1</v>
    <v>XIDX:EMAS</v>
    <v>Daily</v>
    <v>46111</v>
    <v>46111</v>
    <v>0</v>
    <v>1</v>
    <v>639104256000000000,639178656677462222,0</v>
    <v>0</v>
    <v>ci4x5r</v>
    <v>XIDX:EMAS</v>
    <v>171</v>
  </rv>
  <rv s="1">
    <v>1</v>
    <v>XIDX:EMAS</v>
    <v>Daily</v>
    <v>46021</v>
    <v>46021</v>
    <v>0</v>
    <v>1</v>
    <v>639026496000000000,639178656676331982,0</v>
    <v>0</v>
    <v>ci4x5r</v>
    <v>XIDX:EMAS</v>
    <v>172</v>
  </rv>
  <rv s="1">
    <v>1</v>
    <v>XIDX:CHEK</v>
    <v>Daily</v>
    <v>46111</v>
    <v>46111</v>
    <v>0</v>
    <v>1</v>
    <v>639104256000000000,639178656678552453,0</v>
    <v>0</v>
    <v>chddzr</v>
    <v>XIDX:CHEK</v>
    <v>173</v>
  </rv>
  <rv s="1">
    <v>1</v>
    <v>XIDX:CHEK</v>
    <v>Daily</v>
    <v>46021</v>
    <v>46021</v>
    <v>0</v>
    <v>1</v>
    <v>639026496000000000,639178656677460032,0</v>
    <v>0</v>
    <v>chddzr</v>
    <v>XIDX:CHEK</v>
    <v>168</v>
  </rv>
  <rv s="1">
    <v>1</v>
    <v>XIDX:MSJA</v>
    <v>Daily</v>
    <v>46021</v>
    <v>46021</v>
    <v>0</v>
    <v>1</v>
    <v>639026496000000000,639178656676815545,0</v>
    <v>0</v>
    <v>cc466h</v>
    <v>XIDX:MSJA</v>
    <v>174</v>
  </rv>
  <rv s="1">
    <v>1</v>
    <v>XIDX:MSJA</v>
    <v>Daily</v>
    <v>46111</v>
    <v>46111</v>
    <v>0</v>
    <v>1</v>
    <v>639104256000000000,639178656681766187,0</v>
    <v>0</v>
    <v>cc466h</v>
    <v>XIDX:MSJA</v>
    <v>175</v>
  </rv>
  <rv s="1">
    <v>1</v>
    <v>XIDX:MSJA</v>
    <v>Daily</v>
    <v>45656</v>
    <v>45656</v>
    <v>0</v>
    <v>1</v>
    <v>638711136000000000,639178656682446764,0</v>
    <v>0</v>
    <v>cc466h</v>
    <v>XIDX:MSJA</v>
    <v>176</v>
  </rv>
  <rv s="1">
    <v>1</v>
    <v>XIDX:WIFI</v>
    <v>Daily</v>
    <v>44925</v>
    <v>44925</v>
    <v>0</v>
    <v>1</v>
    <v>638079552000000000,639178656678326370,0</v>
    <v>0</v>
    <v>bx86dm</v>
    <v>XIDX:WIFI</v>
    <v>177</v>
  </rv>
  <rv s="1">
    <v>1</v>
    <v>XIDX:WIFI</v>
    <v>Daily</v>
    <v>45289</v>
    <v>45289</v>
    <v>0</v>
    <v>1</v>
    <v>638394048000000000,639178656677146092,0</v>
    <v>0</v>
    <v>bx86dm</v>
    <v>XIDX:WIFI</v>
    <v>178</v>
  </rv>
  <rv s="1">
    <v>1</v>
    <v>XIDX:WIFI</v>
    <v>Daily</v>
    <v>46111</v>
    <v>46111</v>
    <v>0</v>
    <v>1</v>
    <v>639104256000000000,639178656677516178,0</v>
    <v>0</v>
    <v>bx86dm</v>
    <v>XIDX:WIFI</v>
    <v>179</v>
  </rv>
  <rv s="1">
    <v>1</v>
    <v>XIDX:WIFI</v>
    <v>Daily</v>
    <v>44195</v>
    <v>44195</v>
    <v>0</v>
    <v>1</v>
    <v>637448832000000000,639178656679026530,0</v>
    <v>0</v>
    <v>bx86dm</v>
    <v>XIDX:WIFI</v>
    <v>76</v>
  </rv>
  <rv s="1">
    <v>1</v>
    <v>XIDX:WIFI</v>
    <v>Daily</v>
    <v>45656</v>
    <v>45656</v>
    <v>0</v>
    <v>1</v>
    <v>638711136000000000,639178656679404123,0</v>
    <v>0</v>
    <v>bx86dm</v>
    <v>XIDX:WIFI</v>
    <v>180</v>
  </rv>
  <rv s="1">
    <v>1</v>
    <v>XIDX:WIFI</v>
    <v>Daily</v>
    <v>44560</v>
    <v>44560</v>
    <v>0</v>
    <v>1</v>
    <v>637764192000000000,639178656682637357,0</v>
    <v>0</v>
    <v>bx86dm</v>
    <v>XIDX:WIFI</v>
    <v>181</v>
  </rv>
  <rv s="1">
    <v>1</v>
    <v>XIDX:WIFI</v>
    <v>Daily</v>
    <v>46021</v>
    <v>46021</v>
    <v>0</v>
    <v>1</v>
    <v>639026496000000000,639178656683757608,0</v>
    <v>0</v>
    <v>bx86dm</v>
    <v>XIDX:WIFI</v>
    <v>182</v>
  </rv>
  <rv s="1">
    <v>1</v>
    <v>XIDX:UFOE</v>
    <v>Daily</v>
    <v>44925</v>
    <v>44925</v>
    <v>0</v>
    <v>1</v>
    <v>638079552000000000,639178656675349529,0</v>
    <v>0</v>
    <v>bxjur7</v>
    <v>XIDX:UFOE</v>
    <v>183</v>
  </rv>
  <rv s="1">
    <v>1</v>
    <v>XIDX:UFOE</v>
    <v>Daily</v>
    <v>45289</v>
    <v>45289</v>
    <v>0</v>
    <v>1</v>
    <v>638394048000000000,639178656675617515,0</v>
    <v>0</v>
    <v>bxjur7</v>
    <v>XIDX:UFOE</v>
    <v>184</v>
  </rv>
  <rv s="1">
    <v>1</v>
    <v>XIDX:UFOE</v>
    <v>Daily</v>
    <v>46111</v>
    <v>46111</v>
    <v>0</v>
    <v>1</v>
    <v>639104256000000000,639178656675987596,0</v>
    <v>0</v>
    <v>bxjur7</v>
    <v>XIDX:UFOE</v>
    <v>185</v>
  </rv>
  <rv s="1">
    <v>1</v>
    <v>XIDX:UFOE</v>
    <v>Daily</v>
    <v>45656</v>
    <v>45656</v>
    <v>0</v>
    <v>1</v>
    <v>638711136000000000,639178656676059697,0</v>
    <v>0</v>
    <v>bxjur7</v>
    <v>XIDX:UFOE</v>
    <v>124</v>
  </rv>
  <rv s="1">
    <v>1</v>
    <v>XIDX:UFOE</v>
    <v>Daily</v>
    <v>44560</v>
    <v>44560</v>
    <v>0</v>
    <v>1</v>
    <v>637764192000000000,639178656677822297,0</v>
    <v>0</v>
    <v>bxjur7</v>
    <v>XIDX:UFOE</v>
    <v>186</v>
  </rv>
  <rv s="1">
    <v>1</v>
    <v>XIDX:UFOE</v>
    <v>Daily</v>
    <v>46021</v>
    <v>46021</v>
    <v>0</v>
    <v>1</v>
    <v>639026496000000000,639178656681168729,0</v>
    <v>0</v>
    <v>bxjur7</v>
    <v>XIDX:UFOE</v>
    <v>187</v>
  </rv>
  <rv s="1">
    <v>1</v>
    <v>XIDX:BLOG</v>
    <v>Daily</v>
    <v>46021</v>
    <v>46021</v>
    <v>0</v>
    <v>1</v>
    <v>639026496000000000,639178656688460317,0</v>
    <v>0</v>
    <v>chc7m7</v>
    <v>XIDX:BLOG</v>
    <v>175</v>
  </rv>
  <rv s="1">
    <v>1</v>
    <v>XIDX:BLOG</v>
    <v>Daily</v>
    <v>46111</v>
    <v>46111</v>
    <v>0</v>
    <v>1</v>
    <v>639104256000000000,639178656689730592,0</v>
    <v>0</v>
    <v>chc7m7</v>
    <v>XIDX:BLOG</v>
    <v>188</v>
  </rv>
  <rv s="1">
    <v>1</v>
    <v>XIDX:DGNS</v>
    <v>Daily</v>
    <v>44925</v>
    <v>44925</v>
    <v>0</v>
    <v>1</v>
    <v>638079552000000000,639178656676101173,0</v>
    <v>0</v>
    <v>bxbs2w</v>
    <v>XIDX:DGNS</v>
    <v>189</v>
  </rv>
  <rv s="1">
    <v>1</v>
    <v>XIDX:DGNS</v>
    <v>Daily</v>
    <v>45289</v>
    <v>45289</v>
    <v>0</v>
    <v>1</v>
    <v>638394048000000000,639178656676721314,0</v>
    <v>0</v>
    <v>bxbs2w</v>
    <v>XIDX:DGNS</v>
    <v>125</v>
  </rv>
  <rv s="1">
    <v>1</v>
    <v>XIDX:DGNS</v>
    <v>Daily</v>
    <v>46111</v>
    <v>46111</v>
    <v>0</v>
    <v>1</v>
    <v>639104256000000000,639178656677091392,0</v>
    <v>0</v>
    <v>bxbs2w</v>
    <v>XIDX:DGNS</v>
    <v>190</v>
  </rv>
  <rv s="1">
    <v>1</v>
    <v>XIDX:DGNS</v>
    <v>Daily</v>
    <v>45656</v>
    <v>45656</v>
    <v>0</v>
    <v>1</v>
    <v>638711136000000000,639178656676800836,0</v>
    <v>0</v>
    <v>bxbs2w</v>
    <v>XIDX:DGNS</v>
    <v>191</v>
  </rv>
  <rv s="1">
    <v>1</v>
    <v>XIDX:DGNS</v>
    <v>Daily</v>
    <v>44560</v>
    <v>44560</v>
    <v>0</v>
    <v>1</v>
    <v>637764192000000000,639178656683021703,0</v>
    <v>0</v>
    <v>bxbs2w</v>
    <v>XIDX:DGNS</v>
    <v>192</v>
  </rv>
  <rv s="1">
    <v>1</v>
    <v>XIDX:DGNS</v>
    <v>Daily</v>
    <v>46021</v>
    <v>46021</v>
    <v>0</v>
    <v>1</v>
    <v>639026496000000000,639178656683252236,0</v>
    <v>0</v>
    <v>bxbs2w</v>
    <v>XIDX:DGNS</v>
    <v>187</v>
  </rv>
  <rv s="1">
    <v>1</v>
    <v>XIDX:KETR</v>
    <v>Daily</v>
    <v>44925</v>
    <v>44925</v>
    <v>0</v>
    <v>1</v>
    <v>638079552000000000,639178656676470130,0</v>
    <v>0</v>
    <v>c7x3cw</v>
    <v>XIDX:KETR</v>
    <v>193</v>
  </rv>
  <rv s="1">
    <v>1</v>
    <v>XIDX:KETR</v>
    <v>Daily</v>
    <v>45289</v>
    <v>45289</v>
    <v>0</v>
    <v>1</v>
    <v>638394048000000000,639178656677450340,0</v>
    <v>0</v>
    <v>c7x3cw</v>
    <v>XIDX:KETR</v>
    <v>138</v>
  </rv>
  <rv s="1">
    <v>1</v>
    <v>XIDX:KETR</v>
    <v>Daily</v>
    <v>46111</v>
    <v>46111</v>
    <v>0</v>
    <v>1</v>
    <v>639104256000000000,639178656677824407,0</v>
    <v>0</v>
    <v>c7x3cw</v>
    <v>XIDX:KETR</v>
    <v>194</v>
  </rv>
  <rv s="1">
    <v>1</v>
    <v>XIDX:KETR</v>
    <v>Daily</v>
    <v>45656</v>
    <v>45656</v>
    <v>0</v>
    <v>1</v>
    <v>638711136000000000,639178656677170278,0</v>
    <v>0</v>
    <v>c7x3cw</v>
    <v>XIDX:KETR</v>
    <v>195</v>
  </rv>
  <rv s="1">
    <v>1</v>
    <v>XIDX:KETR</v>
    <v>Daily</v>
    <v>46021</v>
    <v>46021</v>
    <v>0</v>
    <v>1</v>
    <v>639026496000000000,639178656681911290,0</v>
    <v>0</v>
    <v>c7x3cw</v>
    <v>XIDX:KETR</v>
    <v>196</v>
  </rv>
  <rv s="1">
    <v>1</v>
    <v>XIDX:DCII</v>
    <v>Daily</v>
    <v>44925</v>
    <v>44925</v>
    <v>0</v>
    <v>1</v>
    <v>638079552000000000,639178656677214668,0</v>
    <v>0</v>
    <v>bxbr3m</v>
    <v>XIDX:DCII</v>
    <v>197</v>
  </rv>
  <rv s="1">
    <v>1</v>
    <v>XIDX:DCII</v>
    <v>Daily</v>
    <v>45289</v>
    <v>45289</v>
    <v>0</v>
    <v>1</v>
    <v>638394048000000000,639178656678555496,0</v>
    <v>0</v>
    <v>bxbr3m</v>
    <v>XIDX:DCII</v>
    <v>198</v>
  </rv>
  <rv s="1">
    <v>1</v>
    <v>XIDX:DCII</v>
    <v>Daily</v>
    <v>46111</v>
    <v>46111</v>
    <v>0</v>
    <v>1</v>
    <v>639104256000000000,639178656678925585,0</v>
    <v>0</v>
    <v>bxbr3m</v>
    <v>XIDX:DCII</v>
    <v>199</v>
  </rv>
  <rv s="1">
    <v>1</v>
    <v>XIDX:DCII</v>
    <v>Daily</v>
    <v>45656</v>
    <v>45656</v>
    <v>0</v>
    <v>1</v>
    <v>638711136000000000,639178656677925353,0</v>
    <v>0</v>
    <v>bxbr3m</v>
    <v>XIDX:DCII</v>
    <v>200</v>
  </rv>
  <rv s="1">
    <v>1</v>
    <v>XIDX:DCII</v>
    <v>Daily</v>
    <v>44560</v>
    <v>44560</v>
    <v>0</v>
    <v>1</v>
    <v>637764192000000000,639178656678575437,0</v>
    <v>0</v>
    <v>bxbr3m</v>
    <v>XIDX:DCII</v>
    <v>201</v>
  </rv>
  <rv s="1">
    <v>1</v>
    <v>XIDX:DCII</v>
    <v>Daily</v>
    <v>46021</v>
    <v>46021</v>
    <v>0</v>
    <v>1</v>
    <v>639026496000000000,639178656682275809,0</v>
    <v>0</v>
    <v>bxbr3m</v>
    <v>XIDX:DCII</v>
    <v>202</v>
  </rv>
  <rv s="1">
    <v>1</v>
    <v>XIDX:FAPA</v>
    <v>Daily</v>
    <v>44925</v>
    <v>44925</v>
    <v>0</v>
    <v>1</v>
    <v>638079552000000000,639178656677591503,0</v>
    <v>0</v>
    <v>bx7mww</v>
    <v>XIDX:FAPA</v>
    <v>203</v>
  </rv>
  <rv s="1">
    <v>1</v>
    <v>XIDX:FAPA</v>
    <v>Daily</v>
    <v>45289</v>
    <v>45289</v>
    <v>0</v>
    <v>1</v>
    <v>638394048000000000,639178656676010205,0</v>
    <v>0</v>
    <v>bx7mww</v>
    <v>XIDX:FAPA</v>
    <v>204</v>
  </rv>
  <rv s="1">
    <v>1</v>
    <v>XIDX:FAPA</v>
    <v>Daily</v>
    <v>46111</v>
    <v>46111</v>
    <v>0</v>
    <v>1</v>
    <v>639104256000000000,639178656676391238,0</v>
    <v>0</v>
    <v>bx7mww</v>
    <v>XIDX:FAPA</v>
    <v>205</v>
  </rv>
  <rv s="1">
    <v>1</v>
    <v>XIDX:FAPA</v>
    <v>Daily</v>
    <v>44195</v>
    <v>44195</v>
    <v>0</v>
    <v>1</v>
    <v>637448832000000000,639178656678291152,0</v>
    <v>0</v>
    <v>bx7mww</v>
    <v>XIDX:FAPA</v>
    <v>22</v>
  </rv>
  <rv s="1">
    <v>1</v>
    <v>XIDX:FAPA</v>
    <v>Daily</v>
    <v>45656</v>
    <v>45656</v>
    <v>0</v>
    <v>1</v>
    <v>638711136000000000,639178656678671247,0</v>
    <v>0</v>
    <v>bx7mww</v>
    <v>XIDX:FAPA</v>
    <v>206</v>
  </rv>
  <rv s="1">
    <v>1</v>
    <v>XIDX:FAPA</v>
    <v>Daily</v>
    <v>44560</v>
    <v>44560</v>
    <v>0</v>
    <v>1</v>
    <v>637764192000000000,639178656683391782,0</v>
    <v>0</v>
    <v>bx7mww</v>
    <v>XIDX:FAPA</v>
    <v>207</v>
  </rv>
  <rv s="1">
    <v>1</v>
    <v>XIDX:FAPA</v>
    <v>Daily</v>
    <v>46021</v>
    <v>46021</v>
    <v>0</v>
    <v>1</v>
    <v>639026496000000000,639178656683991910,0</v>
    <v>0</v>
    <v>bx7mww</v>
    <v>XIDX:FAPA</v>
    <v>208</v>
  </rv>
  <rv s="1">
    <v>1</v>
    <v>XIDX:MANG</v>
    <v>Daily</v>
    <v>46111</v>
    <v>46111</v>
    <v>0</v>
    <v>1</v>
    <v>639104256000000000,639178656678265431,0</v>
    <v>0</v>
    <v>cc463m</v>
    <v>XIDX:MANG</v>
    <v>209</v>
  </rv>
  <rv s="1">
    <v>1</v>
    <v>XIDX:MANG</v>
    <v>Daily</v>
    <v>45656</v>
    <v>45656</v>
    <v>0</v>
    <v>1</v>
    <v>638711136000000000,639178656676834582,0</v>
    <v>0</v>
    <v>cc463m</v>
    <v>XIDX:MANG</v>
    <v>210</v>
  </rv>
  <rv s="1">
    <v>1</v>
    <v>XIDX:MANG</v>
    <v>Daily</v>
    <v>46021</v>
    <v>46021</v>
    <v>0</v>
    <v>1</v>
    <v>639026496000000000,639178656679305138,0</v>
    <v>0</v>
    <v>cc463m</v>
    <v>XIDX:MANG</v>
    <v>211</v>
  </rv>
  <rv s="1">
    <v>1</v>
    <v>XIDX:FORE</v>
    <v>Daily</v>
    <v>46021</v>
    <v>46021</v>
    <v>0</v>
    <v>1</v>
    <v>639026496000000000,639178656688503946,0</v>
    <v>0</v>
    <v>cghp7w</v>
    <v>XIDX:FORE</v>
    <v>212</v>
  </rv>
  <rv s="1">
    <v>1</v>
    <v>XIDX:FORE</v>
    <v>Daily</v>
    <v>46111</v>
    <v>46111</v>
    <v>0</v>
    <v>1</v>
    <v>639104256000000000,639178656690744436,0</v>
    <v>0</v>
    <v>cghp7w</v>
    <v>XIDX:FORE</v>
    <v>213</v>
  </rv>
  <rv s="1">
    <v>1</v>
    <v>XIDX:DADA</v>
    <v>Daily</v>
    <v>44195</v>
    <v>44195</v>
    <v>0</v>
    <v>1</v>
    <v>637448832000000000,639178656684031613,0</v>
    <v>0</v>
    <v>btov1h</v>
    <v>XIDX:DADA</v>
    <v>214</v>
  </rv>
  <rv s="1">
    <v>1</v>
    <v>XIDX:DADA</v>
    <v>Daily</v>
    <v>45656</v>
    <v>45656</v>
    <v>0</v>
    <v>1</v>
    <v>638711136000000000,639178656684399424,0</v>
    <v>0</v>
    <v>btov1h</v>
    <v>XIDX:DADA</v>
    <v>215</v>
  </rv>
  <rv s="1">
    <v>1</v>
    <v>XIDX:DADA</v>
    <v>Daily</v>
    <v>44560</v>
    <v>44560</v>
    <v>0</v>
    <v>1</v>
    <v>637764192000000000,639178656682983394,0</v>
    <v>0</v>
    <v>btov1h</v>
    <v>XIDX:DADA</v>
    <v>25</v>
  </rv>
  <rv s="1">
    <v>1</v>
    <v>XIDX:DADA</v>
    <v>Daily</v>
    <v>46021</v>
    <v>46021</v>
    <v>0</v>
    <v>1</v>
    <v>639026496000000000,639178656683369211,0</v>
    <v>0</v>
    <v>btov1h</v>
    <v>XIDX:DADA</v>
    <v>25</v>
  </rv>
  <rv s="1">
    <v>1</v>
    <v>XIDX:DADA</v>
    <v>Daily</v>
    <v>44925</v>
    <v>44925</v>
    <v>0</v>
    <v>1</v>
    <v>638079552000000000,639178656695021745,0</v>
    <v>0</v>
    <v>btov1h</v>
    <v>XIDX:DADA</v>
    <v>25</v>
  </rv>
  <rv s="1">
    <v>1</v>
    <v>XIDX:DADA</v>
    <v>Daily</v>
    <v>45289</v>
    <v>45289</v>
    <v>0</v>
    <v>1</v>
    <v>638394048000000000,639178656688552720,0</v>
    <v>0</v>
    <v>btov1h</v>
    <v>XIDX:DADA</v>
    <v>216</v>
  </rv>
  <rv s="1">
    <v>1</v>
    <v>XIDX:DADA</v>
    <v>Daily</v>
    <v>46111</v>
    <v>46111</v>
    <v>0</v>
    <v>1</v>
    <v>639104256000000000,639178656689532959,0</v>
    <v>0</v>
    <v>btov1h</v>
    <v>XIDX:DADA</v>
    <v>25</v>
  </rv>
  <rv s="1">
    <v>1</v>
    <v>XIDX:ACRO</v>
    <v>Daily</v>
    <v>46021</v>
    <v>46021</v>
    <v>0</v>
    <v>1</v>
    <v>639026496000000000,639178656679001575,0</v>
    <v>0</v>
    <v>cc48gh</v>
    <v>XIDX:ACRO</v>
    <v>217</v>
  </rv>
  <rv s="1">
    <v>1</v>
    <v>XIDX:ACRO</v>
    <v>Daily</v>
    <v>46111</v>
    <v>46111</v>
    <v>0</v>
    <v>1</v>
    <v>639104256000000000,639178656676075083,0</v>
    <v>0</v>
    <v>cc48gh</v>
    <v>XIDX:ACRO</v>
    <v>10</v>
  </rv>
  <rv s="1">
    <v>1</v>
    <v>XIDX:ACRO</v>
    <v>Daily</v>
    <v>45656</v>
    <v>45656</v>
    <v>0</v>
    <v>1</v>
    <v>638711136000000000,639178656684747048,0</v>
    <v>0</v>
    <v>cc48gh</v>
    <v>XIDX:ACRO</v>
    <v>134</v>
  </rv>
  <rv s="1">
    <v>1</v>
    <v>XIDX:NICE</v>
    <v>Daily</v>
    <v>46111</v>
    <v>46111</v>
    <v>0</v>
    <v>1</v>
    <v>639104256000000000,639178656677571500,0</v>
    <v>0</v>
    <v>cc46f2</v>
    <v>XIDX:NICE</v>
    <v>218</v>
  </rv>
  <rv s="1">
    <v>1</v>
    <v>XIDX:NICE</v>
    <v>Daily</v>
    <v>45656</v>
    <v>45656</v>
    <v>0</v>
    <v>1</v>
    <v>638711136000000000,639178656681191786,0</v>
    <v>0</v>
    <v>cc46f2</v>
    <v>XIDX:NICE</v>
    <v>219</v>
  </rv>
  <rv s="1">
    <v>1</v>
    <v>XIDX:NICE</v>
    <v>Daily</v>
    <v>46021</v>
    <v>46021</v>
    <v>0</v>
    <v>1</v>
    <v>639026496000000000,639178656682512075,0</v>
    <v>0</v>
    <v>cc46f2</v>
    <v>XIDX:NICE</v>
    <v>220</v>
  </rv>
  <rv s="1">
    <v>1</v>
    <v>XIDX:MINE</v>
    <v>Daily</v>
    <v>46111</v>
    <v>46111</v>
    <v>0</v>
    <v>1</v>
    <v>639104256000000000,639178656691433315,0</v>
    <v>0</v>
    <v>cg3epr</v>
    <v>XIDX:MINE</v>
    <v>221</v>
  </rv>
  <rv s="1">
    <v>1</v>
    <v>XIDX:MINE</v>
    <v>Daily</v>
    <v>46021</v>
    <v>46021</v>
    <v>0</v>
    <v>1</v>
    <v>639026496000000000,639178656693053664,0</v>
    <v>0</v>
    <v>cg3epr</v>
    <v>XIDX:MINE</v>
    <v>222</v>
  </rv>
  <rv s="1">
    <v>1</v>
    <v>XIDX:CGAS</v>
    <v>Daily</v>
    <v>46021</v>
    <v>46021</v>
    <v>0</v>
    <v>1</v>
    <v>639026496000000000,639178656678334510,0</v>
    <v>0</v>
    <v>cc45zr</v>
    <v>XIDX:CGAS</v>
    <v>223</v>
  </rv>
  <rv s="1">
    <v>1</v>
    <v>XIDX:CGAS</v>
    <v>Daily</v>
    <v>45656</v>
    <v>45656</v>
    <v>0</v>
    <v>1</v>
    <v>638711136000000000,639178656683571635,0</v>
    <v>0</v>
    <v>cc45zr</v>
    <v>XIDX:CGAS</v>
    <v>30</v>
  </rv>
  <rv s="1">
    <v>1</v>
    <v>XIDX:CGAS</v>
    <v>Daily</v>
    <v>46111</v>
    <v>46111</v>
    <v>0</v>
    <v>1</v>
    <v>639104256000000000,639178656684685898,0</v>
    <v>0</v>
    <v>cc45zr</v>
    <v>XIDX:CGAS</v>
    <v>224</v>
  </rv>
  <rv s="1">
    <v>1</v>
    <v>XIDX:RAAM</v>
    <v>Daily</v>
    <v>46021</v>
    <v>46021</v>
    <v>0</v>
    <v>1</v>
    <v>639026496000000000,639178656680800827,0</v>
    <v>0</v>
    <v>c9pg7w</v>
    <v>XIDX:RAAM</v>
    <v>46</v>
  </rv>
  <rv s="1">
    <v>1</v>
    <v>XIDX:RAAM</v>
    <v>Daily</v>
    <v>45656</v>
    <v>45656</v>
    <v>0</v>
    <v>1</v>
    <v>638711136000000000,639178656684309413,0</v>
    <v>0</v>
    <v>c9pg7w</v>
    <v>XIDX:RAAM</v>
    <v>43</v>
  </rv>
  <rv s="1">
    <v>1</v>
    <v>XIDX:RAAM</v>
    <v>Daily</v>
    <v>45289</v>
    <v>45289</v>
    <v>0</v>
    <v>1</v>
    <v>638394048000000000,639178656684771796,0</v>
    <v>0</v>
    <v>c9pg7w</v>
    <v>XIDX:RAAM</v>
    <v>225</v>
  </rv>
  <rv s="1">
    <v>1</v>
    <v>XIDX:RAAM</v>
    <v>Daily</v>
    <v>46111</v>
    <v>46111</v>
    <v>0</v>
    <v>1</v>
    <v>639104256000000000,639178656685969774,0</v>
    <v>0</v>
    <v>c9pg7w</v>
    <v>XIDX:RAAM</v>
    <v>226</v>
  </rv>
  <rv s="1">
    <v>1</v>
    <v>XIDX:PIPA</v>
    <v>Daily</v>
    <v>45289</v>
    <v>45289</v>
    <v>0</v>
    <v>1</v>
    <v>638394048000000000,639178656684079363,0</v>
    <v>0</v>
    <v>c9cy5r</v>
    <v>XIDX:PIPA</v>
    <v>25</v>
  </rv>
  <rv s="1">
    <v>1</v>
    <v>XIDX:PIPA</v>
    <v>Daily</v>
    <v>45656</v>
    <v>45656</v>
    <v>0</v>
    <v>1</v>
    <v>638711136000000000,639178656685259634,0</v>
    <v>0</v>
    <v>c9cy5r</v>
    <v>XIDX:PIPA</v>
    <v>227</v>
  </rv>
  <rv s="1">
    <v>1</v>
    <v>XIDX:PIPA</v>
    <v>Daily</v>
    <v>46111</v>
    <v>46111</v>
    <v>0</v>
    <v>1</v>
    <v>639104256000000000,639178656687682507,0</v>
    <v>0</v>
    <v>c9cy5r</v>
    <v>XIDX:PIPA</v>
    <v>228</v>
  </rv>
  <rv s="1">
    <v>1</v>
    <v>XIDX:MBMA</v>
    <v>Daily</v>
    <v>46021</v>
    <v>46021</v>
    <v>0</v>
    <v>1</v>
    <v>639026496000000000,639178656682215795,0</v>
    <v>0</v>
    <v>c9fe52</v>
    <v>XIDX:MBMA</v>
    <v>86</v>
  </rv>
  <rv s="1">
    <v>1</v>
    <v>XIDX:MBMA</v>
    <v>Daily</v>
    <v>46111</v>
    <v>46111</v>
    <v>0</v>
    <v>1</v>
    <v>639104256000000000,639178656685507054,0</v>
    <v>0</v>
    <v>c9fe52</v>
    <v>XIDX:MBMA</v>
    <v>105</v>
  </rv>
  <rv s="1">
    <v>1</v>
    <v>XIDX:MBMA</v>
    <v>Daily</v>
    <v>45289</v>
    <v>45289</v>
    <v>0</v>
    <v>1</v>
    <v>638394048000000000,639178656682675901,0</v>
    <v>0</v>
    <v>c9fe52</v>
    <v>XIDX:MBMA</v>
    <v>229</v>
  </rv>
  <rv s="1">
    <v>1</v>
    <v>XIDX:MBMA</v>
    <v>Daily</v>
    <v>45656</v>
    <v>45656</v>
    <v>0</v>
    <v>1</v>
    <v>638711136000000000,639178656691228357,0</v>
    <v>0</v>
    <v>c9fe52</v>
    <v>XIDX:MBMA</v>
    <v>230</v>
  </rv>
  <rv s="1">
    <v>1</v>
    <v>XIDX:AWAN</v>
    <v>Daily</v>
    <v>45289</v>
    <v>45289</v>
    <v>0</v>
    <v>1</v>
    <v>638394048000000000,639178656682651689,0</v>
    <v>0</v>
    <v>c9f9yc</v>
    <v>XIDX:AWAN</v>
    <v>231</v>
  </rv>
  <rv s="1">
    <v>1</v>
    <v>XIDX:AWAN</v>
    <v>Daily</v>
    <v>46111</v>
    <v>46111</v>
    <v>0</v>
    <v>1</v>
    <v>639104256000000000,639178656683033777,0</v>
    <v>0</v>
    <v>c9f9yc</v>
    <v>XIDX:AWAN</v>
    <v>130</v>
  </rv>
  <rv s="1">
    <v>1</v>
    <v>XIDX:AWAN</v>
    <v>Daily</v>
    <v>45656</v>
    <v>45656</v>
    <v>0</v>
    <v>1</v>
    <v>638711136000000000,639178656683415625,0</v>
    <v>0</v>
    <v>c9f9yc</v>
    <v>XIDX:AWAN</v>
    <v>232</v>
  </rv>
  <rv s="1">
    <v>1</v>
    <v>XIDX:AWAN</v>
    <v>Daily</v>
    <v>46021</v>
    <v>46021</v>
    <v>0</v>
    <v>1</v>
    <v>639026496000000000,639178656688522958,0</v>
    <v>0</v>
    <v>c9f9yc</v>
    <v>XIDX:AWAN</v>
    <v>233</v>
  </rv>
  <rv s="1">
    <v>1</v>
    <v>XIDX:MENN</v>
    <v>Daily</v>
    <v>46111</v>
    <v>46111</v>
    <v>0</v>
    <v>1</v>
    <v>639104256000000000,639178656683780038,0</v>
    <v>0</v>
    <v>c9fbu2</v>
    <v>XIDX:MENN</v>
    <v>22</v>
  </rv>
  <rv s="1">
    <v>1</v>
    <v>XIDX:MENN</v>
    <v>Daily</v>
    <v>45289</v>
    <v>45289</v>
    <v>0</v>
    <v>1</v>
    <v>638394048000000000,639178656683780038,0</v>
    <v>0</v>
    <v>c9fbu2</v>
    <v>XIDX:MENN</v>
    <v>227</v>
  </rv>
  <rv s="1">
    <v>1</v>
    <v>XIDX:MENN</v>
    <v>Daily</v>
    <v>45656</v>
    <v>45656</v>
    <v>0</v>
    <v>1</v>
    <v>638711136000000000,639178656686329313,0</v>
    <v>0</v>
    <v>c9fbu2</v>
    <v>XIDX:MENN</v>
    <v>234</v>
  </rv>
  <rv s="1">
    <v>1</v>
    <v>XIDX:NCKL</v>
    <v>Daily</v>
    <v>45289</v>
    <v>45289</v>
    <v>0</v>
    <v>1</v>
    <v>638394048000000000,639178656684151646,0</v>
    <v>0</v>
    <v>c9dmnm</v>
    <v>XIDX:NCKL</v>
    <v>235</v>
  </rv>
  <rv s="1">
    <v>1</v>
    <v>XIDX:NCKL</v>
    <v>Daily</v>
    <v>46111</v>
    <v>46111</v>
    <v>0</v>
    <v>1</v>
    <v>639104256000000000,639178656684519462,0</v>
    <v>0</v>
    <v>c9dmnm</v>
    <v>XIDX:NCKL</v>
    <v>236</v>
  </rv>
  <rv s="1">
    <v>1</v>
    <v>XIDX:NCKL</v>
    <v>Daily</v>
    <v>45656</v>
    <v>45656</v>
    <v>0</v>
    <v>1</v>
    <v>638711136000000000,639178656684149383,0</v>
    <v>0</v>
    <v>c9dmnm</v>
    <v>XIDX:NCKL</v>
    <v>237</v>
  </rv>
  <rv s="1">
    <v>1</v>
    <v>XIDX:NCKL</v>
    <v>Daily</v>
    <v>46021</v>
    <v>46021</v>
    <v>0</v>
    <v>1</v>
    <v>639026496000000000,639178656687310068,0</v>
    <v>0</v>
    <v>c9dmnm</v>
    <v>XIDX:NCKL</v>
    <v>238</v>
  </rv>
  <rv s="1">
    <v>1</v>
    <v>XIDX:CARE</v>
    <v>Daily</v>
    <v>44925</v>
    <v>44925</v>
    <v>0</v>
    <v>1</v>
    <v>638079552000000000,639178656684803119,0</v>
    <v>0</v>
    <v>btysdm</v>
    <v>XIDX:CARE</v>
    <v>239</v>
  </rv>
  <rv s="1">
    <v>1</v>
    <v>XIDX:CARE</v>
    <v>Daily</v>
    <v>45289</v>
    <v>45289</v>
    <v>0</v>
    <v>1</v>
    <v>638394048000000000,639178656686003387,0</v>
    <v>0</v>
    <v>btysdm</v>
    <v>XIDX:CARE</v>
    <v>240</v>
  </rv>
  <rv s="1">
    <v>1</v>
    <v>XIDX:CARE</v>
    <v>Daily</v>
    <v>46111</v>
    <v>46111</v>
    <v>0</v>
    <v>1</v>
    <v>639104256000000000,639178656682672639,0</v>
    <v>0</v>
    <v>btysdm</v>
    <v>XIDX:CARE</v>
    <v>180</v>
  </rv>
  <rv s="1">
    <v>1</v>
    <v>XIDX:CARE</v>
    <v>Daily</v>
    <v>44195</v>
    <v>44195</v>
    <v>0</v>
    <v>1</v>
    <v>637448832000000000,639178656684893136,0</v>
    <v>0</v>
    <v>btysdm</v>
    <v>XIDX:CARE</v>
    <v>241</v>
  </rv>
  <rv s="1">
    <v>1</v>
    <v>XIDX:CARE</v>
    <v>Daily</v>
    <v>45656</v>
    <v>45656</v>
    <v>0</v>
    <v>1</v>
    <v>638711136000000000,639178656685263221,0</v>
    <v>0</v>
    <v>btysdm</v>
    <v>XIDX:CARE</v>
    <v>23</v>
  </rv>
  <rv s="1">
    <v>1</v>
    <v>XIDX:CARE</v>
    <v>Daily</v>
    <v>44560</v>
    <v>44560</v>
    <v>0</v>
    <v>1</v>
    <v>637764192000000000,639178656687432645,0</v>
    <v>0</v>
    <v>btysdm</v>
    <v>XIDX:CARE</v>
    <v>107</v>
  </rv>
  <rv s="1">
    <v>1</v>
    <v>XIDX:CARE</v>
    <v>Daily</v>
    <v>46021</v>
    <v>46021</v>
    <v>0</v>
    <v>1</v>
    <v>639026496000000000,639178656688043839,0</v>
    <v>0</v>
    <v>btysdm</v>
    <v>XIDX:CARE</v>
    <v>105</v>
  </rv>
  <rv s="1">
    <v>1</v>
    <v>XIDX:AMAN</v>
    <v>Daily</v>
    <v>44925</v>
    <v>44925</v>
    <v>0</v>
    <v>1</v>
    <v>638079552000000000,639178656685172961,0</v>
    <v>0</v>
    <v>btysar</v>
    <v>XIDX:AMAN</v>
    <v>242</v>
  </rv>
  <rv s="1">
    <v>1</v>
    <v>XIDX:AMAN</v>
    <v>Daily</v>
    <v>45289</v>
    <v>45289</v>
    <v>0</v>
    <v>1</v>
    <v>638394048000000000,639178656683406749,0</v>
    <v>0</v>
    <v>btysar</v>
    <v>XIDX:AMAN</v>
    <v>243</v>
  </rv>
  <rv s="1">
    <v>1</v>
    <v>XIDX:AMAN</v>
    <v>Daily</v>
    <v>46111</v>
    <v>46111</v>
    <v>0</v>
    <v>1</v>
    <v>639104256000000000,639178656683792656,0</v>
    <v>0</v>
    <v>btysar</v>
    <v>XIDX:AMAN</v>
    <v>244</v>
  </rv>
  <rv s="1">
    <v>1</v>
    <v>XIDX:AMAN</v>
    <v>Daily</v>
    <v>44195</v>
    <v>44195</v>
    <v>0</v>
    <v>1</v>
    <v>637448832000000000,639178656685627246,0</v>
    <v>0</v>
    <v>btysar</v>
    <v>XIDX:AMAN</v>
    <v>245</v>
  </rv>
  <rv s="1">
    <v>1</v>
    <v>XIDX:AMAN</v>
    <v>Daily</v>
    <v>45656</v>
    <v>45656</v>
    <v>0</v>
    <v>1</v>
    <v>638711136000000000,639178656686003147,0</v>
    <v>0</v>
    <v>btysar</v>
    <v>XIDX:AMAN</v>
    <v>246</v>
  </rv>
  <rv s="1">
    <v>1</v>
    <v>XIDX:AMAN</v>
    <v>Daily</v>
    <v>44560</v>
    <v>44560</v>
    <v>0</v>
    <v>1</v>
    <v>637764192000000000,639178656688413693,0</v>
    <v>0</v>
    <v>btysar</v>
    <v>XIDX:AMAN</v>
    <v>247</v>
  </rv>
  <rv s="1">
    <v>1</v>
    <v>XIDX:AMAN</v>
    <v>Daily</v>
    <v>46021</v>
    <v>46021</v>
    <v>0</v>
    <v>1</v>
    <v>639026496000000000,639178656688887977,0</v>
    <v>0</v>
    <v>btysar</v>
    <v>XIDX:AMAN</v>
    <v>126</v>
  </rv>
  <rv s="1">
    <v>1</v>
    <v>XIDX:BESS</v>
    <v>Daily</v>
    <v>44925</v>
    <v>44925</v>
    <v>0</v>
    <v>1</v>
    <v>638079552000000000,639178656685539690,0</v>
    <v>0</v>
    <v>btyakr</v>
    <v>XIDX:BESS</v>
    <v>248</v>
  </rv>
  <rv s="1">
    <v>1</v>
    <v>XIDX:BESS</v>
    <v>Daily</v>
    <v>45289</v>
    <v>45289</v>
    <v>0</v>
    <v>1</v>
    <v>638394048000000000,639178656684529453,0</v>
    <v>0</v>
    <v>btyakr</v>
    <v>XIDX:BESS</v>
    <v>226</v>
  </rv>
  <rv s="1">
    <v>1</v>
    <v>XIDX:BESS</v>
    <v>Daily</v>
    <v>46111</v>
    <v>46111</v>
    <v>0</v>
    <v>1</v>
    <v>639104256000000000,639178656684899541,0</v>
    <v>0</v>
    <v>btyakr</v>
    <v>XIDX:BESS</v>
    <v>122</v>
  </rv>
  <rv s="1">
    <v>1</v>
    <v>XIDX:BESS</v>
    <v>Daily</v>
    <v>44195</v>
    <v>44195</v>
    <v>0</v>
    <v>1</v>
    <v>637448832000000000,639178656693171342,0</v>
    <v>0</v>
    <v>btyakr</v>
    <v>XIDX:BESS</v>
    <v>61</v>
  </rv>
  <rv s="1">
    <v>1</v>
    <v>XIDX:BESS</v>
    <v>Daily</v>
    <v>45656</v>
    <v>45656</v>
    <v>0</v>
    <v>1</v>
    <v>638711136000000000,639178656693533920,0</v>
    <v>0</v>
    <v>btyakr</v>
    <v>XIDX:BESS</v>
    <v>249</v>
  </rv>
  <rv s="1">
    <v>1</v>
    <v>XIDX:BESS</v>
    <v>Daily</v>
    <v>44560</v>
    <v>44560</v>
    <v>0</v>
    <v>1</v>
    <v>637764192000000000,639178656687814393,0</v>
    <v>0</v>
    <v>btyakr</v>
    <v>XIDX:BESS</v>
    <v>250</v>
  </rv>
  <rv s="1">
    <v>1</v>
    <v>XIDX:BESS</v>
    <v>Daily</v>
    <v>46021</v>
    <v>46021</v>
    <v>0</v>
    <v>1</v>
    <v>639026496000000000,639178656688782777,0</v>
    <v>0</v>
    <v>btyakr</v>
    <v>XIDX:BESS</v>
    <v>251</v>
  </rv>
  <rv s="1">
    <v>1</v>
    <v>XIDX:ESTA</v>
    <v>Daily</v>
    <v>44195</v>
    <v>44195</v>
    <v>0</v>
    <v>1</v>
    <v>637448832000000000,639178656682534824,0</v>
    <v>0</v>
    <v>btxltc</v>
    <v>XIDX:ESTA</v>
    <v>177</v>
  </rv>
  <rv s="1">
    <v>1</v>
    <v>XIDX:ESTA</v>
    <v>Daily</v>
    <v>45656</v>
    <v>45656</v>
    <v>0</v>
    <v>1</v>
    <v>638711136000000000,639178656682904905,0</v>
    <v>0</v>
    <v>btxltc</v>
    <v>XIDX:ESTA</v>
    <v>19</v>
  </rv>
  <rv s="1">
    <v>1</v>
    <v>XIDX:ESTA</v>
    <v>Daily</v>
    <v>44560</v>
    <v>44560</v>
    <v>0</v>
    <v>1</v>
    <v>637764192000000000,639178656685265445,0</v>
    <v>0</v>
    <v>btxltc</v>
    <v>XIDX:ESTA</v>
    <v>231</v>
  </rv>
  <rv s="1">
    <v>1</v>
    <v>XIDX:ESTA</v>
    <v>Daily</v>
    <v>46021</v>
    <v>46021</v>
    <v>0</v>
    <v>1</v>
    <v>639026496000000000,639178656685638033,0</v>
    <v>0</v>
    <v>btxltc</v>
    <v>XIDX:ESTA</v>
    <v>22</v>
  </rv>
  <rv s="1">
    <v>1</v>
    <v>XIDX:ESTA</v>
    <v>Daily</v>
    <v>44925</v>
    <v>44925</v>
    <v>0</v>
    <v>1</v>
    <v>638079552000000000,639178656694277511,0</v>
    <v>0</v>
    <v>btxltc</v>
    <v>XIDX:ESTA</v>
    <v>252</v>
  </rv>
  <rv s="1">
    <v>1</v>
    <v>XIDX:ESTA</v>
    <v>Daily</v>
    <v>45289</v>
    <v>45289</v>
    <v>0</v>
    <v>1</v>
    <v>638394048000000000,639178656689246362,0</v>
    <v>0</v>
    <v>btxltc</v>
    <v>XIDX:ESTA</v>
    <v>253</v>
  </rv>
  <rv s="1">
    <v>1</v>
    <v>XIDX:ESTA</v>
    <v>Daily</v>
    <v>46111</v>
    <v>46111</v>
    <v>0</v>
    <v>1</v>
    <v>639104256000000000,639178656691966989,0</v>
    <v>0</v>
    <v>btxltc</v>
    <v>XIDX:ESTA</v>
    <v>195</v>
  </rv>
  <rv s="1">
    <v>1</v>
    <v>XIDX:ASPI</v>
    <v>Daily</v>
    <v>44195</v>
    <v>44195</v>
    <v>0</v>
    <v>1</v>
    <v>637448832000000000,639178656683291437,0</v>
    <v>0</v>
    <v>btr8pr</v>
    <v>XIDX:ASPI</v>
    <v>254</v>
  </rv>
  <rv s="1">
    <v>1</v>
    <v>XIDX:ASPI</v>
    <v>Daily</v>
    <v>45656</v>
    <v>45656</v>
    <v>0</v>
    <v>1</v>
    <v>638711136000000000,639178656683661524,0</v>
    <v>0</v>
    <v>btr8pr</v>
    <v>XIDX:ASPI</v>
    <v>255</v>
  </rv>
  <rv s="1">
    <v>1</v>
    <v>XIDX:ASPI</v>
    <v>Daily</v>
    <v>44560</v>
    <v>44560</v>
    <v>0</v>
    <v>1</v>
    <v>637764192000000000,639178656686012102,0</v>
    <v>0</v>
    <v>btr8pr</v>
    <v>XIDX:ASPI</v>
    <v>14</v>
  </rv>
  <rv s="1">
    <v>1</v>
    <v>XIDX:ASPI</v>
    <v>Daily</v>
    <v>46021</v>
    <v>46021</v>
    <v>0</v>
    <v>1</v>
    <v>639026496000000000,639178656682603314,0</v>
    <v>0</v>
    <v>btr8pr</v>
    <v>XIDX:ASPI</v>
    <v>105</v>
  </rv>
  <rv s="1">
    <v>1</v>
    <v>XIDX:ASPI</v>
    <v>Daily</v>
    <v>44925</v>
    <v>44925</v>
    <v>0</v>
    <v>1</v>
    <v>638079552000000000,639178656694645802,0</v>
    <v>0</v>
    <v>btr8pr</v>
    <v>XIDX:ASPI</v>
    <v>131</v>
  </rv>
  <rv s="1">
    <v>1</v>
    <v>XIDX:ASPI</v>
    <v>Daily</v>
    <v>46111</v>
    <v>46111</v>
    <v>0</v>
    <v>1</v>
    <v>639104256000000000,639178656688192648,0</v>
    <v>0</v>
    <v>btr8pr</v>
    <v>XIDX:ASPI</v>
    <v>244</v>
  </rv>
  <rv s="1">
    <v>1</v>
    <v>XIDX:ASPI</v>
    <v>Daily</v>
    <v>45289</v>
    <v>45289</v>
    <v>0</v>
    <v>1</v>
    <v>638394048000000000,639178656688520321,0</v>
    <v>0</v>
    <v>btr8pr</v>
    <v>XIDX:ASPI</v>
    <v>173</v>
  </rv>
  <rv s="1">
    <v>1</v>
    <v>XIDX:KAQI</v>
    <v>Daily</v>
    <v>46021</v>
    <v>46021</v>
    <v>0</v>
    <v>1</v>
    <v>639026496000000000,639178656689983005,0</v>
    <v>0</v>
    <v>cg3ah7</v>
    <v>XIDX:KAQI</v>
    <v>10</v>
  </rv>
  <rv s="1">
    <v>1</v>
    <v>XIDX:KAQI</v>
    <v>Daily</v>
    <v>46111</v>
    <v>46111</v>
    <v>0</v>
    <v>1</v>
    <v>639104256000000000,639178656688632886,0</v>
    <v>0</v>
    <v>cg3ah7</v>
    <v>XIDX:KAQI</v>
    <v>18</v>
  </rv>
  <rv s="1">
    <v>1</v>
    <v>XIDX:DKHH</v>
    <v>Daily</v>
    <v>46111</v>
    <v>46111</v>
    <v>0</v>
    <v>1</v>
    <v>639104256000000000,639178656685232253,0</v>
    <v>0</v>
    <v>cgo8rw</v>
    <v>XIDX:DKHH</v>
    <v>256</v>
  </rv>
  <rv s="1">
    <v>1</v>
    <v>XIDX:DKHH</v>
    <v>Daily</v>
    <v>46021</v>
    <v>46021</v>
    <v>0</v>
    <v>1</v>
    <v>639026496000000000,639178656690347230,0</v>
    <v>0</v>
    <v>cgo8rw</v>
    <v>XIDX:DKHH</v>
    <v>70</v>
  </rv>
  <rv s="1">
    <v>1</v>
    <v>XIDX:MDLA</v>
    <v>Daily</v>
    <v>46021</v>
    <v>46021</v>
    <v>0</v>
    <v>1</v>
    <v>639026496000000000,639178656687767909,0</v>
    <v>0</v>
    <v>cgbphw</v>
    <v>XIDX:MDLA</v>
    <v>257</v>
  </rv>
  <rv s="1">
    <v>1</v>
    <v>XIDX:MDLA</v>
    <v>Daily</v>
    <v>46111</v>
    <v>46111</v>
    <v>0</v>
    <v>1</v>
    <v>639104256000000000,639178656689988396,0</v>
    <v>0</v>
    <v>cgbphw</v>
    <v>XIDX:MDLA</v>
    <v>258</v>
  </rv>
  <rv s="1">
    <v>1</v>
    <v>XIDX:CDIA</v>
    <v>Daily</v>
    <v>46021</v>
    <v>46021</v>
    <v>0</v>
    <v>1</v>
    <v>639026496000000000,639178656688838148,0</v>
    <v>0</v>
    <v>chdaw7</v>
    <v>XIDX:CDIA</v>
    <v>259</v>
  </rv>
  <rv s="1">
    <v>1</v>
    <v>XIDX:CDIA</v>
    <v>Daily</v>
    <v>46111</v>
    <v>46111</v>
    <v>0</v>
    <v>1</v>
    <v>639104256000000000,639178656690468049,0</v>
    <v>0</v>
    <v>chdaw7</v>
    <v>XIDX:CDIA</v>
    <v>260</v>
  </rv>
  <rv s="1">
    <v>1</v>
    <v>XIDX:PSAT</v>
    <v>Daily</v>
    <v>46021</v>
    <v>46021</v>
    <v>0</v>
    <v>1</v>
    <v>639026496000000000,639178656689951340,0</v>
    <v>0</v>
    <v>chc7rw</v>
    <v>XIDX:PSAT</v>
    <v>261</v>
  </rv>
  <rv s="1">
    <v>1</v>
    <v>XIDX:PSAT</v>
    <v>Daily</v>
    <v>46111</v>
    <v>46111</v>
    <v>0</v>
    <v>1</v>
    <v>639104256000000000,639178656691591700,0</v>
    <v>0</v>
    <v>chc7rw</v>
    <v>XIDX:PSAT</v>
    <v>262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3</v>
      </c>
      <c r="D2" s="2" vm="1">
        <f ca="1">IFERROR(_xlfn.STOCKHISTORY("XIDX:" &amp; $C$1, D3, , 0, 0, 1), "Libur")</f>
        <v>334</v>
      </c>
      <c r="H2" s="2" vm="1">
        <f ca="1">IFERROR(INDEX(D2:G2,COUNT(D2:G2)),"")</f>
        <v>334</v>
      </c>
      <c r="I2" s="2" vm="2">
        <f ca="1">IFERROR(_xlfn.STOCKHISTORY("XIDX:" &amp; $C$1, I1, , 0, 0, 1), "Libur")</f>
        <v>462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676199000000</v>
      </c>
      <c r="H4" s="2">
        <f>IFERROR(SUM(D4:G4)*(4/MAX(1,COUNT(D4:G4))),"")</f>
        <v>2704796000000</v>
      </c>
      <c r="I4" s="2">
        <f>IFERROR(INDEX(I51:I500,MATCH($C$4,$C$51:$C$500,0)),"")</f>
        <v>2362331000000</v>
      </c>
      <c r="J4" s="2">
        <f>IFERROR(INDEX(J51:J500,MATCH($C$4,$C$51:$C$500,0)),"")</f>
        <v>2118702000000</v>
      </c>
      <c r="K4" s="2">
        <f>IFERROR(INDEX(K51:K500,MATCH($C$4,$C$51:$C$500,0)),"")</f>
        <v>1759355000000</v>
      </c>
      <c r="L4" s="2">
        <f>IFERROR(INDEX(L51:L500,MATCH($C$4,$C$51:$C$500,0)),"")</f>
        <v>1433458000000</v>
      </c>
      <c r="M4" s="2">
        <f>IFERROR(INDEX(M51:M500,MATCH($C$4,$C$51:$C$500,0)),"")</f>
        <v>917990000000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61630000000</v>
      </c>
      <c r="H5" s="2">
        <f>IFERROR(SUM(D5:G5)*(4/MAX(1,COUNT(D5:G5))),"")</f>
        <v>246520000000</v>
      </c>
      <c r="I5" s="2">
        <f>IFERROR(INDEX(I51:I500,MATCH($C$5,$C$51:$C$500,0)),"")</f>
        <v>200836000000</v>
      </c>
      <c r="J5" s="2">
        <f>IFERROR(INDEX(J51:J500,MATCH($C$5,$C$51:$C$500,0)),"")</f>
        <v>306499000000</v>
      </c>
      <c r="K5" s="2">
        <f>IFERROR(INDEX(K51:K500,MATCH($C$5,$C$51:$C$500,0)),"")</f>
        <v>217289000000</v>
      </c>
      <c r="L5" s="2">
        <f>IFERROR(INDEX(L51:L500,MATCH($C$5,$C$51:$C$500,0)),"")</f>
        <v>110222000000</v>
      </c>
      <c r="M5" s="2">
        <f>IFERROR(INDEX(M51:M500,MATCH($C$5,$C$51:$C$500,0)),"")</f>
        <v>66226000000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996569000000</v>
      </c>
      <c r="H6" s="2">
        <f>IFERROR(INDEX(D6:G6,COUNT(D6:G6)),"")</f>
        <v>996569000000</v>
      </c>
      <c r="I6" s="2">
        <f>IFERROR(INDEX(I51:I500,MATCH($C$6,$C$51:$C$500,0)),"")</f>
        <v>934939000000</v>
      </c>
      <c r="J6" s="2">
        <f>IFERROR(INDEX(J51:J500,MATCH($C$6,$C$51:$C$500,0)),"")</f>
        <v>606449000000</v>
      </c>
      <c r="K6" s="2">
        <f>IFERROR(INDEX(K51:K500,MATCH($C$6,$C$51:$C$500,0)),"")</f>
        <v>399950000000</v>
      </c>
      <c r="L6" s="2">
        <f>IFERROR(INDEX(L51:L500,MATCH($C$6,$C$51:$C$500,0)),"")</f>
        <v>182661000000</v>
      </c>
      <c r="M6" s="2">
        <f>IFERROR(INDEX(M51:M500,MATCH($C$6,$C$51:$C$500,0)),"")</f>
        <v>72439000000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4.08</v>
      </c>
      <c r="H7" s="3">
        <f>IFERROR(INDEX(D7:G7,COUNT(D7:G7)),"")</f>
        <v>4.08</v>
      </c>
      <c r="I7" s="3">
        <f>IFERROR(INDEX(I51:I500,MATCH($C$7,$C$51:$C$500,0))/1000000000,"")</f>
        <v>4.08</v>
      </c>
      <c r="J7" s="3">
        <f>IFERROR(INDEX(J51:J500,MATCH($C$7,$C$51:$C$500,0))/1000000000,"")</f>
        <v>3.47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356000000000</v>
      </c>
      <c r="H8" s="2">
        <f>IFERROR(INDEX(D8:G8,COUNT(D8:G8)),"")</f>
        <v>356000000000</v>
      </c>
      <c r="I8" s="2">
        <f>IFERROR(INDEX(I51:I500,MATCH($C$8,$C$51:$C$500,0)),"")</f>
        <v>12000000000</v>
      </c>
      <c r="J8" s="2">
        <f>IFERROR(INDEX(J51:J500,MATCH($C$8,$C$51:$C$500,0)),"")</f>
        <v>92000000000</v>
      </c>
      <c r="K8" s="2">
        <f>IFERROR(INDEX(K51:K500,MATCH($C$8,$C$51:$C$500,0)),"")</f>
        <v>117000000000</v>
      </c>
      <c r="L8" s="2">
        <f>IFERROR(INDEX(L51:L500,MATCH($C$8,$C$51:$C$500,0)),"")</f>
        <v>103000000000</v>
      </c>
      <c r="M8" s="2">
        <f>IFERROR(INDEX(M51:M500,MATCH($C$8,$C$51:$C$500,0)),"")</f>
        <v>73000000000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87.17</v>
      </c>
      <c r="H9" s="3">
        <f>IFERROR(INDEX(D9:G9,COUNT(D9:G9)),"")</f>
        <v>87.17</v>
      </c>
      <c r="I9" s="3">
        <f>IFERROR(INDEX(I51:I500,MATCH($C$9,$C$51:$C$500,0)),"")</f>
        <v>2.93</v>
      </c>
      <c r="J9" s="3">
        <f>IFERROR(INDEX(J51:J500,MATCH($C$9,$C$51:$C$500,0)),"")</f>
        <v>26.58</v>
      </c>
      <c r="K9" s="3">
        <f>IFERROR(INDEX(K51:K500,MATCH($C$9,$C$51:$C$500,0)),"")</f>
        <v>681463.59</v>
      </c>
      <c r="L9" s="3">
        <f>IFERROR(INDEX(L51:L500,MATCH($C$9,$C$51:$C$500,0)),"")</f>
        <v>597613.09</v>
      </c>
      <c r="M9" s="3">
        <f>IFERROR(INDEX(M51:M500,MATCH($C$9,$C$51:$C$500,0)),"")</f>
        <v>424585.2</v>
      </c>
    </row>
    <row r="10" spans="1:13" ht="15.5" x14ac:dyDescent="0.35">
      <c r="C10" t="s">
        <v>17</v>
      </c>
      <c r="D10" s="3">
        <f ca="1">IFERROR(IF(D9=0,"",D2/D9),"")</f>
        <v>3.8315934381094414</v>
      </c>
      <c r="I10" s="3">
        <f ca="1">IFERROR(IF(I9=0,"",I2/I9),"")</f>
        <v>157.67918088737201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346069000000</v>
      </c>
      <c r="H11" s="2">
        <f>IFERROR(INDEX(D11:G11,COUNT(D11:G11)),"")</f>
        <v>346069000000</v>
      </c>
      <c r="I11" s="2">
        <f>IFERROR(INDEX(I51:I500,MATCH($C$11,$C$51:$C$500,0)),"")</f>
        <v>169325000000</v>
      </c>
      <c r="J11" s="2">
        <f>IFERROR(INDEX(J51:J500,MATCH($C$11,$C$51:$C$500,0)),"")</f>
        <v>97786000000</v>
      </c>
      <c r="K11" s="2">
        <f>IFERROR(INDEX(K51:K500,MATCH($C$11,$C$51:$C$500,0)),"")</f>
        <v>98243000000</v>
      </c>
      <c r="L11" s="2">
        <f>IFERROR(INDEX(L51:L500,MATCH($C$11,$C$51:$C$500,0)),"")</f>
        <v>2355000000</v>
      </c>
      <c r="M11" s="2">
        <f>IFERROR(INDEX(M51:M500,MATCH($C$11,$C$51:$C$500,0)),"")</f>
        <v>4807000000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-162000000000</v>
      </c>
      <c r="H12" s="2">
        <f>IFERROR(INDEX(D12:G12,COUNT(D12:G12)),"")</f>
        <v>-162000000000</v>
      </c>
      <c r="I12" s="2">
        <f>IFERROR(INDEX(I51:I500,MATCH($C$12,$C$51:$C$500,0)),"")</f>
        <v>19000000000</v>
      </c>
      <c r="J12" s="2">
        <f>IFERROR(INDEX(J51:J500,MATCH($C$12,$C$51:$C$500,0)),"")</f>
        <v>16000000000</v>
      </c>
      <c r="K12" s="2">
        <f>IFERROR(INDEX(K51:K500,MATCH($C$12,$C$51:$C$500,0)),"")</f>
        <v>15000000000</v>
      </c>
      <c r="L12" s="2">
        <f>IFERROR(INDEX(L51:L500,MATCH($C$12,$C$51:$C$500,0)),"")</f>
        <v>50000000000</v>
      </c>
      <c r="M12" s="2">
        <f>IFERROR(INDEX(M51:M500,MATCH($C$12,$C$51:$C$500,0)),"")</f>
        <v>86000000000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185000000000</v>
      </c>
      <c r="H13" s="2">
        <f>IFERROR(INDEX(D13:G13,COUNT(D13:G13)),"")</f>
        <v>185000000000</v>
      </c>
      <c r="I13" s="2">
        <f>IFERROR(INDEX(I51:I500,MATCH($C$13,$C$51:$C$500,0)),"")</f>
        <v>189000000000</v>
      </c>
      <c r="J13" s="2">
        <f>IFERROR(INDEX(J51:J500,MATCH($C$13,$C$51:$C$500,0)),"")</f>
        <v>114000000000</v>
      </c>
      <c r="K13" s="2">
        <f>IFERROR(INDEX(K51:K500,MATCH($C$13,$C$51:$C$500,0)),"")</f>
        <v>113000000000</v>
      </c>
      <c r="L13" s="2">
        <f>IFERROR(INDEX(L51:L500,MATCH($C$13,$C$51:$C$500,0)),"")</f>
        <v>52000000000</v>
      </c>
      <c r="M13" s="2">
        <f>IFERROR(INDEX(M51:M500,MATCH($C$13,$C$51:$C$500,0)),"")</f>
        <v>90000000000</v>
      </c>
    </row>
    <row r="14" spans="1:13" ht="15.5" x14ac:dyDescent="0.35">
      <c r="C14" t="s">
        <v>26</v>
      </c>
      <c r="D14" s="2">
        <f>IFERROR(INDEX(D51:D500,MATCH($C$14,$C$51:$C$500,0)),"")</f>
        <v>-17686000000</v>
      </c>
      <c r="H14" s="2">
        <f>IFERROR(SUM(D14:G14)*(4/MAX(1,COUNT(D14:G14))),"")</f>
        <v>-70744000000</v>
      </c>
      <c r="I14" s="2">
        <f>IFERROR(INDEX(I51:I500,MATCH($C$14,$C$51:$C$500,0)),"")</f>
        <v>-66262000000</v>
      </c>
      <c r="J14" s="2">
        <f>IFERROR(INDEX(J51:J500,MATCH($C$14,$C$51:$C$500,0)),"")</f>
        <v>-33826000000</v>
      </c>
      <c r="K14" s="2">
        <f>IFERROR(INDEX(K51:K500,MATCH($C$14,$C$51:$C$500,0)),"")</f>
        <v>-24190000000</v>
      </c>
      <c r="L14" s="2">
        <f>IFERROR(INDEX(L51:L500,MATCH($C$14,$C$51:$C$500,0)),"")</f>
        <v>-39695000000</v>
      </c>
      <c r="M14" s="2">
        <f>IFERROR(INDEX(M51:M500,MATCH($C$14,$C$51:$C$500,0)),"")</f>
        <v>-51118000000</v>
      </c>
    </row>
    <row r="15" spans="1:13" ht="15.5" x14ac:dyDescent="0.35">
      <c r="C15" t="s">
        <v>27</v>
      </c>
      <c r="D15" s="2">
        <f>IFERROR(INDEX(D51:D500,MATCH($C$15,$C$51:$C$500,0)),"")</f>
        <v>-10390000000</v>
      </c>
      <c r="H15" s="2">
        <f>IFERROR(SUM(D15:G15)*(4/MAX(1,COUNT(D15:G15))),"")</f>
        <v>-41560000000</v>
      </c>
      <c r="I15" s="2">
        <f>IFERROR(INDEX(I51:I500,MATCH($C$15,$C$51:$C$500,0)),"")</f>
        <v>-14496000000</v>
      </c>
      <c r="J15" s="2">
        <f>IFERROR(INDEX(J51:J500,MATCH($C$15,$C$51:$C$500,0)),"")</f>
        <v>-87711000000</v>
      </c>
      <c r="K15" s="2">
        <f>IFERROR(INDEX(K51:K500,MATCH($C$15,$C$51:$C$500,0)),"")</f>
        <v>-107317000000</v>
      </c>
      <c r="L15" s="2">
        <f>IFERROR(INDEX(L51:L500,MATCH($C$15,$C$51:$C$500,0)),"")</f>
        <v>-930000000</v>
      </c>
      <c r="M15" s="2">
        <f>IFERROR(INDEX(M51:M500,MATCH($C$15,$C$51:$C$500,0)),"")</f>
        <v>-12902000000</v>
      </c>
    </row>
    <row r="16" spans="1:13" ht="15.5" x14ac:dyDescent="0.35">
      <c r="C16" t="s">
        <v>28</v>
      </c>
      <c r="D16" s="2">
        <f>IFERROR(INDEX(D51:D500,MATCH($C$16,$C$51:$C$500,0)),"")</f>
        <v>72338000000</v>
      </c>
      <c r="H16" s="2">
        <f>IFERROR(SUM(D16:G16)*(4/MAX(1,COUNT(D16:G16))),"")</f>
        <v>289352000000</v>
      </c>
      <c r="I16" s="2">
        <f>IFERROR(INDEX(I51:I500,MATCH($C$16,$C$51:$C$500,0)),"")</f>
        <v>216525000000</v>
      </c>
      <c r="J16" s="2">
        <f>IFERROR(INDEX(J51:J500,MATCH($C$16,$C$51:$C$500,0)),"")</f>
        <v>393853000000</v>
      </c>
      <c r="K16" s="2">
        <f>IFERROR(INDEX(K51:K500,MATCH($C$16,$C$51:$C$500,0)),"")</f>
        <v>325418000000</v>
      </c>
      <c r="L16" s="2">
        <f>IFERROR(INDEX(L51:L500,MATCH($C$16,$C$51:$C$500,0)),"")</f>
        <v>110775000000</v>
      </c>
      <c r="M16" s="2">
        <f>IFERROR(INDEX(M51:M500,MATCH($C$16,$C$51:$C$500,0)),"")</f>
        <v>79281000000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36</v>
      </c>
      <c r="C19" t="s">
        <v>37</v>
      </c>
    </row>
    <row r="20" spans="1:13" ht="15.5" x14ac:dyDescent="0.35">
      <c r="A20" t="s">
        <v>38</v>
      </c>
      <c r="C20" t="s">
        <v>39</v>
      </c>
      <c r="D20" s="2">
        <f ca="1">IFERROR(D21*D2,"")</f>
        <v>1362720000000</v>
      </c>
      <c r="H20" s="2">
        <f t="shared" ref="H20:M20" ca="1" si="0">IFERROR(H21*H2,"")</f>
        <v>1362720000000</v>
      </c>
      <c r="I20" s="2">
        <f t="shared" ca="1" si="0"/>
        <v>1884960000000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4080000000</v>
      </c>
      <c r="H21" s="2">
        <f>IFERROR(INDEX(D21:G21,COUNT(D21:G21)),"")</f>
        <v>4080000000</v>
      </c>
      <c r="I21" s="2">
        <f>IFERROR(INDEX(I51:I500,MATCH($C$7,$C$51:$C$500,0)),"")</f>
        <v>4080000000</v>
      </c>
      <c r="J21" s="2">
        <f>IFERROR(INDEX(J51:J500,MATCH($C$7,$C$51:$C$500,0)),"")</f>
        <v>3470000000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40</v>
      </c>
      <c r="C23" t="s">
        <v>41</v>
      </c>
      <c r="D23" s="3">
        <f>IFERROR(D5/D6*100,"")</f>
        <v>6.1842180521368819</v>
      </c>
      <c r="H23" s="3">
        <f t="shared" ref="H23:M23" si="1">IFERROR(H5/H6*100,"")</f>
        <v>24.736872208547528</v>
      </c>
      <c r="I23" s="3">
        <f t="shared" si="1"/>
        <v>21.48118754271669</v>
      </c>
      <c r="J23" s="3">
        <f t="shared" si="1"/>
        <v>50.539946475301299</v>
      </c>
      <c r="K23" s="3">
        <f t="shared" si="1"/>
        <v>54.329041130141263</v>
      </c>
      <c r="L23" s="3">
        <f t="shared" si="1"/>
        <v>60.342382884140569</v>
      </c>
      <c r="M23" s="3">
        <f t="shared" si="1"/>
        <v>91.423128425295758</v>
      </c>
    </row>
    <row r="24" spans="1:13" ht="15.5" x14ac:dyDescent="0.35">
      <c r="C24" t="s">
        <v>42</v>
      </c>
      <c r="D24" s="4">
        <f>IFERROR(_xlfn.RRI(5,I23,D23),"")</f>
        <v>-0.22044762056499423</v>
      </c>
      <c r="H24" s="4">
        <f t="shared" ref="H24:M24" si="2">IFERROR(_xlfn.RRI(5,M23,H23),"")</f>
        <v>-0.23005847766660681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43</v>
      </c>
      <c r="C25" t="s">
        <v>44</v>
      </c>
      <c r="D25" s="3">
        <f>IFERROR(INDEX(D51:D500,MATCH($A$25,$C$51:$C$500,0)),"")</f>
        <v>15.17</v>
      </c>
      <c r="H25" s="3">
        <f>IFERROR(INDEX(D25:G25,COUNT(D25:G25)),"")</f>
        <v>15.17</v>
      </c>
      <c r="I25" s="3">
        <f>IFERROR(INDEX(I51:I500,MATCH($C$25,$C$51:$C$500,0)),"")</f>
        <v>49.46</v>
      </c>
      <c r="J25" s="3">
        <f>IFERROR(INDEX(J51:J500,MATCH($C$25,$C$51:$C$500,0)),"")</f>
        <v>88.18</v>
      </c>
      <c r="K25" s="3">
        <f>IFERROR(INDEX(K51:K500,MATCH($C$25,$C$51:$C$500,0)),"")</f>
        <v>1269726.96</v>
      </c>
      <c r="L25" s="3">
        <f>IFERROR(INDEX(L51:L500,MATCH($C$25,$C$51:$C$500,0)),"")</f>
        <v>639488.85</v>
      </c>
      <c r="M25" s="3">
        <f>IFERROR(INDEX(M51:M500,MATCH($C$25,$C$51:$C$500,0)),"")</f>
        <v>386441.17</v>
      </c>
    </row>
    <row r="26" spans="1:13" ht="15.5" x14ac:dyDescent="0.35">
      <c r="C26" t="s">
        <v>45</v>
      </c>
      <c r="D26" s="4">
        <f>IFERROR(_xlfn.RRI(5,I25,D25),"")</f>
        <v>-0.21051061748787459</v>
      </c>
      <c r="H26" s="4">
        <f t="shared" ref="H26:M26" si="3">IFERROR(_xlfn.RRI(5,M25,H25),"")</f>
        <v>-0.86854399235774782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46</v>
      </c>
      <c r="D27" s="3">
        <f>IFERROR(D4/D21,"")</f>
        <v>165.73504901960786</v>
      </c>
      <c r="H27" s="3">
        <f t="shared" ref="H27:M27" si="4">IFERROR(H4/H21,"")</f>
        <v>662.94019607843143</v>
      </c>
      <c r="I27" s="3">
        <f t="shared" si="4"/>
        <v>579.00269607843143</v>
      </c>
      <c r="J27" s="3">
        <f t="shared" si="4"/>
        <v>610.57694524495673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47</v>
      </c>
      <c r="D28" s="4">
        <f>IFERROR(_xlfn.RRI(5,I27,D27),"")</f>
        <v>-0.22134199088847051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48</v>
      </c>
      <c r="H29" s="4">
        <f t="shared" ref="H29:M29" si="6">IFERROR(((H25-I25)/I25)*100%,"")</f>
        <v>-0.69328750505458958</v>
      </c>
      <c r="I29" s="4">
        <f t="shared" si="6"/>
        <v>-0.43910183715128148</v>
      </c>
      <c r="J29" s="4">
        <f t="shared" si="6"/>
        <v>-0.99993055199836034</v>
      </c>
      <c r="K29" s="4">
        <f t="shared" si="6"/>
        <v>0.98553416529467242</v>
      </c>
      <c r="L29" s="4">
        <f t="shared" si="6"/>
        <v>0.65481553117127766</v>
      </c>
      <c r="M29" s="4" t="str">
        <f t="shared" si="6"/>
        <v/>
      </c>
    </row>
    <row r="30" spans="1:13" ht="15.5" x14ac:dyDescent="0.35">
      <c r="C30" t="s">
        <v>49</v>
      </c>
      <c r="H30" s="4">
        <f t="shared" ref="H30:M30" si="7">IFERROR(((H27-I27)/I27)*100%,"")</f>
        <v>0.14496910043512107</v>
      </c>
      <c r="I30" s="4">
        <f t="shared" si="7"/>
        <v>-5.1712154237756332E-2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243.99</v>
      </c>
      <c r="H32" s="3">
        <f>IFERROR(INDEX(D32:G32,COUNT(D32:G32)),"")</f>
        <v>243.99</v>
      </c>
      <c r="I32" s="3">
        <f>IFERROR(INDEX(I51:I500,MATCH($C$32,$C$51:$C$500,0)),"")</f>
        <v>228.9</v>
      </c>
      <c r="J32" s="3">
        <f>IFERROR(INDEX(J51:J500,MATCH($C$32,$C$51:$C$500,0)),"")</f>
        <v>174.68</v>
      </c>
      <c r="K32" s="3">
        <f>IFERROR(INDEX(K51:K500,MATCH($C$32,$C$51:$C$500,0)),"")</f>
        <v>2328404.2599999998</v>
      </c>
      <c r="L32" s="3">
        <f>IFERROR(INDEX(L51:L500,MATCH($C$32,$C$51:$C$500,0)),"")</f>
        <v>1063404.55</v>
      </c>
      <c r="M32" s="3">
        <f>IFERROR(INDEX(M51:M500,MATCH($C$32,$C$51:$C$500,0)),"")</f>
        <v>421720.91</v>
      </c>
    </row>
    <row r="33" spans="1:13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1.37</v>
      </c>
      <c r="H33" s="3">
        <f>IFERROR(INDEX(D33:G33,COUNT(D33:G33)),"")</f>
        <v>1.37</v>
      </c>
      <c r="I33" s="3">
        <f>IFERROR(INDEX(I51:I500,MATCH($C$33,$C$51:$C$500,0)),"")</f>
        <v>2.02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22.02</v>
      </c>
      <c r="H34" s="3">
        <f>IFERROR(INDEX(D34:G34,COUNT(D34:G34)),"")</f>
        <v>22.02</v>
      </c>
      <c r="I34" s="3">
        <f>IFERROR(INDEX(I51:I500,MATCH($C$34,$C$51:$C$500,0)),"")</f>
        <v>9.34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2.02</v>
      </c>
      <c r="H35" s="3">
        <f>IFERROR(INDEX(D35:G35,COUNT(D35:G35)),"")</f>
        <v>2.02</v>
      </c>
      <c r="I35" s="3">
        <f>IFERROR(INDEX(I51:I500,MATCH($C$35,$C$51:$C$500,0)),"")</f>
        <v>0.8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M36" si="8">IFERROR(INDEX(H51:H500,MATCH($C$36,$C$51:$C$500,0)),"")</f>
        <v>0.24309999999999998</v>
      </c>
      <c r="I36" s="4">
        <f t="shared" si="8"/>
        <v>0.29820000000000002</v>
      </c>
      <c r="J36" s="4">
        <f t="shared" si="8"/>
        <v>0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M37" si="9">IFERROR(INDEX(H51:H500,MATCH($C$37,$C$51:$C$500,0)),"")</f>
        <v>14.75</v>
      </c>
      <c r="I37" s="3">
        <f t="shared" si="9"/>
        <v>14.75</v>
      </c>
      <c r="J37" s="3">
        <f t="shared" si="9"/>
        <v>0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71</v>
      </c>
      <c r="C51" t="s">
        <v>5</v>
      </c>
      <c r="D51" s="5">
        <v>676199000000</v>
      </c>
      <c r="E51" s="5">
        <v>578705000000</v>
      </c>
      <c r="F51" s="5">
        <v>633584000000</v>
      </c>
      <c r="G51" s="5">
        <v>577288000000</v>
      </c>
      <c r="I51" s="5">
        <v>2362331000000</v>
      </c>
      <c r="J51" s="5">
        <v>2118702000000</v>
      </c>
      <c r="K51" s="5">
        <v>1759355000000</v>
      </c>
      <c r="L51" s="5">
        <v>1433458000000</v>
      </c>
      <c r="M51" s="5">
        <v>917990000000</v>
      </c>
    </row>
    <row r="52" spans="2:13" ht="15.5" x14ac:dyDescent="0.35">
      <c r="C52" t="s">
        <v>72</v>
      </c>
      <c r="D52" s="5">
        <v>-557899000000</v>
      </c>
      <c r="E52" s="5">
        <v>-478562000000</v>
      </c>
      <c r="F52" s="5">
        <v>-548362000000</v>
      </c>
      <c r="G52" s="5">
        <v>-471624000000</v>
      </c>
      <c r="I52" s="5">
        <v>-1956519000000</v>
      </c>
      <c r="J52" s="5">
        <v>-1560768000000</v>
      </c>
      <c r="K52" s="5">
        <v>-1334007000000</v>
      </c>
      <c r="L52" s="5">
        <v>-1211267000000</v>
      </c>
      <c r="M52" s="5">
        <v>-733948000000</v>
      </c>
    </row>
    <row r="53" spans="2:13" ht="15.5" x14ac:dyDescent="0.35">
      <c r="C53" t="s">
        <v>73</v>
      </c>
      <c r="D53" s="5">
        <v>118300000000</v>
      </c>
      <c r="E53" s="5">
        <v>100143000000</v>
      </c>
      <c r="F53" s="5">
        <v>85222000000</v>
      </c>
      <c r="G53" s="5">
        <v>105664000000</v>
      </c>
      <c r="I53" s="5">
        <v>405812000000</v>
      </c>
      <c r="J53" s="5">
        <v>557934000000</v>
      </c>
      <c r="K53" s="5">
        <v>425348000000</v>
      </c>
      <c r="L53" s="5">
        <v>222191000000</v>
      </c>
      <c r="M53" s="5">
        <v>184042000000</v>
      </c>
    </row>
    <row r="54" spans="2:13" ht="15.5" x14ac:dyDescent="0.35">
      <c r="C54" t="s">
        <v>74</v>
      </c>
      <c r="D54" s="5">
        <v>-30321000000</v>
      </c>
      <c r="E54" s="5">
        <v>-27987000000</v>
      </c>
      <c r="F54" s="5">
        <v>-23503000000</v>
      </c>
      <c r="G54" s="5">
        <v>-36412000000</v>
      </c>
      <c r="I54" s="5">
        <v>-99638000000</v>
      </c>
      <c r="J54" s="5">
        <v>-124697000000</v>
      </c>
      <c r="K54" s="5">
        <v>-55053000000</v>
      </c>
      <c r="L54" s="5">
        <v>-44288000000</v>
      </c>
      <c r="M54" s="5">
        <v>-45562000000</v>
      </c>
    </row>
    <row r="55" spans="2:13" ht="15.5" x14ac:dyDescent="0.35">
      <c r="C55" t="s">
        <v>75</v>
      </c>
    </row>
    <row r="56" spans="2:13" ht="15.5" x14ac:dyDescent="0.35">
      <c r="C56" t="s">
        <v>76</v>
      </c>
      <c r="D56" s="5">
        <v>-30321000000</v>
      </c>
      <c r="E56" s="5">
        <v>-27987000000</v>
      </c>
      <c r="F56" s="5">
        <v>-23503000000</v>
      </c>
      <c r="G56" s="5">
        <v>-36412000000</v>
      </c>
      <c r="I56" s="5">
        <v>-99638000000</v>
      </c>
      <c r="J56" s="5">
        <v>-124697000000</v>
      </c>
      <c r="K56" s="5">
        <v>-55053000000</v>
      </c>
      <c r="L56" s="5">
        <v>-44288000000</v>
      </c>
      <c r="M56" s="5">
        <v>-45562000000</v>
      </c>
    </row>
    <row r="57" spans="2:13" ht="15.5" x14ac:dyDescent="0.35">
      <c r="C57" t="s">
        <v>77</v>
      </c>
    </row>
    <row r="58" spans="2:13" ht="15.5" x14ac:dyDescent="0.35">
      <c r="C58" t="s">
        <v>78</v>
      </c>
      <c r="D58" s="5">
        <v>2045000000</v>
      </c>
      <c r="E58" s="5">
        <v>-229000000</v>
      </c>
      <c r="F58" s="5">
        <v>-24264000000</v>
      </c>
      <c r="G58" s="5">
        <v>11467000000</v>
      </c>
      <c r="I58" s="5">
        <v>-23387000000</v>
      </c>
      <c r="J58" s="5">
        <v>-5558000000</v>
      </c>
      <c r="K58" s="5">
        <v>-20687000000</v>
      </c>
      <c r="L58" s="5">
        <v>-27433000000</v>
      </c>
      <c r="M58" s="5">
        <v>-8081000000</v>
      </c>
    </row>
    <row r="59" spans="2:13" ht="15.5" x14ac:dyDescent="0.35">
      <c r="C59" t="s">
        <v>79</v>
      </c>
      <c r="D59" s="5">
        <v>87979000000</v>
      </c>
      <c r="E59" s="5">
        <v>72156000000</v>
      </c>
      <c r="F59" s="5">
        <v>61719000000</v>
      </c>
      <c r="G59" s="5">
        <v>69252000000</v>
      </c>
      <c r="I59" s="5">
        <v>306174000000</v>
      </c>
      <c r="J59" s="5">
        <v>433237000000</v>
      </c>
      <c r="K59" s="5">
        <v>370295000000</v>
      </c>
      <c r="L59" s="5">
        <v>177903000000</v>
      </c>
      <c r="M59" s="5">
        <v>138480000000</v>
      </c>
    </row>
    <row r="60" spans="2:13" ht="15.5" x14ac:dyDescent="0.35">
      <c r="C60" t="s">
        <v>80</v>
      </c>
      <c r="D60" s="5">
        <v>-15641000000</v>
      </c>
      <c r="E60" s="5">
        <v>-20343000000</v>
      </c>
      <c r="F60" s="5">
        <v>-41638000000</v>
      </c>
      <c r="G60" s="5">
        <v>-4087000000</v>
      </c>
      <c r="I60" s="5">
        <v>-89649000000</v>
      </c>
      <c r="J60" s="5">
        <v>-39384000000</v>
      </c>
      <c r="K60" s="5">
        <v>-44877000000</v>
      </c>
      <c r="L60" s="5">
        <v>-67128000000</v>
      </c>
      <c r="M60" s="5">
        <v>-59199000000</v>
      </c>
    </row>
    <row r="61" spans="2:13" ht="15.5" x14ac:dyDescent="0.35">
      <c r="C61" t="s">
        <v>26</v>
      </c>
      <c r="D61" s="5">
        <v>-17686000000</v>
      </c>
      <c r="E61" s="5">
        <v>-20114000000</v>
      </c>
      <c r="F61" s="5">
        <v>-17374000000</v>
      </c>
      <c r="G61" s="5">
        <v>-15554000000</v>
      </c>
      <c r="I61" s="5">
        <v>-66262000000</v>
      </c>
      <c r="J61" s="5">
        <v>-33826000000</v>
      </c>
      <c r="K61" s="5">
        <v>-24190000000</v>
      </c>
      <c r="L61" s="5">
        <v>-39695000000</v>
      </c>
      <c r="M61" s="5">
        <v>-51118000000</v>
      </c>
    </row>
    <row r="62" spans="2:13" ht="15.5" x14ac:dyDescent="0.35">
      <c r="C62" t="s">
        <v>81</v>
      </c>
      <c r="D62" s="5">
        <v>-15641000000</v>
      </c>
      <c r="E62" s="5">
        <v>-20343000000</v>
      </c>
      <c r="F62" s="5">
        <v>-41638000000</v>
      </c>
      <c r="G62" s="5">
        <v>-4087000000</v>
      </c>
      <c r="I62" s="5">
        <v>-89649000000</v>
      </c>
      <c r="J62" s="5">
        <v>-39384000000</v>
      </c>
      <c r="K62" s="5">
        <v>-44877000000</v>
      </c>
      <c r="L62" s="5">
        <v>-67128000000</v>
      </c>
      <c r="M62" s="5">
        <v>-59199000000</v>
      </c>
    </row>
    <row r="63" spans="2:13" ht="15.5" x14ac:dyDescent="0.35">
      <c r="C63" t="s">
        <v>28</v>
      </c>
      <c r="D63" s="5">
        <v>72338000000</v>
      </c>
      <c r="E63" s="5">
        <v>51813000000</v>
      </c>
      <c r="F63" s="5">
        <v>20081000000</v>
      </c>
      <c r="G63" s="5">
        <v>65165000000</v>
      </c>
      <c r="I63" s="5">
        <v>216525000000</v>
      </c>
      <c r="J63" s="5">
        <v>393853000000</v>
      </c>
      <c r="K63" s="5">
        <v>325418000000</v>
      </c>
      <c r="L63" s="5">
        <v>110775000000</v>
      </c>
      <c r="M63" s="5">
        <v>79281000000</v>
      </c>
    </row>
    <row r="64" spans="2:13" ht="15.5" x14ac:dyDescent="0.35">
      <c r="C64" t="s">
        <v>27</v>
      </c>
      <c r="D64" s="5">
        <v>-10390000000</v>
      </c>
      <c r="E64" s="5">
        <v>4673000000</v>
      </c>
      <c r="F64" s="5">
        <v>7482000000</v>
      </c>
      <c r="G64" s="5">
        <v>-9473000000</v>
      </c>
      <c r="I64" s="5">
        <v>-14496000000</v>
      </c>
      <c r="J64" s="5">
        <v>-87711000000</v>
      </c>
      <c r="K64" s="5">
        <v>-107317000000</v>
      </c>
      <c r="L64" s="5">
        <v>-930000000</v>
      </c>
      <c r="M64" s="5">
        <v>-12902000000</v>
      </c>
    </row>
    <row r="65" spans="2:13" ht="15.5" x14ac:dyDescent="0.35">
      <c r="C65" t="s">
        <v>82</v>
      </c>
      <c r="D65" s="5">
        <v>-18961000000</v>
      </c>
      <c r="E65" s="5">
        <v>-35143000000</v>
      </c>
      <c r="F65" s="5">
        <v>12607000000</v>
      </c>
      <c r="G65" s="5">
        <v>-18455000000</v>
      </c>
      <c r="I65" s="5">
        <v>-62324000000</v>
      </c>
      <c r="J65" s="5">
        <v>-96843000000</v>
      </c>
      <c r="K65" s="5">
        <v>-73204000000</v>
      </c>
      <c r="L65" s="5">
        <v>-22228000000</v>
      </c>
      <c r="M65" s="5">
        <v>-15518000000</v>
      </c>
    </row>
    <row r="66" spans="2:13" ht="15.5" x14ac:dyDescent="0.35">
      <c r="C66" t="s">
        <v>83</v>
      </c>
      <c r="D66" s="5">
        <v>8571000000</v>
      </c>
      <c r="E66" s="5">
        <v>39816000000</v>
      </c>
      <c r="F66" s="5">
        <v>-5125000000</v>
      </c>
      <c r="G66" s="5">
        <v>8982000000</v>
      </c>
      <c r="I66" s="5">
        <v>47828000000</v>
      </c>
      <c r="J66" s="5">
        <v>9132000000</v>
      </c>
      <c r="K66" s="5">
        <v>-34113000000</v>
      </c>
      <c r="L66" s="5">
        <v>21298000000</v>
      </c>
      <c r="M66" s="5">
        <v>2616000000</v>
      </c>
    </row>
    <row r="67" spans="2:13" ht="15.5" x14ac:dyDescent="0.35">
      <c r="C67" t="s">
        <v>84</v>
      </c>
      <c r="D67" s="5">
        <v>-10390000000</v>
      </c>
      <c r="E67" s="5">
        <v>4673000000</v>
      </c>
      <c r="F67" s="5">
        <v>7482000000</v>
      </c>
      <c r="G67" s="5">
        <v>-9473000000</v>
      </c>
      <c r="I67" s="5">
        <v>-14496000000</v>
      </c>
      <c r="J67" s="5">
        <v>-87711000000</v>
      </c>
      <c r="K67" s="5">
        <v>-107317000000</v>
      </c>
      <c r="L67" s="5">
        <v>-930000000</v>
      </c>
      <c r="M67" s="5">
        <v>-12902000000</v>
      </c>
    </row>
    <row r="68" spans="2:13" ht="15.5" x14ac:dyDescent="0.35">
      <c r="C68" t="s">
        <v>85</v>
      </c>
      <c r="D68" s="5">
        <v>61948000000</v>
      </c>
      <c r="E68" s="5">
        <v>56486000000</v>
      </c>
      <c r="F68" s="5">
        <v>27563000000</v>
      </c>
      <c r="G68" s="5">
        <v>55692000000</v>
      </c>
      <c r="I68" s="5">
        <v>202029000000</v>
      </c>
      <c r="J68" s="5">
        <v>306142000000</v>
      </c>
      <c r="K68" s="5">
        <v>218101000000</v>
      </c>
      <c r="L68" s="5">
        <v>109845000000</v>
      </c>
      <c r="M68" s="5">
        <v>66379000000</v>
      </c>
    </row>
    <row r="69" spans="2:13" ht="15.5" x14ac:dyDescent="0.35">
      <c r="C69" t="s">
        <v>86</v>
      </c>
      <c r="D69" s="5">
        <v>-318000000</v>
      </c>
      <c r="E69" s="5">
        <v>311000000</v>
      </c>
      <c r="F69" s="5">
        <v>-523000000</v>
      </c>
      <c r="G69" s="5">
        <v>-1070000000</v>
      </c>
      <c r="I69" s="5">
        <v>-1193000000</v>
      </c>
      <c r="J69" s="5">
        <v>357000000</v>
      </c>
      <c r="K69" s="5">
        <v>-812000000</v>
      </c>
      <c r="L69" s="5">
        <v>377000000</v>
      </c>
      <c r="M69" s="5">
        <v>-153000000</v>
      </c>
    </row>
    <row r="70" spans="2:13" ht="15.5" x14ac:dyDescent="0.35">
      <c r="C70" t="s">
        <v>87</v>
      </c>
      <c r="D70" s="5">
        <v>61630000000</v>
      </c>
      <c r="E70" s="5">
        <v>56797000000</v>
      </c>
      <c r="F70" s="5">
        <v>27040000000</v>
      </c>
      <c r="G70" s="5">
        <v>54622000000</v>
      </c>
      <c r="I70" s="5">
        <v>200836000000</v>
      </c>
      <c r="J70" s="5">
        <v>306499000000</v>
      </c>
      <c r="K70" s="5">
        <v>217289000000</v>
      </c>
      <c r="L70" s="5">
        <v>110222000000</v>
      </c>
      <c r="M70" s="5">
        <v>66226000000</v>
      </c>
    </row>
    <row r="71" spans="2:13" ht="15.5" x14ac:dyDescent="0.35">
      <c r="C71" t="s">
        <v>88</v>
      </c>
      <c r="D71" s="5">
        <v>61948000000</v>
      </c>
      <c r="E71" s="5">
        <v>56486000000</v>
      </c>
      <c r="F71" s="5">
        <v>27563000000</v>
      </c>
      <c r="G71" s="5">
        <v>55692000000</v>
      </c>
      <c r="I71" s="5">
        <v>202029000000</v>
      </c>
      <c r="J71" s="5">
        <v>306142000000</v>
      </c>
      <c r="K71" s="5">
        <v>218101000000</v>
      </c>
      <c r="L71" s="5">
        <v>109845000000</v>
      </c>
      <c r="M71" s="5">
        <v>66379000000</v>
      </c>
    </row>
    <row r="72" spans="2:13" ht="15.5" x14ac:dyDescent="0.35">
      <c r="C72" t="s">
        <v>7</v>
      </c>
      <c r="D72" s="5">
        <v>61630000000</v>
      </c>
      <c r="E72" s="5">
        <v>56797000000</v>
      </c>
      <c r="F72" s="5">
        <v>27040000000</v>
      </c>
      <c r="G72" s="5">
        <v>54622000000</v>
      </c>
      <c r="I72" s="5">
        <v>200836000000</v>
      </c>
      <c r="J72" s="5">
        <v>306499000000</v>
      </c>
      <c r="K72" s="5">
        <v>217289000000</v>
      </c>
      <c r="L72" s="5">
        <v>110222000000</v>
      </c>
      <c r="M72" s="5">
        <v>66226000000</v>
      </c>
    </row>
    <row r="73" spans="2:13" ht="15.5" x14ac:dyDescent="0.35">
      <c r="C73" t="s">
        <v>89</v>
      </c>
    </row>
    <row r="74" spans="2:13" ht="15.5" x14ac:dyDescent="0.35">
      <c r="C74" t="s">
        <v>90</v>
      </c>
      <c r="D74" s="5">
        <v>61948000000</v>
      </c>
      <c r="E74" s="5">
        <v>56486000000</v>
      </c>
      <c r="F74" s="5">
        <v>27563000000</v>
      </c>
      <c r="G74" s="5">
        <v>55692000000</v>
      </c>
      <c r="I74" s="5">
        <v>202029000000</v>
      </c>
      <c r="J74" s="5">
        <v>306142000000</v>
      </c>
      <c r="K74" s="5">
        <v>218101000000</v>
      </c>
      <c r="L74" s="5">
        <v>109845000000</v>
      </c>
      <c r="M74" s="5">
        <v>66379000000</v>
      </c>
    </row>
    <row r="75" spans="2:13" ht="15.5" x14ac:dyDescent="0.35">
      <c r="C75" t="s">
        <v>91</v>
      </c>
      <c r="D75" s="5">
        <v>61630000000</v>
      </c>
      <c r="E75" s="5">
        <v>56797000000</v>
      </c>
      <c r="F75" s="5">
        <v>27040000000</v>
      </c>
      <c r="G75" s="5">
        <v>54622000000</v>
      </c>
      <c r="I75" s="5">
        <v>200836000000</v>
      </c>
      <c r="J75" s="5">
        <v>306499000000</v>
      </c>
      <c r="K75" s="5">
        <v>217289000000</v>
      </c>
      <c r="L75" s="5">
        <v>110222000000</v>
      </c>
      <c r="M75" s="5">
        <v>66226000000</v>
      </c>
    </row>
    <row r="76" spans="2:13" ht="15.5" x14ac:dyDescent="0.35">
      <c r="C76" t="s">
        <v>92</v>
      </c>
      <c r="D76" s="5">
        <v>61630000000</v>
      </c>
      <c r="E76" s="5">
        <v>56797000000</v>
      </c>
      <c r="F76" s="5">
        <v>27040000000</v>
      </c>
      <c r="G76" s="5">
        <v>54622000000</v>
      </c>
      <c r="I76" s="5">
        <v>200836000000</v>
      </c>
      <c r="J76" s="5">
        <v>306499000000</v>
      </c>
      <c r="K76" s="5">
        <v>217289000000</v>
      </c>
      <c r="L76" s="5">
        <v>110222000000</v>
      </c>
      <c r="M76" s="5">
        <v>66226000000</v>
      </c>
    </row>
    <row r="78" spans="2:13" ht="15.5" x14ac:dyDescent="0.35">
      <c r="B78" t="s">
        <v>93</v>
      </c>
      <c r="C78" t="s">
        <v>94</v>
      </c>
    </row>
    <row r="79" spans="2:13" ht="15.5" x14ac:dyDescent="0.35">
      <c r="C79" t="s">
        <v>95</v>
      </c>
    </row>
    <row r="80" spans="2:13" ht="15.5" x14ac:dyDescent="0.35">
      <c r="C80" t="s">
        <v>19</v>
      </c>
      <c r="D80" s="5">
        <v>346069000000</v>
      </c>
      <c r="E80" s="5">
        <v>169325000000</v>
      </c>
      <c r="F80" s="5">
        <v>176900000000</v>
      </c>
      <c r="G80" s="5">
        <v>185538000000</v>
      </c>
      <c r="I80" s="5">
        <v>169325000000</v>
      </c>
      <c r="J80" s="5">
        <v>97786000000</v>
      </c>
      <c r="K80" s="5">
        <v>98243000000</v>
      </c>
      <c r="L80" s="5">
        <v>2355000000</v>
      </c>
      <c r="M80" s="5">
        <v>4807000000</v>
      </c>
    </row>
    <row r="81" spans="3:13" ht="15.5" x14ac:dyDescent="0.35">
      <c r="C81" t="s">
        <v>96</v>
      </c>
      <c r="D81" s="5">
        <v>179586000000</v>
      </c>
      <c r="E81" s="5">
        <v>502420000000</v>
      </c>
      <c r="F81" s="5">
        <v>234410000000</v>
      </c>
      <c r="G81" s="5">
        <v>199572000000</v>
      </c>
      <c r="I81" s="5">
        <v>502420000000</v>
      </c>
      <c r="J81" s="5">
        <v>248479000000</v>
      </c>
      <c r="K81" s="5">
        <v>122276000000</v>
      </c>
      <c r="L81" s="5">
        <v>152395000000</v>
      </c>
      <c r="M81" s="5">
        <v>33931000000</v>
      </c>
    </row>
    <row r="82" spans="3:13" ht="15.5" x14ac:dyDescent="0.35">
      <c r="C82" t="s">
        <v>97</v>
      </c>
    </row>
    <row r="83" spans="3:13" ht="15.5" x14ac:dyDescent="0.35">
      <c r="C83" t="s">
        <v>98</v>
      </c>
      <c r="D83" s="5">
        <v>84000000</v>
      </c>
      <c r="E83" s="5">
        <v>192000000</v>
      </c>
      <c r="F83" s="5">
        <v>1026000000</v>
      </c>
      <c r="G83" s="5">
        <v>7009000000</v>
      </c>
      <c r="I83" s="5">
        <v>192000000</v>
      </c>
      <c r="J83" s="5">
        <v>1075000000</v>
      </c>
      <c r="K83" s="5">
        <v>346000000</v>
      </c>
      <c r="L83" s="5">
        <v>557000000</v>
      </c>
      <c r="M83" s="5">
        <v>839000000</v>
      </c>
    </row>
    <row r="84" spans="3:13" ht="15.5" x14ac:dyDescent="0.35">
      <c r="C84" t="s">
        <v>99</v>
      </c>
      <c r="D84" s="5">
        <v>179586000000</v>
      </c>
      <c r="E84" s="5">
        <v>502420000000</v>
      </c>
      <c r="F84" s="5">
        <v>234410000000</v>
      </c>
      <c r="G84" s="5">
        <v>199572000000</v>
      </c>
      <c r="I84" s="5">
        <v>502420000000</v>
      </c>
      <c r="J84" s="5">
        <v>248479000000</v>
      </c>
      <c r="K84" s="5">
        <v>122276000000</v>
      </c>
      <c r="L84" s="5">
        <v>152395000000</v>
      </c>
      <c r="M84" s="5">
        <v>33931000000</v>
      </c>
    </row>
    <row r="85" spans="3:13" ht="15.5" x14ac:dyDescent="0.35">
      <c r="C85" t="s">
        <v>100</v>
      </c>
      <c r="D85" s="5">
        <v>531000000</v>
      </c>
      <c r="E85" s="5">
        <v>401000000</v>
      </c>
      <c r="F85" s="5">
        <v>1339000000</v>
      </c>
      <c r="G85" s="5">
        <v>7583000000</v>
      </c>
      <c r="I85" s="5">
        <v>401000000</v>
      </c>
      <c r="J85" s="5">
        <v>1085000000</v>
      </c>
      <c r="K85" s="5">
        <v>971000000</v>
      </c>
      <c r="L85" s="5">
        <v>22778000000</v>
      </c>
      <c r="M85" s="5">
        <v>29616000000</v>
      </c>
    </row>
    <row r="86" spans="3:13" ht="15.5" x14ac:dyDescent="0.35">
      <c r="C86" t="s">
        <v>101</v>
      </c>
      <c r="D86" s="5">
        <v>531000000</v>
      </c>
      <c r="E86" s="5">
        <v>401000000</v>
      </c>
      <c r="F86" s="5">
        <v>1339000000</v>
      </c>
      <c r="G86" s="5">
        <v>7583000000</v>
      </c>
      <c r="I86" s="5">
        <v>401000000</v>
      </c>
      <c r="J86" s="5">
        <v>1085000000</v>
      </c>
      <c r="K86" s="5">
        <v>971000000</v>
      </c>
      <c r="L86" s="5">
        <v>22778000000</v>
      </c>
      <c r="M86" s="5">
        <v>29616000000</v>
      </c>
    </row>
    <row r="87" spans="3:13" ht="15.5" x14ac:dyDescent="0.35">
      <c r="C87" t="s">
        <v>102</v>
      </c>
      <c r="D87" s="5">
        <v>390291000000</v>
      </c>
      <c r="E87" s="5">
        <v>260330000000</v>
      </c>
      <c r="F87" s="5">
        <v>512455000000</v>
      </c>
      <c r="G87" s="5">
        <v>464923000000</v>
      </c>
      <c r="I87" s="5">
        <v>260330000000</v>
      </c>
      <c r="J87" s="5">
        <v>481396000000</v>
      </c>
      <c r="K87" s="5">
        <v>323407000000</v>
      </c>
      <c r="L87" s="5">
        <v>140732000000</v>
      </c>
      <c r="M87" s="5">
        <v>108604000000</v>
      </c>
    </row>
    <row r="88" spans="3:13" ht="15.5" x14ac:dyDescent="0.35">
      <c r="C88" t="s">
        <v>103</v>
      </c>
      <c r="D88" s="5">
        <v>86403000000</v>
      </c>
      <c r="E88" s="5">
        <v>83999000000</v>
      </c>
      <c r="F88" s="5">
        <v>77606000000</v>
      </c>
      <c r="G88" s="5">
        <v>62295000000</v>
      </c>
      <c r="I88" s="5">
        <v>83999000000</v>
      </c>
      <c r="J88" s="5">
        <v>48243000000</v>
      </c>
      <c r="K88" s="5">
        <v>33870000000</v>
      </c>
      <c r="L88" s="5">
        <v>37799000000</v>
      </c>
      <c r="M88" s="5">
        <v>51065000000</v>
      </c>
    </row>
    <row r="89" spans="3:13" ht="15.5" x14ac:dyDescent="0.35">
      <c r="C89" t="s">
        <v>78</v>
      </c>
      <c r="D89" s="5">
        <v>322000000</v>
      </c>
      <c r="E89" s="5">
        <v>640000000</v>
      </c>
      <c r="F89" s="5">
        <v>329000000</v>
      </c>
      <c r="G89" s="5">
        <v>852000000</v>
      </c>
      <c r="I89" s="5">
        <v>640000000</v>
      </c>
      <c r="J89" s="5">
        <v>1833000000</v>
      </c>
      <c r="K89" s="5">
        <v>1476000000</v>
      </c>
      <c r="L89" s="5">
        <v>2288000000</v>
      </c>
      <c r="M89" s="5">
        <v>1911000000</v>
      </c>
    </row>
    <row r="90" spans="3:13" ht="15.5" x14ac:dyDescent="0.35">
      <c r="C90" t="s">
        <v>104</v>
      </c>
      <c r="D90" s="5">
        <v>1068691000000</v>
      </c>
      <c r="E90" s="5">
        <v>1088513000000</v>
      </c>
      <c r="F90" s="5">
        <v>1096483000000</v>
      </c>
      <c r="G90" s="5">
        <v>1001601000000</v>
      </c>
      <c r="I90" s="5">
        <v>1088513000000</v>
      </c>
      <c r="J90" s="5">
        <v>948419000000</v>
      </c>
      <c r="K90" s="5">
        <v>607693000000</v>
      </c>
      <c r="L90" s="5">
        <v>370867000000</v>
      </c>
      <c r="M90" s="5">
        <v>242199000000</v>
      </c>
    </row>
    <row r="91" spans="3:13" ht="15.5" x14ac:dyDescent="0.35">
      <c r="C91" t="s">
        <v>105</v>
      </c>
    </row>
    <row r="92" spans="3:13" ht="15.5" x14ac:dyDescent="0.35">
      <c r="C92" t="s">
        <v>106</v>
      </c>
      <c r="D92" s="5">
        <v>815371000000</v>
      </c>
      <c r="E92" s="5">
        <v>896041000000</v>
      </c>
      <c r="F92" s="5">
        <v>973035000000</v>
      </c>
      <c r="G92" s="5">
        <v>957900000000</v>
      </c>
      <c r="I92" s="5">
        <v>896041000000</v>
      </c>
      <c r="J92" s="5">
        <v>627596000000</v>
      </c>
      <c r="K92" s="5">
        <v>397894000000</v>
      </c>
      <c r="L92" s="5">
        <v>295238000000</v>
      </c>
      <c r="M92" s="5">
        <v>377822000000</v>
      </c>
    </row>
    <row r="93" spans="3:13" ht="15.5" x14ac:dyDescent="0.35">
      <c r="C93" t="s">
        <v>107</v>
      </c>
    </row>
    <row r="94" spans="3:13" ht="15.5" x14ac:dyDescent="0.35">
      <c r="C94" t="s">
        <v>108</v>
      </c>
    </row>
    <row r="95" spans="3:13" ht="15.5" x14ac:dyDescent="0.35">
      <c r="C95" t="s">
        <v>109</v>
      </c>
      <c r="D95" s="5">
        <v>87741000000</v>
      </c>
      <c r="E95" s="5">
        <v>79080000000</v>
      </c>
      <c r="F95" s="5">
        <v>39352000000</v>
      </c>
      <c r="G95" s="5">
        <v>44329000000</v>
      </c>
      <c r="I95" s="5">
        <v>79080000000</v>
      </c>
      <c r="J95" s="5">
        <v>30916000000</v>
      </c>
      <c r="K95" s="5">
        <v>21885000000</v>
      </c>
      <c r="L95" s="5">
        <v>55769000000</v>
      </c>
      <c r="M95" s="5">
        <v>34577000000</v>
      </c>
    </row>
    <row r="96" spans="3:13" ht="15.5" x14ac:dyDescent="0.35">
      <c r="C96" t="s">
        <v>110</v>
      </c>
      <c r="D96" s="5">
        <v>916894000000</v>
      </c>
      <c r="E96" s="5">
        <v>988779000000</v>
      </c>
      <c r="F96" s="5">
        <v>1046887000000</v>
      </c>
      <c r="G96" s="5">
        <v>1008107000000</v>
      </c>
      <c r="I96" s="5">
        <v>988779000000</v>
      </c>
      <c r="J96" s="5">
        <v>665890000000</v>
      </c>
      <c r="K96" s="5">
        <v>427022000000</v>
      </c>
      <c r="L96" s="5">
        <v>354232000000</v>
      </c>
      <c r="M96" s="5">
        <v>415624000000</v>
      </c>
    </row>
    <row r="97" spans="3:13" ht="15.5" x14ac:dyDescent="0.35">
      <c r="C97" t="s">
        <v>111</v>
      </c>
      <c r="D97" s="5">
        <v>1985585000000</v>
      </c>
      <c r="E97" s="5">
        <v>2077292000000</v>
      </c>
      <c r="F97" s="5">
        <v>2143370000000</v>
      </c>
      <c r="G97" s="5">
        <v>2009708000000</v>
      </c>
      <c r="I97" s="5">
        <v>2077292000000</v>
      </c>
      <c r="J97" s="5">
        <v>1614309000000</v>
      </c>
      <c r="K97" s="5">
        <v>1034715000000</v>
      </c>
      <c r="L97" s="5">
        <v>725099000000</v>
      </c>
      <c r="M97" s="5">
        <v>657823000000</v>
      </c>
    </row>
    <row r="98" spans="3:13" ht="15.5" x14ac:dyDescent="0.35">
      <c r="C98" t="s">
        <v>112</v>
      </c>
    </row>
    <row r="99" spans="3:13" ht="15.5" x14ac:dyDescent="0.35">
      <c r="C99" t="s">
        <v>113</v>
      </c>
    </row>
    <row r="100" spans="3:13" ht="15.5" x14ac:dyDescent="0.35">
      <c r="C100" t="s">
        <v>114</v>
      </c>
      <c r="D100" s="5">
        <v>305955000000</v>
      </c>
      <c r="E100" s="5">
        <v>323042000000</v>
      </c>
      <c r="F100" s="5">
        <v>298080000000</v>
      </c>
      <c r="G100" s="5">
        <v>234401000000</v>
      </c>
      <c r="I100" s="5">
        <v>323042000000</v>
      </c>
      <c r="J100" s="5">
        <v>259305000000</v>
      </c>
      <c r="K100" s="5">
        <v>147214000000</v>
      </c>
      <c r="L100" s="5">
        <v>111988000000</v>
      </c>
      <c r="M100" s="5">
        <v>193026000000</v>
      </c>
    </row>
    <row r="101" spans="3:13" ht="15.5" x14ac:dyDescent="0.35">
      <c r="C101" t="s">
        <v>115</v>
      </c>
    </row>
    <row r="102" spans="3:13" ht="15.5" x14ac:dyDescent="0.35">
      <c r="C102" t="s">
        <v>116</v>
      </c>
    </row>
    <row r="103" spans="3:13" ht="15.5" x14ac:dyDescent="0.35">
      <c r="C103" t="s">
        <v>117</v>
      </c>
    </row>
    <row r="104" spans="3:13" ht="15.5" x14ac:dyDescent="0.35">
      <c r="C104" t="s">
        <v>118</v>
      </c>
      <c r="D104" s="5">
        <v>14300000000</v>
      </c>
      <c r="E104" s="5">
        <v>33299000000</v>
      </c>
      <c r="F104" s="5">
        <v>7853000000</v>
      </c>
      <c r="G104" s="5">
        <v>13043000000</v>
      </c>
      <c r="I104" s="5">
        <v>33299000000</v>
      </c>
      <c r="J104" s="5">
        <v>29932000000</v>
      </c>
      <c r="K104" s="5">
        <v>56026000000</v>
      </c>
      <c r="L104" s="5">
        <v>20877000000</v>
      </c>
      <c r="M104" s="5">
        <v>19645000000</v>
      </c>
    </row>
    <row r="105" spans="3:13" ht="15.5" x14ac:dyDescent="0.35">
      <c r="C105" t="s">
        <v>119</v>
      </c>
      <c r="D105" s="5">
        <v>72161000000</v>
      </c>
      <c r="E105" s="5">
        <v>72637000000</v>
      </c>
      <c r="F105" s="5">
        <v>78658000000</v>
      </c>
      <c r="G105" s="5">
        <v>58916000000</v>
      </c>
      <c r="I105" s="5">
        <v>72637000000</v>
      </c>
      <c r="J105" s="5">
        <v>132109000000</v>
      </c>
      <c r="K105" s="5">
        <v>84187000000</v>
      </c>
      <c r="L105" s="5">
        <v>33805000000</v>
      </c>
      <c r="M105" s="5">
        <v>43580000000</v>
      </c>
    </row>
    <row r="106" spans="3:13" ht="15.5" x14ac:dyDescent="0.35">
      <c r="C106" t="s">
        <v>120</v>
      </c>
      <c r="D106" s="5">
        <v>16898000000</v>
      </c>
      <c r="E106" s="5">
        <v>16433000000</v>
      </c>
      <c r="F106" s="5">
        <v>16056000000</v>
      </c>
      <c r="G106" s="5">
        <v>15691000000</v>
      </c>
      <c r="I106" s="5">
        <v>16433000000</v>
      </c>
      <c r="J106" s="5">
        <v>9214000000</v>
      </c>
    </row>
    <row r="107" spans="3:13" ht="15.5" x14ac:dyDescent="0.35">
      <c r="C107" t="s">
        <v>121</v>
      </c>
      <c r="D107" s="5">
        <v>341339000000</v>
      </c>
      <c r="E107" s="5">
        <v>389266000000</v>
      </c>
      <c r="F107" s="5">
        <v>392872000000</v>
      </c>
      <c r="G107" s="5">
        <v>313147000000</v>
      </c>
      <c r="I107" s="5">
        <v>376251000000</v>
      </c>
      <c r="J107" s="5">
        <v>221585000000</v>
      </c>
      <c r="K107" s="5">
        <v>133925000000</v>
      </c>
      <c r="L107" s="5">
        <v>60624000000</v>
      </c>
      <c r="M107" s="5">
        <v>144969000000</v>
      </c>
    </row>
    <row r="108" spans="3:13" ht="15.5" x14ac:dyDescent="0.35">
      <c r="C108" t="s">
        <v>122</v>
      </c>
      <c r="D108" s="5">
        <v>341339000000</v>
      </c>
      <c r="E108" s="5">
        <v>389266000000</v>
      </c>
      <c r="F108" s="5">
        <v>392872000000</v>
      </c>
      <c r="G108" s="5">
        <v>313147000000</v>
      </c>
      <c r="I108" s="5">
        <v>376251000000</v>
      </c>
      <c r="J108" s="5">
        <v>221585000000</v>
      </c>
      <c r="K108" s="5">
        <v>133925000000</v>
      </c>
      <c r="L108" s="5">
        <v>60624000000</v>
      </c>
      <c r="M108" s="5">
        <v>144969000000</v>
      </c>
    </row>
    <row r="109" spans="3:13" ht="15.5" x14ac:dyDescent="0.35">
      <c r="C109" t="s">
        <v>123</v>
      </c>
    </row>
    <row r="110" spans="3:13" ht="15.5" x14ac:dyDescent="0.35">
      <c r="C110" t="s">
        <v>124</v>
      </c>
      <c r="D110" s="5">
        <v>150407000000</v>
      </c>
      <c r="E110" s="5">
        <v>146196000000</v>
      </c>
      <c r="F110" s="5">
        <v>96634000000</v>
      </c>
      <c r="G110" s="5">
        <v>85519000000</v>
      </c>
      <c r="I110" s="5">
        <v>146196000000</v>
      </c>
      <c r="J110" s="5">
        <v>72388000000</v>
      </c>
      <c r="K110" s="5">
        <v>113104000000</v>
      </c>
      <c r="L110" s="5">
        <v>52262000000</v>
      </c>
      <c r="M110" s="5">
        <v>90426000000</v>
      </c>
    </row>
    <row r="111" spans="3:13" ht="15.5" x14ac:dyDescent="0.35">
      <c r="C111" t="s">
        <v>125</v>
      </c>
      <c r="D111" s="5">
        <v>8612000000</v>
      </c>
      <c r="E111" s="5">
        <v>13015000000</v>
      </c>
      <c r="F111" s="5">
        <v>17297000000</v>
      </c>
      <c r="G111" s="5">
        <v>21461000000</v>
      </c>
      <c r="I111" s="5">
        <v>13015000000</v>
      </c>
      <c r="J111" s="5">
        <v>15960000000</v>
      </c>
    </row>
    <row r="112" spans="3:13" ht="15.5" x14ac:dyDescent="0.35">
      <c r="C112" t="s">
        <v>126</v>
      </c>
      <c r="D112" s="5">
        <v>150407000000</v>
      </c>
      <c r="E112" s="5">
        <v>146196000000</v>
      </c>
      <c r="F112" s="5">
        <v>96634000000</v>
      </c>
      <c r="G112" s="5">
        <v>85519000000</v>
      </c>
      <c r="I112" s="5">
        <v>146196000000</v>
      </c>
      <c r="J112" s="5">
        <v>72388000000</v>
      </c>
      <c r="K112" s="5">
        <v>113104000000</v>
      </c>
      <c r="L112" s="5">
        <v>52262000000</v>
      </c>
      <c r="M112" s="5">
        <v>90426000000</v>
      </c>
    </row>
    <row r="113" spans="2:13" ht="15.5" x14ac:dyDescent="0.35">
      <c r="C113" t="s">
        <v>127</v>
      </c>
      <c r="D113" s="5">
        <v>647294000000</v>
      </c>
      <c r="E113" s="5">
        <v>712308000000</v>
      </c>
      <c r="F113" s="5">
        <v>690952000000</v>
      </c>
      <c r="G113" s="5">
        <v>547548000000</v>
      </c>
      <c r="I113" s="5">
        <v>699293000000</v>
      </c>
      <c r="J113" s="5">
        <v>480890000000</v>
      </c>
      <c r="K113" s="5">
        <v>281139000000</v>
      </c>
      <c r="L113" s="5">
        <v>172612000000</v>
      </c>
      <c r="M113" s="5">
        <v>337995000000</v>
      </c>
    </row>
    <row r="114" spans="2:13" ht="15.5" x14ac:dyDescent="0.35">
      <c r="C114" t="s">
        <v>128</v>
      </c>
    </row>
    <row r="115" spans="2:13" ht="15.5" x14ac:dyDescent="0.35">
      <c r="C115" t="s">
        <v>129</v>
      </c>
      <c r="D115" s="5">
        <v>408444000000</v>
      </c>
      <c r="E115" s="5">
        <v>408444000000</v>
      </c>
      <c r="F115" s="5">
        <v>408444000000</v>
      </c>
      <c r="G115" s="5">
        <v>408444000000</v>
      </c>
      <c r="I115" s="5">
        <v>408444000000</v>
      </c>
      <c r="J115" s="5">
        <v>347177000000</v>
      </c>
      <c r="K115" s="5">
        <v>17177000000</v>
      </c>
      <c r="L115" s="5">
        <v>17177000000</v>
      </c>
      <c r="M115" s="5">
        <v>17177000000</v>
      </c>
    </row>
    <row r="116" spans="2:13" ht="15.5" x14ac:dyDescent="0.35">
      <c r="C116" t="s">
        <v>130</v>
      </c>
      <c r="D116" s="5">
        <v>69362000000</v>
      </c>
      <c r="E116" s="5">
        <v>69362000000</v>
      </c>
      <c r="F116" s="5">
        <v>69362000000</v>
      </c>
      <c r="G116" s="5">
        <v>69362000000</v>
      </c>
      <c r="I116" s="5">
        <v>69362000000</v>
      </c>
      <c r="J116" s="5">
        <v>2975000000</v>
      </c>
      <c r="K116" s="5">
        <v>2975000000</v>
      </c>
      <c r="L116" s="5">
        <v>2975000000</v>
      </c>
      <c r="M116" s="5">
        <v>2975000000</v>
      </c>
    </row>
    <row r="117" spans="2:13" ht="15.5" x14ac:dyDescent="0.35">
      <c r="C117" t="s">
        <v>131</v>
      </c>
      <c r="D117" s="5">
        <v>518441000000</v>
      </c>
      <c r="E117" s="5">
        <v>456493000000</v>
      </c>
      <c r="F117" s="5">
        <v>400007000000</v>
      </c>
      <c r="G117" s="5">
        <v>372444000000</v>
      </c>
      <c r="I117" s="5">
        <v>456493000000</v>
      </c>
      <c r="J117" s="5">
        <v>254464000000</v>
      </c>
      <c r="K117" s="5">
        <v>378322000000</v>
      </c>
      <c r="L117" s="5">
        <v>160221000000</v>
      </c>
      <c r="M117" s="5">
        <v>50376000000</v>
      </c>
    </row>
    <row r="118" spans="2:13" ht="15.5" x14ac:dyDescent="0.35">
      <c r="C118" t="s">
        <v>132</v>
      </c>
      <c r="D118" s="5">
        <v>3500000000</v>
      </c>
      <c r="E118" s="5">
        <v>3500000000</v>
      </c>
      <c r="F118" s="5">
        <v>3500000000</v>
      </c>
      <c r="G118" s="5">
        <v>3500000000</v>
      </c>
      <c r="I118" s="5">
        <v>3500000000</v>
      </c>
      <c r="J118" s="5">
        <v>3500000000</v>
      </c>
    </row>
    <row r="119" spans="2:13" ht="15.5" x14ac:dyDescent="0.35">
      <c r="C119" t="s">
        <v>133</v>
      </c>
      <c r="D119" s="5">
        <v>514941000000</v>
      </c>
      <c r="E119" s="5">
        <v>452993000000</v>
      </c>
      <c r="F119" s="5">
        <v>396507000000</v>
      </c>
      <c r="G119" s="5">
        <v>368944000000</v>
      </c>
      <c r="I119" s="5">
        <v>452993000000</v>
      </c>
      <c r="J119" s="5">
        <v>250964000000</v>
      </c>
      <c r="K119" s="5">
        <v>378322000000</v>
      </c>
      <c r="L119" s="5">
        <v>160221000000</v>
      </c>
      <c r="M119" s="5">
        <v>50376000000</v>
      </c>
    </row>
    <row r="120" spans="2:13" ht="15.5" x14ac:dyDescent="0.35">
      <c r="C120" t="s">
        <v>134</v>
      </c>
      <c r="D120" s="5">
        <v>518441000000</v>
      </c>
      <c r="E120" s="5">
        <v>456493000000</v>
      </c>
      <c r="F120" s="5">
        <v>400007000000</v>
      </c>
      <c r="G120" s="5">
        <v>372444000000</v>
      </c>
      <c r="I120" s="5">
        <v>456493000000</v>
      </c>
      <c r="J120" s="5">
        <v>254464000000</v>
      </c>
      <c r="K120" s="5">
        <v>378322000000</v>
      </c>
      <c r="L120" s="5">
        <v>160221000000</v>
      </c>
      <c r="M120" s="5">
        <v>50376000000</v>
      </c>
    </row>
    <row r="121" spans="2:13" ht="15.5" x14ac:dyDescent="0.35">
      <c r="C121" t="s">
        <v>135</v>
      </c>
    </row>
    <row r="122" spans="2:13" ht="15.5" x14ac:dyDescent="0.35">
      <c r="C122" t="s">
        <v>9</v>
      </c>
      <c r="D122" s="5">
        <v>996569000000</v>
      </c>
      <c r="E122" s="5">
        <v>934939000000</v>
      </c>
      <c r="F122" s="5">
        <v>878142000000</v>
      </c>
      <c r="G122" s="5">
        <v>851102000000</v>
      </c>
      <c r="I122" s="5">
        <v>934939000000</v>
      </c>
      <c r="J122" s="5">
        <v>606449000000</v>
      </c>
      <c r="K122" s="5">
        <v>399950000000</v>
      </c>
      <c r="L122" s="5">
        <v>182661000000</v>
      </c>
      <c r="M122" s="5">
        <v>72439000000</v>
      </c>
    </row>
    <row r="123" spans="2:13" ht="15.5" x14ac:dyDescent="0.35">
      <c r="C123" t="s">
        <v>136</v>
      </c>
      <c r="D123" s="5">
        <v>1643863000000</v>
      </c>
      <c r="E123" s="5">
        <v>1647247000000</v>
      </c>
      <c r="F123" s="5">
        <v>1569094000000</v>
      </c>
      <c r="G123" s="5">
        <v>1398650000000</v>
      </c>
      <c r="I123" s="5">
        <v>1634232000000</v>
      </c>
      <c r="J123" s="5">
        <v>1087339000000</v>
      </c>
      <c r="K123" s="5">
        <v>681089000000</v>
      </c>
      <c r="L123" s="5">
        <v>355273000000</v>
      </c>
      <c r="M123" s="5">
        <v>410434000000</v>
      </c>
    </row>
    <row r="124" spans="2:13" ht="15.5" x14ac:dyDescent="0.35">
      <c r="C124" t="s">
        <v>137</v>
      </c>
      <c r="D124" s="5">
        <v>4084435300</v>
      </c>
      <c r="E124" s="5">
        <v>4084435300</v>
      </c>
      <c r="F124" s="5">
        <v>4084435300</v>
      </c>
      <c r="G124" s="5">
        <v>4084435300</v>
      </c>
      <c r="I124" s="5">
        <v>4084435300</v>
      </c>
      <c r="J124" s="5">
        <v>3471770000</v>
      </c>
      <c r="K124" s="5">
        <v>171770</v>
      </c>
      <c r="L124" s="5">
        <v>171770</v>
      </c>
      <c r="M124" s="5">
        <v>171770</v>
      </c>
    </row>
    <row r="126" spans="2:13" ht="15.5" x14ac:dyDescent="0.35">
      <c r="B126" t="s">
        <v>138</v>
      </c>
      <c r="C126" t="s">
        <v>139</v>
      </c>
      <c r="D126" s="5">
        <v>366938000000</v>
      </c>
      <c r="E126" s="5">
        <v>53647000000</v>
      </c>
      <c r="F126" s="5">
        <v>29118000000</v>
      </c>
      <c r="G126" s="5">
        <v>96494000000</v>
      </c>
      <c r="I126" s="5">
        <v>295130000000</v>
      </c>
      <c r="J126" s="5">
        <v>240850000000</v>
      </c>
      <c r="K126" s="5">
        <v>348104000000</v>
      </c>
      <c r="L126" s="5">
        <v>127029000000</v>
      </c>
      <c r="M126" s="5">
        <v>96527000000</v>
      </c>
    </row>
    <row r="127" spans="2:13" ht="15.5" x14ac:dyDescent="0.35">
      <c r="C127" t="s">
        <v>140</v>
      </c>
      <c r="D127" s="5">
        <v>869025000000</v>
      </c>
      <c r="E127" s="5">
        <v>562684000000</v>
      </c>
      <c r="F127" s="5">
        <v>547237000000</v>
      </c>
      <c r="G127" s="5">
        <v>703502000000</v>
      </c>
      <c r="I127" s="5">
        <v>2329276000000</v>
      </c>
      <c r="J127" s="5">
        <v>1916173000000</v>
      </c>
      <c r="K127" s="5">
        <v>1605746000000</v>
      </c>
      <c r="L127" s="5">
        <v>1282811000000</v>
      </c>
      <c r="M127" s="5">
        <v>830393000000</v>
      </c>
    </row>
    <row r="128" spans="2:13" ht="15.5" x14ac:dyDescent="0.35">
      <c r="C128" t="s">
        <v>141</v>
      </c>
    </row>
    <row r="129" spans="3:13" ht="15.5" x14ac:dyDescent="0.35">
      <c r="C129" t="s">
        <v>142</v>
      </c>
      <c r="F129" s="5">
        <v>564000000</v>
      </c>
      <c r="G129" s="5">
        <v>-573000000</v>
      </c>
      <c r="K129" s="5">
        <v>10972000000</v>
      </c>
      <c r="L129" s="5">
        <v>-4067000000</v>
      </c>
      <c r="M129" s="5">
        <v>-5230000000</v>
      </c>
    </row>
    <row r="130" spans="3:13" ht="15.5" x14ac:dyDescent="0.35">
      <c r="C130" t="s">
        <v>143</v>
      </c>
      <c r="D130" s="5">
        <v>-339541000000</v>
      </c>
      <c r="E130" s="5">
        <v>-363116000000</v>
      </c>
      <c r="F130" s="5">
        <v>-376084000000</v>
      </c>
      <c r="G130" s="5">
        <v>-427907000000</v>
      </c>
      <c r="I130" s="5">
        <v>-1449927000000</v>
      </c>
      <c r="J130" s="5">
        <v>-1129110000000</v>
      </c>
      <c r="K130" s="5">
        <v>-959766000000</v>
      </c>
      <c r="L130" s="5">
        <v>-847351000000</v>
      </c>
      <c r="M130" s="5">
        <v>-496752000000</v>
      </c>
    </row>
    <row r="131" spans="3:13" ht="15.5" x14ac:dyDescent="0.35">
      <c r="C131" t="s">
        <v>144</v>
      </c>
      <c r="D131" s="5">
        <v>-14874000000</v>
      </c>
      <c r="E131" s="5">
        <v>-11347000000</v>
      </c>
      <c r="F131" s="5">
        <v>-12954000000</v>
      </c>
      <c r="G131" s="5">
        <v>-15643000000</v>
      </c>
      <c r="I131" s="5">
        <v>-55466000000</v>
      </c>
      <c r="J131" s="5">
        <v>-93304000000</v>
      </c>
      <c r="K131" s="5">
        <v>-23584000000</v>
      </c>
      <c r="L131" s="5">
        <v>-26238000000</v>
      </c>
      <c r="M131" s="5">
        <v>-29600000000</v>
      </c>
    </row>
    <row r="132" spans="3:13" ht="15.5" x14ac:dyDescent="0.35">
      <c r="C132" t="s">
        <v>145</v>
      </c>
      <c r="D132" s="5">
        <v>-111074000000</v>
      </c>
      <c r="E132" s="5">
        <v>-98360000000</v>
      </c>
      <c r="F132" s="5">
        <v>-89615000000</v>
      </c>
      <c r="G132" s="5">
        <v>-109287000000</v>
      </c>
      <c r="I132" s="5">
        <v>-367701000000</v>
      </c>
      <c r="J132" s="5">
        <v>-292708000000</v>
      </c>
      <c r="K132" s="5">
        <v>-227075000000</v>
      </c>
      <c r="L132" s="5">
        <v>-214381000000</v>
      </c>
      <c r="M132" s="5">
        <v>-141507000000</v>
      </c>
    </row>
    <row r="133" spans="3:13" ht="15.5" x14ac:dyDescent="0.35">
      <c r="C133" t="s">
        <v>146</v>
      </c>
      <c r="D133" s="5">
        <v>-17125000000</v>
      </c>
      <c r="E133" s="5">
        <v>-14461000000</v>
      </c>
      <c r="F133" s="5">
        <v>-19879000000</v>
      </c>
      <c r="G133" s="5">
        <v>-37517000000</v>
      </c>
      <c r="I133" s="5">
        <v>-89273000000</v>
      </c>
      <c r="J133" s="5">
        <v>-117971000000</v>
      </c>
      <c r="K133" s="5">
        <v>-31217000000</v>
      </c>
      <c r="L133" s="5">
        <v>-22262000000</v>
      </c>
      <c r="M133" s="5">
        <v>-15141000000</v>
      </c>
    </row>
    <row r="134" spans="3:13" ht="15.5" x14ac:dyDescent="0.35">
      <c r="C134" t="s">
        <v>147</v>
      </c>
      <c r="J134" s="5">
        <v>-9826000000</v>
      </c>
      <c r="K134" s="5">
        <v>-1299000000</v>
      </c>
      <c r="M134" s="5">
        <v>-436000000</v>
      </c>
    </row>
    <row r="135" spans="3:13" ht="15.5" x14ac:dyDescent="0.35">
      <c r="C135" t="s">
        <v>148</v>
      </c>
      <c r="D135" s="5">
        <v>-318000000</v>
      </c>
      <c r="G135" s="5">
        <v>477000000</v>
      </c>
    </row>
    <row r="136" spans="3:13" ht="15.5" x14ac:dyDescent="0.35">
      <c r="C136" t="s">
        <v>149</v>
      </c>
      <c r="D136" s="5">
        <v>-1804000000</v>
      </c>
      <c r="E136" s="5">
        <v>-1405000000</v>
      </c>
      <c r="F136" s="5">
        <v>-2363000000</v>
      </c>
      <c r="G136" s="5">
        <v>-682000000</v>
      </c>
      <c r="I136" s="5">
        <v>-4942000000</v>
      </c>
      <c r="J136" s="5">
        <v>-190000000</v>
      </c>
      <c r="K136" s="5">
        <v>-1810000000</v>
      </c>
      <c r="L136" s="5">
        <v>-4988000000</v>
      </c>
      <c r="M136" s="5">
        <v>-282000000</v>
      </c>
    </row>
    <row r="137" spans="3:13" ht="15.5" x14ac:dyDescent="0.35">
      <c r="C137" t="s">
        <v>150</v>
      </c>
      <c r="E137" s="5">
        <v>-477000000</v>
      </c>
      <c r="F137" s="5">
        <v>-1431000000</v>
      </c>
      <c r="I137" s="5">
        <v>-1908000000</v>
      </c>
    </row>
    <row r="138" spans="3:13" ht="15.5" x14ac:dyDescent="0.35">
      <c r="C138" t="s">
        <v>151</v>
      </c>
    </row>
    <row r="139" spans="3:13" ht="15.5" x14ac:dyDescent="0.35">
      <c r="C139" t="s">
        <v>152</v>
      </c>
      <c r="E139" s="5">
        <v>260000000</v>
      </c>
      <c r="F139" s="5">
        <v>-260000000</v>
      </c>
    </row>
    <row r="140" spans="3:13" ht="15.5" x14ac:dyDescent="0.35">
      <c r="C140" t="s">
        <v>153</v>
      </c>
      <c r="E140" s="5">
        <v>-260000000</v>
      </c>
      <c r="I140" s="5">
        <v>-260000000</v>
      </c>
    </row>
    <row r="141" spans="3:13" ht="15.5" x14ac:dyDescent="0.35">
      <c r="C141" t="s">
        <v>154</v>
      </c>
    </row>
    <row r="142" spans="3:13" ht="15.5" x14ac:dyDescent="0.35">
      <c r="C142" t="s">
        <v>155</v>
      </c>
      <c r="F142" s="5">
        <v>954000000</v>
      </c>
      <c r="G142" s="5">
        <v>-954000000</v>
      </c>
    </row>
    <row r="143" spans="3:13" ht="15.5" x14ac:dyDescent="0.35">
      <c r="C143" t="s">
        <v>156</v>
      </c>
      <c r="D143" s="5">
        <v>-17686000000</v>
      </c>
      <c r="E143" s="5">
        <v>-20114000000</v>
      </c>
      <c r="F143" s="5">
        <v>-17374000000</v>
      </c>
      <c r="G143" s="5">
        <v>-15554000000</v>
      </c>
      <c r="I143" s="5">
        <v>-66262000000</v>
      </c>
      <c r="J143" s="5">
        <v>-33826000000</v>
      </c>
      <c r="K143" s="5">
        <v>-24190000000</v>
      </c>
      <c r="L143" s="5">
        <v>-39695000000</v>
      </c>
      <c r="M143" s="5">
        <v>-51118000000</v>
      </c>
    </row>
    <row r="144" spans="3:13" ht="15.5" x14ac:dyDescent="0.35">
      <c r="C144" t="s">
        <v>157</v>
      </c>
      <c r="D144" s="5">
        <v>335000000</v>
      </c>
      <c r="E144" s="5">
        <v>243000000</v>
      </c>
      <c r="F144" s="5">
        <v>323000000</v>
      </c>
      <c r="G144" s="5">
        <v>632000000</v>
      </c>
      <c r="I144" s="5">
        <v>1593000000</v>
      </c>
      <c r="J144" s="5">
        <v>1612000000</v>
      </c>
      <c r="K144" s="5">
        <v>327000000</v>
      </c>
      <c r="L144" s="5">
        <v>3200000000</v>
      </c>
      <c r="M144" s="5">
        <v>6200000000</v>
      </c>
    </row>
    <row r="145" spans="3:13" ht="15.5" x14ac:dyDescent="0.35">
      <c r="C145" t="s">
        <v>158</v>
      </c>
    </row>
    <row r="146" spans="3:13" ht="15.5" x14ac:dyDescent="0.35">
      <c r="C146" t="s">
        <v>159</v>
      </c>
      <c r="D146" s="5">
        <v>-145238000000</v>
      </c>
      <c r="E146" s="5">
        <v>-23756000000</v>
      </c>
      <c r="F146" s="5">
        <v>-12170000000</v>
      </c>
      <c r="G146" s="5">
        <v>-21370000000</v>
      </c>
      <c r="I146" s="5">
        <v>61531000000</v>
      </c>
      <c r="J146" s="5">
        <v>-94845000000</v>
      </c>
      <c r="K146" s="5">
        <v>-46353000000</v>
      </c>
      <c r="L146" s="5">
        <v>-105219000000</v>
      </c>
      <c r="M146" s="5">
        <v>-77661000000</v>
      </c>
    </row>
    <row r="147" spans="3:13" ht="15.5" x14ac:dyDescent="0.35">
      <c r="C147" t="s">
        <v>160</v>
      </c>
      <c r="D147" s="5">
        <v>-44956000000</v>
      </c>
      <c r="E147" s="5">
        <v>-37466000000</v>
      </c>
      <c r="F147" s="5">
        <v>-25586000000</v>
      </c>
      <c r="G147" s="5">
        <v>-94521000000</v>
      </c>
      <c r="I147" s="5">
        <v>-285122000000</v>
      </c>
      <c r="J147" s="5">
        <v>-146462000000</v>
      </c>
      <c r="K147" s="5">
        <v>-205863000000</v>
      </c>
      <c r="L147" s="5">
        <v>-24262000000</v>
      </c>
      <c r="M147" s="5">
        <v>-23796000000</v>
      </c>
    </row>
    <row r="148" spans="3:13" ht="15.5" x14ac:dyDescent="0.35">
      <c r="C148" t="s">
        <v>161</v>
      </c>
      <c r="D148" s="5">
        <v>-10891000000</v>
      </c>
      <c r="E148" s="5">
        <v>-43800000000</v>
      </c>
      <c r="F148" s="5">
        <v>-30976000000</v>
      </c>
      <c r="G148" s="5">
        <v>-87555000000</v>
      </c>
      <c r="I148" s="5">
        <v>-283175000000</v>
      </c>
      <c r="J148" s="5">
        <v>-148581000000</v>
      </c>
      <c r="K148" s="5">
        <v>-231049000000</v>
      </c>
      <c r="L148" s="5">
        <v>-24377000000</v>
      </c>
      <c r="M148" s="5">
        <v>-23596000000</v>
      </c>
    </row>
    <row r="149" spans="3:13" ht="15.5" x14ac:dyDescent="0.35">
      <c r="C149" t="s">
        <v>162</v>
      </c>
      <c r="E149" s="5">
        <v>-330000000</v>
      </c>
      <c r="F149" s="5">
        <v>-2220000000</v>
      </c>
      <c r="I149" s="5">
        <v>-2550000000</v>
      </c>
    </row>
    <row r="150" spans="3:13" ht="15.5" x14ac:dyDescent="0.35">
      <c r="C150" t="s">
        <v>163</v>
      </c>
      <c r="D150" s="5">
        <v>-23808000000</v>
      </c>
      <c r="E150" s="5">
        <v>-1173000000</v>
      </c>
      <c r="F150" s="5">
        <v>13671000000</v>
      </c>
      <c r="G150" s="5">
        <v>-6966000000</v>
      </c>
      <c r="I150" s="5">
        <v>-1173000000</v>
      </c>
      <c r="J150" s="5">
        <v>-595000000</v>
      </c>
    </row>
    <row r="151" spans="3:13" ht="15.5" x14ac:dyDescent="0.35">
      <c r="C151" t="s">
        <v>164</v>
      </c>
    </row>
    <row r="152" spans="3:13" ht="15.5" x14ac:dyDescent="0.35">
      <c r="C152" t="s">
        <v>165</v>
      </c>
      <c r="D152" s="5">
        <v>1072000000</v>
      </c>
      <c r="E152" s="5">
        <v>-5555000000</v>
      </c>
      <c r="F152" s="5">
        <v>3625000000</v>
      </c>
      <c r="I152" s="5">
        <v>-1930000000</v>
      </c>
      <c r="J152" s="5">
        <v>-6378000000</v>
      </c>
      <c r="K152" s="5">
        <v>22961000000</v>
      </c>
      <c r="L152" s="5">
        <v>115000000</v>
      </c>
    </row>
    <row r="153" spans="3:13" ht="15.5" x14ac:dyDescent="0.35">
      <c r="C153" t="s">
        <v>166</v>
      </c>
      <c r="E153" s="5">
        <v>8964000000</v>
      </c>
      <c r="F153" s="5">
        <v>-8964000000</v>
      </c>
    </row>
    <row r="154" spans="3:13" ht="15.5" x14ac:dyDescent="0.35">
      <c r="C154" t="s">
        <v>167</v>
      </c>
      <c r="D154" s="5">
        <v>1164000000</v>
      </c>
      <c r="E154" s="5">
        <v>4428000000</v>
      </c>
      <c r="F154" s="5">
        <v>-722000000</v>
      </c>
      <c r="I154" s="5">
        <v>3706000000</v>
      </c>
      <c r="J154" s="5">
        <v>9092000000</v>
      </c>
      <c r="K154" s="5">
        <v>2225000000</v>
      </c>
      <c r="M154" s="5">
        <v>-200000000</v>
      </c>
    </row>
    <row r="155" spans="3:13" ht="15.5" x14ac:dyDescent="0.35">
      <c r="C155" t="s">
        <v>168</v>
      </c>
      <c r="D155" s="5">
        <v>-12493000000</v>
      </c>
    </row>
    <row r="156" spans="3:13" ht="15.5" x14ac:dyDescent="0.35">
      <c r="C156" t="s">
        <v>169</v>
      </c>
    </row>
    <row r="157" spans="3:13" ht="15.5" x14ac:dyDescent="0.35">
      <c r="C157" t="s">
        <v>170</v>
      </c>
      <c r="D157" s="5">
        <v>-145238000000</v>
      </c>
      <c r="E157" s="5">
        <v>-23756000000</v>
      </c>
      <c r="F157" s="5">
        <v>-12170000000</v>
      </c>
      <c r="G157" s="5">
        <v>-21370000000</v>
      </c>
      <c r="I157" s="5">
        <v>61531000000</v>
      </c>
      <c r="J157" s="5">
        <v>-94845000000</v>
      </c>
      <c r="K157" s="5">
        <v>-46353000000</v>
      </c>
      <c r="L157" s="5">
        <v>-105219000000</v>
      </c>
      <c r="M157" s="5">
        <v>-77661000000</v>
      </c>
    </row>
    <row r="158" spans="3:13" ht="15.5" x14ac:dyDescent="0.35">
      <c r="C158" t="s">
        <v>171</v>
      </c>
      <c r="K158" s="5">
        <v>-1000000000</v>
      </c>
      <c r="M158" s="5">
        <v>-13988000000</v>
      </c>
    </row>
    <row r="159" spans="3:13" ht="15.5" x14ac:dyDescent="0.35">
      <c r="C159" t="s">
        <v>172</v>
      </c>
      <c r="K159" s="5">
        <v>-8000000000</v>
      </c>
    </row>
    <row r="160" spans="3:13" ht="15.5" x14ac:dyDescent="0.35">
      <c r="C160" t="s">
        <v>173</v>
      </c>
    </row>
    <row r="161" spans="3:13" ht="15.5" x14ac:dyDescent="0.35">
      <c r="C161" t="s">
        <v>174</v>
      </c>
      <c r="D161" s="5">
        <v>-3938000000</v>
      </c>
      <c r="E161" s="5">
        <v>-3904000000</v>
      </c>
      <c r="F161" s="5">
        <v>-3799000000</v>
      </c>
      <c r="G161" s="5">
        <v>-3704000000</v>
      </c>
      <c r="I161" s="5">
        <v>-14570000000</v>
      </c>
    </row>
    <row r="162" spans="3:13" ht="15.5" x14ac:dyDescent="0.35">
      <c r="C162" t="s">
        <v>175</v>
      </c>
      <c r="K162" s="5">
        <v>4000000000</v>
      </c>
    </row>
    <row r="163" spans="3:13" ht="15.5" x14ac:dyDescent="0.35">
      <c r="C163" t="s">
        <v>176</v>
      </c>
      <c r="M163" s="5">
        <v>1000000000</v>
      </c>
    </row>
    <row r="164" spans="3:13" ht="15.5" x14ac:dyDescent="0.35">
      <c r="C164" t="s">
        <v>177</v>
      </c>
      <c r="G164" s="5">
        <v>2044000000</v>
      </c>
      <c r="I164" s="5">
        <v>129423000000</v>
      </c>
      <c r="M164" s="5">
        <v>14000000000</v>
      </c>
    </row>
    <row r="165" spans="3:13" ht="15.5" x14ac:dyDescent="0.35">
      <c r="C165" t="s">
        <v>178</v>
      </c>
    </row>
    <row r="166" spans="3:13" ht="15.5" x14ac:dyDescent="0.35">
      <c r="C166" t="s">
        <v>179</v>
      </c>
      <c r="D166" s="5">
        <v>28626000000</v>
      </c>
      <c r="E166" s="5">
        <v>85149000000</v>
      </c>
      <c r="F166" s="5">
        <v>50290000000</v>
      </c>
      <c r="G166" s="5">
        <v>-1794000000</v>
      </c>
      <c r="I166" s="5">
        <v>200594000000</v>
      </c>
      <c r="K166" s="5">
        <v>116653000000</v>
      </c>
      <c r="L166" s="5">
        <v>50786000000</v>
      </c>
      <c r="M166" s="5">
        <v>54774000000</v>
      </c>
    </row>
    <row r="167" spans="3:13" ht="15.5" x14ac:dyDescent="0.35">
      <c r="C167" t="s">
        <v>180</v>
      </c>
      <c r="D167" s="5">
        <v>28626000000</v>
      </c>
      <c r="E167" s="5">
        <v>681879000000</v>
      </c>
      <c r="F167" s="5">
        <v>48835000000</v>
      </c>
      <c r="G167" s="5">
        <v>534201000000</v>
      </c>
      <c r="I167" s="5">
        <v>1748230000000</v>
      </c>
      <c r="J167" s="5">
        <v>114816000000</v>
      </c>
      <c r="K167" s="5">
        <v>1312199000000</v>
      </c>
      <c r="L167" s="5">
        <v>904034000000</v>
      </c>
      <c r="M167" s="5">
        <v>54774000000</v>
      </c>
    </row>
    <row r="168" spans="3:13" ht="15.5" x14ac:dyDescent="0.35">
      <c r="C168" t="s">
        <v>181</v>
      </c>
    </row>
    <row r="169" spans="3:13" ht="15.5" x14ac:dyDescent="0.35">
      <c r="C169" t="s">
        <v>182</v>
      </c>
      <c r="D169" s="5">
        <v>-28075000000</v>
      </c>
      <c r="E169" s="5">
        <v>-24247000000</v>
      </c>
      <c r="F169" s="5">
        <v>-16652000000</v>
      </c>
      <c r="G169" s="5">
        <v>-15649000000</v>
      </c>
      <c r="I169" s="5">
        <v>-71002000000</v>
      </c>
      <c r="J169" s="5">
        <v>-44810000000</v>
      </c>
      <c r="K169" s="5">
        <v>-28035000000</v>
      </c>
      <c r="L169" s="5">
        <v>-94069000000</v>
      </c>
      <c r="M169" s="5">
        <v>-42995000000</v>
      </c>
    </row>
    <row r="170" spans="3:13" ht="15.5" x14ac:dyDescent="0.35">
      <c r="C170" t="s">
        <v>183</v>
      </c>
      <c r="D170" s="5">
        <v>-122581000000</v>
      </c>
      <c r="E170" s="5">
        <v>-655626000000</v>
      </c>
      <c r="F170" s="5">
        <v>-16653000000</v>
      </c>
      <c r="G170" s="5">
        <v>-527593000000</v>
      </c>
      <c r="I170" s="5">
        <v>-1663894000000</v>
      </c>
      <c r="J170" s="5">
        <v>-60701000000</v>
      </c>
      <c r="K170" s="5">
        <v>-1294578000000</v>
      </c>
      <c r="L170" s="5">
        <v>-890800000000</v>
      </c>
      <c r="M170" s="5">
        <v>-43376000000</v>
      </c>
    </row>
    <row r="171" spans="3:13" ht="15.5" x14ac:dyDescent="0.35">
      <c r="C171" t="s">
        <v>184</v>
      </c>
      <c r="J171" s="5">
        <v>-100000000000</v>
      </c>
    </row>
    <row r="172" spans="3:13" ht="15.5" x14ac:dyDescent="0.35">
      <c r="C172" t="s">
        <v>185</v>
      </c>
      <c r="D172" s="5">
        <v>-47345000000</v>
      </c>
      <c r="E172" s="5">
        <v>-46105000000</v>
      </c>
      <c r="F172" s="5">
        <v>-40553000000</v>
      </c>
      <c r="G172" s="5">
        <v>-26318000000</v>
      </c>
      <c r="I172" s="5">
        <v>-137658000000</v>
      </c>
      <c r="J172" s="5">
        <v>-48960000000</v>
      </c>
      <c r="K172" s="5">
        <v>-58974000000</v>
      </c>
      <c r="L172" s="5">
        <v>-118453000000</v>
      </c>
      <c r="M172" s="5">
        <v>-90071000000</v>
      </c>
    </row>
    <row r="173" spans="3:13" ht="15.5" x14ac:dyDescent="0.35">
      <c r="C173" t="s">
        <v>186</v>
      </c>
    </row>
    <row r="174" spans="3:13" ht="15.5" x14ac:dyDescent="0.35">
      <c r="C174" t="s">
        <v>187</v>
      </c>
      <c r="D174" s="5">
        <v>176744000000</v>
      </c>
      <c r="E174" s="5">
        <v>-7575000000</v>
      </c>
      <c r="F174" s="5">
        <v>-8638000000</v>
      </c>
      <c r="G174" s="5">
        <v>-19397000000</v>
      </c>
      <c r="I174" s="5">
        <v>71539000000</v>
      </c>
      <c r="J174" s="5">
        <v>-457000000</v>
      </c>
      <c r="K174" s="5">
        <v>95888000000</v>
      </c>
      <c r="L174" s="5">
        <v>-2452000000</v>
      </c>
      <c r="M174" s="5">
        <v>-4930000000</v>
      </c>
    </row>
    <row r="175" spans="3:13" ht="15.5" x14ac:dyDescent="0.35">
      <c r="C175" t="s">
        <v>188</v>
      </c>
      <c r="D175" s="5">
        <v>169325000000</v>
      </c>
      <c r="I175" s="5">
        <v>97786000000</v>
      </c>
      <c r="J175" s="5">
        <v>98243000000</v>
      </c>
      <c r="K175" s="5">
        <v>2355000000</v>
      </c>
      <c r="L175" s="5">
        <v>4807000000</v>
      </c>
      <c r="M175" s="5">
        <v>9737000000</v>
      </c>
    </row>
    <row r="176" spans="3:13" ht="15.5" x14ac:dyDescent="0.35">
      <c r="C176" t="s">
        <v>189</v>
      </c>
      <c r="D176" s="5">
        <v>346069000000</v>
      </c>
      <c r="E176" s="5">
        <v>-7575000000</v>
      </c>
      <c r="F176" s="5">
        <v>-8638000000</v>
      </c>
      <c r="G176" s="5">
        <v>-19397000000</v>
      </c>
      <c r="I176" s="5">
        <v>169325000000</v>
      </c>
      <c r="J176" s="5">
        <v>97786000000</v>
      </c>
      <c r="K176" s="5">
        <v>98243000000</v>
      </c>
      <c r="L176" s="5">
        <v>2355000000</v>
      </c>
      <c r="M176" s="5">
        <v>4807000000</v>
      </c>
    </row>
    <row r="178" spans="2:13" ht="15.5" x14ac:dyDescent="0.35">
      <c r="B178" t="s">
        <v>190</v>
      </c>
      <c r="C178" t="s">
        <v>11</v>
      </c>
      <c r="D178" s="5">
        <v>4080000000</v>
      </c>
      <c r="E178" s="5">
        <v>4080000000</v>
      </c>
      <c r="F178" s="5">
        <v>4080000000</v>
      </c>
      <c r="G178" s="5">
        <v>4080000000</v>
      </c>
      <c r="I178" s="5">
        <v>4080000000</v>
      </c>
      <c r="J178" s="5">
        <v>3470000000</v>
      </c>
      <c r="K178" s="5">
        <v>0</v>
      </c>
      <c r="L178" s="5">
        <v>0</v>
      </c>
      <c r="M178" s="5">
        <v>0</v>
      </c>
    </row>
    <row r="179" spans="2:13" ht="15.5" x14ac:dyDescent="0.35">
      <c r="C179" t="s">
        <v>191</v>
      </c>
      <c r="D179" s="6">
        <v>15.17</v>
      </c>
      <c r="E179" s="6">
        <v>13.83</v>
      </c>
      <c r="F179" s="6">
        <v>6.75</v>
      </c>
      <c r="G179" s="6">
        <v>13.64</v>
      </c>
    </row>
    <row r="180" spans="2:13" ht="15.5" x14ac:dyDescent="0.35">
      <c r="C180" t="s">
        <v>192</v>
      </c>
      <c r="D180" s="6">
        <v>22.02</v>
      </c>
      <c r="E180" s="6">
        <v>33.409999999999997</v>
      </c>
      <c r="F180" s="6">
        <v>81.48</v>
      </c>
      <c r="G180" s="6">
        <v>39.96</v>
      </c>
    </row>
    <row r="181" spans="2:13" ht="15.5" x14ac:dyDescent="0.35">
      <c r="C181" t="s">
        <v>59</v>
      </c>
      <c r="D181" s="6">
        <v>2.02</v>
      </c>
      <c r="E181" s="6">
        <v>3.26</v>
      </c>
      <c r="F181" s="6">
        <v>3.55</v>
      </c>
      <c r="G181" s="6">
        <v>3.86</v>
      </c>
    </row>
    <row r="182" spans="2:13" ht="15.5" x14ac:dyDescent="0.35">
      <c r="C182" t="s">
        <v>193</v>
      </c>
      <c r="E182" s="5">
        <v>169540000000</v>
      </c>
      <c r="F182" s="5">
        <v>158420000000</v>
      </c>
      <c r="G182" s="5">
        <v>163470000000</v>
      </c>
    </row>
    <row r="183" spans="2:13" ht="15.5" x14ac:dyDescent="0.35">
      <c r="C183" t="s">
        <v>194</v>
      </c>
      <c r="D183" s="6">
        <v>3.1200000000000002E-2</v>
      </c>
      <c r="E183" s="6">
        <v>2.7200000000000002E-2</v>
      </c>
      <c r="F183" s="6">
        <v>1.29E-2</v>
      </c>
      <c r="G183" s="6">
        <v>2.7699999999999999E-2</v>
      </c>
    </row>
    <row r="184" spans="2:13" ht="15.5" x14ac:dyDescent="0.35">
      <c r="C184" t="s">
        <v>195</v>
      </c>
      <c r="D184" s="6">
        <v>6.2199999999999998E-2</v>
      </c>
      <c r="E184" s="6">
        <v>6.0400000000000002E-2</v>
      </c>
      <c r="F184" s="6">
        <v>3.1400000000000004E-2</v>
      </c>
      <c r="G184" s="6">
        <v>6.54E-2</v>
      </c>
    </row>
    <row r="185" spans="2:13" ht="15.5" x14ac:dyDescent="0.35">
      <c r="C185" t="s">
        <v>196</v>
      </c>
      <c r="D185" s="6">
        <v>5.1200000000000002E-2</v>
      </c>
      <c r="E185" s="6">
        <v>4.0099999999999997E-2</v>
      </c>
      <c r="F185" s="6">
        <v>3.4099999999999998E-2</v>
      </c>
      <c r="G185" s="6">
        <v>4.0199999999999993E-2</v>
      </c>
    </row>
    <row r="186" spans="2:13" ht="15.5" x14ac:dyDescent="0.35">
      <c r="C186" t="s">
        <v>197</v>
      </c>
      <c r="D186" s="6">
        <v>4.97</v>
      </c>
      <c r="E186" s="6">
        <v>3.59</v>
      </c>
      <c r="F186" s="6">
        <v>3.55</v>
      </c>
      <c r="G186" s="6">
        <v>4.45</v>
      </c>
    </row>
    <row r="187" spans="2:13" ht="15.5" x14ac:dyDescent="0.35">
      <c r="C187" t="s">
        <v>198</v>
      </c>
      <c r="D187" s="5">
        <v>997000000000</v>
      </c>
      <c r="E187" s="5">
        <v>935000000000</v>
      </c>
      <c r="F187" s="5">
        <v>878000000000</v>
      </c>
      <c r="G187" s="5">
        <v>851000000000</v>
      </c>
    </row>
    <row r="188" spans="2:13" ht="15.5" x14ac:dyDescent="0.35">
      <c r="C188" t="s">
        <v>199</v>
      </c>
      <c r="D188" s="6">
        <v>1.37</v>
      </c>
      <c r="E188" s="6">
        <v>2.02</v>
      </c>
      <c r="F188" s="6">
        <v>2.56</v>
      </c>
      <c r="G188" s="6">
        <v>2.62</v>
      </c>
    </row>
    <row r="189" spans="2:13" ht="15.5" x14ac:dyDescent="0.35">
      <c r="C189" t="s">
        <v>200</v>
      </c>
      <c r="D189" s="6">
        <v>243.99</v>
      </c>
      <c r="E189" s="6">
        <v>228.9</v>
      </c>
      <c r="F189" s="5">
        <v>215</v>
      </c>
      <c r="G189" s="6">
        <v>208.38</v>
      </c>
    </row>
    <row r="190" spans="2:13" ht="15.5" x14ac:dyDescent="0.35">
      <c r="C190" t="s">
        <v>201</v>
      </c>
      <c r="D190" s="6">
        <v>1.37</v>
      </c>
      <c r="E190" s="6">
        <v>2.02</v>
      </c>
      <c r="F190" s="6">
        <v>2.56</v>
      </c>
      <c r="G190" s="6">
        <v>2.62</v>
      </c>
    </row>
    <row r="191" spans="2:13" ht="15.5" x14ac:dyDescent="0.35">
      <c r="C191" t="s">
        <v>202</v>
      </c>
      <c r="D191" s="6">
        <v>243.99</v>
      </c>
      <c r="E191" s="6">
        <v>228.9</v>
      </c>
      <c r="F191" s="5">
        <v>215</v>
      </c>
      <c r="G191" s="6">
        <v>208.38</v>
      </c>
    </row>
    <row r="192" spans="2:13" ht="15.5" x14ac:dyDescent="0.35">
      <c r="C192" t="s">
        <v>203</v>
      </c>
      <c r="D192" s="5">
        <v>17000000000</v>
      </c>
      <c r="E192" s="5">
        <v>16000000000</v>
      </c>
      <c r="F192" s="5">
        <v>16000000000</v>
      </c>
      <c r="G192" s="5">
        <v>16000000000</v>
      </c>
    </row>
    <row r="193" spans="3:13" ht="15.5" x14ac:dyDescent="0.35">
      <c r="C193" t="s">
        <v>204</v>
      </c>
      <c r="D193" s="5">
        <v>168000000000</v>
      </c>
      <c r="E193" s="5">
        <v>172000000000</v>
      </c>
      <c r="F193" s="5">
        <v>131000000000</v>
      </c>
      <c r="G193" s="5">
        <v>128000000000</v>
      </c>
    </row>
    <row r="194" spans="3:13" ht="15.5" x14ac:dyDescent="0.35">
      <c r="C194" t="s">
        <v>205</v>
      </c>
      <c r="D194" s="5">
        <v>997000000000</v>
      </c>
      <c r="E194" s="5">
        <v>935000000000</v>
      </c>
      <c r="F194" s="5">
        <v>878000000000</v>
      </c>
      <c r="G194" s="5">
        <v>851000000000</v>
      </c>
    </row>
    <row r="195" spans="3:13" ht="15.5" x14ac:dyDescent="0.35">
      <c r="C195" t="s">
        <v>23</v>
      </c>
      <c r="D195" s="5">
        <v>185000000000</v>
      </c>
      <c r="E195" s="5">
        <v>189000000000</v>
      </c>
      <c r="F195" s="5">
        <v>147000000000</v>
      </c>
      <c r="G195" s="5">
        <v>144000000000</v>
      </c>
    </row>
    <row r="196" spans="3:13" ht="15.5" x14ac:dyDescent="0.35">
      <c r="C196" t="s">
        <v>20</v>
      </c>
      <c r="D196" s="5">
        <v>-162000000000</v>
      </c>
      <c r="E196" s="5">
        <v>19000000000</v>
      </c>
      <c r="F196" s="5">
        <v>-30000000000</v>
      </c>
      <c r="G196" s="5">
        <v>-41000000000</v>
      </c>
    </row>
    <row r="197" spans="3:13" ht="15.5" x14ac:dyDescent="0.35">
      <c r="C197" t="s">
        <v>206</v>
      </c>
      <c r="D197" s="5">
        <v>763000000000</v>
      </c>
      <c r="E197" s="5">
        <v>765000000000</v>
      </c>
      <c r="F197" s="5">
        <v>798000000000</v>
      </c>
      <c r="G197" s="5">
        <v>767000000000</v>
      </c>
    </row>
    <row r="198" spans="3:13" ht="15.5" x14ac:dyDescent="0.35">
      <c r="C198" t="s">
        <v>207</v>
      </c>
      <c r="D198" s="5">
        <v>367000000000</v>
      </c>
      <c r="E198" s="5">
        <v>54000000000</v>
      </c>
      <c r="F198" s="5">
        <v>29000000000</v>
      </c>
      <c r="G198" s="5">
        <v>96000000000</v>
      </c>
    </row>
    <row r="199" spans="3:13" ht="15.5" x14ac:dyDescent="0.35">
      <c r="C199" t="s">
        <v>208</v>
      </c>
      <c r="D199" s="5">
        <v>-11000000000</v>
      </c>
      <c r="E199" s="5">
        <v>-44000000000</v>
      </c>
      <c r="F199" s="5">
        <v>-31000000000</v>
      </c>
      <c r="G199" s="5">
        <v>-88000000000</v>
      </c>
    </row>
    <row r="200" spans="3:13" ht="15.5" x14ac:dyDescent="0.35">
      <c r="C200" t="s">
        <v>12</v>
      </c>
      <c r="D200" s="5">
        <v>356000000000</v>
      </c>
      <c r="E200" s="5">
        <v>10000000000</v>
      </c>
      <c r="F200" s="5">
        <v>-2000000000</v>
      </c>
      <c r="G200" s="5">
        <v>9000000000</v>
      </c>
    </row>
    <row r="201" spans="3:13" ht="15.5" x14ac:dyDescent="0.35">
      <c r="C201" t="s">
        <v>15</v>
      </c>
      <c r="D201" s="6">
        <v>87.17</v>
      </c>
      <c r="E201" s="6">
        <v>2.41</v>
      </c>
      <c r="F201" s="6">
        <v>-0.45</v>
      </c>
      <c r="G201" s="6">
        <v>2.19</v>
      </c>
    </row>
    <row r="202" spans="3:13" ht="15.5" x14ac:dyDescent="0.35">
      <c r="C202" t="s">
        <v>44</v>
      </c>
      <c r="I202" s="6">
        <v>49.46</v>
      </c>
      <c r="J202" s="6">
        <v>88.18</v>
      </c>
      <c r="K202" s="6">
        <v>1269726.96</v>
      </c>
      <c r="L202" s="6">
        <v>639488.85</v>
      </c>
      <c r="M202" s="6">
        <v>386441.17</v>
      </c>
    </row>
    <row r="203" spans="3:13" ht="15.5" x14ac:dyDescent="0.35">
      <c r="C203" t="s">
        <v>58</v>
      </c>
      <c r="I203" s="6">
        <v>9.34</v>
      </c>
      <c r="J203" s="5">
        <v>0</v>
      </c>
      <c r="K203" s="5">
        <v>0</v>
      </c>
      <c r="L203" s="5">
        <v>0</v>
      </c>
      <c r="M203" s="5">
        <v>0</v>
      </c>
    </row>
    <row r="204" spans="3:13" ht="15.5" x14ac:dyDescent="0.35">
      <c r="C204" t="s">
        <v>61</v>
      </c>
      <c r="I204" s="6">
        <v>0.8</v>
      </c>
      <c r="J204" s="5">
        <v>0</v>
      </c>
      <c r="K204" s="5">
        <v>0</v>
      </c>
      <c r="L204" s="5">
        <v>0</v>
      </c>
      <c r="M204" s="5">
        <v>0</v>
      </c>
    </row>
    <row r="205" spans="3:13" ht="15.5" x14ac:dyDescent="0.35">
      <c r="C205" t="s">
        <v>209</v>
      </c>
      <c r="I205" s="5">
        <v>658350000000</v>
      </c>
      <c r="J205" s="5">
        <v>641780000000</v>
      </c>
      <c r="K205" s="5">
        <v>477750000000</v>
      </c>
    </row>
    <row r="206" spans="3:13" ht="15.5" x14ac:dyDescent="0.35">
      <c r="C206" t="s">
        <v>210</v>
      </c>
      <c r="I206" s="6">
        <v>9.7299999999999998E-2</v>
      </c>
      <c r="J206" s="6">
        <v>0.18960000000000002</v>
      </c>
      <c r="K206" s="6">
        <v>0.21079999999999999</v>
      </c>
      <c r="L206" s="6">
        <v>0.1515</v>
      </c>
      <c r="M206" s="6">
        <v>0.1009</v>
      </c>
    </row>
    <row r="207" spans="3:13" ht="15.5" x14ac:dyDescent="0.35">
      <c r="C207" t="s">
        <v>211</v>
      </c>
      <c r="I207" s="6">
        <v>0.21609999999999999</v>
      </c>
      <c r="J207" s="6">
        <v>0.50479999999999992</v>
      </c>
      <c r="K207" s="6">
        <v>0.54530000000000001</v>
      </c>
      <c r="L207" s="6">
        <v>0.60140000000000005</v>
      </c>
      <c r="M207" s="6">
        <v>0.9163</v>
      </c>
    </row>
    <row r="208" spans="3:13" ht="15.5" x14ac:dyDescent="0.35">
      <c r="C208" t="s">
        <v>212</v>
      </c>
      <c r="I208" s="6">
        <v>0.19690000000000002</v>
      </c>
      <c r="J208" s="6">
        <v>0.38640000000000002</v>
      </c>
      <c r="K208" s="6">
        <v>0.49349999999999999</v>
      </c>
      <c r="L208" s="6">
        <v>0.3301</v>
      </c>
      <c r="M208" s="6">
        <v>0.59589999999999999</v>
      </c>
    </row>
    <row r="209" spans="2:13" ht="15.5" x14ac:dyDescent="0.35">
      <c r="C209" t="s">
        <v>213</v>
      </c>
      <c r="I209" s="6">
        <v>4.62</v>
      </c>
      <c r="J209" s="6">
        <v>12.81</v>
      </c>
      <c r="K209" s="6">
        <v>15.31</v>
      </c>
      <c r="L209" s="6">
        <v>4.4800000000000004</v>
      </c>
      <c r="M209" s="6">
        <v>2.71</v>
      </c>
    </row>
    <row r="210" spans="2:13" ht="15.5" x14ac:dyDescent="0.35">
      <c r="C210" t="s">
        <v>55</v>
      </c>
      <c r="I210" s="6">
        <v>2.02</v>
      </c>
      <c r="J210" s="5">
        <v>0</v>
      </c>
      <c r="K210" s="5">
        <v>0</v>
      </c>
      <c r="L210" s="5">
        <v>0</v>
      </c>
      <c r="M210" s="5">
        <v>0</v>
      </c>
    </row>
    <row r="211" spans="2:13" ht="15.5" x14ac:dyDescent="0.35">
      <c r="C211" t="s">
        <v>52</v>
      </c>
      <c r="I211" s="6">
        <v>228.9</v>
      </c>
      <c r="J211" s="6">
        <v>174.68</v>
      </c>
      <c r="K211" s="6">
        <v>2328404.2599999998</v>
      </c>
      <c r="L211" s="6">
        <v>1063404.55</v>
      </c>
      <c r="M211" s="6">
        <v>421720.91</v>
      </c>
    </row>
    <row r="212" spans="2:13" ht="15.5" x14ac:dyDescent="0.35">
      <c r="C212" t="s">
        <v>214</v>
      </c>
      <c r="I212" s="6">
        <v>2.02</v>
      </c>
      <c r="J212" s="5">
        <v>0</v>
      </c>
      <c r="K212" s="5">
        <v>0</v>
      </c>
      <c r="L212" s="5">
        <v>0</v>
      </c>
      <c r="M212" s="5">
        <v>0</v>
      </c>
    </row>
    <row r="213" spans="2:13" ht="15.5" x14ac:dyDescent="0.35">
      <c r="C213" t="s">
        <v>215</v>
      </c>
      <c r="I213" s="6">
        <v>228.9</v>
      </c>
      <c r="J213" s="6">
        <v>174.68</v>
      </c>
      <c r="K213" s="6">
        <v>2328404.2599999998</v>
      </c>
      <c r="L213" s="6">
        <v>1063404.55</v>
      </c>
      <c r="M213" s="6">
        <v>421720.91</v>
      </c>
    </row>
    <row r="214" spans="2:13" ht="15.5" x14ac:dyDescent="0.35">
      <c r="C214" t="s">
        <v>216</v>
      </c>
      <c r="I214" s="5">
        <v>16000000000</v>
      </c>
      <c r="J214" s="5">
        <v>9000000000</v>
      </c>
    </row>
    <row r="215" spans="2:13" ht="15.5" x14ac:dyDescent="0.35">
      <c r="C215" t="s">
        <v>217</v>
      </c>
      <c r="I215" s="5">
        <v>172000000000</v>
      </c>
      <c r="J215" s="5">
        <v>104000000000</v>
      </c>
      <c r="K215" s="5">
        <v>113000000000</v>
      </c>
      <c r="L215" s="5">
        <v>52000000000</v>
      </c>
      <c r="M215" s="5">
        <v>90000000000</v>
      </c>
    </row>
    <row r="216" spans="2:13" ht="15.5" x14ac:dyDescent="0.35">
      <c r="C216" t="s">
        <v>25</v>
      </c>
      <c r="I216" s="5">
        <v>189000000000</v>
      </c>
      <c r="J216" s="5">
        <v>114000000000</v>
      </c>
      <c r="K216" s="5">
        <v>113000000000</v>
      </c>
      <c r="L216" s="5">
        <v>52000000000</v>
      </c>
      <c r="M216" s="5">
        <v>90000000000</v>
      </c>
    </row>
    <row r="217" spans="2:13" ht="15.5" x14ac:dyDescent="0.35">
      <c r="C217" t="s">
        <v>22</v>
      </c>
      <c r="I217" s="5">
        <v>19000000000</v>
      </c>
      <c r="J217" s="5">
        <v>16000000000</v>
      </c>
      <c r="K217" s="5">
        <v>15000000000</v>
      </c>
      <c r="L217" s="5">
        <v>50000000000</v>
      </c>
      <c r="M217" s="5">
        <v>86000000000</v>
      </c>
    </row>
    <row r="218" spans="2:13" ht="15.5" x14ac:dyDescent="0.35">
      <c r="C218" t="s">
        <v>218</v>
      </c>
      <c r="I218" s="5">
        <v>765000000000</v>
      </c>
      <c r="J218" s="5">
        <v>689000000000</v>
      </c>
      <c r="K218" s="5">
        <v>460000000000</v>
      </c>
      <c r="L218" s="5">
        <v>259000000000</v>
      </c>
      <c r="M218" s="5">
        <v>49000000000</v>
      </c>
    </row>
    <row r="219" spans="2:13" ht="15.5" x14ac:dyDescent="0.35">
      <c r="C219" t="s">
        <v>219</v>
      </c>
      <c r="I219" s="5">
        <v>295000000000</v>
      </c>
      <c r="J219" s="5">
        <v>241000000000</v>
      </c>
      <c r="K219" s="5">
        <v>348000000000</v>
      </c>
      <c r="L219" s="5">
        <v>127000000000</v>
      </c>
      <c r="M219" s="5">
        <v>97000000000</v>
      </c>
    </row>
    <row r="220" spans="2:13" ht="15.5" x14ac:dyDescent="0.35">
      <c r="C220" t="s">
        <v>220</v>
      </c>
      <c r="I220" s="5">
        <v>-283000000000</v>
      </c>
      <c r="J220" s="5">
        <v>-149000000000</v>
      </c>
      <c r="K220" s="5">
        <v>-231000000000</v>
      </c>
      <c r="L220" s="5">
        <v>-24000000000</v>
      </c>
      <c r="M220" s="5">
        <v>-24000000000</v>
      </c>
    </row>
    <row r="221" spans="2:13" ht="15.5" x14ac:dyDescent="0.35">
      <c r="C221" t="s">
        <v>14</v>
      </c>
      <c r="I221" s="5">
        <v>12000000000</v>
      </c>
      <c r="J221" s="5">
        <v>92000000000</v>
      </c>
      <c r="K221" s="5">
        <v>117000000000</v>
      </c>
      <c r="L221" s="5">
        <v>103000000000</v>
      </c>
      <c r="M221" s="5">
        <v>73000000000</v>
      </c>
    </row>
    <row r="222" spans="2:13" ht="15.5" x14ac:dyDescent="0.35">
      <c r="C222" t="s">
        <v>16</v>
      </c>
      <c r="I222" s="6">
        <v>2.93</v>
      </c>
      <c r="J222" s="6">
        <v>26.58</v>
      </c>
      <c r="K222" s="6">
        <v>681463.59</v>
      </c>
      <c r="L222" s="6">
        <v>597613.09</v>
      </c>
      <c r="M222" s="6">
        <v>424585.2</v>
      </c>
    </row>
    <row r="224" spans="2:13" ht="15.5" x14ac:dyDescent="0.35">
      <c r="B224" t="s">
        <v>221</v>
      </c>
      <c r="C224" t="s">
        <v>222</v>
      </c>
      <c r="D224" s="5">
        <v>62000000000</v>
      </c>
      <c r="E224" s="5">
        <v>56000000000</v>
      </c>
      <c r="F224" s="5">
        <v>28000000000</v>
      </c>
      <c r="G224" s="5">
        <v>56000000000</v>
      </c>
      <c r="H224" s="5">
        <v>248000000000</v>
      </c>
      <c r="I224" s="5">
        <v>202000000000</v>
      </c>
      <c r="J224" s="5">
        <v>306000000000</v>
      </c>
      <c r="K224" s="5">
        <v>218000000000</v>
      </c>
      <c r="L224" s="5">
        <v>110000000000</v>
      </c>
      <c r="M224" s="5">
        <v>66000000000</v>
      </c>
    </row>
    <row r="225" spans="3:13" ht="15.5" x14ac:dyDescent="0.35">
      <c r="C225" t="s">
        <v>223</v>
      </c>
      <c r="H225" s="5">
        <v>202000000000</v>
      </c>
      <c r="I225" s="5">
        <v>202000000000</v>
      </c>
      <c r="J225" s="5">
        <v>306000000000</v>
      </c>
    </row>
    <row r="226" spans="3:13" ht="15.5" x14ac:dyDescent="0.35">
      <c r="C226" t="s">
        <v>224</v>
      </c>
      <c r="H226" s="6">
        <v>14.75</v>
      </c>
      <c r="I226" s="6">
        <v>14.75</v>
      </c>
    </row>
    <row r="227" spans="3:13" ht="15.5" x14ac:dyDescent="0.35">
      <c r="C227" t="s">
        <v>63</v>
      </c>
      <c r="H227" s="6">
        <v>0.24309999999999998</v>
      </c>
      <c r="I227" s="6">
        <v>0.29820000000000002</v>
      </c>
    </row>
    <row r="228" spans="3:13" ht="15.5" x14ac:dyDescent="0.35">
      <c r="C228" t="s">
        <v>225</v>
      </c>
      <c r="H228" s="6">
        <v>7.0800000000000002E-2</v>
      </c>
      <c r="I228" s="6">
        <v>4.1900000000000007E-2</v>
      </c>
    </row>
    <row r="229" spans="3:13" ht="15.5" x14ac:dyDescent="0.35">
      <c r="C229" t="s">
        <v>43</v>
      </c>
      <c r="D229" s="6">
        <v>15.17</v>
      </c>
      <c r="E229" s="6">
        <v>13.83</v>
      </c>
      <c r="F229" s="6">
        <v>6.75</v>
      </c>
      <c r="G229" s="6">
        <v>13.64</v>
      </c>
      <c r="H229" s="6">
        <v>60.67</v>
      </c>
      <c r="I229" s="6">
        <v>49.46</v>
      </c>
      <c r="J229" s="6">
        <v>74.95</v>
      </c>
      <c r="K229" s="6">
        <v>53.4</v>
      </c>
      <c r="L229" s="6">
        <v>26.89</v>
      </c>
      <c r="M229" s="6">
        <v>16.25</v>
      </c>
    </row>
    <row r="230" spans="3:13" ht="15.5" x14ac:dyDescent="0.35">
      <c r="C230" t="s">
        <v>226</v>
      </c>
      <c r="H230" s="6">
        <v>49.38</v>
      </c>
      <c r="I230" s="6">
        <v>49.46</v>
      </c>
      <c r="J230" s="6">
        <v>74.95</v>
      </c>
    </row>
    <row r="231" spans="3:13" ht="15.5" x14ac:dyDescent="0.35">
      <c r="C231" t="s">
        <v>65</v>
      </c>
      <c r="H231" s="6">
        <v>14.75</v>
      </c>
      <c r="I231" s="6">
        <v>14.75</v>
      </c>
    </row>
    <row r="232" spans="3:13" ht="15.5" x14ac:dyDescent="0.35">
      <c r="C232" t="s">
        <v>227</v>
      </c>
      <c r="H232" s="6">
        <v>0.24309999999999998</v>
      </c>
      <c r="I232" s="6">
        <v>0.29820000000000002</v>
      </c>
    </row>
    <row r="233" spans="3:13" ht="15.5" x14ac:dyDescent="0.35">
      <c r="C233" t="s">
        <v>228</v>
      </c>
      <c r="H233" s="6">
        <v>7.0800000000000002E-2</v>
      </c>
      <c r="I233" s="6">
        <v>4.1900000000000007E-2</v>
      </c>
    </row>
    <row r="234" spans="3:13" ht="15.5" x14ac:dyDescent="0.35">
      <c r="C234" t="s">
        <v>229</v>
      </c>
      <c r="D234" s="5">
        <v>676000000000</v>
      </c>
      <c r="E234" s="5">
        <v>579000000000</v>
      </c>
      <c r="F234" s="5">
        <v>634000000000</v>
      </c>
      <c r="G234" s="5">
        <v>577000000000</v>
      </c>
      <c r="H234" s="5">
        <v>2705000000000</v>
      </c>
      <c r="I234" s="5">
        <v>2362000000000</v>
      </c>
      <c r="J234" s="5">
        <v>2119000000000</v>
      </c>
      <c r="K234" s="5">
        <v>1759000000000</v>
      </c>
      <c r="L234" s="5">
        <v>1433000000000</v>
      </c>
      <c r="M234" s="5">
        <v>918000000000</v>
      </c>
    </row>
    <row r="235" spans="3:13" ht="15.5" x14ac:dyDescent="0.35">
      <c r="C235" t="s">
        <v>230</v>
      </c>
      <c r="H235" s="5">
        <v>2466000000000</v>
      </c>
      <c r="I235" s="5">
        <v>2362000000000</v>
      </c>
      <c r="J235" s="5">
        <v>2119000000000</v>
      </c>
    </row>
    <row r="236" spans="3:13" ht="15.5" x14ac:dyDescent="0.35">
      <c r="C236" t="s">
        <v>231</v>
      </c>
      <c r="H236" s="6">
        <v>14.75</v>
      </c>
      <c r="I236" s="6">
        <v>14.75</v>
      </c>
    </row>
    <row r="237" spans="3:13" ht="15.5" x14ac:dyDescent="0.35">
      <c r="C237" t="s">
        <v>232</v>
      </c>
      <c r="H237" s="6">
        <v>0.24309999999999998</v>
      </c>
      <c r="I237" s="6">
        <v>0.29820000000000002</v>
      </c>
    </row>
    <row r="238" spans="3:13" ht="15.5" x14ac:dyDescent="0.35">
      <c r="C238" t="s">
        <v>233</v>
      </c>
      <c r="H238" s="6">
        <v>7.0800000000000002E-2</v>
      </c>
      <c r="I238" s="6">
        <v>4.1900000000000007E-2</v>
      </c>
    </row>
    <row r="239" spans="3:13" ht="15.5" x14ac:dyDescent="0.35">
      <c r="C239" t="s">
        <v>234</v>
      </c>
      <c r="I239" s="6">
        <v>3.49</v>
      </c>
    </row>
    <row r="240" spans="3:13" ht="15.5" x14ac:dyDescent="0.35">
      <c r="C240" t="s">
        <v>235</v>
      </c>
      <c r="I240" s="6">
        <v>4.29</v>
      </c>
    </row>
    <row r="241" spans="3:9" ht="15.5" x14ac:dyDescent="0.35">
      <c r="C241" t="s">
        <v>236</v>
      </c>
      <c r="I241" s="6">
        <v>7.42</v>
      </c>
    </row>
    <row r="242" spans="3:9" ht="15.5" x14ac:dyDescent="0.35">
      <c r="C242" t="s">
        <v>237</v>
      </c>
      <c r="I242" s="6">
        <v>0.2329</v>
      </c>
    </row>
    <row r="243" spans="3:9" ht="15.5" x14ac:dyDescent="0.35">
      <c r="C243" t="s">
        <v>238</v>
      </c>
      <c r="I243" s="6">
        <v>0.35</v>
      </c>
    </row>
    <row r="244" spans="3:9" ht="15.5" x14ac:dyDescent="0.35">
      <c r="C244" t="s">
        <v>239</v>
      </c>
      <c r="I244" s="6">
        <v>0.87</v>
      </c>
    </row>
    <row r="245" spans="3:9" ht="15.5" x14ac:dyDescent="0.35">
      <c r="C245" t="s">
        <v>240</v>
      </c>
      <c r="I245" s="6">
        <v>1.59</v>
      </c>
    </row>
    <row r="246" spans="3:9" ht="15.5" x14ac:dyDescent="0.35">
      <c r="C246" t="s">
        <v>241</v>
      </c>
      <c r="I246" s="6">
        <v>2.3199999999999998</v>
      </c>
    </row>
    <row r="247" spans="3:9" ht="15.5" x14ac:dyDescent="0.35">
      <c r="C247" t="s">
        <v>242</v>
      </c>
      <c r="I247" s="6">
        <v>4.13</v>
      </c>
    </row>
    <row r="248" spans="3:9" ht="15.5" x14ac:dyDescent="0.35">
      <c r="C248" t="s">
        <v>243</v>
      </c>
      <c r="I248" s="5">
        <v>1</v>
      </c>
    </row>
    <row r="249" spans="3:9" ht="15.5" x14ac:dyDescent="0.35">
      <c r="C249" t="s">
        <v>244</v>
      </c>
      <c r="I249" s="6">
        <v>-0.1</v>
      </c>
    </row>
    <row r="250" spans="3:9" ht="15.5" x14ac:dyDescent="0.35">
      <c r="C250" t="s">
        <v>245</v>
      </c>
      <c r="I250" s="6">
        <v>-0.05</v>
      </c>
    </row>
    <row r="251" spans="3:9" ht="15.5" x14ac:dyDescent="0.35">
      <c r="C251" t="s">
        <v>246</v>
      </c>
      <c r="I251" s="6">
        <v>49.38</v>
      </c>
    </row>
    <row r="252" spans="3:9" ht="15.5" x14ac:dyDescent="0.35">
      <c r="C252" t="s">
        <v>247</v>
      </c>
      <c r="I252" s="6">
        <v>60.67</v>
      </c>
    </row>
    <row r="253" spans="3:9" ht="15.5" x14ac:dyDescent="0.35">
      <c r="C253" t="s">
        <v>248</v>
      </c>
      <c r="I253" s="6">
        <v>603.70000000000005</v>
      </c>
    </row>
    <row r="254" spans="3:9" ht="15.5" x14ac:dyDescent="0.35">
      <c r="C254" t="s">
        <v>249</v>
      </c>
      <c r="D254" s="6">
        <v>84.73</v>
      </c>
    </row>
    <row r="255" spans="3:9" ht="15.5" x14ac:dyDescent="0.35">
      <c r="C255" t="s">
        <v>250</v>
      </c>
      <c r="I255" s="6">
        <v>243.99</v>
      </c>
    </row>
    <row r="256" spans="3:9" ht="15.5" x14ac:dyDescent="0.35">
      <c r="C256" t="s">
        <v>251</v>
      </c>
      <c r="I256" s="6">
        <v>91.32</v>
      </c>
    </row>
    <row r="257" spans="3:9" ht="15.5" x14ac:dyDescent="0.35">
      <c r="C257" t="s">
        <v>252</v>
      </c>
      <c r="D257" s="6">
        <v>3.49</v>
      </c>
    </row>
    <row r="258" spans="3:9" ht="15.5" x14ac:dyDescent="0.35">
      <c r="C258" t="s">
        <v>253</v>
      </c>
      <c r="D258" s="6">
        <v>3.21</v>
      </c>
    </row>
    <row r="259" spans="3:9" ht="15.5" x14ac:dyDescent="0.35">
      <c r="C259" t="s">
        <v>254</v>
      </c>
      <c r="D259" s="6">
        <v>0.19</v>
      </c>
    </row>
    <row r="260" spans="3:9" ht="15.5" x14ac:dyDescent="0.35">
      <c r="C260" t="s">
        <v>255</v>
      </c>
      <c r="D260" s="6">
        <v>0.17</v>
      </c>
    </row>
    <row r="261" spans="3:9" ht="15.5" x14ac:dyDescent="0.35">
      <c r="C261" t="s">
        <v>256</v>
      </c>
      <c r="D261" s="6">
        <v>0.65</v>
      </c>
    </row>
    <row r="262" spans="3:9" ht="15.5" x14ac:dyDescent="0.35">
      <c r="C262" t="s">
        <v>257</v>
      </c>
      <c r="D262" s="6">
        <v>0.09</v>
      </c>
    </row>
    <row r="263" spans="3:9" ht="15.5" x14ac:dyDescent="0.35">
      <c r="C263" t="s">
        <v>258</v>
      </c>
      <c r="D263" s="6">
        <v>1.99</v>
      </c>
    </row>
    <row r="264" spans="3:9" ht="15.5" x14ac:dyDescent="0.35">
      <c r="C264" t="s">
        <v>259</v>
      </c>
      <c r="I264" s="6">
        <v>4.12</v>
      </c>
    </row>
    <row r="265" spans="3:9" ht="15.5" x14ac:dyDescent="0.35">
      <c r="C265" t="s">
        <v>12</v>
      </c>
      <c r="D265" s="5">
        <v>356000000000</v>
      </c>
    </row>
    <row r="266" spans="3:9" ht="15.5" x14ac:dyDescent="0.35">
      <c r="C266" t="s">
        <v>260</v>
      </c>
      <c r="I266" s="6">
        <v>5.97</v>
      </c>
    </row>
    <row r="267" spans="3:9" ht="15.5" x14ac:dyDescent="0.35">
      <c r="C267" t="s">
        <v>261</v>
      </c>
      <c r="I267" s="6">
        <v>0.1016</v>
      </c>
    </row>
    <row r="268" spans="3:9" ht="15.5" x14ac:dyDescent="0.35">
      <c r="C268" t="s">
        <v>262</v>
      </c>
      <c r="I268" s="6">
        <v>0.2024</v>
      </c>
    </row>
    <row r="269" spans="3:9" ht="15.5" x14ac:dyDescent="0.35">
      <c r="C269" t="s">
        <v>263</v>
      </c>
      <c r="I269" s="6">
        <v>0.16949999999999998</v>
      </c>
    </row>
    <row r="270" spans="3:9" ht="15.5" x14ac:dyDescent="0.35">
      <c r="C270" t="s">
        <v>264</v>
      </c>
      <c r="I270" s="6">
        <v>0.24329999999999999</v>
      </c>
    </row>
    <row r="271" spans="3:9" ht="15.5" x14ac:dyDescent="0.35">
      <c r="C271" t="s">
        <v>265</v>
      </c>
      <c r="D271" s="6">
        <v>45.89</v>
      </c>
    </row>
    <row r="272" spans="3:9" ht="15.5" x14ac:dyDescent="0.35">
      <c r="C272" t="s">
        <v>266</v>
      </c>
      <c r="D272" s="6">
        <v>13.9</v>
      </c>
    </row>
    <row r="273" spans="3:9" ht="15.5" x14ac:dyDescent="0.35">
      <c r="C273" t="s">
        <v>267</v>
      </c>
      <c r="D273" s="6">
        <v>59.79</v>
      </c>
    </row>
    <row r="274" spans="3:9" ht="15.5" x14ac:dyDescent="0.35">
      <c r="C274" t="s">
        <v>268</v>
      </c>
      <c r="D274" s="6">
        <v>1.98</v>
      </c>
    </row>
    <row r="275" spans="3:9" ht="15.5" x14ac:dyDescent="0.35">
      <c r="C275" t="s">
        <v>269</v>
      </c>
      <c r="I275" s="6">
        <v>1.21</v>
      </c>
    </row>
    <row r="276" spans="3:9" ht="15.5" x14ac:dyDescent="0.35">
      <c r="C276" t="s">
        <v>270</v>
      </c>
      <c r="I276" s="6">
        <v>24.14</v>
      </c>
    </row>
    <row r="277" spans="3:9" ht="15.5" x14ac:dyDescent="0.35">
      <c r="C277" t="s">
        <v>39</v>
      </c>
      <c r="I277" s="5">
        <v>866000000000</v>
      </c>
    </row>
    <row r="278" spans="3:9" ht="15.5" x14ac:dyDescent="0.35">
      <c r="C278" t="s">
        <v>271</v>
      </c>
      <c r="I278" s="5">
        <v>704000000000</v>
      </c>
    </row>
    <row r="279" spans="3:9" ht="15.5" x14ac:dyDescent="0.35">
      <c r="C279" t="s">
        <v>272</v>
      </c>
      <c r="I279" s="5">
        <v>4080000000</v>
      </c>
    </row>
    <row r="280" spans="3:9" ht="15.5" x14ac:dyDescent="0.35">
      <c r="C280" t="s">
        <v>273</v>
      </c>
      <c r="I280" s="6">
        <v>0.1105</v>
      </c>
    </row>
    <row r="281" spans="3:9" ht="15.5" x14ac:dyDescent="0.35">
      <c r="C281" t="s">
        <v>274</v>
      </c>
      <c r="D281" s="6">
        <v>0.17489999999999997</v>
      </c>
    </row>
    <row r="282" spans="3:9" ht="15.5" x14ac:dyDescent="0.35">
      <c r="C282" t="s">
        <v>275</v>
      </c>
      <c r="D282" s="6">
        <v>0.13009999999999999</v>
      </c>
    </row>
    <row r="283" spans="3:9" ht="15.5" x14ac:dyDescent="0.35">
      <c r="C283" t="s">
        <v>276</v>
      </c>
      <c r="D283" s="6">
        <v>9.1600000000000001E-2</v>
      </c>
    </row>
    <row r="284" spans="3:9" ht="15.5" x14ac:dyDescent="0.35">
      <c r="C284" t="s">
        <v>277</v>
      </c>
      <c r="D284" s="6">
        <v>0.18059999999999998</v>
      </c>
    </row>
    <row r="285" spans="3:9" ht="15.5" x14ac:dyDescent="0.35">
      <c r="C285" t="s">
        <v>278</v>
      </c>
      <c r="D285" s="6">
        <v>3.0600000000000002E-2</v>
      </c>
    </row>
    <row r="286" spans="3:9" ht="15.5" x14ac:dyDescent="0.35">
      <c r="C286" t="s">
        <v>279</v>
      </c>
      <c r="D286" s="6">
        <v>-5.5000000000000005E-3</v>
      </c>
    </row>
    <row r="287" spans="3:9" ht="15.5" x14ac:dyDescent="0.35">
      <c r="C287" t="s">
        <v>280</v>
      </c>
      <c r="I287" s="6">
        <v>14.75</v>
      </c>
    </row>
    <row r="288" spans="3:9" ht="15.5" x14ac:dyDescent="0.35">
      <c r="C288" t="s">
        <v>281</v>
      </c>
      <c r="I288" s="6">
        <v>14.75</v>
      </c>
    </row>
    <row r="289" spans="3:9" ht="15.5" x14ac:dyDescent="0.35">
      <c r="C289" t="s">
        <v>282</v>
      </c>
      <c r="I289" s="6">
        <v>0.24309999999999998</v>
      </c>
    </row>
    <row r="290" spans="3:9" ht="15.5" x14ac:dyDescent="0.35">
      <c r="C290" t="s">
        <v>283</v>
      </c>
      <c r="I290" s="6">
        <v>7.0800000000000002E-2</v>
      </c>
    </row>
    <row r="291" spans="3:9" ht="15.5" x14ac:dyDescent="0.35">
      <c r="C291" t="s">
        <v>284</v>
      </c>
      <c r="I291" t="s">
        <v>285</v>
      </c>
    </row>
    <row r="292" spans="3:9" ht="15.5" x14ac:dyDescent="0.35">
      <c r="C292" t="s">
        <v>286</v>
      </c>
      <c r="I292" s="5">
        <v>4</v>
      </c>
    </row>
    <row r="293" spans="3:9" ht="15.5" x14ac:dyDescent="0.35">
      <c r="C293" t="s">
        <v>287</v>
      </c>
      <c r="I293" s="6">
        <v>0.01</v>
      </c>
    </row>
    <row r="294" spans="3:9" ht="15.5" x14ac:dyDescent="0.35">
      <c r="C294" t="s">
        <v>288</v>
      </c>
      <c r="I294" s="6">
        <v>0.49</v>
      </c>
    </row>
    <row r="295" spans="3:9" ht="15.5" x14ac:dyDescent="0.35">
      <c r="C295" t="s">
        <v>289</v>
      </c>
      <c r="I295" s="6">
        <v>0.95</v>
      </c>
    </row>
    <row r="296" spans="3:9" ht="15.5" x14ac:dyDescent="0.35">
      <c r="C296" t="s">
        <v>290</v>
      </c>
      <c r="I296" s="6">
        <v>0.83</v>
      </c>
    </row>
    <row r="297" spans="3:9" ht="15.5" x14ac:dyDescent="0.35">
      <c r="C297" t="s">
        <v>291</v>
      </c>
      <c r="I297" s="6">
        <v>0.61</v>
      </c>
    </row>
    <row r="298" spans="3:9" ht="15.5" x14ac:dyDescent="0.35">
      <c r="C298" t="s">
        <v>292</v>
      </c>
      <c r="I298" s="6">
        <v>0.11</v>
      </c>
    </row>
    <row r="299" spans="3:9" ht="15.5" x14ac:dyDescent="0.35">
      <c r="C299" t="s">
        <v>293</v>
      </c>
      <c r="I299" s="5">
        <v>2466000000000</v>
      </c>
    </row>
    <row r="300" spans="3:9" ht="15.5" x14ac:dyDescent="0.35">
      <c r="C300" t="s">
        <v>294</v>
      </c>
      <c r="I300" s="5">
        <v>409000000000</v>
      </c>
    </row>
    <row r="301" spans="3:9" ht="15.5" x14ac:dyDescent="0.35">
      <c r="C301" t="s">
        <v>295</v>
      </c>
      <c r="I301" s="5">
        <v>658000000000</v>
      </c>
    </row>
    <row r="302" spans="3:9" ht="15.5" x14ac:dyDescent="0.35">
      <c r="C302" t="s">
        <v>296</v>
      </c>
      <c r="I302" s="5">
        <v>202000000000</v>
      </c>
    </row>
    <row r="303" spans="3:9" ht="15.5" x14ac:dyDescent="0.35">
      <c r="C303" t="s">
        <v>297</v>
      </c>
      <c r="D303" s="5">
        <v>346000000000</v>
      </c>
    </row>
    <row r="304" spans="3:9" ht="15.5" x14ac:dyDescent="0.35">
      <c r="C304" t="s">
        <v>298</v>
      </c>
      <c r="D304" s="5">
        <v>1986000000000</v>
      </c>
    </row>
    <row r="305" spans="3:9" ht="15.5" x14ac:dyDescent="0.35">
      <c r="C305" t="s">
        <v>299</v>
      </c>
      <c r="D305" s="5">
        <v>647000000000</v>
      </c>
    </row>
    <row r="306" spans="3:9" ht="15.5" x14ac:dyDescent="0.35">
      <c r="C306" t="s">
        <v>206</v>
      </c>
      <c r="D306" s="5">
        <v>763000000000</v>
      </c>
    </row>
    <row r="307" spans="3:9" ht="15.5" x14ac:dyDescent="0.35">
      <c r="C307" t="s">
        <v>205</v>
      </c>
      <c r="I307" s="5">
        <v>997000000000</v>
      </c>
    </row>
    <row r="308" spans="3:9" ht="15.5" x14ac:dyDescent="0.35">
      <c r="C308" t="s">
        <v>204</v>
      </c>
      <c r="D308" s="5">
        <v>168000000000</v>
      </c>
    </row>
    <row r="309" spans="3:9" ht="15.5" x14ac:dyDescent="0.35">
      <c r="C309" t="s">
        <v>203</v>
      </c>
      <c r="D309" s="5">
        <v>17000000000</v>
      </c>
    </row>
    <row r="310" spans="3:9" ht="15.5" x14ac:dyDescent="0.35">
      <c r="C310" t="s">
        <v>23</v>
      </c>
      <c r="D310" s="5">
        <v>185000000000</v>
      </c>
    </row>
    <row r="311" spans="3:9" ht="15.5" x14ac:dyDescent="0.35">
      <c r="C311" t="s">
        <v>20</v>
      </c>
      <c r="D311" s="5">
        <v>-162000000000</v>
      </c>
    </row>
    <row r="312" spans="3:9" ht="15.5" x14ac:dyDescent="0.35">
      <c r="C312" t="s">
        <v>300</v>
      </c>
      <c r="I312" s="5">
        <v>997000000000</v>
      </c>
    </row>
    <row r="313" spans="3:9" ht="15.5" x14ac:dyDescent="0.35">
      <c r="C313" t="s">
        <v>301</v>
      </c>
      <c r="I313" s="5">
        <v>546000000000</v>
      </c>
    </row>
    <row r="314" spans="3:9" ht="15.5" x14ac:dyDescent="0.35">
      <c r="C314" t="s">
        <v>302</v>
      </c>
      <c r="I314" s="5">
        <v>-203000000000</v>
      </c>
    </row>
    <row r="315" spans="3:9" ht="15.5" x14ac:dyDescent="0.35">
      <c r="C315" t="s">
        <v>303</v>
      </c>
      <c r="I315" s="5">
        <v>-203000000000</v>
      </c>
    </row>
    <row r="316" spans="3:9" ht="15.5" x14ac:dyDescent="0.35">
      <c r="C316" t="s">
        <v>304</v>
      </c>
      <c r="I316" s="5">
        <v>-173000000000</v>
      </c>
    </row>
    <row r="317" spans="3:9" ht="15.5" x14ac:dyDescent="0.35">
      <c r="C317" t="s">
        <v>305</v>
      </c>
      <c r="I317" s="5">
        <v>373000000000</v>
      </c>
    </row>
  </sheetData>
  <pageMargins left="0.7" right="0.7" top="0.75" bottom="0.75" header="0.3" footer="0.3"/>
  <ignoredErrors>
    <ignoredError sqref="A1:M3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306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307</v>
      </c>
      <c r="D2" s="2" vm="3">
        <f ca="1">IFERROR(_xlfn.STOCKHISTORY("XIDX:" &amp; $C$1, D3, , 0, 0, 1), "Libur")</f>
        <v>204</v>
      </c>
      <c r="H2" s="2" vm="3">
        <f ca="1">IFERROR(INDEX(D2:G2,COUNT(D2:G2)),"")</f>
        <v>204</v>
      </c>
      <c r="I2" s="2" vm="4">
        <f ca="1">IFERROR(_xlfn.STOCKHISTORY("XIDX:" &amp; $C$1, I1, , 0, 0, 1), "Libur")</f>
        <v>99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78293741764</v>
      </c>
      <c r="H4" s="2">
        <f>IFERROR(SUM(D4:G4)*(4/MAX(1,COUNT(D4:G4))),"")</f>
        <v>313174967056</v>
      </c>
      <c r="I4" s="2">
        <f>IFERROR(INDEX(I51:I500,MATCH($C$4,$C$51:$C$500,0)),"")</f>
        <v>249878985263</v>
      </c>
      <c r="J4" s="2">
        <f>IFERROR(INDEX(J51:J500,MATCH($C$4,$C$51:$C$500,0)),"")</f>
        <v>209116848361</v>
      </c>
      <c r="K4" s="2">
        <f>IFERROR(INDEX(K51:K500,MATCH($C$4,$C$51:$C$500,0)),"")</f>
        <v>231894497164</v>
      </c>
      <c r="L4" s="2">
        <f>IFERROR(INDEX(L51:L500,MATCH($C$4,$C$51:$C$500,0)),"")</f>
        <v>213320330869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2733150934</v>
      </c>
      <c r="H5" s="2">
        <f>IFERROR(SUM(D5:G5)*(4/MAX(1,COUNT(D5:G5))),"")</f>
        <v>10932603736</v>
      </c>
      <c r="I5" s="2">
        <f>IFERROR(INDEX(I51:I500,MATCH($C$5,$C$51:$C$500,0)),"")</f>
        <v>8702808551</v>
      </c>
      <c r="J5" s="2">
        <f>IFERROR(INDEX(J51:J500,MATCH($C$5,$C$51:$C$500,0)),"")</f>
        <v>5880452400</v>
      </c>
      <c r="K5" s="2">
        <f>IFERROR(INDEX(K51:K500,MATCH($C$5,$C$51:$C$500,0)),"")</f>
        <v>7281553474</v>
      </c>
      <c r="L5" s="2">
        <f>IFERROR(INDEX(L51:L500,MATCH($C$5,$C$51:$C$500,0)),"")</f>
        <v>7556844002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181450065518</v>
      </c>
      <c r="H6" s="2">
        <f>IFERROR(INDEX(D6:G6,COUNT(D6:G6)),"")</f>
        <v>181450065518</v>
      </c>
      <c r="I6" s="2">
        <f>IFERROR(INDEX(I51:I500,MATCH($C$6,$C$51:$C$500,0)),"")</f>
        <v>178418389670</v>
      </c>
      <c r="J6" s="2">
        <f>IFERROR(INDEX(J51:J500,MATCH($C$6,$C$51:$C$500,0)),"")</f>
        <v>72583444355</v>
      </c>
      <c r="K6" s="2">
        <f>IFERROR(INDEX(K51:K500,MATCH($C$6,$C$51:$C$500,0)),"")</f>
        <v>66526280703</v>
      </c>
      <c r="L6" s="2">
        <f>IFERROR(INDEX(L51:L500,MATCH($C$6,$C$51:$C$500,0)),"")</f>
        <v>59075204583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2.71</v>
      </c>
      <c r="H7" s="3">
        <f>IFERROR(INDEX(D7:G7,COUNT(D7:G7)),"")</f>
        <v>2.71</v>
      </c>
      <c r="I7" s="3">
        <f>IFERROR(INDEX(I51:I500,MATCH($C$7,$C$51:$C$500,0))/1000000000,"")</f>
        <v>2.71</v>
      </c>
      <c r="J7" s="3">
        <f>IFERROR(INDEX(J51:J500,MATCH($C$7,$C$51:$C$500,0))/1000000000,"")</f>
        <v>1.9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-10000000000</v>
      </c>
      <c r="H8" s="2">
        <f>IFERROR(INDEX(D8:G8,COUNT(D8:G8)),"")</f>
        <v>-10000000000</v>
      </c>
      <c r="I8" s="2">
        <f>IFERROR(INDEX(I51:I500,MATCH($C$8,$C$51:$C$500,0)),"")</f>
        <v>-13000000000</v>
      </c>
      <c r="J8" s="2">
        <f>IFERROR(INDEX(J51:J500,MATCH($C$8,$C$51:$C$500,0)),"")</f>
        <v>-41000000000</v>
      </c>
      <c r="K8" s="2">
        <f>IFERROR(INDEX(K51:K500,MATCH($C$8,$C$51:$C$500,0)),"")</f>
        <v>-4000000000</v>
      </c>
      <c r="L8" s="2">
        <f>IFERROR(INDEX(L51:L500,MATCH($C$8,$C$51:$C$500,0)),"")</f>
        <v>-13000000000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-3.64</v>
      </c>
      <c r="H9" s="3">
        <f>IFERROR(INDEX(D9:G9,COUNT(D9:G9)),"")</f>
        <v>-3.64</v>
      </c>
      <c r="I9" s="3">
        <f>IFERROR(INDEX(I51:I500,MATCH($C$9,$C$51:$C$500,0)),"")</f>
        <v>-4.9000000000000004</v>
      </c>
      <c r="J9" s="3">
        <f>IFERROR(INDEX(J51:J500,MATCH($C$9,$C$51:$C$500,0)),"")</f>
        <v>-21.41</v>
      </c>
      <c r="K9" s="3">
        <f>IFERROR(INDEX(K51:K500,MATCH($C$9,$C$51:$C$500,0)),"")</f>
        <v>-1582383.29</v>
      </c>
      <c r="L9" s="3">
        <f>IFERROR(INDEX(L51:L500,MATCH($C$9,$C$51:$C$500,0)),"")</f>
        <v>-5068768.62</v>
      </c>
    </row>
    <row r="10" spans="1:12" ht="15.5" x14ac:dyDescent="0.35">
      <c r="C10" t="s">
        <v>17</v>
      </c>
      <c r="D10" s="3">
        <f ca="1">IFERROR(IF(D9=0,"",D2/D9),"")</f>
        <v>-56.043956043956044</v>
      </c>
      <c r="I10" s="3">
        <f ca="1">IFERROR(IF(I9=0,"",I2/I9),"")</f>
        <v>-20.204081632653061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39392065106</v>
      </c>
      <c r="H11" s="2">
        <f>IFERROR(INDEX(D11:G11,COUNT(D11:G11)),"")</f>
        <v>39392065106</v>
      </c>
      <c r="I11" s="2">
        <f>IFERROR(INDEX(I51:I500,MATCH($C$11,$C$51:$C$500,0)),"")</f>
        <v>35835490154</v>
      </c>
      <c r="J11" s="2">
        <f>IFERROR(INDEX(J51:J500,MATCH($C$11,$C$51:$C$500,0)),"")</f>
        <v>13857063098</v>
      </c>
      <c r="K11" s="2">
        <f>IFERROR(INDEX(K51:K500,MATCH($C$11,$C$51:$C$500,0)),"")</f>
        <v>9869342614</v>
      </c>
      <c r="L11" s="2">
        <f>IFERROR(INDEX(L51:L500,MATCH($C$11,$C$51:$C$500,0)),"")</f>
        <v>10226810307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74000000000</v>
      </c>
      <c r="H12" s="2">
        <f>IFERROR(INDEX(D12:G12,COUNT(D12:G12)),"")</f>
        <v>74000000000</v>
      </c>
      <c r="I12" s="2">
        <f>IFERROR(INDEX(I51:I500,MATCH($C$12,$C$51:$C$500,0)),"")</f>
        <v>64000000000</v>
      </c>
      <c r="J12" s="2">
        <f>IFERROR(INDEX(J51:J500,MATCH($C$12,$C$51:$C$500,0)),"")</f>
        <v>105000000000</v>
      </c>
      <c r="K12" s="2">
        <f>IFERROR(INDEX(K51:K500,MATCH($C$12,$C$51:$C$500,0)),"")</f>
        <v>62000000000</v>
      </c>
      <c r="L12" s="2">
        <f>IFERROR(INDEX(L51:L500,MATCH($C$12,$C$51:$C$500,0)),"")</f>
        <v>50000000000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113000000000</v>
      </c>
      <c r="H13" s="2">
        <f>IFERROR(INDEX(D13:G13,COUNT(D13:G13)),"")</f>
        <v>113000000000</v>
      </c>
      <c r="I13" s="2">
        <f>IFERROR(INDEX(I51:I500,MATCH($C$13,$C$51:$C$500,0)),"")</f>
        <v>100000000000</v>
      </c>
      <c r="J13" s="2">
        <f>IFERROR(INDEX(J51:J500,MATCH($C$13,$C$51:$C$500,0)),"")</f>
        <v>119000000000</v>
      </c>
      <c r="K13" s="2">
        <f>IFERROR(INDEX(K51:K500,MATCH($C$13,$C$51:$C$500,0)),"")</f>
        <v>72000000000</v>
      </c>
      <c r="L13" s="2">
        <f>IFERROR(INDEX(L51:L500,MATCH($C$13,$C$51:$C$500,0)),"")</f>
        <v>60000000000</v>
      </c>
    </row>
    <row r="14" spans="1:12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</row>
    <row r="15" spans="1:12" ht="15.5" x14ac:dyDescent="0.35">
      <c r="C15" t="s">
        <v>27</v>
      </c>
      <c r="D15" s="2">
        <f>IFERROR(INDEX(D51:D500,MATCH($C$15,$C$51:$C$500,0)),"")</f>
        <v>-818200165</v>
      </c>
      <c r="H15" s="2">
        <f>IFERROR(SUM(D15:G15)*(4/MAX(1,COUNT(D15:G15))),"")</f>
        <v>-3272800660</v>
      </c>
      <c r="I15" s="2">
        <f>IFERROR(INDEX(I51:I500,MATCH($C$15,$C$51:$C$500,0)),"")</f>
        <v>-2706900694</v>
      </c>
      <c r="J15" s="2">
        <f>IFERROR(INDEX(J51:J500,MATCH($C$15,$C$51:$C$500,0)),"")</f>
        <v>-1987459852</v>
      </c>
      <c r="K15" s="2">
        <f>IFERROR(INDEX(K51:K500,MATCH($C$15,$C$51:$C$500,0)),"")</f>
        <v>-2496213520</v>
      </c>
      <c r="L15" s="2">
        <f>IFERROR(INDEX(L51:L500,MATCH($C$15,$C$51:$C$500,0)),"")</f>
        <v>-2367588078</v>
      </c>
    </row>
    <row r="16" spans="1:12" ht="15.5" x14ac:dyDescent="0.35">
      <c r="C16" t="s">
        <v>28</v>
      </c>
      <c r="D16" s="2">
        <f>IFERROR(INDEX(D51:D500,MATCH($C$16,$C$51:$C$500,0)),"")</f>
        <v>3849876013</v>
      </c>
      <c r="H16" s="2">
        <f>IFERROR(SUM(D16:G16)*(4/MAX(1,COUNT(D16:G16))),"")</f>
        <v>15399504052</v>
      </c>
      <c r="I16" s="2">
        <f>IFERROR(INDEX(I51:I500,MATCH($C$16,$C$51:$C$500,0)),"")</f>
        <v>11716062944</v>
      </c>
      <c r="J16" s="2">
        <f>IFERROR(INDEX(J51:J500,MATCH($C$16,$C$51:$C$500,0)),"")</f>
        <v>7396580005</v>
      </c>
      <c r="K16" s="2">
        <f>IFERROR(INDEX(K51:K500,MATCH($C$16,$C$51:$C$500,0)),"")</f>
        <v>10340087499</v>
      </c>
      <c r="L16" s="2">
        <f>IFERROR(INDEX(L51:L500,MATCH($C$16,$C$51:$C$500,0)),"")</f>
        <v>10077356938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</row>
    <row r="19" spans="1:12" ht="15.5" x14ac:dyDescent="0.35">
      <c r="A19" t="s">
        <v>36</v>
      </c>
      <c r="C19" t="s">
        <v>37</v>
      </c>
    </row>
    <row r="20" spans="1:12" ht="15.5" x14ac:dyDescent="0.35">
      <c r="A20" t="s">
        <v>38</v>
      </c>
      <c r="C20" t="s">
        <v>39</v>
      </c>
      <c r="D20" s="2">
        <f ca="1">IFERROR(D21*D2,"")</f>
        <v>552840000000</v>
      </c>
      <c r="H20" s="2">
        <f ca="1">IFERROR(H21*H2,"")</f>
        <v>552840000000</v>
      </c>
      <c r="I20" s="2">
        <f ca="1">IFERROR(I21*I2,"")</f>
        <v>268290000000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2710000000</v>
      </c>
      <c r="H21" s="2">
        <f>IFERROR(INDEX(D21:G21,COUNT(D21:G21)),"")</f>
        <v>2710000000</v>
      </c>
      <c r="I21" s="2">
        <f>IFERROR(INDEX(I51:I500,MATCH($C$7,$C$51:$C$500,0)),"")</f>
        <v>2710000000</v>
      </c>
      <c r="J21" s="2">
        <f>IFERROR(INDEX(J51:J500,MATCH($C$7,$C$51:$C$500,0)),"")</f>
        <v>1900000000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40</v>
      </c>
      <c r="C23" t="s">
        <v>41</v>
      </c>
      <c r="D23" s="3">
        <f>IFERROR(D5/D6*100,"")</f>
        <v>1.5062826933666051</v>
      </c>
      <c r="H23" s="3">
        <f>IFERROR(H5/H6*100,"")</f>
        <v>6.0251307734664206</v>
      </c>
      <c r="I23" s="3">
        <f>IFERROR(I5/I6*100,"")</f>
        <v>4.8777531100334368</v>
      </c>
      <c r="J23" s="3">
        <f>IFERROR(J5/J6*100,"")</f>
        <v>8.1016441865712014</v>
      </c>
      <c r="K23" s="3">
        <f>IFERROR(K5/K6*100,"")</f>
        <v>10.945378874414722</v>
      </c>
      <c r="L23" s="3">
        <f>IFERROR(L5/L6*100,"")</f>
        <v>12.791904920756931</v>
      </c>
    </row>
    <row r="24" spans="1:12" ht="15.5" x14ac:dyDescent="0.35">
      <c r="C24" t="s">
        <v>42</v>
      </c>
      <c r="D24" s="4">
        <f>IFERROR(_xlfn.RRI(5,I23,D23),"")</f>
        <v>-0.20943545315684553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43</v>
      </c>
      <c r="C25" t="s">
        <v>44</v>
      </c>
      <c r="D25" s="3">
        <f>IFERROR(INDEX(D51:D500,MATCH($A$25,$C$51:$C$500,0)),"")</f>
        <v>1.01</v>
      </c>
      <c r="H25" s="3">
        <f>IFERROR(INDEX(D25:G25,COUNT(D25:G25)),"")</f>
        <v>1.01</v>
      </c>
      <c r="I25" s="3">
        <f>IFERROR(INDEX(I51:I500,MATCH($C$25,$C$51:$C$500,0)),"")</f>
        <v>3.22</v>
      </c>
      <c r="J25" s="3">
        <f>IFERROR(INDEX(J51:J500,MATCH($C$25,$C$51:$C$500,0)),"")</f>
        <v>2.75</v>
      </c>
      <c r="K25" s="3">
        <f>IFERROR(INDEX(K51:K500,MATCH($C$25,$C$51:$C$500,0)),"")</f>
        <v>3071816.31</v>
      </c>
      <c r="L25" s="3">
        <f>IFERROR(INDEX(L51:L500,MATCH($C$25,$C$51:$C$500,0)),"")</f>
        <v>3017998.67</v>
      </c>
    </row>
    <row r="26" spans="1:12" ht="15.5" x14ac:dyDescent="0.35">
      <c r="C26" t="s">
        <v>45</v>
      </c>
      <c r="D26" s="4">
        <f>IFERROR(_xlfn.RRI(5,I25,D25),"")</f>
        <v>-0.20696363884231683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46</v>
      </c>
      <c r="D27" s="3">
        <f>IFERROR(D4/D21,"")</f>
        <v>28.890679617712177</v>
      </c>
      <c r="H27" s="3">
        <f>IFERROR(H4/H21,"")</f>
        <v>115.56271847084871</v>
      </c>
      <c r="I27" s="3">
        <f>IFERROR(I4/I21,"")</f>
        <v>92.206267624723253</v>
      </c>
      <c r="J27" s="3">
        <f>IFERROR(J4/J21,"")</f>
        <v>110.06149913736841</v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47</v>
      </c>
      <c r="D28" s="4">
        <f>IFERROR(_xlfn.RRI(5,I27,D27),"")</f>
        <v>-0.20713460533109829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48</v>
      </c>
      <c r="H29" s="4">
        <f>IFERROR(((H25-I25)/I25)*100%,"")</f>
        <v>-0.68633540372670798</v>
      </c>
      <c r="I29" s="4">
        <f>IFERROR(((I25-J25)/J25)*100%,"")</f>
        <v>0.17090909090909098</v>
      </c>
      <c r="J29" s="4">
        <f>IFERROR(((J25-K25)/K25)*100%,"")</f>
        <v>-0.99999910476417775</v>
      </c>
      <c r="K29" s="4">
        <f>IFERROR(((K25-L25)/L25)*100%,"")</f>
        <v>1.7832227871724057E-2</v>
      </c>
      <c r="L29" s="4" t="str">
        <f>IFERROR(((L25-M25)/M25)*100%,"")</f>
        <v/>
      </c>
    </row>
    <row r="30" spans="1:12" ht="15.5" x14ac:dyDescent="0.35">
      <c r="C30" t="s">
        <v>49</v>
      </c>
      <c r="H30" s="4">
        <f>IFERROR(((H27-I27)/I27)*100%,"")</f>
        <v>0.25330654247046969</v>
      </c>
      <c r="I30" s="4">
        <f>IFERROR(((I27-J27)/J27)*100%,"")</f>
        <v>-0.16222958666372461</v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65.510000000000005</v>
      </c>
      <c r="H32" s="3">
        <f>IFERROR(INDEX(D32:G32,COUNT(D32:G32)),"")</f>
        <v>65.510000000000005</v>
      </c>
      <c r="I32" s="3">
        <f>IFERROR(INDEX(I51:I500,MATCH($C$32,$C$51:$C$500,0)),"")</f>
        <v>64.5</v>
      </c>
      <c r="J32" s="3">
        <f>IFERROR(INDEX(J51:J500,MATCH($C$32,$C$51:$C$500,0)),"")</f>
        <v>36.51</v>
      </c>
      <c r="K32" s="3">
        <f>IFERROR(INDEX(K51:K500,MATCH($C$32,$C$51:$C$500,0)),"")</f>
        <v>25392382.41</v>
      </c>
      <c r="L32" s="3">
        <f>IFERROR(INDEX(L51:L500,MATCH($C$32,$C$51:$C$500,0)),"")</f>
        <v>22479761.02</v>
      </c>
    </row>
    <row r="33" spans="1:12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3.51</v>
      </c>
      <c r="H33" s="3">
        <f>IFERROR(INDEX(D33:G33,COUNT(D33:G33)),"")</f>
        <v>3.51</v>
      </c>
      <c r="I33" s="3">
        <f>IFERROR(INDEX(I51:I500,MATCH($C$33,$C$51:$C$500,0)),"")</f>
        <v>1.53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227.72</v>
      </c>
      <c r="H34" s="3">
        <f>IFERROR(INDEX(D34:G34,COUNT(D34:G34)),"")</f>
        <v>227.72</v>
      </c>
      <c r="I34" s="3">
        <f>IFERROR(INDEX(I51:I500,MATCH($C$34,$C$51:$C$500,0)),"")</f>
        <v>30.75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7.97</v>
      </c>
      <c r="H35" s="3">
        <f>IFERROR(INDEX(D35:G35,COUNT(D35:G35)),"")</f>
        <v>7.97</v>
      </c>
      <c r="I35" s="3">
        <f>IFERROR(INDEX(I51:I500,MATCH($C$35,$C$51:$C$500,0)),"")</f>
        <v>1.07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>IFERROR(INDEX(H51:H500,MATCH($C$36,$C$51:$C$500,0)),"")</f>
        <v>0.1588</v>
      </c>
      <c r="I36" s="4">
        <f>IFERROR(INDEX(I51:I500,MATCH($C$36,$C$51:$C$500,0)),"")</f>
        <v>0.19850000000000001</v>
      </c>
      <c r="J36" s="4">
        <f>IFERROR(INDEX(J51:J500,MATCH($C$36,$C$51:$C$500,0)),"")</f>
        <v>0</v>
      </c>
      <c r="K36" s="4">
        <f>IFERROR(INDEX(K51:K500,MATCH($C$36,$C$51:$C$500,0)),"")</f>
        <v>0</v>
      </c>
      <c r="L36" s="4">
        <f>IFERROR(INDEX(L51:L500,MATCH($C$36,$C$51:$C$500,0)),"")</f>
        <v>0</v>
      </c>
    </row>
    <row r="37" spans="1:12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>IFERROR(INDEX(H51:H500,MATCH($C$37,$C$51:$C$500,0)),"")</f>
        <v>0.64</v>
      </c>
      <c r="I37" s="3">
        <f>IFERROR(INDEX(I51:I500,MATCH($C$37,$C$51:$C$500,0)),"")</f>
        <v>0.64</v>
      </c>
      <c r="J37" s="3">
        <f>IFERROR(INDEX(J51:J500,MATCH($C$37,$C$51:$C$500,0)),"")</f>
        <v>0</v>
      </c>
      <c r="K37" s="3">
        <f>IFERROR(INDEX(K51:K500,MATCH($C$37,$C$51:$C$500,0)),"")</f>
        <v>0</v>
      </c>
      <c r="L37" s="3">
        <f>IFERROR(INDEX(L51:L500,MATCH($C$37,$C$51:$C$500,0)),"")</f>
        <v>0</v>
      </c>
    </row>
    <row r="50" spans="2:12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</row>
    <row r="51" spans="2:12" ht="15.5" x14ac:dyDescent="0.35">
      <c r="B51" t="s">
        <v>71</v>
      </c>
      <c r="C51" t="s">
        <v>5</v>
      </c>
      <c r="D51" s="5">
        <v>78293741764</v>
      </c>
      <c r="E51" s="5">
        <v>73708678367</v>
      </c>
      <c r="F51" s="5">
        <v>59723478400</v>
      </c>
      <c r="G51" s="5">
        <v>55002602655</v>
      </c>
      <c r="I51" s="5">
        <v>249878985263</v>
      </c>
      <c r="J51" s="5">
        <v>209116848361</v>
      </c>
      <c r="K51" s="5">
        <v>231894497164</v>
      </c>
      <c r="L51" s="5">
        <v>213320330869</v>
      </c>
    </row>
    <row r="52" spans="2:12" ht="15.5" x14ac:dyDescent="0.35">
      <c r="C52" t="s">
        <v>72</v>
      </c>
      <c r="D52" s="5">
        <v>-61133255683</v>
      </c>
      <c r="E52" s="5">
        <v>-54561837236</v>
      </c>
      <c r="F52" s="5">
        <v>-45906201302</v>
      </c>
      <c r="G52" s="5">
        <v>-42357161051</v>
      </c>
      <c r="I52" s="5">
        <v>-188909050196</v>
      </c>
      <c r="J52" s="5">
        <v>-160034974040</v>
      </c>
      <c r="K52" s="5">
        <v>-187116448587</v>
      </c>
      <c r="L52" s="5">
        <v>-167829163506</v>
      </c>
    </row>
    <row r="53" spans="2:12" ht="15.5" x14ac:dyDescent="0.35">
      <c r="C53" t="s">
        <v>73</v>
      </c>
      <c r="D53" s="5">
        <v>17160486081</v>
      </c>
      <c r="E53" s="5">
        <v>19146841131</v>
      </c>
      <c r="F53" s="5">
        <v>13817277098</v>
      </c>
      <c r="G53" s="5">
        <v>12645441604</v>
      </c>
      <c r="I53" s="5">
        <v>60969935067</v>
      </c>
      <c r="J53" s="5">
        <v>49081874321</v>
      </c>
      <c r="K53" s="5">
        <v>44778048577</v>
      </c>
      <c r="L53" s="5">
        <v>45491167363</v>
      </c>
    </row>
    <row r="54" spans="2:12" ht="15.5" x14ac:dyDescent="0.35">
      <c r="C54" t="s">
        <v>74</v>
      </c>
      <c r="D54" s="5">
        <v>-13374452653</v>
      </c>
      <c r="E54" s="5">
        <v>-14255173886</v>
      </c>
      <c r="F54" s="5">
        <v>-12178886225</v>
      </c>
      <c r="G54" s="5">
        <v>-12149094895</v>
      </c>
      <c r="I54" s="5">
        <v>-50171850065</v>
      </c>
      <c r="J54" s="5">
        <v>-42804536068</v>
      </c>
      <c r="K54" s="5">
        <v>-35525590366</v>
      </c>
      <c r="L54" s="5">
        <v>-36015253047</v>
      </c>
    </row>
    <row r="55" spans="2:12" ht="15.5" x14ac:dyDescent="0.35">
      <c r="C55" t="s">
        <v>75</v>
      </c>
      <c r="D55" s="5">
        <v>-2466374776</v>
      </c>
      <c r="E55" s="5">
        <v>-7633149139</v>
      </c>
      <c r="F55" s="5">
        <v>-295906437</v>
      </c>
      <c r="G55" s="5">
        <v>1072948433</v>
      </c>
      <c r="I55" s="5">
        <v>-8583107366</v>
      </c>
      <c r="J55" s="5">
        <v>-5769359246</v>
      </c>
      <c r="K55" s="5">
        <v>-855838705</v>
      </c>
      <c r="L55" s="5">
        <v>-634044070</v>
      </c>
    </row>
    <row r="56" spans="2:12" ht="15.5" x14ac:dyDescent="0.35">
      <c r="C56" t="s">
        <v>77</v>
      </c>
      <c r="D56" s="5">
        <v>-8796910955</v>
      </c>
      <c r="E56" s="5">
        <v>-4408887561</v>
      </c>
      <c r="F56" s="5">
        <v>-9300633119</v>
      </c>
      <c r="G56" s="5">
        <v>-10363333211</v>
      </c>
      <c r="I56" s="5">
        <v>-31405420240</v>
      </c>
      <c r="J56" s="5">
        <v>-25935883067</v>
      </c>
      <c r="K56" s="5">
        <v>-27198572777</v>
      </c>
      <c r="L56" s="5">
        <v>-27630003157</v>
      </c>
    </row>
    <row r="57" spans="2:12" ht="15.5" x14ac:dyDescent="0.35">
      <c r="C57" t="s">
        <v>78</v>
      </c>
      <c r="D57" s="5">
        <v>298524914</v>
      </c>
      <c r="E57" s="5">
        <v>27242371</v>
      </c>
      <c r="F57" s="5">
        <v>73541037</v>
      </c>
      <c r="G57" s="5">
        <v>54736981</v>
      </c>
      <c r="I57" s="5">
        <v>262344539</v>
      </c>
      <c r="J57" s="5">
        <v>176711252</v>
      </c>
      <c r="K57" s="5">
        <v>169522646</v>
      </c>
      <c r="L57" s="5">
        <v>168670718</v>
      </c>
    </row>
    <row r="58" spans="2:12" ht="15.5" x14ac:dyDescent="0.35">
      <c r="C58" t="s">
        <v>79</v>
      </c>
      <c r="D58" s="5">
        <v>3786033428</v>
      </c>
      <c r="E58" s="5">
        <v>4891667245</v>
      </c>
      <c r="F58" s="5">
        <v>1638390873</v>
      </c>
      <c r="G58" s="5">
        <v>496346709</v>
      </c>
      <c r="I58" s="5">
        <v>10798085002</v>
      </c>
      <c r="J58" s="5">
        <v>6277338253</v>
      </c>
      <c r="K58" s="5">
        <v>9252458211</v>
      </c>
      <c r="L58" s="5">
        <v>9475914316</v>
      </c>
    </row>
    <row r="59" spans="2:12" ht="15.5" x14ac:dyDescent="0.35">
      <c r="C59" t="s">
        <v>80</v>
      </c>
      <c r="D59" s="5">
        <v>63842585</v>
      </c>
      <c r="E59" s="5">
        <v>181753102</v>
      </c>
      <c r="F59" s="5">
        <v>528638634</v>
      </c>
      <c r="G59" s="5">
        <v>166291966</v>
      </c>
      <c r="I59" s="5">
        <v>917977942</v>
      </c>
      <c r="J59" s="5">
        <v>1119241752</v>
      </c>
      <c r="K59" s="5">
        <v>1087629288</v>
      </c>
      <c r="L59" s="5">
        <v>601442622</v>
      </c>
    </row>
    <row r="60" spans="2:12" ht="15.5" x14ac:dyDescent="0.35">
      <c r="C60" t="s">
        <v>81</v>
      </c>
      <c r="D60" s="5">
        <v>63842585</v>
      </c>
      <c r="E60" s="5">
        <v>181753102</v>
      </c>
      <c r="F60" s="5">
        <v>528638634</v>
      </c>
      <c r="G60" s="5">
        <v>166291966</v>
      </c>
      <c r="I60" s="5">
        <v>917977942</v>
      </c>
      <c r="J60" s="5">
        <v>1119241752</v>
      </c>
      <c r="K60" s="5">
        <v>1087629288</v>
      </c>
      <c r="L60" s="5">
        <v>601442622</v>
      </c>
    </row>
    <row r="61" spans="2:12" ht="15.5" x14ac:dyDescent="0.35">
      <c r="C61" t="s">
        <v>28</v>
      </c>
      <c r="D61" s="5">
        <v>3849876013</v>
      </c>
      <c r="E61" s="5">
        <v>5073420347</v>
      </c>
      <c r="F61" s="5">
        <v>2167029507</v>
      </c>
      <c r="G61" s="5">
        <v>662638675</v>
      </c>
      <c r="I61" s="5">
        <v>11716062944</v>
      </c>
      <c r="J61" s="5">
        <v>7396580005</v>
      </c>
      <c r="K61" s="5">
        <v>10340087499</v>
      </c>
      <c r="L61" s="5">
        <v>10077356938</v>
      </c>
    </row>
    <row r="62" spans="2:12" ht="15.5" x14ac:dyDescent="0.35">
      <c r="C62" t="s">
        <v>27</v>
      </c>
      <c r="D62" s="5">
        <v>-818200165</v>
      </c>
      <c r="E62" s="5">
        <v>-887961716</v>
      </c>
      <c r="F62" s="5">
        <v>-727515906</v>
      </c>
      <c r="G62" s="5">
        <v>-259822033</v>
      </c>
      <c r="I62" s="5">
        <v>-2706900694</v>
      </c>
      <c r="J62" s="5">
        <v>-1987459852</v>
      </c>
      <c r="K62" s="5">
        <v>-2496213520</v>
      </c>
      <c r="L62" s="5">
        <v>-2367588078</v>
      </c>
    </row>
    <row r="63" spans="2:12" ht="15.5" x14ac:dyDescent="0.35">
      <c r="C63" t="s">
        <v>308</v>
      </c>
      <c r="D63" s="5">
        <v>3031675848</v>
      </c>
      <c r="E63" s="5">
        <v>4185458631</v>
      </c>
      <c r="F63" s="5">
        <v>1439513601</v>
      </c>
      <c r="G63" s="5">
        <v>402816642</v>
      </c>
      <c r="I63" s="5">
        <v>9009162250</v>
      </c>
      <c r="J63" s="5">
        <v>5409120153</v>
      </c>
      <c r="K63" s="5">
        <v>7843873979</v>
      </c>
      <c r="L63" s="5">
        <v>7709768860</v>
      </c>
    </row>
    <row r="64" spans="2:12" ht="15.5" x14ac:dyDescent="0.35">
      <c r="C64" t="s">
        <v>309</v>
      </c>
    </row>
    <row r="65" spans="2:12" ht="15.5" x14ac:dyDescent="0.35">
      <c r="C65" t="s">
        <v>85</v>
      </c>
      <c r="D65" s="5">
        <v>3031675848</v>
      </c>
      <c r="E65" s="5">
        <v>4185458631</v>
      </c>
      <c r="F65" s="5">
        <v>1439513601</v>
      </c>
      <c r="G65" s="5">
        <v>402816642</v>
      </c>
      <c r="I65" s="5">
        <v>9009162250</v>
      </c>
      <c r="J65" s="5">
        <v>5409120153</v>
      </c>
      <c r="K65" s="5">
        <v>7843873979</v>
      </c>
      <c r="L65" s="5">
        <v>7709768860</v>
      </c>
    </row>
    <row r="66" spans="2:12" ht="15.5" x14ac:dyDescent="0.35">
      <c r="C66" t="s">
        <v>86</v>
      </c>
      <c r="E66" s="5">
        <v>-447552302</v>
      </c>
      <c r="F66" s="5">
        <v>403543142</v>
      </c>
      <c r="I66" s="5">
        <v>-44009160</v>
      </c>
      <c r="J66" s="5">
        <v>648043499</v>
      </c>
      <c r="K66" s="5">
        <v>-392797859</v>
      </c>
      <c r="L66" s="5">
        <v>15745860</v>
      </c>
    </row>
    <row r="67" spans="2:12" ht="15.5" x14ac:dyDescent="0.35">
      <c r="C67" t="s">
        <v>87</v>
      </c>
      <c r="D67" s="5">
        <v>3031675848</v>
      </c>
      <c r="E67" s="5">
        <v>3737906329</v>
      </c>
      <c r="F67" s="5">
        <v>1843056743</v>
      </c>
      <c r="G67" s="5">
        <v>402816642</v>
      </c>
      <c r="I67" s="5">
        <v>8965153090</v>
      </c>
      <c r="J67" s="5">
        <v>6057163652</v>
      </c>
      <c r="K67" s="5">
        <v>7451076120</v>
      </c>
      <c r="L67" s="5">
        <v>7725514720</v>
      </c>
    </row>
    <row r="68" spans="2:12" ht="15.5" x14ac:dyDescent="0.35">
      <c r="C68" t="s">
        <v>88</v>
      </c>
      <c r="D68" s="5">
        <v>3031675848</v>
      </c>
      <c r="E68" s="5">
        <v>4185458631</v>
      </c>
      <c r="F68" s="5">
        <v>1439513601</v>
      </c>
      <c r="G68" s="5">
        <v>402816642</v>
      </c>
      <c r="I68" s="5">
        <v>9009162250</v>
      </c>
      <c r="J68" s="5">
        <v>5409120153</v>
      </c>
      <c r="K68" s="5">
        <v>7843873979</v>
      </c>
      <c r="L68" s="5">
        <v>7709768860</v>
      </c>
    </row>
    <row r="69" spans="2:12" ht="15.5" x14ac:dyDescent="0.35">
      <c r="C69" t="s">
        <v>7</v>
      </c>
      <c r="D69" s="5">
        <v>2733150934</v>
      </c>
      <c r="E69" s="5">
        <v>3710663958</v>
      </c>
      <c r="F69" s="5">
        <v>1769515706</v>
      </c>
      <c r="G69" s="5">
        <v>348079661</v>
      </c>
      <c r="I69" s="5">
        <v>8702808551</v>
      </c>
      <c r="J69" s="5">
        <v>5880452400</v>
      </c>
      <c r="K69" s="5">
        <v>7281553474</v>
      </c>
      <c r="L69" s="5">
        <v>7556844002</v>
      </c>
    </row>
    <row r="70" spans="2:12" ht="15.5" x14ac:dyDescent="0.35">
      <c r="C70" t="s">
        <v>90</v>
      </c>
      <c r="D70" s="5">
        <v>3031675848</v>
      </c>
      <c r="E70" s="5">
        <v>4185458631</v>
      </c>
      <c r="F70" s="5">
        <v>1439513601</v>
      </c>
      <c r="G70" s="5">
        <v>402816642</v>
      </c>
      <c r="I70" s="5">
        <v>9009162250</v>
      </c>
      <c r="J70" s="5">
        <v>5409120153</v>
      </c>
      <c r="K70" s="5">
        <v>7843873979</v>
      </c>
      <c r="L70" s="5">
        <v>7709768860</v>
      </c>
    </row>
    <row r="71" spans="2:12" ht="15.5" x14ac:dyDescent="0.35">
      <c r="C71" t="s">
        <v>91</v>
      </c>
      <c r="D71" s="5">
        <v>3031675848</v>
      </c>
      <c r="E71" s="5">
        <v>3737906329</v>
      </c>
      <c r="F71" s="5">
        <v>1843056743</v>
      </c>
      <c r="G71" s="5">
        <v>402816642</v>
      </c>
      <c r="I71" s="5">
        <v>8965153090</v>
      </c>
      <c r="J71" s="5">
        <v>6057163652</v>
      </c>
      <c r="K71" s="5">
        <v>7451076120</v>
      </c>
      <c r="L71" s="5">
        <v>7725514720</v>
      </c>
    </row>
    <row r="72" spans="2:12" ht="15.5" x14ac:dyDescent="0.35">
      <c r="C72" t="s">
        <v>92</v>
      </c>
      <c r="D72" s="5">
        <v>3031675848</v>
      </c>
      <c r="E72" s="5">
        <v>3737906329</v>
      </c>
      <c r="F72" s="5">
        <v>1843056743</v>
      </c>
      <c r="G72" s="5">
        <v>402816642</v>
      </c>
      <c r="I72" s="5">
        <v>8965153090</v>
      </c>
      <c r="J72" s="5">
        <v>6057163652</v>
      </c>
      <c r="K72" s="5">
        <v>7451076120</v>
      </c>
      <c r="L72" s="5">
        <v>7725514720</v>
      </c>
    </row>
    <row r="74" spans="2:12" ht="15.5" x14ac:dyDescent="0.35">
      <c r="B74" t="s">
        <v>93</v>
      </c>
      <c r="C74" t="s">
        <v>94</v>
      </c>
    </row>
    <row r="75" spans="2:12" ht="15.5" x14ac:dyDescent="0.35">
      <c r="C75" t="s">
        <v>95</v>
      </c>
    </row>
    <row r="76" spans="2:12" ht="15.5" x14ac:dyDescent="0.35">
      <c r="C76" t="s">
        <v>19</v>
      </c>
      <c r="D76" s="5">
        <v>39392065106</v>
      </c>
      <c r="E76" s="5">
        <v>35835490154</v>
      </c>
      <c r="F76" s="5">
        <v>46344544059</v>
      </c>
      <c r="G76" s="5">
        <v>6755738495</v>
      </c>
      <c r="I76" s="5">
        <v>35835490154</v>
      </c>
      <c r="J76" s="5">
        <v>13857063098</v>
      </c>
      <c r="K76" s="5">
        <v>9869342614</v>
      </c>
      <c r="L76" s="5">
        <v>10226810307</v>
      </c>
    </row>
    <row r="77" spans="2:12" ht="15.5" x14ac:dyDescent="0.35">
      <c r="C77" t="s">
        <v>310</v>
      </c>
      <c r="D77" s="5">
        <v>600232045</v>
      </c>
      <c r="E77" s="5">
        <v>593195363</v>
      </c>
      <c r="F77" s="5">
        <v>585894911</v>
      </c>
      <c r="G77" s="5">
        <v>571364961</v>
      </c>
      <c r="I77" s="5">
        <v>593195363</v>
      </c>
      <c r="J77" s="5">
        <v>469136100</v>
      </c>
    </row>
    <row r="78" spans="2:12" ht="15.5" x14ac:dyDescent="0.35">
      <c r="C78" t="s">
        <v>96</v>
      </c>
      <c r="D78" s="5">
        <v>26627471128</v>
      </c>
      <c r="E78" s="5">
        <v>24455402843</v>
      </c>
      <c r="F78" s="5">
        <v>19554358132</v>
      </c>
      <c r="G78" s="5">
        <v>18297566287</v>
      </c>
      <c r="I78" s="5">
        <v>24455402843</v>
      </c>
      <c r="J78" s="5">
        <v>14027819382</v>
      </c>
      <c r="K78" s="5">
        <v>15696631295</v>
      </c>
      <c r="L78" s="5">
        <v>17279294078</v>
      </c>
    </row>
    <row r="79" spans="2:12" ht="15.5" x14ac:dyDescent="0.35">
      <c r="C79" t="s">
        <v>97</v>
      </c>
      <c r="K79" s="5">
        <v>16675000000</v>
      </c>
      <c r="L79" s="5">
        <v>13649335109</v>
      </c>
    </row>
    <row r="80" spans="2:12" ht="15.5" x14ac:dyDescent="0.35">
      <c r="C80" t="s">
        <v>98</v>
      </c>
      <c r="D80" s="5">
        <v>2025706329</v>
      </c>
      <c r="E80" s="5">
        <v>2109210709</v>
      </c>
      <c r="F80" s="5">
        <v>1299078882</v>
      </c>
      <c r="G80" s="5">
        <v>5638431208</v>
      </c>
      <c r="I80" s="5">
        <v>2109210709</v>
      </c>
      <c r="J80" s="5">
        <v>18766389895</v>
      </c>
      <c r="K80" s="5">
        <v>5681034281</v>
      </c>
      <c r="L80" s="5">
        <v>5898719010</v>
      </c>
    </row>
    <row r="81" spans="3:12" ht="15.5" x14ac:dyDescent="0.35">
      <c r="C81" t="s">
        <v>99</v>
      </c>
      <c r="D81" s="5">
        <v>26627471128</v>
      </c>
      <c r="E81" s="5">
        <v>24455402843</v>
      </c>
      <c r="F81" s="5">
        <v>19554358132</v>
      </c>
      <c r="G81" s="5">
        <v>18297566287</v>
      </c>
      <c r="I81" s="5">
        <v>24455402843</v>
      </c>
      <c r="J81" s="5">
        <v>14027819382</v>
      </c>
      <c r="K81" s="5">
        <v>15696631295</v>
      </c>
      <c r="L81" s="5">
        <v>17279294078</v>
      </c>
    </row>
    <row r="82" spans="3:12" ht="15.5" x14ac:dyDescent="0.35">
      <c r="C82" t="s">
        <v>100</v>
      </c>
      <c r="D82" s="5">
        <v>150151637</v>
      </c>
      <c r="E82" s="5">
        <v>119774800</v>
      </c>
      <c r="F82" s="5">
        <v>91510518</v>
      </c>
      <c r="G82" s="5">
        <v>73263842</v>
      </c>
      <c r="I82" s="5">
        <v>119774800</v>
      </c>
      <c r="J82" s="5">
        <v>21710518</v>
      </c>
      <c r="K82" s="5">
        <v>1773200923</v>
      </c>
      <c r="L82" s="5">
        <v>6741877035</v>
      </c>
    </row>
    <row r="83" spans="3:12" ht="15.5" x14ac:dyDescent="0.35">
      <c r="C83" t="s">
        <v>101</v>
      </c>
      <c r="D83" s="5">
        <v>150151637</v>
      </c>
      <c r="E83" s="5">
        <v>119774800</v>
      </c>
      <c r="F83" s="5">
        <v>91510518</v>
      </c>
      <c r="G83" s="5">
        <v>73263842</v>
      </c>
      <c r="I83" s="5">
        <v>119774800</v>
      </c>
      <c r="J83" s="5">
        <v>21710518</v>
      </c>
      <c r="K83" s="5">
        <v>1773200923</v>
      </c>
      <c r="L83" s="5">
        <v>6741877035</v>
      </c>
    </row>
    <row r="84" spans="3:12" ht="15.5" x14ac:dyDescent="0.35">
      <c r="C84" t="s">
        <v>103</v>
      </c>
      <c r="D84" s="5">
        <v>76451675565</v>
      </c>
      <c r="E84" s="5">
        <v>75253050599</v>
      </c>
      <c r="F84" s="5">
        <v>70316141557</v>
      </c>
      <c r="G84" s="5">
        <v>57859570022</v>
      </c>
      <c r="I84" s="5">
        <v>75253050599</v>
      </c>
      <c r="J84" s="5">
        <v>51395450554</v>
      </c>
      <c r="K84" s="5">
        <v>45715405417</v>
      </c>
      <c r="L84" s="5">
        <v>39579442567</v>
      </c>
    </row>
    <row r="85" spans="3:12" ht="15.5" x14ac:dyDescent="0.35">
      <c r="C85" t="s">
        <v>78</v>
      </c>
      <c r="D85" s="5">
        <v>219355403</v>
      </c>
      <c r="E85" s="5">
        <v>219355403</v>
      </c>
      <c r="F85" s="5">
        <v>664834366</v>
      </c>
      <c r="G85" s="5">
        <v>261575926</v>
      </c>
      <c r="I85" s="5">
        <v>219355403</v>
      </c>
      <c r="J85" s="5">
        <v>261575926</v>
      </c>
      <c r="K85" s="5">
        <v>-386139974</v>
      </c>
      <c r="L85" s="5">
        <v>11847323</v>
      </c>
    </row>
    <row r="86" spans="3:12" ht="15.5" x14ac:dyDescent="0.35">
      <c r="C86" t="s">
        <v>104</v>
      </c>
      <c r="D86" s="5">
        <v>156080014909</v>
      </c>
      <c r="E86" s="5">
        <v>139203429035</v>
      </c>
      <c r="F86" s="5">
        <v>147237313855</v>
      </c>
      <c r="G86" s="5">
        <v>94587434382</v>
      </c>
      <c r="I86" s="5">
        <v>139203429035</v>
      </c>
      <c r="J86" s="5">
        <v>89735599258</v>
      </c>
      <c r="K86" s="5">
        <v>79149232819</v>
      </c>
      <c r="L86" s="5">
        <v>81562222428</v>
      </c>
    </row>
    <row r="87" spans="3:12" ht="15.5" x14ac:dyDescent="0.35">
      <c r="C87" t="s">
        <v>105</v>
      </c>
    </row>
    <row r="88" spans="3:12" ht="15.5" x14ac:dyDescent="0.35">
      <c r="C88" t="s">
        <v>109</v>
      </c>
      <c r="D88" s="5">
        <v>1425811974</v>
      </c>
      <c r="E88" s="5">
        <v>1363980361</v>
      </c>
      <c r="F88" s="5">
        <v>1120422706</v>
      </c>
      <c r="G88" s="5">
        <v>1274079952</v>
      </c>
      <c r="I88" s="5">
        <v>1363980361</v>
      </c>
      <c r="J88" s="5">
        <v>1192432884</v>
      </c>
      <c r="K88" s="5">
        <v>1279318202</v>
      </c>
      <c r="L88" s="5">
        <v>1051139014</v>
      </c>
    </row>
    <row r="89" spans="3:12" ht="15.5" x14ac:dyDescent="0.35">
      <c r="C89" t="s">
        <v>106</v>
      </c>
      <c r="D89" s="5">
        <v>158483966000</v>
      </c>
      <c r="E89" s="5">
        <v>154399493083</v>
      </c>
      <c r="F89" s="5">
        <v>152081126330</v>
      </c>
      <c r="G89" s="5">
        <v>149954238402</v>
      </c>
      <c r="I89" s="5">
        <v>154399493083</v>
      </c>
      <c r="J89" s="5">
        <v>146920457735</v>
      </c>
      <c r="K89" s="5">
        <v>100233342847</v>
      </c>
      <c r="L89" s="5">
        <v>86540971193</v>
      </c>
    </row>
    <row r="90" spans="3:12" ht="15.5" x14ac:dyDescent="0.35">
      <c r="C90" t="s">
        <v>110</v>
      </c>
      <c r="D90" s="5">
        <v>192303800175</v>
      </c>
      <c r="E90" s="5">
        <v>189737152639</v>
      </c>
      <c r="F90" s="5">
        <v>168293077182</v>
      </c>
      <c r="G90" s="5">
        <v>155611333307</v>
      </c>
      <c r="I90" s="5">
        <v>189737152639</v>
      </c>
      <c r="J90" s="5">
        <v>152601903180</v>
      </c>
      <c r="K90" s="5">
        <v>123071055818</v>
      </c>
      <c r="L90" s="5">
        <v>93997980466</v>
      </c>
    </row>
    <row r="91" spans="3:12" ht="15.5" x14ac:dyDescent="0.35">
      <c r="C91" t="s">
        <v>111</v>
      </c>
      <c r="D91" s="5">
        <v>348383815084</v>
      </c>
      <c r="E91" s="5">
        <v>328940581674</v>
      </c>
      <c r="F91" s="5">
        <v>315530391037</v>
      </c>
      <c r="G91" s="5">
        <v>250198767689</v>
      </c>
      <c r="I91" s="5">
        <v>328940581674</v>
      </c>
      <c r="J91" s="5">
        <v>242337502438</v>
      </c>
      <c r="K91" s="5">
        <v>202220288637</v>
      </c>
      <c r="L91" s="5">
        <v>175560202894</v>
      </c>
    </row>
    <row r="92" spans="3:12" ht="15.5" x14ac:dyDescent="0.35">
      <c r="C92" t="s">
        <v>112</v>
      </c>
    </row>
    <row r="93" spans="3:12" ht="15.5" x14ac:dyDescent="0.35">
      <c r="C93" t="s">
        <v>113</v>
      </c>
    </row>
    <row r="94" spans="3:12" ht="15.5" x14ac:dyDescent="0.35">
      <c r="C94" t="s">
        <v>114</v>
      </c>
      <c r="D94" s="5">
        <v>113886820978</v>
      </c>
      <c r="E94" s="5">
        <v>95763924782</v>
      </c>
      <c r="F94" s="5">
        <v>83113539788</v>
      </c>
      <c r="G94" s="5">
        <v>107427728012</v>
      </c>
      <c r="I94" s="5">
        <v>95763924782</v>
      </c>
      <c r="J94" s="5">
        <v>86184148427</v>
      </c>
      <c r="K94" s="5">
        <v>61224517941</v>
      </c>
      <c r="L94" s="5">
        <v>60723844273</v>
      </c>
    </row>
    <row r="95" spans="3:12" ht="15.5" x14ac:dyDescent="0.35">
      <c r="C95" t="s">
        <v>311</v>
      </c>
      <c r="D95" s="5">
        <v>49194152094</v>
      </c>
      <c r="E95" s="5">
        <v>35074587847</v>
      </c>
      <c r="F95" s="5">
        <v>34598752177</v>
      </c>
      <c r="G95" s="5">
        <v>57762826631</v>
      </c>
      <c r="I95" s="5">
        <v>35074587847</v>
      </c>
      <c r="J95" s="5">
        <v>42708400000</v>
      </c>
      <c r="K95" s="5">
        <v>15000000000</v>
      </c>
      <c r="L95" s="5">
        <v>20900000000</v>
      </c>
    </row>
    <row r="96" spans="3:12" ht="15.5" x14ac:dyDescent="0.35">
      <c r="C96" t="s">
        <v>115</v>
      </c>
    </row>
    <row r="97" spans="3:12" ht="15.5" x14ac:dyDescent="0.35">
      <c r="C97" t="s">
        <v>312</v>
      </c>
      <c r="D97" s="5">
        <v>37844955933</v>
      </c>
      <c r="E97" s="5">
        <v>34015358133</v>
      </c>
      <c r="F97" s="5">
        <v>23389672860</v>
      </c>
      <c r="G97" s="5">
        <v>25472883547</v>
      </c>
      <c r="I97" s="5">
        <v>34015358133</v>
      </c>
      <c r="J97" s="5">
        <v>21578046404</v>
      </c>
      <c r="K97" s="5">
        <v>32720088525</v>
      </c>
      <c r="L97" s="5">
        <v>22003740502</v>
      </c>
    </row>
    <row r="98" spans="3:12" ht="15.5" x14ac:dyDescent="0.35">
      <c r="C98" t="s">
        <v>116</v>
      </c>
    </row>
    <row r="99" spans="3:12" ht="15.5" x14ac:dyDescent="0.35">
      <c r="C99" t="s">
        <v>119</v>
      </c>
      <c r="D99" s="5">
        <v>3411977367</v>
      </c>
      <c r="E99" s="5">
        <v>4769553039</v>
      </c>
      <c r="F99" s="5">
        <v>3842011213</v>
      </c>
      <c r="G99" s="5">
        <v>3589519973</v>
      </c>
      <c r="I99" s="5">
        <v>4769553039</v>
      </c>
      <c r="J99" s="5">
        <v>2666086831</v>
      </c>
      <c r="K99" s="5">
        <v>2272608585</v>
      </c>
      <c r="L99" s="5">
        <v>2263700638</v>
      </c>
    </row>
    <row r="100" spans="3:12" ht="15.5" x14ac:dyDescent="0.35">
      <c r="C100" t="s">
        <v>118</v>
      </c>
      <c r="D100" s="5">
        <v>2047696298</v>
      </c>
      <c r="E100" s="5">
        <v>2179503191</v>
      </c>
      <c r="F100" s="5">
        <v>1414202193</v>
      </c>
      <c r="G100" s="5">
        <v>1170451599</v>
      </c>
      <c r="I100" s="5">
        <v>2179503191</v>
      </c>
      <c r="J100" s="5">
        <v>589565997</v>
      </c>
      <c r="K100" s="5">
        <v>960823947</v>
      </c>
      <c r="L100" s="5">
        <v>1548401943</v>
      </c>
    </row>
    <row r="101" spans="3:12" ht="15.5" x14ac:dyDescent="0.35">
      <c r="C101" t="s">
        <v>313</v>
      </c>
    </row>
    <row r="102" spans="3:12" ht="15.5" x14ac:dyDescent="0.35">
      <c r="C102" t="s">
        <v>314</v>
      </c>
      <c r="D102" s="5">
        <v>43967056720</v>
      </c>
      <c r="E102" s="5">
        <v>45759526278</v>
      </c>
      <c r="F102" s="5">
        <v>50483772599</v>
      </c>
      <c r="G102" s="5">
        <v>55208018918</v>
      </c>
      <c r="I102" s="5">
        <v>45759526278</v>
      </c>
      <c r="J102" s="5">
        <v>59703840761</v>
      </c>
      <c r="K102" s="5">
        <v>47005494517</v>
      </c>
      <c r="L102" s="5">
        <v>31565934069</v>
      </c>
    </row>
    <row r="103" spans="3:12" ht="15.5" x14ac:dyDescent="0.35">
      <c r="C103" t="s">
        <v>315</v>
      </c>
      <c r="D103" s="5">
        <v>20547164772</v>
      </c>
      <c r="E103" s="5">
        <v>19280598150</v>
      </c>
      <c r="F103" s="5">
        <v>19327583732</v>
      </c>
      <c r="G103" s="5">
        <v>19289372154</v>
      </c>
      <c r="I103" s="5">
        <v>19280598150</v>
      </c>
      <c r="J103" s="5">
        <v>16969958658</v>
      </c>
      <c r="K103" s="5">
        <v>9707929116</v>
      </c>
      <c r="L103" s="5">
        <v>8284264971</v>
      </c>
    </row>
    <row r="104" spans="3:12" ht="15.5" x14ac:dyDescent="0.35">
      <c r="C104" t="s">
        <v>121</v>
      </c>
      <c r="D104" s="5">
        <v>53046928588</v>
      </c>
      <c r="E104" s="5">
        <v>54758267222</v>
      </c>
      <c r="F104" s="5">
        <v>57736367908</v>
      </c>
      <c r="G104" s="5">
        <v>66803405304</v>
      </c>
      <c r="I104" s="5">
        <v>54758267222</v>
      </c>
      <c r="J104" s="5">
        <v>83569909656</v>
      </c>
      <c r="K104" s="5">
        <v>74469489993</v>
      </c>
      <c r="L104" s="5">
        <v>55761154038</v>
      </c>
    </row>
    <row r="105" spans="3:12" ht="15.5" x14ac:dyDescent="0.35">
      <c r="C105" t="s">
        <v>122</v>
      </c>
      <c r="D105" s="5">
        <v>53046928588</v>
      </c>
      <c r="E105" s="5">
        <v>54758267222</v>
      </c>
      <c r="F105" s="5">
        <v>57736367908</v>
      </c>
      <c r="G105" s="5">
        <v>66803405304</v>
      </c>
      <c r="I105" s="5">
        <v>54758267222</v>
      </c>
      <c r="J105" s="5">
        <v>83569909656</v>
      </c>
      <c r="K105" s="5">
        <v>74469489993</v>
      </c>
      <c r="L105" s="5">
        <v>55761154038</v>
      </c>
    </row>
    <row r="106" spans="3:12" ht="15.5" x14ac:dyDescent="0.35">
      <c r="C106" t="s">
        <v>316</v>
      </c>
    </row>
    <row r="107" spans="3:12" ht="15.5" x14ac:dyDescent="0.35">
      <c r="C107" t="s">
        <v>317</v>
      </c>
      <c r="D107" s="5">
        <v>44276553791</v>
      </c>
      <c r="E107" s="5">
        <v>46150630727</v>
      </c>
      <c r="F107" s="5">
        <v>50960152029</v>
      </c>
      <c r="G107" s="5">
        <v>55763882059</v>
      </c>
      <c r="I107" s="5">
        <v>46150630727</v>
      </c>
      <c r="J107" s="5">
        <v>59773550761</v>
      </c>
      <c r="K107" s="5">
        <v>47185415712</v>
      </c>
      <c r="L107" s="5">
        <v>32281379919</v>
      </c>
    </row>
    <row r="108" spans="3:12" ht="15.5" x14ac:dyDescent="0.35">
      <c r="C108" t="s">
        <v>318</v>
      </c>
      <c r="D108" s="5">
        <v>2025706329</v>
      </c>
      <c r="E108" s="5">
        <v>2109210709</v>
      </c>
      <c r="F108" s="5">
        <v>1299078882</v>
      </c>
      <c r="G108" s="5">
        <v>5638431208</v>
      </c>
      <c r="I108" s="5">
        <v>2109210709</v>
      </c>
      <c r="J108" s="5">
        <v>18766389895</v>
      </c>
      <c r="K108" s="5">
        <v>22356034281</v>
      </c>
      <c r="L108" s="5">
        <v>19548054119</v>
      </c>
    </row>
    <row r="109" spans="3:12" ht="15.5" x14ac:dyDescent="0.35">
      <c r="C109" t="s">
        <v>127</v>
      </c>
      <c r="D109" s="5">
        <v>166933749566</v>
      </c>
      <c r="E109" s="5">
        <v>150522192004</v>
      </c>
      <c r="F109" s="5">
        <v>140849907696</v>
      </c>
      <c r="G109" s="5">
        <v>174231133316</v>
      </c>
      <c r="I109" s="5">
        <v>150522192004</v>
      </c>
      <c r="J109" s="5">
        <v>169754058083</v>
      </c>
      <c r="K109" s="5">
        <v>135694007934</v>
      </c>
      <c r="L109" s="5">
        <v>116484998311</v>
      </c>
    </row>
    <row r="110" spans="3:12" ht="15.5" x14ac:dyDescent="0.35">
      <c r="C110" t="s">
        <v>128</v>
      </c>
    </row>
    <row r="111" spans="3:12" ht="15.5" x14ac:dyDescent="0.35">
      <c r="C111" t="s">
        <v>129</v>
      </c>
      <c r="D111" s="5">
        <v>67800000000</v>
      </c>
      <c r="E111" s="5">
        <v>67800000000</v>
      </c>
      <c r="F111" s="5">
        <v>67800000000</v>
      </c>
      <c r="G111" s="5">
        <v>47500000000</v>
      </c>
      <c r="I111" s="5">
        <v>67800000000</v>
      </c>
      <c r="J111" s="5">
        <v>47500000000</v>
      </c>
      <c r="K111" s="5">
        <v>2500000000</v>
      </c>
      <c r="L111" s="5">
        <v>2500000000</v>
      </c>
    </row>
    <row r="112" spans="3:12" ht="15.5" x14ac:dyDescent="0.35">
      <c r="C112" t="s">
        <v>130</v>
      </c>
      <c r="D112" s="5">
        <v>81926230875</v>
      </c>
      <c r="E112" s="5">
        <v>81926230875</v>
      </c>
      <c r="F112" s="5">
        <v>81926230875</v>
      </c>
      <c r="G112" s="5">
        <v>5356438650</v>
      </c>
      <c r="I112" s="5">
        <v>81926230875</v>
      </c>
      <c r="J112" s="5">
        <v>5356438650</v>
      </c>
      <c r="K112" s="5">
        <v>5356438650</v>
      </c>
      <c r="L112" s="5">
        <v>5356438650</v>
      </c>
    </row>
    <row r="113" spans="2:12" ht="15.5" x14ac:dyDescent="0.35">
      <c r="C113" t="s">
        <v>131</v>
      </c>
      <c r="D113" s="5">
        <v>27721573856</v>
      </c>
      <c r="E113" s="5">
        <v>24988422922</v>
      </c>
      <c r="F113" s="5">
        <v>20832280001</v>
      </c>
      <c r="G113" s="5">
        <v>19466022735</v>
      </c>
      <c r="I113" s="5">
        <v>24988422922</v>
      </c>
      <c r="J113" s="5">
        <v>16243393848</v>
      </c>
      <c r="K113" s="5">
        <v>56010657348</v>
      </c>
      <c r="L113" s="5">
        <v>48331116577</v>
      </c>
    </row>
    <row r="114" spans="2:12" ht="15.5" x14ac:dyDescent="0.35">
      <c r="C114" t="s">
        <v>132</v>
      </c>
      <c r="D114" s="5">
        <v>9500000000</v>
      </c>
      <c r="E114" s="5">
        <v>9500000000</v>
      </c>
      <c r="F114" s="5">
        <v>9500000000</v>
      </c>
      <c r="G114" s="5">
        <v>9500000000</v>
      </c>
      <c r="I114" s="5">
        <v>9500000000</v>
      </c>
      <c r="J114" s="5">
        <v>9500000000</v>
      </c>
    </row>
    <row r="115" spans="2:12" ht="15.5" x14ac:dyDescent="0.35">
      <c r="C115" t="s">
        <v>133</v>
      </c>
      <c r="D115" s="5">
        <v>18221573856</v>
      </c>
      <c r="E115" s="5">
        <v>15488422922</v>
      </c>
      <c r="F115" s="5">
        <v>11332280001</v>
      </c>
      <c r="G115" s="5">
        <v>9966022735</v>
      </c>
      <c r="I115" s="5">
        <v>15488422922</v>
      </c>
      <c r="J115" s="5">
        <v>6743393848</v>
      </c>
      <c r="K115" s="5">
        <v>56010657348</v>
      </c>
      <c r="L115" s="5">
        <v>48331116577</v>
      </c>
    </row>
    <row r="116" spans="2:12" ht="15.5" x14ac:dyDescent="0.35">
      <c r="C116" t="s">
        <v>134</v>
      </c>
      <c r="D116" s="5">
        <v>27721573856</v>
      </c>
      <c r="E116" s="5">
        <v>24988422922</v>
      </c>
      <c r="F116" s="5">
        <v>20832280001</v>
      </c>
      <c r="G116" s="5">
        <v>19466022735</v>
      </c>
      <c r="I116" s="5">
        <v>24988422922</v>
      </c>
      <c r="J116" s="5">
        <v>16243393848</v>
      </c>
      <c r="K116" s="5">
        <v>56010657348</v>
      </c>
      <c r="L116" s="5">
        <v>48331116577</v>
      </c>
    </row>
    <row r="117" spans="2:12" ht="15.5" x14ac:dyDescent="0.35">
      <c r="C117" t="s">
        <v>135</v>
      </c>
      <c r="D117" s="5">
        <v>3782905384</v>
      </c>
      <c r="E117" s="5">
        <v>3484380470</v>
      </c>
      <c r="F117" s="5">
        <v>3457138099</v>
      </c>
      <c r="G117" s="5">
        <v>3383597062</v>
      </c>
      <c r="I117" s="5">
        <v>3484380470</v>
      </c>
      <c r="J117" s="5">
        <v>3222035931</v>
      </c>
      <c r="K117" s="5">
        <v>3045324679</v>
      </c>
      <c r="L117" s="5">
        <v>2875802033</v>
      </c>
    </row>
    <row r="118" spans="2:12" ht="15.5" x14ac:dyDescent="0.35">
      <c r="C118" t="s">
        <v>9</v>
      </c>
      <c r="D118" s="5">
        <v>181450065518</v>
      </c>
      <c r="E118" s="5">
        <v>178418389670</v>
      </c>
      <c r="F118" s="5">
        <v>174680483341</v>
      </c>
      <c r="G118" s="5">
        <v>75967634373</v>
      </c>
      <c r="I118" s="5">
        <v>178418389670</v>
      </c>
      <c r="J118" s="5">
        <v>72583444355</v>
      </c>
      <c r="K118" s="5">
        <v>66526280703</v>
      </c>
      <c r="L118" s="5">
        <v>59075204583</v>
      </c>
    </row>
    <row r="119" spans="2:12" ht="15.5" x14ac:dyDescent="0.35">
      <c r="C119" t="s">
        <v>136</v>
      </c>
      <c r="D119" s="5">
        <v>348383815084</v>
      </c>
      <c r="E119" s="5">
        <v>328940581674</v>
      </c>
      <c r="F119" s="5">
        <v>315530391037</v>
      </c>
      <c r="G119" s="5">
        <v>250198767689</v>
      </c>
      <c r="I119" s="5">
        <v>328940581674</v>
      </c>
      <c r="J119" s="5">
        <v>242337502438</v>
      </c>
      <c r="K119" s="5">
        <v>202220288637</v>
      </c>
      <c r="L119" s="5">
        <v>175560202894</v>
      </c>
    </row>
    <row r="120" spans="2:12" ht="15.5" x14ac:dyDescent="0.35">
      <c r="C120" t="s">
        <v>137</v>
      </c>
      <c r="D120" s="5">
        <v>2712000000</v>
      </c>
      <c r="E120" s="5">
        <v>2712000000</v>
      </c>
      <c r="F120" s="5">
        <v>2712000000</v>
      </c>
      <c r="G120" s="5">
        <v>2712000000</v>
      </c>
      <c r="I120" s="5">
        <v>2712000000</v>
      </c>
      <c r="J120" s="5">
        <v>1900000000</v>
      </c>
      <c r="K120" s="5">
        <v>2500</v>
      </c>
      <c r="L120" s="5">
        <v>2500</v>
      </c>
    </row>
    <row r="122" spans="2:12" ht="15.5" x14ac:dyDescent="0.35">
      <c r="B122" t="s">
        <v>138</v>
      </c>
      <c r="C122" t="s">
        <v>139</v>
      </c>
      <c r="D122" s="5">
        <v>-2308116947</v>
      </c>
      <c r="E122" s="5">
        <v>19323763583</v>
      </c>
      <c r="F122" s="5">
        <v>-9081413367</v>
      </c>
      <c r="G122" s="5">
        <v>-1160150965</v>
      </c>
      <c r="I122" s="5">
        <v>12909699592</v>
      </c>
      <c r="J122" s="5">
        <v>6245519695</v>
      </c>
      <c r="K122" s="5">
        <v>21494996562</v>
      </c>
      <c r="L122" s="5">
        <v>7791367189</v>
      </c>
    </row>
    <row r="123" spans="2:12" ht="15.5" x14ac:dyDescent="0.35">
      <c r="C123" t="s">
        <v>319</v>
      </c>
      <c r="D123" s="5">
        <v>84733985073</v>
      </c>
      <c r="E123" s="5">
        <v>77038078767</v>
      </c>
      <c r="F123" s="5">
        <v>65036269183</v>
      </c>
      <c r="G123" s="5">
        <v>65761182865</v>
      </c>
      <c r="I123" s="5">
        <v>267060580672</v>
      </c>
      <c r="J123" s="5">
        <v>234272706816</v>
      </c>
      <c r="K123" s="5">
        <v>258985554635</v>
      </c>
      <c r="L123" s="5">
        <v>233207655077</v>
      </c>
    </row>
    <row r="124" spans="2:12" ht="15.5" x14ac:dyDescent="0.35">
      <c r="C124" t="s">
        <v>320</v>
      </c>
      <c r="D124" s="5">
        <v>-68549525245</v>
      </c>
      <c r="E124" s="5">
        <v>-40848501594</v>
      </c>
      <c r="F124" s="5">
        <v>-60360636875</v>
      </c>
      <c r="G124" s="5">
        <v>-55603041644</v>
      </c>
      <c r="I124" s="5">
        <v>-197395809304</v>
      </c>
      <c r="J124" s="5">
        <v>-173372261323</v>
      </c>
      <c r="K124" s="5">
        <v>-184853113713</v>
      </c>
      <c r="L124" s="5">
        <v>-181938991092</v>
      </c>
    </row>
    <row r="125" spans="2:12" ht="15.5" x14ac:dyDescent="0.35">
      <c r="C125" t="s">
        <v>145</v>
      </c>
      <c r="D125" s="5">
        <v>-17631023429</v>
      </c>
      <c r="E125" s="5">
        <v>-16652075714</v>
      </c>
      <c r="F125" s="5">
        <v>-13374513332</v>
      </c>
      <c r="G125" s="5">
        <v>-11600087721</v>
      </c>
      <c r="I125" s="5">
        <v>-55587361178</v>
      </c>
      <c r="J125" s="5">
        <v>-52371091071</v>
      </c>
      <c r="K125" s="5">
        <v>-49751045987</v>
      </c>
      <c r="L125" s="5">
        <v>-41546934427</v>
      </c>
    </row>
    <row r="126" spans="2:12" ht="15.5" x14ac:dyDescent="0.35">
      <c r="C126" t="s">
        <v>321</v>
      </c>
      <c r="D126" s="5">
        <v>18478432</v>
      </c>
      <c r="E126" s="5">
        <v>26247797</v>
      </c>
      <c r="F126" s="5">
        <v>61395583</v>
      </c>
      <c r="G126" s="5">
        <v>10664597</v>
      </c>
      <c r="I126" s="5">
        <v>108387539</v>
      </c>
      <c r="J126" s="5">
        <v>170779257</v>
      </c>
      <c r="K126" s="5">
        <v>314783191</v>
      </c>
      <c r="L126" s="5">
        <v>254983643</v>
      </c>
    </row>
    <row r="127" spans="2:12" ht="15.5" x14ac:dyDescent="0.35">
      <c r="C127" t="s">
        <v>322</v>
      </c>
      <c r="D127" s="5">
        <v>-880031778</v>
      </c>
      <c r="E127" s="5">
        <v>-239985673</v>
      </c>
      <c r="F127" s="5">
        <v>-443927926</v>
      </c>
      <c r="G127" s="5">
        <v>271130938</v>
      </c>
      <c r="I127" s="5">
        <v>-1276098137</v>
      </c>
      <c r="J127" s="5">
        <v>-2454613984</v>
      </c>
      <c r="K127" s="5">
        <v>-3201181564</v>
      </c>
      <c r="L127" s="5">
        <v>-2185346012</v>
      </c>
    </row>
    <row r="128" spans="2:12" ht="15.5" x14ac:dyDescent="0.35">
      <c r="C128" t="s">
        <v>158</v>
      </c>
    </row>
    <row r="129" spans="3:12" ht="15.5" x14ac:dyDescent="0.35">
      <c r="C129" t="s">
        <v>159</v>
      </c>
      <c r="D129" s="5">
        <v>13472752710</v>
      </c>
      <c r="E129" s="5">
        <v>-5170680960</v>
      </c>
      <c r="F129" s="5">
        <v>66051957508</v>
      </c>
      <c r="G129" s="5">
        <v>8003369533</v>
      </c>
      <c r="I129" s="5">
        <v>63147286603</v>
      </c>
      <c r="J129" s="5">
        <v>42102590272</v>
      </c>
      <c r="K129" s="5">
        <v>18453364829</v>
      </c>
      <c r="L129" s="5">
        <v>16538356310</v>
      </c>
    </row>
    <row r="130" spans="3:12" ht="15.5" x14ac:dyDescent="0.35">
      <c r="C130" t="s">
        <v>160</v>
      </c>
      <c r="D130" s="5">
        <v>-7608060812</v>
      </c>
      <c r="E130" s="5">
        <v>-24662136528</v>
      </c>
      <c r="F130" s="5">
        <v>-17381738577</v>
      </c>
      <c r="G130" s="5">
        <v>-5384043912</v>
      </c>
      <c r="I130" s="5">
        <v>-54078559139</v>
      </c>
      <c r="J130" s="5">
        <v>-44360389483</v>
      </c>
      <c r="K130" s="5">
        <v>-40305829084</v>
      </c>
      <c r="L130" s="5">
        <v>-20618958205</v>
      </c>
    </row>
    <row r="131" spans="3:12" ht="15.5" x14ac:dyDescent="0.35">
      <c r="C131" t="s">
        <v>161</v>
      </c>
      <c r="D131" s="5">
        <v>-7571855610</v>
      </c>
      <c r="E131" s="5">
        <v>-7026616947</v>
      </c>
      <c r="F131" s="5">
        <v>-7164885373</v>
      </c>
      <c r="G131" s="5">
        <v>-5116594067</v>
      </c>
      <c r="I131" s="5">
        <v>-26188957493</v>
      </c>
      <c r="J131" s="5">
        <v>-46924753384</v>
      </c>
      <c r="K131" s="5">
        <v>-25450954791</v>
      </c>
      <c r="L131" s="5">
        <v>-20463288736</v>
      </c>
    </row>
    <row r="132" spans="3:12" ht="15.5" x14ac:dyDescent="0.35">
      <c r="C132" t="s">
        <v>323</v>
      </c>
      <c r="D132" s="5">
        <v>-7036682</v>
      </c>
      <c r="E132" s="5">
        <v>-7300452</v>
      </c>
      <c r="F132" s="5">
        <v>-14529950</v>
      </c>
      <c r="G132" s="5">
        <v>-332449845</v>
      </c>
      <c r="I132" s="5">
        <v>-124059263</v>
      </c>
      <c r="J132" s="5">
        <v>-469136100</v>
      </c>
    </row>
    <row r="133" spans="3:12" ht="15.5" x14ac:dyDescent="0.35">
      <c r="C133" t="s">
        <v>324</v>
      </c>
      <c r="D133" s="5">
        <v>-10000000</v>
      </c>
      <c r="E133" s="5">
        <v>-17862562080</v>
      </c>
      <c r="F133" s="5">
        <v>-10752323254</v>
      </c>
      <c r="I133" s="5">
        <v>-28614885334</v>
      </c>
      <c r="K133" s="5">
        <v>-13171135556</v>
      </c>
      <c r="L133" s="5">
        <v>-701917220</v>
      </c>
    </row>
    <row r="134" spans="3:12" ht="15.5" x14ac:dyDescent="0.35">
      <c r="C134" t="s">
        <v>325</v>
      </c>
      <c r="J134" s="5">
        <v>2250000000</v>
      </c>
      <c r="K134" s="5">
        <v>-2250000000</v>
      </c>
    </row>
    <row r="135" spans="3:12" ht="15.5" x14ac:dyDescent="0.35">
      <c r="C135" t="s">
        <v>326</v>
      </c>
      <c r="G135" s="5">
        <v>65000000</v>
      </c>
      <c r="I135" s="5">
        <v>65000000</v>
      </c>
      <c r="J135" s="5">
        <v>60000000</v>
      </c>
      <c r="K135" s="5">
        <v>60000000</v>
      </c>
      <c r="L135" s="5">
        <v>55000000</v>
      </c>
    </row>
    <row r="136" spans="3:12" ht="15.5" x14ac:dyDescent="0.35">
      <c r="C136" t="s">
        <v>327</v>
      </c>
      <c r="D136" s="5">
        <v>24131480</v>
      </c>
      <c r="E136" s="5">
        <v>411878359</v>
      </c>
      <c r="I136" s="5">
        <v>411878359</v>
      </c>
    </row>
    <row r="137" spans="3:12" ht="15.5" x14ac:dyDescent="0.35">
      <c r="C137" t="s">
        <v>328</v>
      </c>
      <c r="D137" s="5">
        <v>-67300000</v>
      </c>
      <c r="E137" s="5">
        <v>-177535408</v>
      </c>
      <c r="I137" s="5">
        <v>-177535408</v>
      </c>
    </row>
    <row r="138" spans="3:12" ht="15.5" x14ac:dyDescent="0.35">
      <c r="C138" t="s">
        <v>329</v>
      </c>
      <c r="D138" s="5">
        <v>24000000</v>
      </c>
      <c r="F138" s="5">
        <v>550000000</v>
      </c>
      <c r="I138" s="5">
        <v>550000000</v>
      </c>
      <c r="J138" s="5">
        <v>723500001</v>
      </c>
      <c r="K138" s="5">
        <v>506261263</v>
      </c>
      <c r="L138" s="5">
        <v>491247751</v>
      </c>
    </row>
    <row r="139" spans="3:12" ht="15.5" x14ac:dyDescent="0.35">
      <c r="C139" t="s">
        <v>170</v>
      </c>
      <c r="D139" s="5">
        <v>13472752710</v>
      </c>
      <c r="E139" s="5">
        <v>-5170680960</v>
      </c>
      <c r="F139" s="5">
        <v>66051957508</v>
      </c>
      <c r="G139" s="5">
        <v>8003369533</v>
      </c>
      <c r="I139" s="5">
        <v>63147286603</v>
      </c>
      <c r="J139" s="5">
        <v>42102590272</v>
      </c>
      <c r="K139" s="5">
        <v>18453364829</v>
      </c>
      <c r="L139" s="5">
        <v>16538356310</v>
      </c>
    </row>
    <row r="140" spans="3:12" ht="15.5" x14ac:dyDescent="0.35">
      <c r="C140" t="s">
        <v>330</v>
      </c>
      <c r="F140" s="5">
        <v>100688000000</v>
      </c>
      <c r="I140" s="5">
        <v>100688000000</v>
      </c>
      <c r="L140" s="5">
        <v>1500000000</v>
      </c>
    </row>
    <row r="141" spans="3:12" ht="15.5" x14ac:dyDescent="0.35">
      <c r="C141" t="s">
        <v>331</v>
      </c>
      <c r="L141" s="5">
        <v>-5000000000</v>
      </c>
    </row>
    <row r="142" spans="3:12" ht="15.5" x14ac:dyDescent="0.35">
      <c r="C142" t="s">
        <v>152</v>
      </c>
      <c r="K142" s="5">
        <v>5000000000</v>
      </c>
    </row>
    <row r="143" spans="3:12" ht="15.5" x14ac:dyDescent="0.35">
      <c r="C143" t="s">
        <v>332</v>
      </c>
      <c r="E143" s="5">
        <v>-3818207775</v>
      </c>
      <c r="I143" s="5">
        <v>-3818207775</v>
      </c>
    </row>
    <row r="144" spans="3:12" ht="15.5" x14ac:dyDescent="0.35">
      <c r="C144" t="s">
        <v>333</v>
      </c>
      <c r="D144" s="5">
        <v>18354352912</v>
      </c>
      <c r="E144" s="5">
        <v>76508881830</v>
      </c>
      <c r="F144" s="5">
        <v>31854536057</v>
      </c>
      <c r="G144" s="5">
        <v>17555663452</v>
      </c>
      <c r="I144" s="5">
        <v>139720452233</v>
      </c>
      <c r="J144" s="5">
        <v>59424614800</v>
      </c>
      <c r="K144" s="5">
        <v>25000000000</v>
      </c>
      <c r="L144" s="5">
        <v>53027747449</v>
      </c>
    </row>
    <row r="145" spans="2:12" ht="15.5" x14ac:dyDescent="0.35">
      <c r="C145" t="s">
        <v>181</v>
      </c>
      <c r="D145" s="5">
        <v>-4724246322</v>
      </c>
      <c r="E145" s="5">
        <v>-80757292481</v>
      </c>
      <c r="F145" s="5">
        <v>-59742856830</v>
      </c>
      <c r="G145" s="5">
        <v>-4675240775</v>
      </c>
      <c r="I145" s="5">
        <v>-159204247939</v>
      </c>
      <c r="J145" s="5">
        <v>-11775653450</v>
      </c>
      <c r="K145" s="5">
        <v>-13857875455</v>
      </c>
      <c r="L145" s="5">
        <v>-31611662855</v>
      </c>
    </row>
    <row r="146" spans="2:12" ht="15.5" x14ac:dyDescent="0.35">
      <c r="C146" t="s">
        <v>334</v>
      </c>
      <c r="E146" s="5">
        <v>200</v>
      </c>
      <c r="F146" s="5">
        <v>94322373</v>
      </c>
      <c r="G146" s="5">
        <v>-94322573</v>
      </c>
      <c r="I146" s="5">
        <v>959519400</v>
      </c>
      <c r="J146" s="5">
        <v>316543000</v>
      </c>
    </row>
    <row r="147" spans="2:12" ht="15.5" x14ac:dyDescent="0.35">
      <c r="C147" t="s">
        <v>335</v>
      </c>
      <c r="D147" s="5">
        <v>-118052657</v>
      </c>
      <c r="E147" s="5">
        <v>-132260763</v>
      </c>
      <c r="F147" s="5">
        <v>-135594506</v>
      </c>
      <c r="G147" s="5">
        <v>-76209431</v>
      </c>
      <c r="I147" s="5">
        <v>-421816389</v>
      </c>
      <c r="J147" s="5">
        <v>-406939759</v>
      </c>
      <c r="K147" s="5">
        <v>-714424607</v>
      </c>
      <c r="L147" s="5">
        <v>-577063393</v>
      </c>
    </row>
    <row r="148" spans="2:12" ht="15.5" x14ac:dyDescent="0.35">
      <c r="C148" t="s">
        <v>336</v>
      </c>
      <c r="E148" s="5">
        <v>-732622500</v>
      </c>
      <c r="F148" s="5">
        <v>732622500</v>
      </c>
      <c r="J148" s="5">
        <v>14719025681</v>
      </c>
      <c r="K148" s="5">
        <v>3800000000</v>
      </c>
      <c r="L148" s="5">
        <v>774335109</v>
      </c>
    </row>
    <row r="149" spans="2:12" ht="15.5" x14ac:dyDescent="0.35">
      <c r="C149" t="s">
        <v>337</v>
      </c>
      <c r="D149" s="5">
        <v>-39301223</v>
      </c>
      <c r="E149" s="5">
        <v>-57387246</v>
      </c>
      <c r="I149" s="5">
        <v>-57387246</v>
      </c>
    </row>
    <row r="150" spans="2:12" ht="15.5" x14ac:dyDescent="0.35">
      <c r="C150" t="s">
        <v>186</v>
      </c>
      <c r="F150" s="5">
        <v>-3620864311</v>
      </c>
      <c r="G150" s="5">
        <v>-4706521140</v>
      </c>
      <c r="I150" s="5">
        <v>-14719025681</v>
      </c>
      <c r="J150" s="5">
        <v>-20175000000</v>
      </c>
      <c r="K150" s="5">
        <v>-774335109</v>
      </c>
      <c r="L150" s="5">
        <v>-1575000000</v>
      </c>
    </row>
    <row r="151" spans="2:12" ht="15.5" x14ac:dyDescent="0.35">
      <c r="C151" t="s">
        <v>338</v>
      </c>
      <c r="E151" s="5">
        <v>3818207775</v>
      </c>
      <c r="F151" s="5">
        <v>-3818207775</v>
      </c>
    </row>
    <row r="152" spans="2:12" ht="15.5" x14ac:dyDescent="0.35">
      <c r="C152" t="s">
        <v>187</v>
      </c>
      <c r="D152" s="5">
        <v>3556574951</v>
      </c>
      <c r="E152" s="5">
        <v>-10509053905</v>
      </c>
      <c r="F152" s="5">
        <v>39588805564</v>
      </c>
      <c r="G152" s="5">
        <v>1459174656</v>
      </c>
      <c r="I152" s="5">
        <v>21978427056</v>
      </c>
      <c r="J152" s="5">
        <v>3987720484</v>
      </c>
      <c r="K152" s="5">
        <v>-357467693</v>
      </c>
      <c r="L152" s="5">
        <v>3710765294</v>
      </c>
    </row>
    <row r="153" spans="2:12" ht="15.5" x14ac:dyDescent="0.35">
      <c r="C153" t="s">
        <v>188</v>
      </c>
      <c r="D153" s="5">
        <v>35835490154</v>
      </c>
      <c r="I153" s="5">
        <v>13857063098</v>
      </c>
      <c r="J153" s="5">
        <v>9869342614</v>
      </c>
      <c r="K153" s="5">
        <v>10226810307</v>
      </c>
      <c r="L153" s="5">
        <v>6516045013</v>
      </c>
    </row>
    <row r="154" spans="2:12" ht="15.5" x14ac:dyDescent="0.35">
      <c r="C154" t="s">
        <v>339</v>
      </c>
    </row>
    <row r="155" spans="2:12" ht="15.5" x14ac:dyDescent="0.35">
      <c r="C155" t="s">
        <v>189</v>
      </c>
      <c r="D155" s="5">
        <v>39392065105</v>
      </c>
      <c r="E155" s="5">
        <v>-10509053905</v>
      </c>
      <c r="F155" s="5">
        <v>39588805564</v>
      </c>
      <c r="G155" s="5">
        <v>1459174656</v>
      </c>
      <c r="I155" s="5">
        <v>35835490154</v>
      </c>
      <c r="J155" s="5">
        <v>13857063098</v>
      </c>
      <c r="K155" s="5">
        <v>9869342614</v>
      </c>
      <c r="L155" s="5">
        <v>10226810307</v>
      </c>
    </row>
    <row r="157" spans="2:12" ht="15.5" x14ac:dyDescent="0.35">
      <c r="B157" t="s">
        <v>190</v>
      </c>
      <c r="C157" t="s">
        <v>11</v>
      </c>
      <c r="D157" s="5">
        <v>2710000000</v>
      </c>
      <c r="E157" s="5">
        <v>2710000000</v>
      </c>
      <c r="F157" s="5">
        <v>2710000000</v>
      </c>
      <c r="G157" s="5">
        <v>2710000000</v>
      </c>
      <c r="I157" s="5">
        <v>2710000000</v>
      </c>
      <c r="J157" s="5">
        <v>1900000000</v>
      </c>
      <c r="K157" s="5">
        <v>0</v>
      </c>
      <c r="L157" s="5">
        <v>0</v>
      </c>
    </row>
    <row r="158" spans="2:12" ht="15.5" x14ac:dyDescent="0.35">
      <c r="C158" t="s">
        <v>191</v>
      </c>
      <c r="D158" s="6">
        <v>1.01</v>
      </c>
      <c r="E158" s="6">
        <v>1.53</v>
      </c>
      <c r="F158" s="6">
        <v>0.5</v>
      </c>
      <c r="G158" s="6">
        <v>0.13</v>
      </c>
    </row>
    <row r="159" spans="2:12" ht="15.5" x14ac:dyDescent="0.35">
      <c r="C159" t="s">
        <v>192</v>
      </c>
      <c r="D159" s="6">
        <v>227.72</v>
      </c>
      <c r="E159" s="6">
        <v>64.709999999999994</v>
      </c>
      <c r="F159" s="5">
        <v>198</v>
      </c>
      <c r="G159" s="5">
        <v>0</v>
      </c>
    </row>
    <row r="160" spans="2:12" ht="15.5" x14ac:dyDescent="0.35">
      <c r="C160" t="s">
        <v>59</v>
      </c>
      <c r="D160" s="6">
        <v>7.97</v>
      </c>
      <c r="E160" s="6">
        <v>3.64</v>
      </c>
      <c r="F160" s="6">
        <v>4.5</v>
      </c>
      <c r="G160" s="5">
        <v>0</v>
      </c>
    </row>
    <row r="161" spans="3:7" ht="15.5" x14ac:dyDescent="0.35">
      <c r="C161" t="s">
        <v>193</v>
      </c>
      <c r="D161" s="5">
        <v>8860000000</v>
      </c>
      <c r="E161" s="5">
        <v>9670000000</v>
      </c>
      <c r="F161" s="5">
        <v>6260000000</v>
      </c>
      <c r="G161" s="5">
        <v>9480000000</v>
      </c>
    </row>
    <row r="162" spans="3:7" ht="15.5" x14ac:dyDescent="0.35">
      <c r="C162" t="s">
        <v>194</v>
      </c>
      <c r="D162" s="6">
        <v>7.8000000000000005E-3</v>
      </c>
      <c r="E162" s="6">
        <v>1.26E-2</v>
      </c>
      <c r="F162" s="6">
        <v>4.3E-3</v>
      </c>
      <c r="G162" s="6">
        <v>1.4000000000000002E-3</v>
      </c>
    </row>
    <row r="163" spans="3:7" ht="15.5" x14ac:dyDescent="0.35">
      <c r="C163" t="s">
        <v>195</v>
      </c>
      <c r="D163" s="6">
        <v>1.54E-2</v>
      </c>
      <c r="E163" s="6">
        <v>2.3799999999999998E-2</v>
      </c>
      <c r="F163" s="6">
        <v>8.0000000000000002E-3</v>
      </c>
      <c r="G163" s="6">
        <v>4.7999999999999996E-3</v>
      </c>
    </row>
    <row r="164" spans="3:7" ht="15.5" x14ac:dyDescent="0.35">
      <c r="C164" t="s">
        <v>196</v>
      </c>
      <c r="D164" s="6">
        <v>1.6200000000000003E-2</v>
      </c>
      <c r="E164" s="6">
        <v>2.1000000000000001E-2</v>
      </c>
      <c r="F164" s="6">
        <v>8.6999999999999994E-3</v>
      </c>
      <c r="G164" s="6">
        <v>6.9999999999999993E-3</v>
      </c>
    </row>
    <row r="165" spans="3:7" ht="15.5" x14ac:dyDescent="0.35">
      <c r="C165" t="s">
        <v>197</v>
      </c>
    </row>
    <row r="166" spans="3:7" ht="15.5" x14ac:dyDescent="0.35">
      <c r="C166" t="s">
        <v>198</v>
      </c>
      <c r="D166" s="5">
        <v>181000000000</v>
      </c>
      <c r="E166" s="5">
        <v>178000000000</v>
      </c>
      <c r="F166" s="5">
        <v>175000000000</v>
      </c>
      <c r="G166" s="5">
        <v>76000000000</v>
      </c>
    </row>
    <row r="167" spans="3:7" ht="15.5" x14ac:dyDescent="0.35">
      <c r="C167" t="s">
        <v>199</v>
      </c>
      <c r="D167" s="6">
        <v>3.51</v>
      </c>
      <c r="E167" s="6">
        <v>1.53</v>
      </c>
      <c r="F167" s="6">
        <v>1.57</v>
      </c>
      <c r="G167" s="5">
        <v>0</v>
      </c>
    </row>
    <row r="168" spans="3:7" ht="15.5" x14ac:dyDescent="0.35">
      <c r="C168" t="s">
        <v>200</v>
      </c>
      <c r="D168" s="6">
        <v>65.510000000000005</v>
      </c>
      <c r="E168" s="6">
        <v>64.5</v>
      </c>
      <c r="F168" s="6">
        <v>63.14</v>
      </c>
      <c r="G168" s="6">
        <v>26.76</v>
      </c>
    </row>
    <row r="169" spans="3:7" ht="15.5" x14ac:dyDescent="0.35">
      <c r="C169" t="s">
        <v>201</v>
      </c>
      <c r="D169" s="6">
        <v>3.51</v>
      </c>
      <c r="E169" s="6">
        <v>1.53</v>
      </c>
      <c r="F169" s="6">
        <v>1.57</v>
      </c>
      <c r="G169" s="5">
        <v>0</v>
      </c>
    </row>
    <row r="170" spans="3:7" ht="15.5" x14ac:dyDescent="0.35">
      <c r="C170" t="s">
        <v>202</v>
      </c>
      <c r="D170" s="6">
        <v>65.510000000000005</v>
      </c>
      <c r="E170" s="6">
        <v>64.5</v>
      </c>
      <c r="F170" s="6">
        <v>63.14</v>
      </c>
      <c r="G170" s="6">
        <v>26.76</v>
      </c>
    </row>
    <row r="171" spans="3:7" ht="15.5" x14ac:dyDescent="0.35">
      <c r="C171" t="s">
        <v>203</v>
      </c>
      <c r="D171" s="5">
        <v>69000000000</v>
      </c>
      <c r="E171" s="5">
        <v>54000000000</v>
      </c>
      <c r="F171" s="5">
        <v>53000000000</v>
      </c>
      <c r="G171" s="5">
        <v>77000000000</v>
      </c>
    </row>
    <row r="172" spans="3:7" ht="15.5" x14ac:dyDescent="0.35">
      <c r="C172" t="s">
        <v>204</v>
      </c>
      <c r="D172" s="5">
        <v>44000000000</v>
      </c>
      <c r="E172" s="5">
        <v>46000000000</v>
      </c>
      <c r="F172" s="5">
        <v>50000000000</v>
      </c>
      <c r="G172" s="5">
        <v>55000000000</v>
      </c>
    </row>
    <row r="173" spans="3:7" ht="15.5" x14ac:dyDescent="0.35">
      <c r="C173" t="s">
        <v>205</v>
      </c>
      <c r="D173" s="5">
        <v>178000000000</v>
      </c>
      <c r="E173" s="5">
        <v>175000000000</v>
      </c>
      <c r="F173" s="5">
        <v>171000000000</v>
      </c>
      <c r="G173" s="5">
        <v>73000000000</v>
      </c>
    </row>
    <row r="174" spans="3:7" ht="15.5" x14ac:dyDescent="0.35">
      <c r="C174" t="s">
        <v>23</v>
      </c>
      <c r="D174" s="5">
        <v>113000000000</v>
      </c>
      <c r="E174" s="5">
        <v>100000000000</v>
      </c>
      <c r="F174" s="5">
        <v>104000000000</v>
      </c>
      <c r="G174" s="5">
        <v>132000000000</v>
      </c>
    </row>
    <row r="175" spans="3:7" ht="15.5" x14ac:dyDescent="0.35">
      <c r="C175" t="s">
        <v>20</v>
      </c>
      <c r="D175" s="5">
        <v>74000000000</v>
      </c>
      <c r="E175" s="5">
        <v>64000000000</v>
      </c>
      <c r="F175" s="5">
        <v>4000000000</v>
      </c>
      <c r="G175" s="5">
        <v>125000000000</v>
      </c>
    </row>
    <row r="176" spans="3:7" ht="15.5" x14ac:dyDescent="0.35">
      <c r="C176" t="s">
        <v>206</v>
      </c>
      <c r="D176" s="5">
        <v>42000000000</v>
      </c>
      <c r="E176" s="5">
        <v>43000000000</v>
      </c>
      <c r="F176" s="5">
        <v>64000000000</v>
      </c>
      <c r="G176" s="5">
        <v>-13000000000</v>
      </c>
    </row>
    <row r="177" spans="3:12" ht="15.5" x14ac:dyDescent="0.35">
      <c r="C177" t="s">
        <v>207</v>
      </c>
      <c r="D177" s="5">
        <v>-2000000000</v>
      </c>
      <c r="E177" s="5">
        <v>19000000000</v>
      </c>
      <c r="F177" s="5">
        <v>-9000000000</v>
      </c>
      <c r="G177" s="5">
        <v>-1000000000</v>
      </c>
    </row>
    <row r="178" spans="3:12" ht="15.5" x14ac:dyDescent="0.35">
      <c r="C178" t="s">
        <v>208</v>
      </c>
      <c r="D178" s="5">
        <v>-8000000000</v>
      </c>
      <c r="E178" s="5">
        <v>-7000000000</v>
      </c>
      <c r="F178" s="5">
        <v>-7000000000</v>
      </c>
      <c r="G178" s="5">
        <v>-5000000000</v>
      </c>
    </row>
    <row r="179" spans="3:12" ht="15.5" x14ac:dyDescent="0.35">
      <c r="C179" t="s">
        <v>12</v>
      </c>
      <c r="D179" s="5">
        <v>-10000000000</v>
      </c>
      <c r="E179" s="5">
        <v>12000000000</v>
      </c>
      <c r="F179" s="5">
        <v>-16000000000</v>
      </c>
      <c r="G179" s="5">
        <v>-6000000000</v>
      </c>
    </row>
    <row r="180" spans="3:12" ht="15.5" x14ac:dyDescent="0.35">
      <c r="C180" t="s">
        <v>15</v>
      </c>
      <c r="D180" s="6">
        <v>-3.64</v>
      </c>
      <c r="E180" s="6">
        <v>4.53</v>
      </c>
      <c r="F180" s="6">
        <v>-5.99</v>
      </c>
      <c r="G180" s="6">
        <v>-2.31</v>
      </c>
    </row>
    <row r="181" spans="3:12" ht="15.5" x14ac:dyDescent="0.35">
      <c r="C181" t="s">
        <v>44</v>
      </c>
      <c r="I181" s="6">
        <v>3.22</v>
      </c>
      <c r="J181" s="6">
        <v>2.75</v>
      </c>
      <c r="K181" s="6">
        <v>3071816.31</v>
      </c>
      <c r="L181" s="6">
        <v>3017998.67</v>
      </c>
    </row>
    <row r="182" spans="3:12" ht="15.5" x14ac:dyDescent="0.35">
      <c r="C182" t="s">
        <v>58</v>
      </c>
      <c r="I182" s="6">
        <v>30.75</v>
      </c>
      <c r="J182" s="5">
        <v>0</v>
      </c>
      <c r="K182" s="5">
        <v>0</v>
      </c>
      <c r="L182" s="5">
        <v>0</v>
      </c>
    </row>
    <row r="183" spans="3:12" ht="15.5" x14ac:dyDescent="0.35">
      <c r="C183" t="s">
        <v>61</v>
      </c>
      <c r="I183" s="6">
        <v>1.07</v>
      </c>
      <c r="J183" s="5">
        <v>0</v>
      </c>
      <c r="K183" s="5">
        <v>0</v>
      </c>
      <c r="L183" s="5">
        <v>0</v>
      </c>
    </row>
    <row r="184" spans="3:12" ht="15.5" x14ac:dyDescent="0.35">
      <c r="C184" t="s">
        <v>209</v>
      </c>
      <c r="I184" s="5">
        <v>29180000000</v>
      </c>
      <c r="J184" s="5">
        <v>20770000000</v>
      </c>
    </row>
    <row r="185" spans="3:12" ht="15.5" x14ac:dyDescent="0.35">
      <c r="C185" t="s">
        <v>210</v>
      </c>
      <c r="I185" s="6">
        <v>2.6600000000000002E-2</v>
      </c>
      <c r="J185" s="6">
        <v>2.1600000000000001E-2</v>
      </c>
      <c r="K185" s="6">
        <v>3.7999999999999999E-2</v>
      </c>
      <c r="L185" s="6">
        <v>4.2999999999999997E-2</v>
      </c>
    </row>
    <row r="186" spans="3:12" ht="15.5" x14ac:dyDescent="0.35">
      <c r="C186" t="s">
        <v>211</v>
      </c>
      <c r="I186" s="6">
        <v>0.05</v>
      </c>
      <c r="J186" s="6">
        <v>7.5399999999999995E-2</v>
      </c>
      <c r="K186" s="6">
        <v>0.121</v>
      </c>
      <c r="L186" s="6">
        <v>0.1343</v>
      </c>
    </row>
    <row r="187" spans="3:12" ht="15.5" x14ac:dyDescent="0.35">
      <c r="C187" t="s">
        <v>212</v>
      </c>
      <c r="I187" s="6">
        <v>5.5500000000000001E-2</v>
      </c>
      <c r="J187" s="6">
        <v>4.2300000000000004E-2</v>
      </c>
      <c r="K187" s="6">
        <v>7.2300000000000003E-2</v>
      </c>
      <c r="L187" s="6">
        <v>0.16500000000000001</v>
      </c>
    </row>
    <row r="188" spans="3:12" ht="15.5" x14ac:dyDescent="0.35">
      <c r="C188" t="s">
        <v>213</v>
      </c>
    </row>
    <row r="189" spans="3:12" ht="15.5" x14ac:dyDescent="0.35">
      <c r="C189" t="s">
        <v>55</v>
      </c>
      <c r="I189" s="6">
        <v>1.53</v>
      </c>
      <c r="J189" s="5">
        <v>0</v>
      </c>
      <c r="K189" s="5">
        <v>0</v>
      </c>
      <c r="L189" s="5">
        <v>0</v>
      </c>
    </row>
    <row r="190" spans="3:12" ht="15.5" x14ac:dyDescent="0.35">
      <c r="C190" t="s">
        <v>52</v>
      </c>
      <c r="I190" s="6">
        <v>64.5</v>
      </c>
      <c r="J190" s="6">
        <v>36.51</v>
      </c>
      <c r="K190" s="6">
        <v>25392382.41</v>
      </c>
      <c r="L190" s="6">
        <v>22479761.02</v>
      </c>
    </row>
    <row r="191" spans="3:12" ht="15.5" x14ac:dyDescent="0.35">
      <c r="C191" t="s">
        <v>214</v>
      </c>
      <c r="I191" s="6">
        <v>1.53</v>
      </c>
      <c r="J191" s="5">
        <v>0</v>
      </c>
      <c r="K191" s="5">
        <v>0</v>
      </c>
      <c r="L191" s="5">
        <v>0</v>
      </c>
    </row>
    <row r="192" spans="3:12" ht="15.5" x14ac:dyDescent="0.35">
      <c r="C192" t="s">
        <v>215</v>
      </c>
      <c r="I192" s="6">
        <v>64.5</v>
      </c>
      <c r="J192" s="6">
        <v>36.51</v>
      </c>
      <c r="K192" s="6">
        <v>25392382.41</v>
      </c>
      <c r="L192" s="6">
        <v>22479761.02</v>
      </c>
    </row>
    <row r="193" spans="2:12" ht="15.5" x14ac:dyDescent="0.35">
      <c r="C193" t="s">
        <v>216</v>
      </c>
      <c r="I193" s="5">
        <v>54000000000</v>
      </c>
      <c r="J193" s="5">
        <v>60000000000</v>
      </c>
      <c r="K193" s="5">
        <v>25000000000</v>
      </c>
      <c r="L193" s="5">
        <v>29000000000</v>
      </c>
    </row>
    <row r="194" spans="2:12" ht="15.5" x14ac:dyDescent="0.35">
      <c r="C194" t="s">
        <v>217</v>
      </c>
      <c r="I194" s="5">
        <v>46000000000</v>
      </c>
      <c r="J194" s="5">
        <v>60000000000</v>
      </c>
      <c r="L194" s="5">
        <v>32000000000</v>
      </c>
    </row>
    <row r="195" spans="2:12" ht="15.5" x14ac:dyDescent="0.35">
      <c r="C195" t="s">
        <v>25</v>
      </c>
      <c r="I195" s="5">
        <v>100000000000</v>
      </c>
      <c r="J195" s="5">
        <v>119000000000</v>
      </c>
      <c r="K195" s="5">
        <v>72000000000</v>
      </c>
      <c r="L195" s="5">
        <v>60000000000</v>
      </c>
    </row>
    <row r="196" spans="2:12" ht="15.5" x14ac:dyDescent="0.35">
      <c r="C196" t="s">
        <v>22</v>
      </c>
      <c r="I196" s="5">
        <v>64000000000</v>
      </c>
      <c r="J196" s="5">
        <v>105000000000</v>
      </c>
      <c r="K196" s="5">
        <v>62000000000</v>
      </c>
      <c r="L196" s="5">
        <v>50000000000</v>
      </c>
    </row>
    <row r="197" spans="2:12" ht="15.5" x14ac:dyDescent="0.35">
      <c r="C197" t="s">
        <v>218</v>
      </c>
      <c r="I197" s="5">
        <v>43000000000</v>
      </c>
      <c r="J197" s="5">
        <v>4000000000</v>
      </c>
      <c r="K197" s="5">
        <v>18000000000</v>
      </c>
      <c r="L197" s="5">
        <v>21000000000</v>
      </c>
    </row>
    <row r="198" spans="2:12" ht="15.5" x14ac:dyDescent="0.35">
      <c r="C198" t="s">
        <v>219</v>
      </c>
      <c r="I198" s="5">
        <v>13000000000</v>
      </c>
      <c r="J198" s="5">
        <v>6000000000</v>
      </c>
      <c r="K198" s="5">
        <v>21000000000</v>
      </c>
      <c r="L198" s="5">
        <v>8000000000</v>
      </c>
    </row>
    <row r="199" spans="2:12" ht="15.5" x14ac:dyDescent="0.35">
      <c r="C199" t="s">
        <v>220</v>
      </c>
      <c r="I199" s="5">
        <v>-26000000000</v>
      </c>
      <c r="J199" s="5">
        <v>-47000000000</v>
      </c>
      <c r="K199" s="5">
        <v>-25000000000</v>
      </c>
      <c r="L199" s="5">
        <v>-20000000000</v>
      </c>
    </row>
    <row r="200" spans="2:12" ht="15.5" x14ac:dyDescent="0.35">
      <c r="C200" t="s">
        <v>14</v>
      </c>
      <c r="I200" s="5">
        <v>-13000000000</v>
      </c>
      <c r="J200" s="5">
        <v>-41000000000</v>
      </c>
      <c r="K200" s="5">
        <v>-4000000000</v>
      </c>
      <c r="L200" s="5">
        <v>-13000000000</v>
      </c>
    </row>
    <row r="201" spans="2:12" ht="15.5" x14ac:dyDescent="0.35">
      <c r="C201" t="s">
        <v>16</v>
      </c>
      <c r="I201" s="6">
        <v>-4.9000000000000004</v>
      </c>
      <c r="J201" s="6">
        <v>-21.41</v>
      </c>
      <c r="K201" s="6">
        <v>-1582383.29</v>
      </c>
      <c r="L201" s="6">
        <v>-5068768.62</v>
      </c>
    </row>
    <row r="203" spans="2:12" ht="15.5" x14ac:dyDescent="0.35">
      <c r="B203" t="s">
        <v>221</v>
      </c>
      <c r="C203" t="s">
        <v>222</v>
      </c>
      <c r="D203" s="5">
        <v>3000000000</v>
      </c>
      <c r="E203" s="5">
        <v>4000000000</v>
      </c>
      <c r="F203" s="5">
        <v>1000000000</v>
      </c>
      <c r="G203" s="5">
        <v>348000000</v>
      </c>
      <c r="H203" s="5">
        <v>11000000000</v>
      </c>
      <c r="I203" s="5">
        <v>9000000000</v>
      </c>
      <c r="J203" s="5">
        <v>5000000000</v>
      </c>
      <c r="K203" s="5">
        <v>8000000000</v>
      </c>
      <c r="L203" s="5">
        <v>8000000000</v>
      </c>
    </row>
    <row r="204" spans="2:12" ht="15.5" x14ac:dyDescent="0.35">
      <c r="C204" t="s">
        <v>223</v>
      </c>
      <c r="H204" s="5">
        <v>9000000000</v>
      </c>
      <c r="I204" s="5">
        <v>9000000000</v>
      </c>
    </row>
    <row r="205" spans="2:12" ht="15.5" x14ac:dyDescent="0.35">
      <c r="C205" t="s">
        <v>224</v>
      </c>
      <c r="H205" s="6">
        <v>0.64</v>
      </c>
      <c r="I205" s="6">
        <v>0.64</v>
      </c>
    </row>
    <row r="206" spans="2:12" ht="15.5" x14ac:dyDescent="0.35">
      <c r="C206" t="s">
        <v>63</v>
      </c>
      <c r="H206" s="6">
        <v>0.1588</v>
      </c>
      <c r="I206" s="6">
        <v>0.19850000000000001</v>
      </c>
    </row>
    <row r="207" spans="2:12" ht="15.5" x14ac:dyDescent="0.35">
      <c r="C207" t="s">
        <v>225</v>
      </c>
      <c r="H207" s="6">
        <v>5.6999999999999993E-3</v>
      </c>
    </row>
    <row r="208" spans="2:12" ht="15.5" x14ac:dyDescent="0.35">
      <c r="C208" t="s">
        <v>43</v>
      </c>
      <c r="D208" s="6">
        <v>1.01</v>
      </c>
      <c r="E208" s="6">
        <v>1.53</v>
      </c>
      <c r="F208" s="6">
        <v>0.5</v>
      </c>
      <c r="G208" s="6">
        <v>0.13</v>
      </c>
      <c r="H208" s="6">
        <v>4.03</v>
      </c>
      <c r="I208" s="6">
        <v>3.22</v>
      </c>
      <c r="J208" s="6">
        <v>1.93</v>
      </c>
      <c r="K208" s="6">
        <v>2.83</v>
      </c>
      <c r="L208" s="6">
        <v>2.78</v>
      </c>
    </row>
    <row r="209" spans="3:12" ht="15.5" x14ac:dyDescent="0.35">
      <c r="C209" t="s">
        <v>226</v>
      </c>
      <c r="H209" s="6">
        <v>3.17</v>
      </c>
      <c r="I209" s="6">
        <v>3.22</v>
      </c>
    </row>
    <row r="210" spans="3:12" ht="15.5" x14ac:dyDescent="0.35">
      <c r="C210" t="s">
        <v>65</v>
      </c>
      <c r="H210" s="6">
        <v>0.64</v>
      </c>
      <c r="I210" s="6">
        <v>0.64</v>
      </c>
    </row>
    <row r="211" spans="3:12" ht="15.5" x14ac:dyDescent="0.35">
      <c r="C211" t="s">
        <v>227</v>
      </c>
      <c r="H211" s="6">
        <v>0.1588</v>
      </c>
      <c r="I211" s="6">
        <v>0.19850000000000001</v>
      </c>
    </row>
    <row r="212" spans="3:12" ht="15.5" x14ac:dyDescent="0.35">
      <c r="C212" t="s">
        <v>228</v>
      </c>
      <c r="H212" s="6">
        <v>5.6999999999999993E-3</v>
      </c>
    </row>
    <row r="213" spans="3:12" ht="15.5" x14ac:dyDescent="0.35">
      <c r="C213" t="s">
        <v>229</v>
      </c>
      <c r="D213" s="5">
        <v>78000000000</v>
      </c>
      <c r="E213" s="5">
        <v>74000000000</v>
      </c>
      <c r="F213" s="5">
        <v>60000000000</v>
      </c>
      <c r="G213" s="5">
        <v>55000000000</v>
      </c>
      <c r="H213" s="5">
        <v>313000000000</v>
      </c>
      <c r="I213" s="5">
        <v>250000000000</v>
      </c>
      <c r="J213" s="5">
        <v>209000000000</v>
      </c>
      <c r="K213" s="5">
        <v>232000000000</v>
      </c>
      <c r="L213" s="5">
        <v>213000000000</v>
      </c>
    </row>
    <row r="214" spans="3:12" ht="15.5" x14ac:dyDescent="0.35">
      <c r="C214" t="s">
        <v>230</v>
      </c>
      <c r="H214" s="5">
        <v>267000000000</v>
      </c>
      <c r="I214" s="5">
        <v>250000000000</v>
      </c>
    </row>
    <row r="215" spans="3:12" ht="15.5" x14ac:dyDescent="0.35">
      <c r="C215" t="s">
        <v>231</v>
      </c>
      <c r="H215" s="6">
        <v>0.64</v>
      </c>
      <c r="I215" s="6">
        <v>0.64</v>
      </c>
    </row>
    <row r="216" spans="3:12" ht="15.5" x14ac:dyDescent="0.35">
      <c r="C216" t="s">
        <v>232</v>
      </c>
      <c r="H216" s="6">
        <v>0.1588</v>
      </c>
      <c r="I216" s="6">
        <v>0.19850000000000001</v>
      </c>
    </row>
    <row r="217" spans="3:12" ht="15.5" x14ac:dyDescent="0.35">
      <c r="C217" t="s">
        <v>233</v>
      </c>
      <c r="H217" s="6">
        <v>5.6999999999999993E-3</v>
      </c>
    </row>
    <row r="218" spans="3:12" ht="15.5" x14ac:dyDescent="0.35">
      <c r="C218" t="s">
        <v>234</v>
      </c>
      <c r="I218" s="6">
        <v>43.66</v>
      </c>
    </row>
    <row r="219" spans="3:12" ht="15.5" x14ac:dyDescent="0.35">
      <c r="C219" t="s">
        <v>235</v>
      </c>
      <c r="I219" s="6">
        <v>55.48</v>
      </c>
    </row>
    <row r="220" spans="3:12" ht="15.5" x14ac:dyDescent="0.35">
      <c r="C220" t="s">
        <v>236</v>
      </c>
      <c r="I220" s="6">
        <v>7.42</v>
      </c>
    </row>
    <row r="221" spans="3:12" ht="15.5" x14ac:dyDescent="0.35">
      <c r="C221" t="s">
        <v>237</v>
      </c>
      <c r="I221" s="6">
        <v>1.8000000000000002E-2</v>
      </c>
    </row>
    <row r="222" spans="3:12" ht="15.5" x14ac:dyDescent="0.35">
      <c r="C222" t="s">
        <v>238</v>
      </c>
      <c r="I222" s="6">
        <v>1.79</v>
      </c>
    </row>
    <row r="223" spans="3:12" ht="15.5" x14ac:dyDescent="0.35">
      <c r="C223" t="s">
        <v>239</v>
      </c>
      <c r="I223" s="6">
        <v>2.69</v>
      </c>
    </row>
    <row r="224" spans="3:12" ht="15.5" x14ac:dyDescent="0.35">
      <c r="C224" t="s">
        <v>240</v>
      </c>
      <c r="I224" s="6">
        <v>70.459999999999994</v>
      </c>
    </row>
    <row r="225" spans="3:9" ht="15.5" x14ac:dyDescent="0.35">
      <c r="C225" t="s">
        <v>241</v>
      </c>
      <c r="I225" s="6">
        <v>-23.74</v>
      </c>
    </row>
    <row r="226" spans="3:9" ht="15.5" x14ac:dyDescent="0.35">
      <c r="C226" t="s">
        <v>242</v>
      </c>
      <c r="I226" s="6">
        <v>64.88</v>
      </c>
    </row>
    <row r="227" spans="3:9" ht="15.5" x14ac:dyDescent="0.35">
      <c r="C227" t="s">
        <v>243</v>
      </c>
      <c r="I227" s="5">
        <v>16</v>
      </c>
    </row>
    <row r="228" spans="3:9" ht="15.5" x14ac:dyDescent="0.35">
      <c r="C228" t="s">
        <v>244</v>
      </c>
      <c r="I228" s="6">
        <v>3.15</v>
      </c>
    </row>
    <row r="229" spans="3:9" ht="15.5" x14ac:dyDescent="0.35">
      <c r="C229" t="s">
        <v>245</v>
      </c>
      <c r="I229" s="6">
        <v>-0.54</v>
      </c>
    </row>
    <row r="230" spans="3:9" ht="15.5" x14ac:dyDescent="0.35">
      <c r="C230" t="s">
        <v>246</v>
      </c>
      <c r="I230" s="6">
        <v>3.17</v>
      </c>
    </row>
    <row r="231" spans="3:9" ht="15.5" x14ac:dyDescent="0.35">
      <c r="C231" t="s">
        <v>247</v>
      </c>
      <c r="I231" s="6">
        <v>4.03</v>
      </c>
    </row>
    <row r="232" spans="3:9" ht="15.5" x14ac:dyDescent="0.35">
      <c r="C232" t="s">
        <v>248</v>
      </c>
      <c r="I232" s="6">
        <v>98.35</v>
      </c>
    </row>
    <row r="233" spans="3:9" ht="15.5" x14ac:dyDescent="0.35">
      <c r="C233" t="s">
        <v>249</v>
      </c>
      <c r="D233" s="6">
        <v>14.53</v>
      </c>
    </row>
    <row r="234" spans="3:9" ht="15.5" x14ac:dyDescent="0.35">
      <c r="C234" t="s">
        <v>250</v>
      </c>
      <c r="I234" s="6">
        <v>65.510000000000005</v>
      </c>
    </row>
    <row r="235" spans="3:9" ht="15.5" x14ac:dyDescent="0.35">
      <c r="C235" t="s">
        <v>251</v>
      </c>
      <c r="I235" s="6">
        <v>-7.41</v>
      </c>
    </row>
    <row r="236" spans="3:9" ht="15.5" x14ac:dyDescent="0.35">
      <c r="C236" t="s">
        <v>252</v>
      </c>
      <c r="D236" s="6">
        <v>1.37</v>
      </c>
    </row>
    <row r="237" spans="3:9" ht="15.5" x14ac:dyDescent="0.35">
      <c r="C237" t="s">
        <v>253</v>
      </c>
      <c r="D237" s="6">
        <v>0.7</v>
      </c>
    </row>
    <row r="238" spans="3:9" ht="15.5" x14ac:dyDescent="0.35">
      <c r="C238" t="s">
        <v>254</v>
      </c>
      <c r="D238" s="6">
        <v>0.64</v>
      </c>
    </row>
    <row r="239" spans="3:9" ht="15.5" x14ac:dyDescent="0.35">
      <c r="C239" t="s">
        <v>255</v>
      </c>
      <c r="D239" s="6">
        <v>0.25</v>
      </c>
    </row>
    <row r="240" spans="3:9" ht="15.5" x14ac:dyDescent="0.35">
      <c r="C240" t="s">
        <v>256</v>
      </c>
      <c r="D240" s="6">
        <v>0.94</v>
      </c>
    </row>
    <row r="241" spans="3:9" ht="15.5" x14ac:dyDescent="0.35">
      <c r="C241" t="s">
        <v>257</v>
      </c>
      <c r="D241" s="6">
        <v>0.33</v>
      </c>
    </row>
    <row r="242" spans="3:9" ht="15.5" x14ac:dyDescent="0.35">
      <c r="C242" t="s">
        <v>258</v>
      </c>
      <c r="D242" s="6">
        <v>1.96</v>
      </c>
    </row>
    <row r="243" spans="3:9" ht="15.5" x14ac:dyDescent="0.35">
      <c r="C243" t="s">
        <v>12</v>
      </c>
      <c r="D243" s="5">
        <v>-10000000000</v>
      </c>
    </row>
    <row r="244" spans="3:9" ht="15.5" x14ac:dyDescent="0.35">
      <c r="C244" t="s">
        <v>260</v>
      </c>
      <c r="I244" s="6">
        <v>2.38</v>
      </c>
    </row>
    <row r="245" spans="3:9" ht="15.5" x14ac:dyDescent="0.35">
      <c r="C245" t="s">
        <v>261</v>
      </c>
      <c r="I245" s="6">
        <v>2.4700000000000003E-2</v>
      </c>
    </row>
    <row r="246" spans="3:9" ht="15.5" x14ac:dyDescent="0.35">
      <c r="C246" t="s">
        <v>262</v>
      </c>
      <c r="I246" s="6">
        <v>4.8399999999999999E-2</v>
      </c>
    </row>
    <row r="247" spans="3:9" ht="15.5" x14ac:dyDescent="0.35">
      <c r="C247" t="s">
        <v>263</v>
      </c>
      <c r="I247" s="6">
        <v>4.6199999999999998E-2</v>
      </c>
    </row>
    <row r="248" spans="3:9" ht="15.5" x14ac:dyDescent="0.35">
      <c r="C248" t="s">
        <v>264</v>
      </c>
      <c r="I248" s="6">
        <v>2.9100000000000001E-2</v>
      </c>
    </row>
    <row r="249" spans="3:9" ht="15.5" x14ac:dyDescent="0.35">
      <c r="C249" t="s">
        <v>265</v>
      </c>
      <c r="D249" s="6">
        <v>29.69</v>
      </c>
    </row>
    <row r="250" spans="3:9" ht="15.5" x14ac:dyDescent="0.35">
      <c r="C250" t="s">
        <v>266</v>
      </c>
      <c r="D250" s="6">
        <v>112.91</v>
      </c>
    </row>
    <row r="251" spans="3:9" ht="15.5" x14ac:dyDescent="0.35">
      <c r="C251" t="s">
        <v>340</v>
      </c>
      <c r="D251" s="6">
        <v>53.48</v>
      </c>
    </row>
    <row r="252" spans="3:9" ht="15.5" x14ac:dyDescent="0.35">
      <c r="C252" t="s">
        <v>267</v>
      </c>
      <c r="D252" s="6">
        <v>89.12</v>
      </c>
    </row>
    <row r="253" spans="3:9" ht="15.5" x14ac:dyDescent="0.35">
      <c r="C253" t="s">
        <v>268</v>
      </c>
      <c r="D253" s="6">
        <v>3.07</v>
      </c>
    </row>
    <row r="254" spans="3:9" ht="15.5" x14ac:dyDescent="0.35">
      <c r="C254" t="s">
        <v>269</v>
      </c>
      <c r="I254" s="6">
        <v>0.79</v>
      </c>
    </row>
    <row r="255" spans="3:9" ht="15.5" x14ac:dyDescent="0.35">
      <c r="C255" t="s">
        <v>270</v>
      </c>
      <c r="I255" s="6">
        <v>2.69</v>
      </c>
    </row>
    <row r="256" spans="3:9" ht="15.5" x14ac:dyDescent="0.35">
      <c r="C256" t="s">
        <v>39</v>
      </c>
      <c r="I256" s="5">
        <v>477000000000</v>
      </c>
    </row>
    <row r="257" spans="3:9" ht="15.5" x14ac:dyDescent="0.35">
      <c r="C257" t="s">
        <v>271</v>
      </c>
      <c r="I257" s="5">
        <v>555000000000</v>
      </c>
    </row>
    <row r="258" spans="3:9" ht="15.5" x14ac:dyDescent="0.35">
      <c r="C258" t="s">
        <v>272</v>
      </c>
      <c r="I258" s="5">
        <v>2710000000</v>
      </c>
    </row>
    <row r="259" spans="3:9" ht="15.5" x14ac:dyDescent="0.35">
      <c r="C259" t="s">
        <v>273</v>
      </c>
      <c r="I259" s="6">
        <v>0.2994</v>
      </c>
    </row>
    <row r="260" spans="3:9" ht="15.5" x14ac:dyDescent="0.35">
      <c r="C260" t="s">
        <v>274</v>
      </c>
      <c r="D260" s="6">
        <v>0.21920000000000001</v>
      </c>
    </row>
    <row r="261" spans="3:9" ht="15.5" x14ac:dyDescent="0.35">
      <c r="C261" t="s">
        <v>275</v>
      </c>
      <c r="D261" s="6">
        <v>4.8399999999999999E-2</v>
      </c>
    </row>
    <row r="262" spans="3:9" ht="15.5" x14ac:dyDescent="0.35">
      <c r="C262" t="s">
        <v>276</v>
      </c>
      <c r="D262" s="6">
        <v>3.49E-2</v>
      </c>
    </row>
    <row r="263" spans="3:9" ht="15.5" x14ac:dyDescent="0.35">
      <c r="C263" t="s">
        <v>277</v>
      </c>
      <c r="D263" s="6">
        <v>0.2742</v>
      </c>
    </row>
    <row r="264" spans="3:9" ht="15.5" x14ac:dyDescent="0.35">
      <c r="C264" t="s">
        <v>278</v>
      </c>
      <c r="D264" s="6">
        <v>0.11720000000000001</v>
      </c>
    </row>
    <row r="265" spans="3:9" ht="15.5" x14ac:dyDescent="0.35">
      <c r="C265" t="s">
        <v>279</v>
      </c>
      <c r="D265" s="6">
        <v>-4.9200000000000001E-2</v>
      </c>
    </row>
    <row r="266" spans="3:9" ht="15.5" x14ac:dyDescent="0.35">
      <c r="C266" t="s">
        <v>280</v>
      </c>
      <c r="I266" s="6">
        <v>0.64</v>
      </c>
    </row>
    <row r="267" spans="3:9" ht="15.5" x14ac:dyDescent="0.35">
      <c r="C267" t="s">
        <v>281</v>
      </c>
      <c r="I267" s="6">
        <v>0.64</v>
      </c>
    </row>
    <row r="268" spans="3:9" ht="15.5" x14ac:dyDescent="0.35">
      <c r="C268" t="s">
        <v>282</v>
      </c>
      <c r="I268" s="6">
        <v>0.1588</v>
      </c>
    </row>
    <row r="269" spans="3:9" ht="15.5" x14ac:dyDescent="0.35">
      <c r="C269" t="s">
        <v>283</v>
      </c>
      <c r="I269" s="6">
        <v>5.6999999999999993E-3</v>
      </c>
    </row>
    <row r="270" spans="3:9" ht="15.5" x14ac:dyDescent="0.35">
      <c r="C270" t="s">
        <v>284</v>
      </c>
      <c r="I270" t="s">
        <v>341</v>
      </c>
    </row>
    <row r="271" spans="3:9" ht="15.5" x14ac:dyDescent="0.35">
      <c r="C271" t="s">
        <v>286</v>
      </c>
      <c r="I271" s="5">
        <v>5</v>
      </c>
    </row>
    <row r="272" spans="3:9" ht="15.5" x14ac:dyDescent="0.35">
      <c r="C272" t="s">
        <v>287</v>
      </c>
      <c r="I272" s="6">
        <v>0.89</v>
      </c>
    </row>
    <row r="273" spans="3:9" ht="15.5" x14ac:dyDescent="0.35">
      <c r="C273" t="s">
        <v>288</v>
      </c>
      <c r="I273" s="6">
        <v>0.38</v>
      </c>
    </row>
    <row r="274" spans="3:9" ht="15.5" x14ac:dyDescent="0.35">
      <c r="C274" t="s">
        <v>289</v>
      </c>
      <c r="I274" s="6">
        <v>0.19</v>
      </c>
    </row>
    <row r="275" spans="3:9" ht="15.5" x14ac:dyDescent="0.35">
      <c r="C275" t="s">
        <v>290</v>
      </c>
      <c r="I275" s="6">
        <v>0.43</v>
      </c>
    </row>
    <row r="276" spans="3:9" ht="15.5" x14ac:dyDescent="0.35">
      <c r="C276" t="s">
        <v>291</v>
      </c>
      <c r="I276" s="6">
        <v>0.24</v>
      </c>
    </row>
    <row r="277" spans="3:9" ht="15.5" x14ac:dyDescent="0.35">
      <c r="C277" t="s">
        <v>292</v>
      </c>
      <c r="I277" s="6">
        <v>0.09</v>
      </c>
    </row>
    <row r="278" spans="3:9" ht="15.5" x14ac:dyDescent="0.35">
      <c r="C278" t="s">
        <v>293</v>
      </c>
      <c r="I278" s="5">
        <v>267000000000</v>
      </c>
    </row>
    <row r="279" spans="3:9" ht="15.5" x14ac:dyDescent="0.35">
      <c r="C279" t="s">
        <v>294</v>
      </c>
      <c r="I279" s="5">
        <v>63000000000</v>
      </c>
    </row>
    <row r="280" spans="3:9" ht="15.5" x14ac:dyDescent="0.35">
      <c r="C280" t="s">
        <v>295</v>
      </c>
      <c r="I280" s="5">
        <v>38000000000</v>
      </c>
    </row>
    <row r="281" spans="3:9" ht="15.5" x14ac:dyDescent="0.35">
      <c r="C281" t="s">
        <v>296</v>
      </c>
      <c r="I281" s="5">
        <v>9000000000</v>
      </c>
    </row>
    <row r="282" spans="3:9" ht="15.5" x14ac:dyDescent="0.35">
      <c r="C282" t="s">
        <v>297</v>
      </c>
      <c r="D282" s="5">
        <v>39000000000</v>
      </c>
    </row>
    <row r="283" spans="3:9" ht="15.5" x14ac:dyDescent="0.35">
      <c r="C283" t="s">
        <v>298</v>
      </c>
      <c r="D283" s="5">
        <v>348000000000</v>
      </c>
    </row>
    <row r="284" spans="3:9" ht="15.5" x14ac:dyDescent="0.35">
      <c r="C284" t="s">
        <v>299</v>
      </c>
      <c r="D284" s="5">
        <v>167000000000</v>
      </c>
    </row>
    <row r="285" spans="3:9" ht="15.5" x14ac:dyDescent="0.35">
      <c r="C285" t="s">
        <v>206</v>
      </c>
      <c r="D285" s="5">
        <v>42000000000</v>
      </c>
    </row>
    <row r="286" spans="3:9" ht="15.5" x14ac:dyDescent="0.35">
      <c r="C286" t="s">
        <v>205</v>
      </c>
      <c r="I286" s="5">
        <v>178000000000</v>
      </c>
    </row>
    <row r="287" spans="3:9" ht="15.5" x14ac:dyDescent="0.35">
      <c r="C287" t="s">
        <v>204</v>
      </c>
      <c r="D287" s="5">
        <v>44000000000</v>
      </c>
    </row>
    <row r="288" spans="3:9" ht="15.5" x14ac:dyDescent="0.35">
      <c r="C288" t="s">
        <v>203</v>
      </c>
      <c r="D288" s="5">
        <v>69000000000</v>
      </c>
    </row>
    <row r="289" spans="3:9" ht="15.5" x14ac:dyDescent="0.35">
      <c r="C289" t="s">
        <v>23</v>
      </c>
      <c r="D289" s="5">
        <v>113000000000</v>
      </c>
    </row>
    <row r="290" spans="3:9" ht="15.5" x14ac:dyDescent="0.35">
      <c r="C290" t="s">
        <v>20</v>
      </c>
      <c r="D290" s="5">
        <v>74000000000</v>
      </c>
    </row>
    <row r="291" spans="3:9" ht="15.5" x14ac:dyDescent="0.35">
      <c r="C291" t="s">
        <v>300</v>
      </c>
      <c r="I291" s="5">
        <v>181000000000</v>
      </c>
    </row>
    <row r="292" spans="3:9" ht="15.5" x14ac:dyDescent="0.35">
      <c r="C292" t="s">
        <v>301</v>
      </c>
      <c r="I292" s="5">
        <v>7000000000</v>
      </c>
    </row>
    <row r="293" spans="3:9" ht="15.5" x14ac:dyDescent="0.35">
      <c r="C293" t="s">
        <v>302</v>
      </c>
      <c r="I293" s="5">
        <v>-55000000000</v>
      </c>
    </row>
    <row r="294" spans="3:9" ht="15.5" x14ac:dyDescent="0.35">
      <c r="C294" t="s">
        <v>303</v>
      </c>
      <c r="I294" s="5">
        <v>82000000000</v>
      </c>
    </row>
    <row r="295" spans="3:9" ht="15.5" x14ac:dyDescent="0.35">
      <c r="C295" t="s">
        <v>304</v>
      </c>
      <c r="I295" s="5">
        <v>-27000000000</v>
      </c>
    </row>
    <row r="296" spans="3:9" ht="15.5" x14ac:dyDescent="0.35">
      <c r="C296" t="s">
        <v>305</v>
      </c>
      <c r="I296" s="5">
        <v>-20000000000</v>
      </c>
    </row>
  </sheetData>
  <pageMargins left="0.7" right="0.7" top="0.75" bottom="0.75" header="0.3" footer="0.3"/>
  <ignoredErrors>
    <ignoredError sqref="A1:L29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342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343</v>
      </c>
      <c r="D2" s="2" vm="5">
        <f ca="1">IFERROR(_xlfn.STOCKHISTORY("XIDX:" &amp; $C$1, D3, , 0, 0, 1), "Libur")</f>
        <v>885</v>
      </c>
      <c r="H2" s="2" vm="5">
        <f ca="1">IFERROR(INDEX(D2:G2,COUNT(D2:G2)),"")</f>
        <v>885</v>
      </c>
      <c r="I2" s="2" vm="6">
        <f ca="1">IFERROR(_xlfn.STOCKHISTORY("XIDX:" &amp; $C$1, I1, , 0, 0, 1), "Libur")</f>
        <v>1305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187085918104</v>
      </c>
      <c r="H4" s="2">
        <f>IFERROR(SUM(D4:G4)*(4/MAX(1,COUNT(D4:G4))),"")</f>
        <v>748343672416</v>
      </c>
      <c r="I4" s="2">
        <f>IFERROR(INDEX(I51:I500,MATCH($C$4,$C$51:$C$500,0)),"")</f>
        <v>1076813788087</v>
      </c>
      <c r="J4" s="2">
        <f>IFERROR(INDEX(J51:J500,MATCH($C$4,$C$51:$C$500,0)),"")</f>
        <v>980163971664</v>
      </c>
      <c r="K4" s="2">
        <f>IFERROR(INDEX(K51:K500,MATCH($C$4,$C$51:$C$500,0)),"")</f>
        <v>1024275054219</v>
      </c>
      <c r="L4" s="2">
        <f>IFERROR(INDEX(L51:L500,MATCH($C$4,$C$51:$C$500,0)),"")</f>
        <v>811426636297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6202381748</v>
      </c>
      <c r="H5" s="2">
        <f>IFERROR(SUM(D5:G5)*(4/MAX(1,COUNT(D5:G5))),"")</f>
        <v>24809526992</v>
      </c>
      <c r="I5" s="2">
        <f>IFERROR(INDEX(I51:I500,MATCH($C$5,$C$51:$C$500,0)),"")</f>
        <v>23434104903</v>
      </c>
      <c r="J5" s="2">
        <f>IFERROR(INDEX(J51:J500,MATCH($C$5,$C$51:$C$500,0)),"")</f>
        <v>242280715539</v>
      </c>
      <c r="K5" s="2">
        <f>IFERROR(INDEX(K51:K500,MATCH($C$5,$C$51:$C$500,0)),"")</f>
        <v>261707002693</v>
      </c>
      <c r="L5" s="2">
        <f>IFERROR(INDEX(L51:L500,MATCH($C$5,$C$51:$C$500,0)),"")</f>
        <v>167898683353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1297977921065</v>
      </c>
      <c r="H6" s="2">
        <f>IFERROR(INDEX(D6:G6,COUNT(D6:G6)),"")</f>
        <v>1297977921065</v>
      </c>
      <c r="I6" s="2">
        <f>IFERROR(INDEX(I51:I500,MATCH($C$6,$C$51:$C$500,0)),"")</f>
        <v>1291775548583</v>
      </c>
      <c r="J6" s="2">
        <f>IFERROR(INDEX(J51:J500,MATCH($C$6,$C$51:$C$500,0)),"")</f>
        <v>1175064028712</v>
      </c>
      <c r="K6" s="2">
        <f>IFERROR(INDEX(K51:K500,MATCH($C$6,$C$51:$C$500,0)),"")</f>
        <v>1335032087203</v>
      </c>
      <c r="L6" s="2">
        <f>IFERROR(INDEX(L51:L500,MATCH($C$6,$C$51:$C$500,0)),"")</f>
        <v>1081124130869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1.48</v>
      </c>
      <c r="H7" s="3">
        <f>IFERROR(INDEX(D7:G7,COUNT(D7:G7)),"")</f>
        <v>1.48</v>
      </c>
      <c r="I7" s="3">
        <f>IFERROR(INDEX(I51:I500,MATCH($C$7,$C$51:$C$500,0))/1000000000,"")</f>
        <v>1.48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9000000000</v>
      </c>
      <c r="H8" s="2">
        <f>IFERROR(INDEX(D8:G8,COUNT(D8:G8)),"")</f>
        <v>9000000000</v>
      </c>
      <c r="I8" s="2">
        <f>IFERROR(INDEX(I51:I500,MATCH($C$8,$C$51:$C$500,0)),"")</f>
        <v>-286000000000</v>
      </c>
      <c r="J8" s="2">
        <f>IFERROR(INDEX(J51:J500,MATCH($C$8,$C$51:$C$500,0)),"")</f>
        <v>189000000000</v>
      </c>
      <c r="K8" s="2">
        <f>IFERROR(INDEX(K51:K500,MATCH($C$8,$C$51:$C$500,0)),"")</f>
        <v>-27000000000</v>
      </c>
      <c r="L8" s="2">
        <f>IFERROR(INDEX(L51:L500,MATCH($C$8,$C$51:$C$500,0)),"")</f>
        <v>220000000000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6.4</v>
      </c>
      <c r="H9" s="3">
        <f>IFERROR(INDEX(D9:G9,COUNT(D9:G9)),"")</f>
        <v>6.4</v>
      </c>
      <c r="I9" s="3">
        <f>IFERROR(INDEX(I51:I500,MATCH($C$9,$C$51:$C$500,0)),"")</f>
        <v>-192.64</v>
      </c>
      <c r="J9" s="3">
        <f>IFERROR(INDEX(J51:J500,MATCH($C$9,$C$51:$C$500,0)),"")</f>
        <v>2364998.04</v>
      </c>
      <c r="K9" s="3">
        <f>IFERROR(INDEX(K51:K500,MATCH($C$9,$C$51:$C$500,0)),"")</f>
        <v>-1344823.82</v>
      </c>
      <c r="L9" s="3">
        <f>IFERROR(INDEX(L51:L500,MATCH($C$9,$C$51:$C$500,0)),"")</f>
        <v>11124777.23</v>
      </c>
    </row>
    <row r="10" spans="1:12" ht="15.5" x14ac:dyDescent="0.35">
      <c r="C10" t="s">
        <v>17</v>
      </c>
      <c r="D10" s="3">
        <f ca="1">IFERROR(IF(D9=0,"",D2/D9),"")</f>
        <v>138.28125</v>
      </c>
      <c r="I10" s="3">
        <f ca="1">IFERROR(IF(I9=0,"",I2/I9),"")</f>
        <v>-6.7742940199335555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66806123224</v>
      </c>
      <c r="H11" s="2">
        <f>IFERROR(INDEX(D11:G11,COUNT(D11:G11)),"")</f>
        <v>66806123224</v>
      </c>
      <c r="I11" s="2">
        <f>IFERROR(INDEX(I51:I500,MATCH($C$11,$C$51:$C$500,0)),"")</f>
        <v>66587705278</v>
      </c>
      <c r="J11" s="2">
        <f>IFERROR(INDEX(J51:J500,MATCH($C$11,$C$51:$C$500,0)),"")</f>
        <v>182972845733</v>
      </c>
      <c r="K11" s="2">
        <f>IFERROR(INDEX(K51:K500,MATCH($C$11,$C$51:$C$500,0)),"")</f>
        <v>44836166250</v>
      </c>
      <c r="L11" s="2">
        <f>IFERROR(INDEX(L51:L500,MATCH($C$11,$C$51:$C$500,0)),"")</f>
        <v>45928259271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120000000000</v>
      </c>
      <c r="H12" s="2">
        <f>IFERROR(INDEX(D12:G12,COUNT(D12:G12)),"")</f>
        <v>120000000000</v>
      </c>
      <c r="I12" s="2">
        <f>IFERROR(INDEX(I51:I500,MATCH($C$12,$C$51:$C$500,0)),"")</f>
        <v>127000000000</v>
      </c>
      <c r="J12" s="2">
        <f>IFERROR(INDEX(J51:J500,MATCH($C$12,$C$51:$C$500,0)),"")</f>
        <v>-12000000000</v>
      </c>
      <c r="K12" s="2">
        <f>IFERROR(INDEX(K51:K500,MATCH($C$12,$C$51:$C$500,0)),"")</f>
        <v>-40000000000</v>
      </c>
      <c r="L12" s="2">
        <f>IFERROR(INDEX(L51:L500,MATCH($C$12,$C$51:$C$500,0)),"")</f>
        <v>-39000000000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187000000000</v>
      </c>
      <c r="H13" s="2">
        <f>IFERROR(INDEX(D13:G13,COUNT(D13:G13)),"")</f>
        <v>187000000000</v>
      </c>
      <c r="I13" s="2">
        <f>IFERROR(INDEX(I51:I500,MATCH($C$13,$C$51:$C$500,0)),"")</f>
        <v>194000000000</v>
      </c>
      <c r="J13" s="2">
        <f>IFERROR(INDEX(J51:J500,MATCH($C$13,$C$51:$C$500,0)),"")</f>
        <v>171000000000</v>
      </c>
      <c r="K13" s="2">
        <f>IFERROR(INDEX(K51:K500,MATCH($C$13,$C$51:$C$500,0)),"")</f>
        <v>5000000000</v>
      </c>
      <c r="L13" s="2">
        <f>IFERROR(INDEX(L51:L500,MATCH($C$13,$C$51:$C$500,0)),"")</f>
        <v>7000000000</v>
      </c>
    </row>
    <row r="14" spans="1:12" ht="15.5" x14ac:dyDescent="0.35">
      <c r="C14" t="s">
        <v>26</v>
      </c>
      <c r="D14" s="2">
        <f>IFERROR(INDEX(D51:D500,MATCH($C$14,$C$51:$C$500,0)),"")</f>
        <v>-3365675777</v>
      </c>
      <c r="H14" s="2">
        <f>IFERROR(SUM(D14:G14)*(4/MAX(1,COUNT(D14:G14))),"")</f>
        <v>-13462703108</v>
      </c>
      <c r="I14" s="2">
        <f>IFERROR(INDEX(I51:I500,MATCH($C$14,$C$51:$C$500,0)),"")</f>
        <v>-14429734304</v>
      </c>
      <c r="J14" s="2">
        <f>IFERROR(INDEX(J51:J500,MATCH($C$14,$C$51:$C$500,0)),"")</f>
        <v>-15623422703</v>
      </c>
      <c r="K14" s="2">
        <f>IFERROR(INDEX(K51:K500,MATCH($C$14,$C$51:$C$500,0)),"")</f>
        <v>-4955278036</v>
      </c>
      <c r="L14" s="2">
        <f>IFERROR(INDEX(L51:L500,MATCH($C$14,$C$51:$C$500,0)),"")</f>
        <v>-12507902160</v>
      </c>
    </row>
    <row r="15" spans="1:12" ht="15.5" x14ac:dyDescent="0.35">
      <c r="C15" t="s">
        <v>27</v>
      </c>
      <c r="D15" s="2">
        <f>IFERROR(INDEX(D51:D500,MATCH($C$15,$C$51:$C$500,0)),"")</f>
        <v>-4918775060</v>
      </c>
      <c r="H15" s="2">
        <f>IFERROR(SUM(D15:G15)*(4/MAX(1,COUNT(D15:G15))),"")</f>
        <v>-19675100240</v>
      </c>
      <c r="I15" s="2">
        <f>IFERROR(INDEX(I51:I500,MATCH($C$15,$C$51:$C$500,0)),"")</f>
        <v>-11750894067</v>
      </c>
      <c r="J15" s="2">
        <f>IFERROR(INDEX(J51:J500,MATCH($C$15,$C$51:$C$500,0)),"")</f>
        <v>-18705695664</v>
      </c>
      <c r="K15" s="2">
        <f>IFERROR(INDEX(K51:K500,MATCH($C$15,$C$51:$C$500,0)),"")</f>
        <v>-15011144572</v>
      </c>
      <c r="L15" s="2">
        <f>IFERROR(INDEX(L51:L500,MATCH($C$15,$C$51:$C$500,0)),"")</f>
        <v>-17017188048</v>
      </c>
    </row>
    <row r="16" spans="1:12" ht="15.5" x14ac:dyDescent="0.35">
      <c r="C16" t="s">
        <v>28</v>
      </c>
      <c r="D16" s="2">
        <f>IFERROR(INDEX(D51:D500,MATCH($C$16,$C$51:$C$500,0)),"")</f>
        <v>11121147542</v>
      </c>
      <c r="H16" s="2">
        <f>IFERROR(SUM(D16:G16)*(4/MAX(1,COUNT(D16:G16))),"")</f>
        <v>44484590168</v>
      </c>
      <c r="I16" s="2">
        <f>IFERROR(INDEX(I51:I500,MATCH($C$16,$C$51:$C$500,0)),"")</f>
        <v>34780713286</v>
      </c>
      <c r="J16" s="2">
        <f>IFERROR(INDEX(J51:J500,MATCH($C$16,$C$51:$C$500,0)),"")</f>
        <v>262073865515</v>
      </c>
      <c r="K16" s="2">
        <f>IFERROR(INDEX(K51:K500,MATCH($C$16,$C$51:$C$500,0)),"")</f>
        <v>277150943152</v>
      </c>
      <c r="L16" s="2">
        <f>IFERROR(INDEX(L51:L500,MATCH($C$16,$C$51:$C$500,0)),"")</f>
        <v>184981670899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</row>
    <row r="19" spans="1:12" ht="15.5" x14ac:dyDescent="0.35">
      <c r="A19" t="s">
        <v>36</v>
      </c>
      <c r="C19" t="s">
        <v>37</v>
      </c>
    </row>
    <row r="20" spans="1:12" ht="15.5" x14ac:dyDescent="0.35">
      <c r="A20" t="s">
        <v>38</v>
      </c>
      <c r="C20" t="s">
        <v>39</v>
      </c>
      <c r="D20" s="2">
        <f ca="1">IFERROR(D21*D2,"")</f>
        <v>1309800000000</v>
      </c>
      <c r="H20" s="2">
        <f ca="1">IFERROR(H21*H2,"")</f>
        <v>1309800000000</v>
      </c>
      <c r="I20" s="2">
        <f ca="1">IFERROR(I21*I2,"")</f>
        <v>1931400000000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1480000000</v>
      </c>
      <c r="H21" s="2">
        <f>IFERROR(INDEX(D21:G21,COUNT(D21:G21)),"")</f>
        <v>1480000000</v>
      </c>
      <c r="I21" s="2">
        <f>IFERROR(INDEX(I51:I500,MATCH($C$7,$C$51:$C$500,0)),"")</f>
        <v>1480000000</v>
      </c>
      <c r="J21" s="2">
        <f>IFERROR(INDEX(J51:J500,MATCH($C$7,$C$51:$C$500,0)),"")</f>
        <v>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40</v>
      </c>
      <c r="C23" t="s">
        <v>41</v>
      </c>
      <c r="D23" s="3">
        <f>IFERROR(D5/D6*100,"")</f>
        <v>0.47784955717204358</v>
      </c>
      <c r="H23" s="3">
        <f>IFERROR(H5/H6*100,"")</f>
        <v>1.9113982286881743</v>
      </c>
      <c r="I23" s="3">
        <f>IFERROR(I5/I6*100,"")</f>
        <v>1.8141003619944505</v>
      </c>
      <c r="J23" s="3">
        <f>IFERROR(J5/J6*100,"")</f>
        <v>20.618511810336535</v>
      </c>
      <c r="K23" s="3">
        <f>IFERROR(K5/K6*100,"")</f>
        <v>19.603049634656895</v>
      </c>
      <c r="L23" s="3">
        <f>IFERROR(L5/L6*100,"")</f>
        <v>15.530009788796798</v>
      </c>
    </row>
    <row r="24" spans="1:12" ht="15.5" x14ac:dyDescent="0.35">
      <c r="C24" t="s">
        <v>42</v>
      </c>
      <c r="D24" s="4">
        <f>IFERROR(_xlfn.RRI(5,I23,D23),"")</f>
        <v>-0.23418128466000931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43</v>
      </c>
      <c r="C25" t="s">
        <v>44</v>
      </c>
      <c r="D25" s="3">
        <f>IFERROR(INDEX(D51:D500,MATCH($A$25,$C$51:$C$500,0)),"")</f>
        <v>4.18</v>
      </c>
      <c r="H25" s="3">
        <f>IFERROR(INDEX(D25:G25,COUNT(D25:G25)),"")</f>
        <v>4.18</v>
      </c>
      <c r="I25" s="3">
        <f>IFERROR(INDEX(I51:I500,MATCH($C$25,$C$51:$C$500,0)),"")</f>
        <v>15.54</v>
      </c>
      <c r="J25" s="3">
        <f>IFERROR(INDEX(J51:J500,MATCH($C$25,$C$51:$C$500,0)),"")</f>
        <v>3042096</v>
      </c>
      <c r="K25" s="3">
        <f>IFERROR(INDEX(K51:K500,MATCH($C$25,$C$51:$C$500,0)),"")</f>
        <v>13272852.779999999</v>
      </c>
      <c r="L25" s="3">
        <f>IFERROR(INDEX(L51:L500,MATCH($C$25,$C$51:$C$500,0)),"")</f>
        <v>8504524.6199999992</v>
      </c>
    </row>
    <row r="26" spans="1:12" ht="15.5" x14ac:dyDescent="0.35">
      <c r="C26" t="s">
        <v>45</v>
      </c>
      <c r="D26" s="4">
        <f>IFERROR(_xlfn.RRI(5,I25,D25),"")</f>
        <v>-0.23096686323300997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46</v>
      </c>
      <c r="D27" s="3">
        <f>IFERROR(D4/D21,"")</f>
        <v>126.40940412432433</v>
      </c>
      <c r="H27" s="3">
        <f>IFERROR(H4/H21,"")</f>
        <v>505.6376164972973</v>
      </c>
      <c r="I27" s="3">
        <f>IFERROR(I4/I21,"")</f>
        <v>727.57688384256755</v>
      </c>
      <c r="J27" s="3" t="str">
        <f>IFERROR(J4/J21,"")</f>
        <v/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47</v>
      </c>
      <c r="D28" s="4">
        <f>IFERROR(_xlfn.RRI(5,I27,D27),"")</f>
        <v>-0.29533922304747817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48</v>
      </c>
      <c r="H29" s="4">
        <f>IFERROR(((H25-I25)/I25)*100%,"")</f>
        <v>-0.73101673101673104</v>
      </c>
      <c r="I29" s="4">
        <f>IFERROR(((I25-J25)/J25)*100%,"")</f>
        <v>-0.99999489167994693</v>
      </c>
      <c r="J29" s="4">
        <f>IFERROR(((J25-K25)/K25)*100%,"")</f>
        <v>-0.77080315359302887</v>
      </c>
      <c r="K29" s="4">
        <f>IFERROR(((K25-L25)/L25)*100%,"")</f>
        <v>0.56068132824101347</v>
      </c>
      <c r="L29" s="4" t="str">
        <f>IFERROR(((L25-M25)/M25)*100%,"")</f>
        <v/>
      </c>
    </row>
    <row r="30" spans="1:12" ht="15.5" x14ac:dyDescent="0.35">
      <c r="C30" t="s">
        <v>49</v>
      </c>
      <c r="H30" s="4">
        <f>IFERROR(((H27-I27)/I27)*100%,"")</f>
        <v>-0.30503892066105454</v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875.62</v>
      </c>
      <c r="H32" s="3">
        <f>IFERROR(INDEX(D32:G32,COUNT(D32:G32)),"")</f>
        <v>875.62</v>
      </c>
      <c r="I32" s="3">
        <f>IFERROR(INDEX(I51:I500,MATCH($C$32,$C$51:$C$500,0)),"")</f>
        <v>871.44</v>
      </c>
      <c r="J32" s="3">
        <f>IFERROR(INDEX(J51:J500,MATCH($C$32,$C$51:$C$500,0)),"")</f>
        <v>14688300.359999999</v>
      </c>
      <c r="K32" s="3">
        <f>IFERROR(INDEX(K51:K500,MATCH($C$32,$C$51:$C$500,0)),"")</f>
        <v>67596561.379999995</v>
      </c>
      <c r="L32" s="3">
        <f>IFERROR(INDEX(L51:L500,MATCH($C$32,$C$51:$C$500,0)),"")</f>
        <v>54740462.32</v>
      </c>
    </row>
    <row r="33" spans="1:12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1.02</v>
      </c>
      <c r="H33" s="3">
        <f>IFERROR(INDEX(D33:G33,COUNT(D33:G33)),"")</f>
        <v>1.02</v>
      </c>
      <c r="I33" s="3">
        <f>IFERROR(INDEX(I51:I500,MATCH($C$33,$C$51:$C$500,0)),"")</f>
        <v>1.5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214.11</v>
      </c>
      <c r="H34" s="3">
        <f>IFERROR(INDEX(D34:G34,COUNT(D34:G34)),"")</f>
        <v>214.11</v>
      </c>
      <c r="I34" s="3">
        <f>IFERROR(INDEX(I51:I500,MATCH($C$34,$C$51:$C$500,0)),"")</f>
        <v>83.98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7.09</v>
      </c>
      <c r="H35" s="3">
        <f>IFERROR(INDEX(D35:G35,COUNT(D35:G35)),"")</f>
        <v>7.09</v>
      </c>
      <c r="I35" s="3">
        <f>IFERROR(INDEX(I51:I500,MATCH($C$35,$C$51:$C$500,0)),"")</f>
        <v>1.8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</row>
    <row r="51" spans="2:12" ht="15.5" x14ac:dyDescent="0.35">
      <c r="B51" t="s">
        <v>71</v>
      </c>
      <c r="C51" t="s">
        <v>5</v>
      </c>
      <c r="D51" s="5">
        <v>187085918104</v>
      </c>
      <c r="E51" s="5">
        <v>284277502233</v>
      </c>
      <c r="F51" s="5">
        <v>246601086752</v>
      </c>
      <c r="G51" s="5">
        <v>283402967997</v>
      </c>
      <c r="I51" s="5">
        <v>1076813788087</v>
      </c>
      <c r="J51" s="5">
        <v>980163971664</v>
      </c>
      <c r="K51" s="5">
        <v>1024275054219</v>
      </c>
      <c r="L51" s="5">
        <v>811426636297</v>
      </c>
    </row>
    <row r="52" spans="2:12" ht="15.5" x14ac:dyDescent="0.35">
      <c r="C52" t="s">
        <v>72</v>
      </c>
      <c r="D52" s="5">
        <v>-149457267797</v>
      </c>
      <c r="E52" s="5">
        <v>-267779680868</v>
      </c>
      <c r="F52" s="5">
        <v>-252327422303</v>
      </c>
      <c r="G52" s="5">
        <v>-240756484575</v>
      </c>
      <c r="I52" s="5">
        <v>-930984829266</v>
      </c>
      <c r="J52" s="5">
        <v>-652818472184</v>
      </c>
      <c r="K52" s="5">
        <v>-687496559663</v>
      </c>
      <c r="L52" s="5">
        <v>-569036299078</v>
      </c>
    </row>
    <row r="53" spans="2:12" ht="15.5" x14ac:dyDescent="0.35">
      <c r="C53" t="s">
        <v>73</v>
      </c>
      <c r="D53" s="5">
        <v>37628650307</v>
      </c>
      <c r="E53" s="5">
        <v>16497821365</v>
      </c>
      <c r="F53" s="5">
        <v>-5726335551</v>
      </c>
      <c r="G53" s="5">
        <v>42646483422</v>
      </c>
      <c r="I53" s="5">
        <v>145828958821</v>
      </c>
      <c r="J53" s="5">
        <v>327345499480</v>
      </c>
      <c r="K53" s="5">
        <v>336778494556</v>
      </c>
      <c r="L53" s="5">
        <v>242390337219</v>
      </c>
    </row>
    <row r="54" spans="2:12" ht="15.5" x14ac:dyDescent="0.35">
      <c r="C54" t="s">
        <v>74</v>
      </c>
      <c r="D54" s="5">
        <v>-28245764151</v>
      </c>
      <c r="E54" s="5">
        <v>-36420784793</v>
      </c>
      <c r="F54" s="5">
        <v>-17051819014</v>
      </c>
      <c r="G54" s="5">
        <v>-26204823271</v>
      </c>
      <c r="I54" s="5">
        <v>-107752920638</v>
      </c>
      <c r="J54" s="5">
        <v>-76857004833</v>
      </c>
      <c r="K54" s="5">
        <v>-62624738355</v>
      </c>
      <c r="L54" s="5">
        <v>-52264979017</v>
      </c>
    </row>
    <row r="55" spans="2:12" ht="15.5" x14ac:dyDescent="0.35">
      <c r="C55" t="s">
        <v>75</v>
      </c>
      <c r="D55" s="5">
        <v>-290748582</v>
      </c>
      <c r="E55" s="5">
        <v>-20354759136</v>
      </c>
      <c r="G55" s="5">
        <v>82551730</v>
      </c>
      <c r="I55" s="5">
        <v>-20354759136</v>
      </c>
      <c r="J55" s="5">
        <v>-480520027</v>
      </c>
      <c r="K55" s="5">
        <v>-350436615</v>
      </c>
      <c r="L55" s="5">
        <v>-469762391</v>
      </c>
    </row>
    <row r="56" spans="2:12" ht="15.5" x14ac:dyDescent="0.35">
      <c r="C56" t="s">
        <v>77</v>
      </c>
      <c r="D56" s="5">
        <v>-27955015569</v>
      </c>
      <c r="E56" s="5">
        <v>-16066025657</v>
      </c>
      <c r="F56" s="5">
        <v>-17051819014</v>
      </c>
      <c r="G56" s="5">
        <v>-26287375001</v>
      </c>
      <c r="I56" s="5">
        <v>-87398161502</v>
      </c>
      <c r="J56" s="5">
        <v>-76376484806</v>
      </c>
      <c r="K56" s="5">
        <v>-62274301740</v>
      </c>
      <c r="L56" s="5">
        <v>-51795216626</v>
      </c>
    </row>
    <row r="57" spans="2:12" ht="15.5" x14ac:dyDescent="0.35">
      <c r="C57" t="s">
        <v>79</v>
      </c>
      <c r="D57" s="5">
        <v>9382886156</v>
      </c>
      <c r="E57" s="5">
        <v>-19922963428</v>
      </c>
      <c r="F57" s="5">
        <v>-22778154565</v>
      </c>
      <c r="G57" s="5">
        <v>16441660151</v>
      </c>
      <c r="I57" s="5">
        <v>38076038183</v>
      </c>
      <c r="J57" s="5">
        <v>250488494647</v>
      </c>
      <c r="K57" s="5">
        <v>274153756201</v>
      </c>
      <c r="L57" s="5">
        <v>190125358202</v>
      </c>
    </row>
    <row r="58" spans="2:12" ht="15.5" x14ac:dyDescent="0.35">
      <c r="C58" t="s">
        <v>80</v>
      </c>
      <c r="D58" s="5">
        <v>1738261386</v>
      </c>
      <c r="E58" s="5">
        <v>2202080937</v>
      </c>
      <c r="F58" s="5">
        <v>-3547260733</v>
      </c>
      <c r="G58" s="5">
        <v>490731844</v>
      </c>
      <c r="I58" s="5">
        <v>-3295324897</v>
      </c>
      <c r="J58" s="5">
        <v>11585370868</v>
      </c>
      <c r="K58" s="5">
        <v>2997186951</v>
      </c>
      <c r="L58" s="5">
        <v>-5143687303</v>
      </c>
    </row>
    <row r="59" spans="2:12" ht="15.5" x14ac:dyDescent="0.35">
      <c r="C59" t="s">
        <v>26</v>
      </c>
      <c r="D59" s="5">
        <v>-3365675777</v>
      </c>
      <c r="E59" s="5">
        <v>-3526012745</v>
      </c>
      <c r="F59" s="5">
        <v>-3557070619</v>
      </c>
      <c r="G59" s="5">
        <v>-4067946866</v>
      </c>
      <c r="I59" s="5">
        <v>-14429734304</v>
      </c>
      <c r="J59" s="5">
        <v>-15623422703</v>
      </c>
      <c r="K59" s="5">
        <v>-4955278036</v>
      </c>
      <c r="L59" s="5">
        <v>-12507902160</v>
      </c>
    </row>
    <row r="60" spans="2:12" ht="15.5" x14ac:dyDescent="0.35">
      <c r="C60" t="s">
        <v>78</v>
      </c>
      <c r="D60" s="5">
        <v>-9266</v>
      </c>
      <c r="E60" s="5">
        <v>-194126</v>
      </c>
      <c r="F60" s="5">
        <v>-357708</v>
      </c>
      <c r="G60" s="5">
        <v>151987</v>
      </c>
      <c r="I60" s="5">
        <v>-61928</v>
      </c>
      <c r="J60" s="5">
        <v>489906</v>
      </c>
      <c r="K60" s="5">
        <v>953641</v>
      </c>
      <c r="L60" s="5">
        <v>121451</v>
      </c>
    </row>
    <row r="61" spans="2:12" ht="15.5" x14ac:dyDescent="0.35">
      <c r="C61" t="s">
        <v>81</v>
      </c>
      <c r="D61" s="5">
        <v>1738261386</v>
      </c>
      <c r="E61" s="5">
        <v>2202080937</v>
      </c>
      <c r="F61" s="5">
        <v>-3547260733</v>
      </c>
      <c r="G61" s="5">
        <v>490731844</v>
      </c>
      <c r="I61" s="5">
        <v>-3295324897</v>
      </c>
      <c r="J61" s="5">
        <v>11585370868</v>
      </c>
      <c r="K61" s="5">
        <v>2997186951</v>
      </c>
      <c r="L61" s="5">
        <v>-5143687303</v>
      </c>
    </row>
    <row r="62" spans="2:12" ht="15.5" x14ac:dyDescent="0.35">
      <c r="C62" t="s">
        <v>28</v>
      </c>
      <c r="D62" s="5">
        <v>11121147542</v>
      </c>
      <c r="E62" s="5">
        <v>-17720882491</v>
      </c>
      <c r="F62" s="5">
        <v>-26325415298</v>
      </c>
      <c r="G62" s="5">
        <v>16932391995</v>
      </c>
      <c r="I62" s="5">
        <v>34780713286</v>
      </c>
      <c r="J62" s="5">
        <v>262073865515</v>
      </c>
      <c r="K62" s="5">
        <v>277150943152</v>
      </c>
      <c r="L62" s="5">
        <v>184981670899</v>
      </c>
    </row>
    <row r="63" spans="2:12" ht="15.5" x14ac:dyDescent="0.35">
      <c r="C63" t="s">
        <v>27</v>
      </c>
      <c r="D63" s="5">
        <v>-4918775060</v>
      </c>
      <c r="E63" s="5">
        <v>-253253819</v>
      </c>
      <c r="F63" s="5">
        <v>-6132926926</v>
      </c>
      <c r="G63" s="5">
        <v>1432238268</v>
      </c>
      <c r="I63" s="5">
        <v>-11750894067</v>
      </c>
      <c r="J63" s="5">
        <v>-18705695664</v>
      </c>
      <c r="K63" s="5">
        <v>-15011144572</v>
      </c>
      <c r="L63" s="5">
        <v>-17017188048</v>
      </c>
    </row>
    <row r="64" spans="2:12" ht="15.5" x14ac:dyDescent="0.35">
      <c r="C64" t="s">
        <v>82</v>
      </c>
      <c r="E64" s="5">
        <v>-1843234428</v>
      </c>
      <c r="I64" s="5">
        <v>-1843234428</v>
      </c>
      <c r="J64" s="5">
        <v>-6239354018</v>
      </c>
      <c r="K64" s="5">
        <v>-1551500737</v>
      </c>
      <c r="L64" s="5">
        <v>-5633490457</v>
      </c>
    </row>
    <row r="65" spans="2:12" ht="15.5" x14ac:dyDescent="0.35">
      <c r="C65" t="s">
        <v>83</v>
      </c>
      <c r="D65" s="5">
        <v>-2822708575</v>
      </c>
      <c r="E65" s="5">
        <v>3952933641</v>
      </c>
      <c r="F65" s="5">
        <v>-3867873791</v>
      </c>
      <c r="G65" s="5">
        <v>-775548706</v>
      </c>
      <c r="I65" s="5">
        <v>-803090576</v>
      </c>
      <c r="J65" s="5">
        <v>-2608425719</v>
      </c>
      <c r="K65" s="5">
        <v>-2460290817</v>
      </c>
      <c r="L65" s="5">
        <v>-2609041692</v>
      </c>
    </row>
    <row r="66" spans="2:12" ht="15.5" x14ac:dyDescent="0.35">
      <c r="C66" t="s">
        <v>84</v>
      </c>
      <c r="D66" s="5">
        <v>-4918775060</v>
      </c>
      <c r="E66" s="5">
        <v>-253253819</v>
      </c>
      <c r="F66" s="5">
        <v>-6132926926</v>
      </c>
      <c r="G66" s="5">
        <v>1432238268</v>
      </c>
      <c r="I66" s="5">
        <v>-11750894067</v>
      </c>
      <c r="J66" s="5">
        <v>-18705695664</v>
      </c>
      <c r="K66" s="5">
        <v>-15011144572</v>
      </c>
      <c r="L66" s="5">
        <v>-17017188048</v>
      </c>
    </row>
    <row r="67" spans="2:12" ht="15.5" x14ac:dyDescent="0.35">
      <c r="C67" t="s">
        <v>85</v>
      </c>
      <c r="D67" s="5">
        <v>6202372482</v>
      </c>
      <c r="E67" s="5">
        <v>-17974136310</v>
      </c>
      <c r="F67" s="5">
        <v>-32458342224</v>
      </c>
      <c r="G67" s="5">
        <v>18364630263</v>
      </c>
      <c r="I67" s="5">
        <v>23029819219</v>
      </c>
      <c r="J67" s="5">
        <v>243368169851</v>
      </c>
      <c r="K67" s="5">
        <v>262139798580</v>
      </c>
      <c r="L67" s="5">
        <v>167964482851</v>
      </c>
    </row>
    <row r="68" spans="2:12" ht="15.5" x14ac:dyDescent="0.35">
      <c r="C68" t="s">
        <v>86</v>
      </c>
      <c r="E68" s="5">
        <v>404223756</v>
      </c>
      <c r="I68" s="5">
        <v>404223756</v>
      </c>
      <c r="J68" s="5">
        <v>-1086964406</v>
      </c>
      <c r="K68" s="5">
        <v>-431842246</v>
      </c>
      <c r="L68" s="5">
        <v>-65678047</v>
      </c>
    </row>
    <row r="69" spans="2:12" ht="15.5" x14ac:dyDescent="0.35">
      <c r="C69" t="s">
        <v>344</v>
      </c>
      <c r="E69" s="5">
        <v>404223756</v>
      </c>
      <c r="I69" s="5">
        <v>404223756</v>
      </c>
      <c r="J69" s="5">
        <v>-1086964406</v>
      </c>
      <c r="K69" s="5">
        <v>-431842246</v>
      </c>
      <c r="L69" s="5">
        <v>-65678047</v>
      </c>
    </row>
    <row r="70" spans="2:12" ht="15.5" x14ac:dyDescent="0.35">
      <c r="C70" t="s">
        <v>87</v>
      </c>
      <c r="D70" s="5">
        <v>6202372482</v>
      </c>
      <c r="E70" s="5">
        <v>-17569912554</v>
      </c>
      <c r="F70" s="5">
        <v>-32458342224</v>
      </c>
      <c r="G70" s="5">
        <v>18364630263</v>
      </c>
      <c r="I70" s="5">
        <v>23434042975</v>
      </c>
      <c r="J70" s="5">
        <v>242281205445</v>
      </c>
      <c r="K70" s="5">
        <v>261707956334</v>
      </c>
      <c r="L70" s="5">
        <v>167898804804</v>
      </c>
    </row>
    <row r="71" spans="2:12" ht="15.5" x14ac:dyDescent="0.35">
      <c r="C71" t="s">
        <v>88</v>
      </c>
      <c r="D71" s="5">
        <v>6202372482</v>
      </c>
      <c r="E71" s="5">
        <v>-17974136310</v>
      </c>
      <c r="F71" s="5">
        <v>-32458342224</v>
      </c>
      <c r="G71" s="5">
        <v>18364630263</v>
      </c>
      <c r="I71" s="5">
        <v>23029819219</v>
      </c>
      <c r="J71" s="5">
        <v>243368169851</v>
      </c>
      <c r="K71" s="5">
        <v>262139798580</v>
      </c>
      <c r="L71" s="5">
        <v>167964482851</v>
      </c>
    </row>
    <row r="72" spans="2:12" ht="15.5" x14ac:dyDescent="0.35">
      <c r="C72" t="s">
        <v>7</v>
      </c>
      <c r="D72" s="5">
        <v>6202381748</v>
      </c>
      <c r="E72" s="5">
        <v>-17569718428</v>
      </c>
      <c r="F72" s="5">
        <v>-32457984516</v>
      </c>
      <c r="G72" s="5">
        <v>18364478276</v>
      </c>
      <c r="I72" s="5">
        <v>23434104903</v>
      </c>
      <c r="J72" s="5">
        <v>242280715539</v>
      </c>
      <c r="K72" s="5">
        <v>261707002693</v>
      </c>
      <c r="L72" s="5">
        <v>167898683353</v>
      </c>
    </row>
    <row r="73" spans="2:12" ht="15.5" x14ac:dyDescent="0.35">
      <c r="C73" t="s">
        <v>90</v>
      </c>
      <c r="D73" s="5">
        <v>6202372482</v>
      </c>
      <c r="E73" s="5">
        <v>-17974136310</v>
      </c>
      <c r="F73" s="5">
        <v>-32458342224</v>
      </c>
      <c r="G73" s="5">
        <v>18364630263</v>
      </c>
      <c r="I73" s="5">
        <v>23029819219</v>
      </c>
      <c r="J73" s="5">
        <v>243368169851</v>
      </c>
      <c r="K73" s="5">
        <v>262139798580</v>
      </c>
      <c r="L73" s="5">
        <v>167964482851</v>
      </c>
    </row>
    <row r="74" spans="2:12" ht="15.5" x14ac:dyDescent="0.35">
      <c r="C74" t="s">
        <v>91</v>
      </c>
      <c r="D74" s="5">
        <v>6202372482</v>
      </c>
      <c r="E74" s="5">
        <v>-17569912554</v>
      </c>
      <c r="F74" s="5">
        <v>-32458342224</v>
      </c>
      <c r="G74" s="5">
        <v>18364630263</v>
      </c>
      <c r="I74" s="5">
        <v>23434042975</v>
      </c>
      <c r="J74" s="5">
        <v>242281205445</v>
      </c>
      <c r="K74" s="5">
        <v>261707956334</v>
      </c>
      <c r="L74" s="5">
        <v>167898804804</v>
      </c>
    </row>
    <row r="75" spans="2:12" ht="15.5" x14ac:dyDescent="0.35">
      <c r="C75" t="s">
        <v>92</v>
      </c>
      <c r="D75" s="5">
        <v>6202372482</v>
      </c>
      <c r="E75" s="5">
        <v>-17569912554</v>
      </c>
      <c r="F75" s="5">
        <v>-32458342224</v>
      </c>
      <c r="G75" s="5">
        <v>18364630263</v>
      </c>
      <c r="I75" s="5">
        <v>23434042975</v>
      </c>
      <c r="J75" s="5">
        <v>242281205445</v>
      </c>
      <c r="K75" s="5">
        <v>261707956334</v>
      </c>
      <c r="L75" s="5">
        <v>167898804804</v>
      </c>
    </row>
    <row r="77" spans="2:12" ht="15.5" x14ac:dyDescent="0.35">
      <c r="B77" t="s">
        <v>93</v>
      </c>
      <c r="C77" t="s">
        <v>94</v>
      </c>
    </row>
    <row r="78" spans="2:12" ht="15.5" x14ac:dyDescent="0.35">
      <c r="C78" t="s">
        <v>95</v>
      </c>
    </row>
    <row r="79" spans="2:12" ht="15.5" x14ac:dyDescent="0.35">
      <c r="C79" t="s">
        <v>19</v>
      </c>
      <c r="D79" s="5">
        <v>66806123224</v>
      </c>
      <c r="E79" s="5">
        <v>66587705278</v>
      </c>
      <c r="F79" s="5">
        <v>135980075507</v>
      </c>
      <c r="G79" s="5">
        <v>26603215155</v>
      </c>
      <c r="I79" s="5">
        <v>66587705278</v>
      </c>
      <c r="J79" s="5">
        <v>182972845733</v>
      </c>
      <c r="K79" s="5">
        <v>44836166250</v>
      </c>
      <c r="L79" s="5">
        <v>45928259271</v>
      </c>
    </row>
    <row r="80" spans="2:12" ht="15.5" x14ac:dyDescent="0.35">
      <c r="C80" t="s">
        <v>96</v>
      </c>
      <c r="D80" s="5">
        <v>108986813821</v>
      </c>
      <c r="E80" s="5">
        <v>106751192685</v>
      </c>
      <c r="F80" s="5">
        <v>89655083059</v>
      </c>
      <c r="G80" s="5">
        <v>104744150633</v>
      </c>
      <c r="I80" s="5">
        <v>106751192685</v>
      </c>
      <c r="J80" s="5">
        <v>129131063703</v>
      </c>
      <c r="K80" s="5">
        <v>121485104094</v>
      </c>
      <c r="L80" s="5">
        <v>80346238594</v>
      </c>
    </row>
    <row r="81" spans="3:12" ht="15.5" x14ac:dyDescent="0.35">
      <c r="C81" t="s">
        <v>97</v>
      </c>
      <c r="D81" s="5">
        <v>9180116122</v>
      </c>
      <c r="E81" s="5">
        <v>6303810348</v>
      </c>
      <c r="F81" s="5">
        <v>6249839070</v>
      </c>
      <c r="G81" s="5">
        <v>1350000</v>
      </c>
      <c r="I81" s="5">
        <v>6303810348</v>
      </c>
      <c r="J81" s="5">
        <v>2239705264</v>
      </c>
      <c r="K81" s="5">
        <v>49869154808</v>
      </c>
    </row>
    <row r="82" spans="3:12" ht="15.5" x14ac:dyDescent="0.35">
      <c r="C82" t="s">
        <v>98</v>
      </c>
      <c r="D82" s="5">
        <v>2671964411</v>
      </c>
      <c r="E82" s="5">
        <v>2217562615</v>
      </c>
      <c r="F82" s="5">
        <v>2235844198</v>
      </c>
      <c r="G82" s="5">
        <v>2287499514</v>
      </c>
      <c r="I82" s="5">
        <v>2217562615</v>
      </c>
      <c r="J82" s="5">
        <v>2133699020</v>
      </c>
      <c r="K82" s="5">
        <v>1445962084</v>
      </c>
      <c r="L82" s="5">
        <v>1610322227</v>
      </c>
    </row>
    <row r="83" spans="3:12" ht="15.5" x14ac:dyDescent="0.35">
      <c r="C83" t="s">
        <v>99</v>
      </c>
      <c r="D83" s="5">
        <v>108986813821</v>
      </c>
      <c r="E83" s="5">
        <v>106751192685</v>
      </c>
      <c r="F83" s="5">
        <v>89655083059</v>
      </c>
      <c r="G83" s="5">
        <v>104744150633</v>
      </c>
      <c r="I83" s="5">
        <v>106751192685</v>
      </c>
      <c r="J83" s="5">
        <v>129131063703</v>
      </c>
      <c r="K83" s="5">
        <v>121485104094</v>
      </c>
      <c r="L83" s="5">
        <v>80346238594</v>
      </c>
    </row>
    <row r="84" spans="3:12" ht="15.5" x14ac:dyDescent="0.35">
      <c r="C84" t="s">
        <v>100</v>
      </c>
      <c r="D84" s="5">
        <v>866757147</v>
      </c>
      <c r="E84" s="5">
        <v>1009376421</v>
      </c>
      <c r="F84" s="5">
        <v>1149810965</v>
      </c>
      <c r="G84" s="5">
        <v>5699045905</v>
      </c>
      <c r="I84" s="5">
        <v>1009376421</v>
      </c>
      <c r="J84" s="5">
        <v>8452414730</v>
      </c>
      <c r="K84" s="5">
        <v>162202261915</v>
      </c>
      <c r="L84" s="5">
        <v>70756855944</v>
      </c>
    </row>
    <row r="85" spans="3:12" ht="15.5" x14ac:dyDescent="0.35">
      <c r="C85" t="s">
        <v>101</v>
      </c>
      <c r="D85" s="5">
        <v>866757147</v>
      </c>
      <c r="E85" s="5">
        <v>1009376421</v>
      </c>
      <c r="F85" s="5">
        <v>1149810965</v>
      </c>
      <c r="G85" s="5">
        <v>5699045905</v>
      </c>
      <c r="I85" s="5">
        <v>1009376421</v>
      </c>
      <c r="J85" s="5">
        <v>8452414730</v>
      </c>
      <c r="K85" s="5">
        <v>162202261915</v>
      </c>
      <c r="L85" s="5">
        <v>70756855944</v>
      </c>
    </row>
    <row r="86" spans="3:12" ht="15.5" x14ac:dyDescent="0.35">
      <c r="C86" t="s">
        <v>103</v>
      </c>
      <c r="D86" s="5">
        <v>201100339083</v>
      </c>
      <c r="E86" s="5">
        <v>165727125497</v>
      </c>
      <c r="F86" s="5">
        <v>184860667081</v>
      </c>
      <c r="G86" s="5">
        <v>205112452835</v>
      </c>
      <c r="I86" s="5">
        <v>165727125497</v>
      </c>
      <c r="J86" s="5">
        <v>131526602774</v>
      </c>
      <c r="K86" s="5">
        <v>127534064338</v>
      </c>
      <c r="L86" s="5">
        <v>87445717940</v>
      </c>
    </row>
    <row r="87" spans="3:12" ht="15.5" x14ac:dyDescent="0.35">
      <c r="C87" t="s">
        <v>78</v>
      </c>
      <c r="D87" s="5">
        <v>-1177328533</v>
      </c>
      <c r="E87" s="5">
        <v>-1177319267</v>
      </c>
      <c r="F87" s="5">
        <v>-1581347842</v>
      </c>
      <c r="G87" s="5">
        <v>-1580990134</v>
      </c>
      <c r="I87" s="5">
        <v>-1177319267</v>
      </c>
      <c r="J87" s="5">
        <v>-1581480040</v>
      </c>
      <c r="K87" s="5">
        <v>-494719865</v>
      </c>
      <c r="L87" s="5">
        <v>-63833715</v>
      </c>
    </row>
    <row r="88" spans="3:12" ht="15.5" x14ac:dyDescent="0.35">
      <c r="C88" t="s">
        <v>104</v>
      </c>
      <c r="D88" s="5">
        <v>511640236883</v>
      </c>
      <c r="E88" s="5">
        <v>516895323680</v>
      </c>
      <c r="F88" s="5">
        <v>587230845325</v>
      </c>
      <c r="G88" s="5">
        <v>540585460738</v>
      </c>
      <c r="I88" s="5">
        <v>516895323680</v>
      </c>
      <c r="J88" s="5">
        <v>591805781240</v>
      </c>
      <c r="K88" s="5">
        <v>529717384396</v>
      </c>
      <c r="L88" s="5">
        <v>365224691748</v>
      </c>
    </row>
    <row r="89" spans="3:12" ht="15.5" x14ac:dyDescent="0.35">
      <c r="C89" t="s">
        <v>105</v>
      </c>
    </row>
    <row r="90" spans="3:12" ht="15.5" x14ac:dyDescent="0.35">
      <c r="C90" t="s">
        <v>106</v>
      </c>
      <c r="D90" s="5">
        <v>1115008572069</v>
      </c>
      <c r="E90" s="5">
        <v>1115599278153</v>
      </c>
      <c r="F90" s="5">
        <v>1036257542907</v>
      </c>
      <c r="G90" s="5">
        <v>860237347634</v>
      </c>
      <c r="I90" s="5">
        <v>1115599278153</v>
      </c>
      <c r="J90" s="5">
        <v>870325960897</v>
      </c>
      <c r="K90" s="5">
        <v>963819849104</v>
      </c>
      <c r="L90" s="5">
        <v>820052267282</v>
      </c>
    </row>
    <row r="91" spans="3:12" ht="15.5" x14ac:dyDescent="0.35">
      <c r="C91" t="s">
        <v>109</v>
      </c>
      <c r="L91" s="5">
        <v>292859344</v>
      </c>
    </row>
    <row r="92" spans="3:12" ht="15.5" x14ac:dyDescent="0.35">
      <c r="C92" t="s">
        <v>110</v>
      </c>
      <c r="D92" s="5">
        <v>1163705370774</v>
      </c>
      <c r="E92" s="5">
        <v>1169770998023</v>
      </c>
      <c r="F92" s="5">
        <v>1088908729689</v>
      </c>
      <c r="G92" s="5">
        <v>924381191900</v>
      </c>
      <c r="I92" s="5">
        <v>1169770998023</v>
      </c>
      <c r="J92" s="5">
        <v>910920204421</v>
      </c>
      <c r="K92" s="5">
        <v>1024066981545</v>
      </c>
      <c r="L92" s="5">
        <v>827326276098</v>
      </c>
    </row>
    <row r="93" spans="3:12" ht="15.5" x14ac:dyDescent="0.35">
      <c r="C93" t="s">
        <v>111</v>
      </c>
      <c r="D93" s="5">
        <v>1675345607657</v>
      </c>
      <c r="E93" s="5">
        <v>1686666321703</v>
      </c>
      <c r="F93" s="5">
        <v>1676139575014</v>
      </c>
      <c r="G93" s="5">
        <v>1464966652638</v>
      </c>
      <c r="I93" s="5">
        <v>1686666321703</v>
      </c>
      <c r="J93" s="5">
        <v>1502725985661</v>
      </c>
      <c r="K93" s="5">
        <v>1553784365941</v>
      </c>
      <c r="L93" s="5">
        <v>1192550967846</v>
      </c>
    </row>
    <row r="94" spans="3:12" ht="15.5" x14ac:dyDescent="0.35">
      <c r="C94" t="s">
        <v>112</v>
      </c>
    </row>
    <row r="95" spans="3:12" ht="15.5" x14ac:dyDescent="0.35">
      <c r="C95" t="s">
        <v>113</v>
      </c>
    </row>
    <row r="96" spans="3:12" ht="15.5" x14ac:dyDescent="0.35">
      <c r="C96" t="s">
        <v>114</v>
      </c>
      <c r="D96" s="5">
        <v>232473920265</v>
      </c>
      <c r="E96" s="5">
        <v>247819779166</v>
      </c>
      <c r="F96" s="5">
        <v>224791988199</v>
      </c>
      <c r="G96" s="5">
        <v>171662038723</v>
      </c>
      <c r="I96" s="5">
        <v>247819779166</v>
      </c>
      <c r="J96" s="5">
        <v>168275304909</v>
      </c>
      <c r="K96" s="5">
        <v>187836648141</v>
      </c>
      <c r="L96" s="5">
        <v>100082020515</v>
      </c>
    </row>
    <row r="97" spans="3:12" ht="15.5" x14ac:dyDescent="0.35">
      <c r="C97" t="s">
        <v>115</v>
      </c>
    </row>
    <row r="98" spans="3:12" ht="15.5" x14ac:dyDescent="0.35">
      <c r="C98" t="s">
        <v>312</v>
      </c>
      <c r="D98" s="5">
        <v>56989395253</v>
      </c>
      <c r="E98" s="5">
        <v>47471293918</v>
      </c>
      <c r="F98" s="5">
        <v>65127862167</v>
      </c>
      <c r="G98" s="5">
        <v>38557518907</v>
      </c>
      <c r="I98" s="5">
        <v>47471293918</v>
      </c>
      <c r="J98" s="5">
        <v>64118765108</v>
      </c>
      <c r="K98" s="5">
        <v>58654812195</v>
      </c>
      <c r="L98" s="5">
        <v>61999126165</v>
      </c>
    </row>
    <row r="99" spans="3:12" ht="15.5" x14ac:dyDescent="0.35">
      <c r="C99" t="s">
        <v>345</v>
      </c>
      <c r="D99" s="5">
        <v>50000000000</v>
      </c>
      <c r="E99" s="5">
        <v>50000000000</v>
      </c>
      <c r="F99" s="5">
        <v>50000000000</v>
      </c>
      <c r="I99" s="5">
        <v>50000000000</v>
      </c>
    </row>
    <row r="100" spans="3:12" ht="15.5" x14ac:dyDescent="0.35">
      <c r="C100" t="s">
        <v>119</v>
      </c>
      <c r="D100" s="5">
        <v>18928445005</v>
      </c>
      <c r="E100" s="5">
        <v>48799285242</v>
      </c>
      <c r="F100" s="5">
        <v>18591669661</v>
      </c>
      <c r="G100" s="5">
        <v>48217891544</v>
      </c>
      <c r="I100" s="5">
        <v>48799285242</v>
      </c>
      <c r="J100" s="5">
        <v>27861267795</v>
      </c>
      <c r="K100" s="5">
        <v>36023218639</v>
      </c>
      <c r="L100" s="5">
        <v>15488498880</v>
      </c>
    </row>
    <row r="101" spans="3:12" ht="15.5" x14ac:dyDescent="0.35">
      <c r="C101" t="s">
        <v>118</v>
      </c>
      <c r="D101" s="5">
        <v>4039927371</v>
      </c>
      <c r="E101" s="5">
        <v>1653599060</v>
      </c>
      <c r="F101" s="5">
        <v>8890513585</v>
      </c>
      <c r="G101" s="5">
        <v>10297783262</v>
      </c>
      <c r="I101" s="5">
        <v>1653599060</v>
      </c>
      <c r="J101" s="5">
        <v>13902620095</v>
      </c>
      <c r="K101" s="5">
        <v>13752450089</v>
      </c>
      <c r="L101" s="5">
        <v>6075019000</v>
      </c>
    </row>
    <row r="102" spans="3:12" ht="15.5" x14ac:dyDescent="0.35">
      <c r="C102" t="s">
        <v>116</v>
      </c>
    </row>
    <row r="103" spans="3:12" ht="15.5" x14ac:dyDescent="0.35">
      <c r="C103" t="s">
        <v>318</v>
      </c>
      <c r="D103" s="5">
        <v>11852080533</v>
      </c>
      <c r="E103" s="5">
        <v>8521372963</v>
      </c>
      <c r="F103" s="5">
        <v>8485683268</v>
      </c>
      <c r="G103" s="5">
        <v>2288849514</v>
      </c>
      <c r="I103" s="5">
        <v>8521372963</v>
      </c>
      <c r="J103" s="5">
        <v>4373404284</v>
      </c>
      <c r="K103" s="5">
        <v>51315116892</v>
      </c>
      <c r="L103" s="5">
        <v>1610322227</v>
      </c>
    </row>
    <row r="104" spans="3:12" ht="15.5" x14ac:dyDescent="0.35">
      <c r="C104" t="s">
        <v>313</v>
      </c>
    </row>
    <row r="105" spans="3:12" ht="15.5" x14ac:dyDescent="0.35">
      <c r="C105" t="s">
        <v>314</v>
      </c>
      <c r="D105" s="5">
        <v>109200000000</v>
      </c>
      <c r="E105" s="5">
        <v>116100000000</v>
      </c>
      <c r="F105" s="5">
        <v>123000000000</v>
      </c>
      <c r="G105" s="5">
        <v>129900000000</v>
      </c>
      <c r="I105" s="5">
        <v>116100000000</v>
      </c>
      <c r="J105" s="5">
        <v>143700000000</v>
      </c>
      <c r="K105" s="5">
        <v>2853333333</v>
      </c>
      <c r="L105" s="5">
        <v>4993333333</v>
      </c>
    </row>
    <row r="106" spans="3:12" ht="15.5" x14ac:dyDescent="0.35">
      <c r="C106" t="s">
        <v>346</v>
      </c>
      <c r="L106" s="5">
        <v>33000000</v>
      </c>
    </row>
    <row r="107" spans="3:12" ht="15.5" x14ac:dyDescent="0.35">
      <c r="C107" t="s">
        <v>315</v>
      </c>
      <c r="D107" s="5">
        <v>43886757942</v>
      </c>
      <c r="E107" s="5">
        <v>50499155041</v>
      </c>
      <c r="F107" s="5">
        <v>34016384843</v>
      </c>
      <c r="G107" s="5">
        <v>39383611768</v>
      </c>
      <c r="I107" s="5">
        <v>50499155041</v>
      </c>
      <c r="J107" s="5">
        <v>48357687142</v>
      </c>
      <c r="K107" s="5">
        <v>23889917488</v>
      </c>
      <c r="L107" s="5">
        <v>4062550133</v>
      </c>
    </row>
    <row r="108" spans="3:12" ht="15.5" x14ac:dyDescent="0.35">
      <c r="C108" t="s">
        <v>121</v>
      </c>
      <c r="D108" s="5">
        <v>144893766327</v>
      </c>
      <c r="E108" s="5">
        <v>147070993954</v>
      </c>
      <c r="F108" s="5">
        <v>141850094827</v>
      </c>
      <c r="G108" s="5">
        <v>144778287450</v>
      </c>
      <c r="I108" s="5">
        <v>147070993954</v>
      </c>
      <c r="J108" s="5">
        <v>159386652040</v>
      </c>
      <c r="K108" s="5">
        <v>30915630597</v>
      </c>
      <c r="L108" s="5">
        <v>11344816462</v>
      </c>
    </row>
    <row r="109" spans="3:12" ht="15.5" x14ac:dyDescent="0.35">
      <c r="C109" t="s">
        <v>122</v>
      </c>
      <c r="D109" s="5">
        <v>144893766327</v>
      </c>
      <c r="E109" s="5">
        <v>147070993954</v>
      </c>
      <c r="F109" s="5">
        <v>141850094827</v>
      </c>
      <c r="G109" s="5">
        <v>144778287450</v>
      </c>
      <c r="I109" s="5">
        <v>147070993954</v>
      </c>
      <c r="J109" s="5">
        <v>159386652040</v>
      </c>
      <c r="K109" s="5">
        <v>30915630597</v>
      </c>
      <c r="L109" s="5">
        <v>11344816462</v>
      </c>
    </row>
    <row r="110" spans="3:12" ht="15.5" x14ac:dyDescent="0.35">
      <c r="C110" t="s">
        <v>316</v>
      </c>
    </row>
    <row r="111" spans="3:12" ht="15.5" x14ac:dyDescent="0.35">
      <c r="C111" t="s">
        <v>317</v>
      </c>
      <c r="D111" s="5">
        <v>130024694919</v>
      </c>
      <c r="E111" s="5">
        <v>135558891891</v>
      </c>
      <c r="F111" s="5">
        <v>123732454688</v>
      </c>
      <c r="G111" s="5">
        <v>130925436564</v>
      </c>
      <c r="I111" s="5">
        <v>135558891891</v>
      </c>
      <c r="J111" s="5">
        <v>147215782504</v>
      </c>
      <c r="K111" s="5">
        <v>23611020474</v>
      </c>
      <c r="L111" s="5">
        <v>7463277670</v>
      </c>
    </row>
    <row r="112" spans="3:12" ht="15.5" x14ac:dyDescent="0.35">
      <c r="C112" t="s">
        <v>347</v>
      </c>
      <c r="D112" s="5">
        <v>8420156074</v>
      </c>
      <c r="E112" s="5">
        <v>5597447499</v>
      </c>
      <c r="F112" s="5">
        <v>9513201891</v>
      </c>
      <c r="G112" s="5">
        <v>5645328100</v>
      </c>
      <c r="I112" s="5">
        <v>5597447499</v>
      </c>
      <c r="J112" s="5">
        <v>4757177674</v>
      </c>
      <c r="K112" s="5">
        <v>2150117148</v>
      </c>
    </row>
    <row r="113" spans="2:12" ht="15.5" x14ac:dyDescent="0.35">
      <c r="C113" t="s">
        <v>127</v>
      </c>
      <c r="D113" s="5">
        <v>377367686592</v>
      </c>
      <c r="E113" s="5">
        <v>394890773120</v>
      </c>
      <c r="F113" s="5">
        <v>366642083026</v>
      </c>
      <c r="G113" s="5">
        <v>316440326173</v>
      </c>
      <c r="I113" s="5">
        <v>394890773120</v>
      </c>
      <c r="J113" s="5">
        <v>327661956949</v>
      </c>
      <c r="K113" s="5">
        <v>218752278738</v>
      </c>
      <c r="L113" s="5">
        <v>111426836977</v>
      </c>
    </row>
    <row r="114" spans="2:12" ht="15.5" x14ac:dyDescent="0.35">
      <c r="C114" t="s">
        <v>128</v>
      </c>
    </row>
    <row r="115" spans="2:12" ht="15.5" x14ac:dyDescent="0.35">
      <c r="C115" t="s">
        <v>129</v>
      </c>
      <c r="D115" s="5">
        <v>1185882400000</v>
      </c>
      <c r="E115" s="5">
        <v>1185882400000</v>
      </c>
      <c r="F115" s="5">
        <v>1185882400000</v>
      </c>
      <c r="G115" s="5">
        <v>1008000000000</v>
      </c>
      <c r="I115" s="5">
        <v>1185882400000</v>
      </c>
      <c r="J115" s="5">
        <v>20000000000</v>
      </c>
      <c r="K115" s="5">
        <v>19750000000</v>
      </c>
      <c r="L115" s="5">
        <v>19750000000</v>
      </c>
    </row>
    <row r="116" spans="2:12" ht="15.5" x14ac:dyDescent="0.35">
      <c r="C116" t="s">
        <v>130</v>
      </c>
      <c r="D116" s="5">
        <v>15395076896</v>
      </c>
      <c r="E116" s="5">
        <v>15395076896</v>
      </c>
      <c r="F116" s="5">
        <v>15547107747</v>
      </c>
      <c r="I116" s="5">
        <v>15395076896</v>
      </c>
    </row>
    <row r="117" spans="2:12" ht="15.5" x14ac:dyDescent="0.35">
      <c r="C117" t="s">
        <v>131</v>
      </c>
      <c r="D117" s="5">
        <v>97877772702</v>
      </c>
      <c r="E117" s="5">
        <v>91675390954</v>
      </c>
      <c r="F117" s="5">
        <v>109649332083</v>
      </c>
      <c r="G117" s="5">
        <v>142107316599</v>
      </c>
      <c r="I117" s="5">
        <v>91675390954</v>
      </c>
      <c r="J117" s="5">
        <v>1156645508752</v>
      </c>
      <c r="K117" s="5">
        <v>1315776807068</v>
      </c>
      <c r="L117" s="5">
        <v>1061437964584</v>
      </c>
    </row>
    <row r="118" spans="2:12" ht="15.5" x14ac:dyDescent="0.35">
      <c r="C118" t="s">
        <v>132</v>
      </c>
      <c r="D118" s="5">
        <v>4000000000</v>
      </c>
      <c r="E118" s="5">
        <v>4000000000</v>
      </c>
      <c r="I118" s="5">
        <v>4000000000</v>
      </c>
    </row>
    <row r="119" spans="2:12" ht="15.5" x14ac:dyDescent="0.35">
      <c r="C119" t="s">
        <v>133</v>
      </c>
      <c r="D119" s="5">
        <v>93877772702</v>
      </c>
      <c r="E119" s="5">
        <v>87675390954</v>
      </c>
      <c r="F119" s="5">
        <v>109649332083</v>
      </c>
      <c r="G119" s="5">
        <v>142107316599</v>
      </c>
      <c r="I119" s="5">
        <v>87675390954</v>
      </c>
      <c r="J119" s="5">
        <v>1156645508752</v>
      </c>
      <c r="K119" s="5">
        <v>1315776807068</v>
      </c>
      <c r="L119" s="5">
        <v>1061437964584</v>
      </c>
    </row>
    <row r="120" spans="2:12" ht="15.5" x14ac:dyDescent="0.35">
      <c r="C120" t="s">
        <v>134</v>
      </c>
      <c r="D120" s="5">
        <v>97877772702</v>
      </c>
      <c r="E120" s="5">
        <v>91675390954</v>
      </c>
      <c r="F120" s="5">
        <v>109649332083</v>
      </c>
      <c r="G120" s="5">
        <v>142107316599</v>
      </c>
      <c r="I120" s="5">
        <v>91675390954</v>
      </c>
      <c r="J120" s="5">
        <v>1156645508752</v>
      </c>
      <c r="K120" s="5">
        <v>1315776807068</v>
      </c>
      <c r="L120" s="5">
        <v>1061437964584</v>
      </c>
    </row>
    <row r="121" spans="2:12" ht="15.5" x14ac:dyDescent="0.35">
      <c r="C121" t="s">
        <v>9</v>
      </c>
      <c r="D121" s="5">
        <v>1297977921065</v>
      </c>
      <c r="E121" s="5">
        <v>1291775548583</v>
      </c>
      <c r="F121" s="5">
        <v>1309497491988</v>
      </c>
      <c r="G121" s="5">
        <v>1148526326465</v>
      </c>
      <c r="I121" s="5">
        <v>1291775548583</v>
      </c>
      <c r="J121" s="5">
        <v>1175064028712</v>
      </c>
      <c r="K121" s="5">
        <v>1335032087203</v>
      </c>
      <c r="L121" s="5">
        <v>1081124130869</v>
      </c>
    </row>
    <row r="122" spans="2:12" ht="15.5" x14ac:dyDescent="0.35">
      <c r="C122" t="s">
        <v>136</v>
      </c>
      <c r="D122" s="5">
        <v>1675345607657</v>
      </c>
      <c r="E122" s="5">
        <v>1686666321703</v>
      </c>
      <c r="F122" s="5">
        <v>1676139575014</v>
      </c>
      <c r="G122" s="5">
        <v>1464966652638</v>
      </c>
      <c r="I122" s="5">
        <v>1686666321703</v>
      </c>
      <c r="J122" s="5">
        <v>1502725985661</v>
      </c>
      <c r="K122" s="5">
        <v>1553784365941</v>
      </c>
      <c r="L122" s="5">
        <v>1192550967846</v>
      </c>
    </row>
    <row r="123" spans="2:12" ht="15.5" x14ac:dyDescent="0.35">
      <c r="C123" t="s">
        <v>137</v>
      </c>
      <c r="D123" s="5">
        <v>1482353000</v>
      </c>
      <c r="E123" s="5">
        <v>1482353000</v>
      </c>
      <c r="F123" s="5">
        <v>1482353000</v>
      </c>
      <c r="G123" s="5">
        <v>1260000000</v>
      </c>
      <c r="I123" s="5">
        <v>1482353000</v>
      </c>
      <c r="J123" s="5">
        <v>80000</v>
      </c>
      <c r="K123" s="5">
        <v>19750</v>
      </c>
      <c r="L123" s="5">
        <v>19750</v>
      </c>
    </row>
    <row r="125" spans="2:12" ht="15.5" x14ac:dyDescent="0.35">
      <c r="B125" t="s">
        <v>138</v>
      </c>
      <c r="C125" t="s">
        <v>139</v>
      </c>
      <c r="D125" s="5">
        <v>52633457755</v>
      </c>
      <c r="E125" s="5">
        <v>8158840132</v>
      </c>
      <c r="F125" s="5">
        <v>83284629623</v>
      </c>
      <c r="G125" s="5">
        <v>74336972772</v>
      </c>
      <c r="I125" s="5">
        <v>156609603599</v>
      </c>
      <c r="J125" s="5">
        <v>296313659483</v>
      </c>
      <c r="K125" s="5">
        <v>302494580092</v>
      </c>
      <c r="L125" s="5">
        <v>308669330074</v>
      </c>
    </row>
    <row r="126" spans="2:12" ht="15.5" x14ac:dyDescent="0.35">
      <c r="C126" t="s">
        <v>319</v>
      </c>
      <c r="D126" s="5">
        <v>227761497873</v>
      </c>
      <c r="E126" s="5">
        <v>250600324954</v>
      </c>
      <c r="F126" s="5">
        <v>266393633780</v>
      </c>
      <c r="G126" s="5">
        <v>226943880806</v>
      </c>
      <c r="I126" s="5">
        <v>1052012909481</v>
      </c>
      <c r="J126" s="5">
        <v>984207523066</v>
      </c>
      <c r="K126" s="5">
        <v>951915268893</v>
      </c>
      <c r="L126" s="5">
        <v>824735249166</v>
      </c>
    </row>
    <row r="127" spans="2:12" ht="15.5" x14ac:dyDescent="0.35">
      <c r="C127" t="s">
        <v>320</v>
      </c>
      <c r="D127" s="5">
        <v>-134131063251</v>
      </c>
      <c r="E127" s="5">
        <v>-202922228346</v>
      </c>
      <c r="F127" s="5">
        <v>-149408717611</v>
      </c>
      <c r="G127" s="5">
        <v>-119634095470</v>
      </c>
      <c r="I127" s="5">
        <v>-746796885679</v>
      </c>
      <c r="J127" s="5">
        <v>-568042690358</v>
      </c>
      <c r="K127" s="5">
        <v>-530207672017</v>
      </c>
      <c r="L127" s="5">
        <v>-399146058043</v>
      </c>
    </row>
    <row r="128" spans="2:12" ht="15.5" x14ac:dyDescent="0.35">
      <c r="C128" t="s">
        <v>145</v>
      </c>
      <c r="D128" s="5">
        <v>-35624378746</v>
      </c>
      <c r="E128" s="5">
        <v>-27215876284</v>
      </c>
      <c r="F128" s="5">
        <v>-28591911796</v>
      </c>
      <c r="G128" s="5">
        <v>-29915070433</v>
      </c>
      <c r="I128" s="5">
        <v>-120655345247</v>
      </c>
      <c r="J128" s="5">
        <v>-110145199513</v>
      </c>
      <c r="K128" s="5">
        <v>-104113898028</v>
      </c>
      <c r="L128" s="5">
        <v>-96337115239</v>
      </c>
    </row>
    <row r="129" spans="3:12" ht="15.5" x14ac:dyDescent="0.35">
      <c r="C129" t="s">
        <v>348</v>
      </c>
      <c r="D129" s="5">
        <v>89144206</v>
      </c>
      <c r="E129" s="5">
        <v>249374576</v>
      </c>
      <c r="F129" s="5">
        <v>495514629</v>
      </c>
      <c r="G129" s="5">
        <v>143124149</v>
      </c>
      <c r="I129" s="5">
        <v>1331973987</v>
      </c>
      <c r="J129" s="5">
        <v>18783149443</v>
      </c>
      <c r="K129" s="5">
        <v>720140881</v>
      </c>
      <c r="L129" s="5">
        <v>699812248</v>
      </c>
    </row>
    <row r="130" spans="3:12" ht="15.5" x14ac:dyDescent="0.35">
      <c r="C130" t="s">
        <v>322</v>
      </c>
      <c r="E130" s="5">
        <v>-2108061917</v>
      </c>
      <c r="F130" s="5">
        <v>-2265053133</v>
      </c>
      <c r="G130" s="5">
        <v>-4476562898</v>
      </c>
      <c r="I130" s="5">
        <v>-8849677948</v>
      </c>
      <c r="J130" s="5">
        <v>-12865700452</v>
      </c>
      <c r="K130" s="5">
        <v>-10863981601</v>
      </c>
      <c r="L130" s="5">
        <v>-8774655898</v>
      </c>
    </row>
    <row r="131" spans="3:12" ht="15.5" x14ac:dyDescent="0.35">
      <c r="C131" t="s">
        <v>146</v>
      </c>
      <c r="D131" s="5">
        <v>-2096066550</v>
      </c>
      <c r="E131" s="5">
        <v>-6003636691</v>
      </c>
      <c r="G131" s="5">
        <v>4646834442</v>
      </c>
      <c r="I131" s="5">
        <v>-6003636691</v>
      </c>
    </row>
    <row r="132" spans="3:12" ht="15.5" x14ac:dyDescent="0.35">
      <c r="C132" t="s">
        <v>156</v>
      </c>
      <c r="D132" s="5">
        <v>-3365675777</v>
      </c>
      <c r="E132" s="5">
        <v>-4441056160</v>
      </c>
      <c r="F132" s="5">
        <v>-3338836246</v>
      </c>
      <c r="G132" s="5">
        <v>-3371137824</v>
      </c>
      <c r="I132" s="5">
        <v>-14429734304</v>
      </c>
      <c r="J132" s="5">
        <v>-15623422703</v>
      </c>
      <c r="K132" s="5">
        <v>-4955278036</v>
      </c>
      <c r="L132" s="5">
        <v>-12507902160</v>
      </c>
    </row>
    <row r="133" spans="3:12" ht="15.5" x14ac:dyDescent="0.35">
      <c r="C133" t="s">
        <v>159</v>
      </c>
      <c r="D133" s="5">
        <v>-9266632009</v>
      </c>
      <c r="E133" s="5">
        <v>-307038656</v>
      </c>
      <c r="F133" s="5">
        <v>230651064573</v>
      </c>
      <c r="G133" s="5">
        <v>-19061230357</v>
      </c>
      <c r="I133" s="5">
        <v>104382795560</v>
      </c>
      <c r="J133" s="5">
        <v>-305321964300</v>
      </c>
      <c r="K133" s="5">
        <v>23996334618</v>
      </c>
      <c r="L133" s="5">
        <v>-249097982637</v>
      </c>
    </row>
    <row r="134" spans="3:12" ht="15.5" x14ac:dyDescent="0.35">
      <c r="C134" t="s">
        <v>160</v>
      </c>
      <c r="D134" s="5">
        <v>-43148407800</v>
      </c>
      <c r="E134" s="5">
        <v>-77244171705</v>
      </c>
      <c r="F134" s="5">
        <v>-204558833844</v>
      </c>
      <c r="G134" s="5">
        <v>-87706250531</v>
      </c>
      <c r="I134" s="5">
        <v>-377377539614</v>
      </c>
      <c r="J134" s="5">
        <v>150744984300</v>
      </c>
      <c r="K134" s="5">
        <v>-327583007731</v>
      </c>
      <c r="L134" s="5">
        <v>-18321611729</v>
      </c>
    </row>
    <row r="135" spans="3:12" ht="15.5" x14ac:dyDescent="0.35">
      <c r="C135" t="s">
        <v>161</v>
      </c>
      <c r="D135" s="5">
        <v>-43148407800</v>
      </c>
      <c r="E135" s="5">
        <v>-124164490427</v>
      </c>
      <c r="F135" s="5">
        <v>-231498033838</v>
      </c>
      <c r="G135" s="5">
        <v>-41345345471</v>
      </c>
      <c r="I135" s="5">
        <v>-442176153270</v>
      </c>
      <c r="J135" s="5">
        <v>-107113816006</v>
      </c>
      <c r="K135" s="5">
        <v>-329054850509</v>
      </c>
      <c r="L135" s="5">
        <v>-88954979758</v>
      </c>
    </row>
    <row r="136" spans="3:12" ht="15.5" x14ac:dyDescent="0.35">
      <c r="C136" t="s">
        <v>349</v>
      </c>
      <c r="E136" s="5">
        <v>38031655066</v>
      </c>
      <c r="F136" s="5">
        <v>4939199994</v>
      </c>
      <c r="G136" s="5">
        <v>-46360905060</v>
      </c>
      <c r="I136" s="5">
        <v>-3390050000</v>
      </c>
      <c r="L136" s="5">
        <v>-41755500</v>
      </c>
    </row>
    <row r="137" spans="3:12" ht="15.5" x14ac:dyDescent="0.35">
      <c r="C137" t="s">
        <v>350</v>
      </c>
      <c r="K137" s="5">
        <v>-91953065974</v>
      </c>
      <c r="L137" s="5">
        <v>-67384722800</v>
      </c>
    </row>
    <row r="138" spans="3:12" ht="15.5" x14ac:dyDescent="0.35">
      <c r="C138" t="s">
        <v>351</v>
      </c>
      <c r="E138" s="5">
        <v>2475288456</v>
      </c>
      <c r="I138" s="5">
        <v>2475288456</v>
      </c>
      <c r="J138" s="5">
        <v>158784344542</v>
      </c>
    </row>
    <row r="139" spans="3:12" ht="15.5" x14ac:dyDescent="0.35">
      <c r="C139" t="s">
        <v>352</v>
      </c>
      <c r="E139" s="5">
        <v>6413375200</v>
      </c>
      <c r="F139" s="5">
        <v>22000000000</v>
      </c>
      <c r="I139" s="5">
        <v>65713375200</v>
      </c>
      <c r="J139" s="5">
        <v>99074455764</v>
      </c>
      <c r="K139" s="5">
        <v>93424908752</v>
      </c>
      <c r="L139" s="5">
        <v>138059846329</v>
      </c>
    </row>
    <row r="140" spans="3:12" ht="15.5" x14ac:dyDescent="0.35">
      <c r="C140" t="s">
        <v>170</v>
      </c>
      <c r="D140" s="5">
        <v>-9266632009</v>
      </c>
      <c r="E140" s="5">
        <v>-307038656</v>
      </c>
      <c r="F140" s="5">
        <v>230651064573</v>
      </c>
      <c r="G140" s="5">
        <v>-19061230357</v>
      </c>
      <c r="I140" s="5">
        <v>104382795560</v>
      </c>
      <c r="J140" s="5">
        <v>-305321964300</v>
      </c>
      <c r="K140" s="5">
        <v>23996334618</v>
      </c>
      <c r="L140" s="5">
        <v>-249097982637</v>
      </c>
    </row>
    <row r="141" spans="3:12" ht="15.5" x14ac:dyDescent="0.35">
      <c r="C141" t="s">
        <v>353</v>
      </c>
      <c r="D141" s="5">
        <v>-50000000000</v>
      </c>
      <c r="E141" s="5">
        <v>-200000000000</v>
      </c>
      <c r="F141" s="5">
        <v>50000000000</v>
      </c>
      <c r="I141" s="5">
        <v>-150000000000</v>
      </c>
      <c r="L141" s="5">
        <v>-35534542814</v>
      </c>
    </row>
    <row r="142" spans="3:12" ht="15.5" x14ac:dyDescent="0.35">
      <c r="C142" t="s">
        <v>354</v>
      </c>
      <c r="D142" s="5">
        <v>50000000000</v>
      </c>
      <c r="E142" s="5">
        <v>200000000000</v>
      </c>
      <c r="I142" s="5">
        <v>200000000000</v>
      </c>
    </row>
    <row r="143" spans="3:12" ht="15.5" x14ac:dyDescent="0.35">
      <c r="C143" t="s">
        <v>355</v>
      </c>
      <c r="E143" s="5">
        <v>4064105084</v>
      </c>
      <c r="I143" s="5">
        <v>4064105084</v>
      </c>
      <c r="J143" s="5">
        <v>-45367252079</v>
      </c>
      <c r="L143" s="5">
        <v>-2754616525</v>
      </c>
    </row>
    <row r="144" spans="3:12" ht="15.5" x14ac:dyDescent="0.35">
      <c r="C144" t="s">
        <v>175</v>
      </c>
      <c r="D144" s="5">
        <v>2879962062</v>
      </c>
      <c r="K144" s="5">
        <v>47606957340</v>
      </c>
    </row>
    <row r="145" spans="2:12" ht="15.5" x14ac:dyDescent="0.35">
      <c r="C145" t="s">
        <v>356</v>
      </c>
      <c r="D145" s="5">
        <v>-6900000000</v>
      </c>
      <c r="E145" s="5">
        <v>-6900000000</v>
      </c>
      <c r="F145" s="5">
        <v>-6900000000</v>
      </c>
      <c r="G145" s="5">
        <v>-6900000000</v>
      </c>
      <c r="I145" s="5">
        <v>-27600000000</v>
      </c>
      <c r="J145" s="5">
        <v>-26493333333</v>
      </c>
      <c r="K145" s="5">
        <v>-2140000000</v>
      </c>
      <c r="L145" s="5">
        <v>-173399371235</v>
      </c>
    </row>
    <row r="146" spans="2:12" ht="15.5" x14ac:dyDescent="0.35">
      <c r="C146" t="s">
        <v>357</v>
      </c>
      <c r="J146" s="5">
        <v>192800000000</v>
      </c>
    </row>
    <row r="147" spans="2:12" ht="15.5" x14ac:dyDescent="0.35">
      <c r="C147" t="s">
        <v>184</v>
      </c>
      <c r="I147" s="5">
        <v>-100000000000</v>
      </c>
      <c r="J147" s="5">
        <v>-404761175687</v>
      </c>
      <c r="K147" s="5">
        <v>-5537802532</v>
      </c>
      <c r="L147" s="5">
        <v>-35525000000</v>
      </c>
    </row>
    <row r="148" spans="2:12" ht="15.5" x14ac:dyDescent="0.35">
      <c r="C148" t="s">
        <v>185</v>
      </c>
      <c r="D148" s="5">
        <v>-5246594071</v>
      </c>
      <c r="E148" s="5">
        <v>-4159335993</v>
      </c>
      <c r="F148" s="5">
        <v>-5878443174</v>
      </c>
      <c r="G148" s="5">
        <v>-12161230357</v>
      </c>
      <c r="I148" s="5">
        <v>-22199009524</v>
      </c>
      <c r="J148" s="5">
        <v>-21749917487</v>
      </c>
      <c r="K148" s="5">
        <v>-15899820190</v>
      </c>
      <c r="L148" s="5">
        <v>-1752452063</v>
      </c>
    </row>
    <row r="149" spans="2:12" ht="15.5" x14ac:dyDescent="0.35">
      <c r="C149" t="s">
        <v>358</v>
      </c>
      <c r="K149" s="5">
        <v>-33000000</v>
      </c>
      <c r="L149" s="5">
        <v>-132000000</v>
      </c>
    </row>
    <row r="150" spans="2:12" ht="15.5" x14ac:dyDescent="0.35">
      <c r="C150" t="s">
        <v>359</v>
      </c>
      <c r="F150" s="5">
        <v>200117700000</v>
      </c>
      <c r="I150" s="5">
        <v>200117700000</v>
      </c>
      <c r="J150" s="5">
        <v>250000000</v>
      </c>
    </row>
    <row r="151" spans="2:12" ht="15.5" x14ac:dyDescent="0.35">
      <c r="C151" t="s">
        <v>360</v>
      </c>
      <c r="E151" s="5">
        <v>6688192253</v>
      </c>
      <c r="F151" s="5">
        <v>-6688192253</v>
      </c>
    </row>
    <row r="152" spans="2:12" ht="15.5" x14ac:dyDescent="0.35">
      <c r="C152" t="s">
        <v>361</v>
      </c>
      <c r="J152" s="5">
        <v>-285714</v>
      </c>
    </row>
    <row r="153" spans="2:12" ht="15.5" x14ac:dyDescent="0.35">
      <c r="C153" t="s">
        <v>362</v>
      </c>
      <c r="D153" s="5">
        <v>218417946</v>
      </c>
      <c r="E153" s="5">
        <v>-69392370229</v>
      </c>
      <c r="F153" s="5">
        <v>109376860352</v>
      </c>
      <c r="G153" s="5">
        <v>-32430508116</v>
      </c>
      <c r="I153" s="5">
        <v>-116385140455</v>
      </c>
      <c r="J153" s="5">
        <v>141736679483</v>
      </c>
      <c r="K153" s="5">
        <v>-1092093021</v>
      </c>
      <c r="L153" s="5">
        <v>41249735708</v>
      </c>
    </row>
    <row r="154" spans="2:12" ht="15.5" x14ac:dyDescent="0.35">
      <c r="C154" t="s">
        <v>188</v>
      </c>
      <c r="D154" s="5">
        <v>66587705278</v>
      </c>
      <c r="E154" s="5">
        <v>-3600000000</v>
      </c>
      <c r="I154" s="5">
        <v>182972845733</v>
      </c>
      <c r="J154" s="5">
        <v>44836166250</v>
      </c>
      <c r="K154" s="5">
        <v>45928259271</v>
      </c>
      <c r="L154" s="5">
        <v>4678523563</v>
      </c>
    </row>
    <row r="155" spans="2:12" ht="15.5" x14ac:dyDescent="0.35">
      <c r="C155" t="s">
        <v>189</v>
      </c>
      <c r="D155" s="5">
        <v>66806123224</v>
      </c>
      <c r="E155" s="5">
        <v>-72992370229</v>
      </c>
      <c r="F155" s="5">
        <v>109376860352</v>
      </c>
      <c r="G155" s="5">
        <v>-32430508116</v>
      </c>
      <c r="I155" s="5">
        <v>66587705278</v>
      </c>
      <c r="J155" s="5">
        <v>186572845733</v>
      </c>
      <c r="K155" s="5">
        <v>44836166250</v>
      </c>
      <c r="L155" s="5">
        <v>45928259271</v>
      </c>
    </row>
    <row r="157" spans="2:12" ht="15.5" x14ac:dyDescent="0.35">
      <c r="B157" t="s">
        <v>190</v>
      </c>
      <c r="C157" t="s">
        <v>11</v>
      </c>
      <c r="D157" s="5">
        <v>1480000000</v>
      </c>
      <c r="E157" s="5">
        <v>1480000000</v>
      </c>
      <c r="F157" s="5">
        <v>1480000000</v>
      </c>
      <c r="G157" s="5">
        <v>1260000000</v>
      </c>
      <c r="I157" s="5">
        <v>1480000000</v>
      </c>
      <c r="J157" s="5">
        <v>0</v>
      </c>
      <c r="K157" s="5">
        <v>0</v>
      </c>
      <c r="L157" s="5">
        <v>0</v>
      </c>
    </row>
    <row r="158" spans="2:12" ht="15.5" x14ac:dyDescent="0.35">
      <c r="C158" t="s">
        <v>191</v>
      </c>
      <c r="D158" s="6">
        <v>4.18</v>
      </c>
      <c r="E158" s="6">
        <v>-12.13</v>
      </c>
      <c r="F158" s="6">
        <v>-21.9</v>
      </c>
      <c r="G158" s="6">
        <v>14.57</v>
      </c>
    </row>
    <row r="159" spans="2:12" ht="15.5" x14ac:dyDescent="0.35">
      <c r="C159" t="s">
        <v>192</v>
      </c>
      <c r="D159" s="6">
        <v>214.11</v>
      </c>
      <c r="E159" s="6">
        <v>-107.58</v>
      </c>
      <c r="F159" s="6">
        <v>-61.64</v>
      </c>
      <c r="G159" s="5">
        <v>0</v>
      </c>
    </row>
    <row r="160" spans="2:12" ht="15.5" x14ac:dyDescent="0.35">
      <c r="C160" t="s">
        <v>59</v>
      </c>
      <c r="D160" s="6">
        <v>7.09</v>
      </c>
      <c r="E160" s="6">
        <v>6.8</v>
      </c>
      <c r="F160" s="6">
        <v>8.1199999999999992</v>
      </c>
      <c r="G160" s="5">
        <v>0</v>
      </c>
    </row>
    <row r="161" spans="3:7" ht="15.5" x14ac:dyDescent="0.35">
      <c r="C161" t="s">
        <v>193</v>
      </c>
      <c r="D161" s="5">
        <v>58600000000</v>
      </c>
      <c r="E161" s="5">
        <v>19600000000</v>
      </c>
      <c r="F161" s="5">
        <v>21110000000</v>
      </c>
      <c r="G161" s="5">
        <v>89940000000</v>
      </c>
    </row>
    <row r="162" spans="3:7" ht="15.5" x14ac:dyDescent="0.35">
      <c r="C162" t="s">
        <v>194</v>
      </c>
      <c r="D162" s="6">
        <v>3.7000000000000002E-3</v>
      </c>
      <c r="E162" s="6">
        <v>-1.0700000000000001E-2</v>
      </c>
      <c r="F162" s="6">
        <v>-1.9400000000000001E-2</v>
      </c>
      <c r="G162" s="6">
        <v>1.2500000000000001E-2</v>
      </c>
    </row>
    <row r="163" spans="3:7" ht="15.5" x14ac:dyDescent="0.35">
      <c r="C163" t="s">
        <v>195</v>
      </c>
      <c r="D163" s="6">
        <v>4.7999999999999996E-3</v>
      </c>
      <c r="E163" s="6">
        <v>-1.3899999999999999E-2</v>
      </c>
      <c r="F163" s="6">
        <v>-2.4799999999999999E-2</v>
      </c>
      <c r="G163" s="6">
        <v>1.6E-2</v>
      </c>
    </row>
    <row r="164" spans="3:7" ht="15.5" x14ac:dyDescent="0.35">
      <c r="C164" t="s">
        <v>196</v>
      </c>
      <c r="D164" s="6">
        <v>6.5000000000000006E-3</v>
      </c>
      <c r="E164" s="6">
        <v>-1.38E-2</v>
      </c>
      <c r="F164" s="6">
        <v>-1.66E-2</v>
      </c>
      <c r="G164" s="6">
        <v>2.5399999999999999E-2</v>
      </c>
    </row>
    <row r="165" spans="3:7" ht="15.5" x14ac:dyDescent="0.35">
      <c r="C165" t="s">
        <v>197</v>
      </c>
      <c r="D165" s="6">
        <v>2.79</v>
      </c>
      <c r="E165" s="6">
        <v>-5.65</v>
      </c>
      <c r="F165" s="6">
        <v>-6.4</v>
      </c>
      <c r="G165" s="6">
        <v>4.04</v>
      </c>
    </row>
    <row r="166" spans="3:7" ht="15.5" x14ac:dyDescent="0.35">
      <c r="C166" t="s">
        <v>198</v>
      </c>
      <c r="D166" s="5">
        <v>1298000000000</v>
      </c>
      <c r="E166" s="5">
        <v>1292000000000</v>
      </c>
      <c r="F166" s="5">
        <v>1309000000000</v>
      </c>
      <c r="G166" s="5">
        <v>1149000000000</v>
      </c>
    </row>
    <row r="167" spans="3:7" ht="15.5" x14ac:dyDescent="0.35">
      <c r="C167" t="s">
        <v>199</v>
      </c>
      <c r="D167" s="6">
        <v>1.02</v>
      </c>
      <c r="E167" s="6">
        <v>1.5</v>
      </c>
      <c r="F167" s="6">
        <v>1.53</v>
      </c>
      <c r="G167" s="5">
        <v>0</v>
      </c>
    </row>
    <row r="168" spans="3:7" ht="15.5" x14ac:dyDescent="0.35">
      <c r="C168" t="s">
        <v>200</v>
      </c>
      <c r="D168" s="6">
        <v>875.62</v>
      </c>
      <c r="E168" s="6">
        <v>871.44</v>
      </c>
      <c r="F168" s="6">
        <v>883.39</v>
      </c>
      <c r="G168" s="6">
        <v>911.53</v>
      </c>
    </row>
    <row r="169" spans="3:7" ht="15.5" x14ac:dyDescent="0.35">
      <c r="C169" t="s">
        <v>201</v>
      </c>
      <c r="D169" s="6">
        <v>1.02</v>
      </c>
      <c r="E169" s="6">
        <v>1.5</v>
      </c>
      <c r="F169" s="6">
        <v>1.53</v>
      </c>
      <c r="G169" s="5">
        <v>0</v>
      </c>
    </row>
    <row r="170" spans="3:7" ht="15.5" x14ac:dyDescent="0.35">
      <c r="C170" t="s">
        <v>202</v>
      </c>
      <c r="D170" s="6">
        <v>875.62</v>
      </c>
      <c r="E170" s="6">
        <v>871.44</v>
      </c>
      <c r="F170" s="6">
        <v>883.39</v>
      </c>
      <c r="G170" s="6">
        <v>911.53</v>
      </c>
    </row>
    <row r="171" spans="3:7" ht="15.5" x14ac:dyDescent="0.35">
      <c r="C171" t="s">
        <v>203</v>
      </c>
      <c r="D171" s="5">
        <v>78000000000</v>
      </c>
      <c r="E171" s="5">
        <v>78000000000</v>
      </c>
      <c r="F171" s="5">
        <v>78000000000</v>
      </c>
      <c r="G171" s="5">
        <v>28000000000</v>
      </c>
    </row>
    <row r="172" spans="3:7" ht="15.5" x14ac:dyDescent="0.35">
      <c r="C172" t="s">
        <v>204</v>
      </c>
      <c r="D172" s="5">
        <v>109000000000</v>
      </c>
      <c r="E172" s="5">
        <v>116000000000</v>
      </c>
      <c r="F172" s="5">
        <v>123000000000</v>
      </c>
      <c r="G172" s="5">
        <v>130000000000</v>
      </c>
    </row>
    <row r="173" spans="3:7" ht="15.5" x14ac:dyDescent="0.35">
      <c r="C173" t="s">
        <v>205</v>
      </c>
      <c r="D173" s="5">
        <v>1298000000000</v>
      </c>
      <c r="E173" s="5">
        <v>1292000000000</v>
      </c>
      <c r="F173" s="5">
        <v>1309000000000</v>
      </c>
      <c r="G173" s="5">
        <v>1149000000000</v>
      </c>
    </row>
    <row r="174" spans="3:7" ht="15.5" x14ac:dyDescent="0.35">
      <c r="C174" t="s">
        <v>23</v>
      </c>
      <c r="D174" s="5">
        <v>187000000000</v>
      </c>
      <c r="E174" s="5">
        <v>194000000000</v>
      </c>
      <c r="F174" s="5">
        <v>201000000000</v>
      </c>
      <c r="G174" s="5">
        <v>158000000000</v>
      </c>
    </row>
    <row r="175" spans="3:7" ht="15.5" x14ac:dyDescent="0.35">
      <c r="C175" t="s">
        <v>20</v>
      </c>
      <c r="D175" s="5">
        <v>120000000000</v>
      </c>
      <c r="E175" s="5">
        <v>127000000000</v>
      </c>
      <c r="F175" s="5">
        <v>65000000000</v>
      </c>
      <c r="G175" s="5">
        <v>131000000000</v>
      </c>
    </row>
    <row r="176" spans="3:7" ht="15.5" x14ac:dyDescent="0.35">
      <c r="C176" t="s">
        <v>206</v>
      </c>
      <c r="D176" s="5">
        <v>279000000000</v>
      </c>
      <c r="E176" s="5">
        <v>269000000000</v>
      </c>
      <c r="F176" s="5">
        <v>362000000000</v>
      </c>
      <c r="G176" s="5">
        <v>369000000000</v>
      </c>
    </row>
    <row r="177" spans="3:12" ht="15.5" x14ac:dyDescent="0.35">
      <c r="C177" t="s">
        <v>207</v>
      </c>
      <c r="D177" s="5">
        <v>53000000000</v>
      </c>
      <c r="E177" s="5">
        <v>8000000000</v>
      </c>
      <c r="F177" s="5">
        <v>83000000000</v>
      </c>
      <c r="G177" s="5">
        <v>74000000000</v>
      </c>
    </row>
    <row r="178" spans="3:12" ht="15.5" x14ac:dyDescent="0.35">
      <c r="C178" t="s">
        <v>208</v>
      </c>
      <c r="D178" s="5">
        <v>-43000000000</v>
      </c>
      <c r="E178" s="5">
        <v>-124000000000</v>
      </c>
      <c r="F178" s="5">
        <v>-231000000000</v>
      </c>
      <c r="G178" s="5">
        <v>-41000000000</v>
      </c>
    </row>
    <row r="179" spans="3:12" ht="15.5" x14ac:dyDescent="0.35">
      <c r="C179" t="s">
        <v>12</v>
      </c>
      <c r="D179" s="5">
        <v>9000000000</v>
      </c>
      <c r="E179" s="5">
        <v>-116000000000</v>
      </c>
      <c r="F179" s="5">
        <v>-148000000000</v>
      </c>
      <c r="G179" s="5">
        <v>33000000000</v>
      </c>
    </row>
    <row r="180" spans="3:12" ht="15.5" x14ac:dyDescent="0.35">
      <c r="C180" t="s">
        <v>15</v>
      </c>
      <c r="D180" s="6">
        <v>6.4</v>
      </c>
      <c r="E180" s="6">
        <v>-78.260000000000005</v>
      </c>
      <c r="F180" s="6">
        <v>-99.99</v>
      </c>
      <c r="G180" s="6">
        <v>26.18</v>
      </c>
    </row>
    <row r="181" spans="3:12" ht="15.5" x14ac:dyDescent="0.35">
      <c r="C181" t="s">
        <v>44</v>
      </c>
      <c r="I181" s="6">
        <v>15.54</v>
      </c>
      <c r="J181" s="5">
        <v>3042096</v>
      </c>
      <c r="K181" s="6">
        <v>13272852.779999999</v>
      </c>
      <c r="L181" s="6">
        <v>8504524.6199999992</v>
      </c>
    </row>
    <row r="182" spans="3:12" ht="15.5" x14ac:dyDescent="0.35">
      <c r="C182" t="s">
        <v>58</v>
      </c>
      <c r="I182" s="6">
        <v>83.98</v>
      </c>
      <c r="J182" s="5">
        <v>0</v>
      </c>
      <c r="K182" s="5">
        <v>0</v>
      </c>
      <c r="L182" s="5">
        <v>0</v>
      </c>
    </row>
    <row r="183" spans="3:12" ht="15.5" x14ac:dyDescent="0.35">
      <c r="C183" t="s">
        <v>61</v>
      </c>
      <c r="I183" s="6">
        <v>1.8</v>
      </c>
      <c r="J183" s="5">
        <v>0</v>
      </c>
      <c r="K183" s="5">
        <v>0</v>
      </c>
      <c r="L183" s="5">
        <v>0</v>
      </c>
    </row>
    <row r="184" spans="3:12" ht="15.5" x14ac:dyDescent="0.35">
      <c r="C184" t="s">
        <v>209</v>
      </c>
      <c r="I184" s="5">
        <v>194980000000</v>
      </c>
      <c r="J184" s="5">
        <v>383610000000</v>
      </c>
    </row>
    <row r="185" spans="3:12" ht="15.5" x14ac:dyDescent="0.35">
      <c r="C185" t="s">
        <v>210</v>
      </c>
      <c r="I185" s="6">
        <v>1.37E-2</v>
      </c>
      <c r="J185" s="6">
        <v>0.16200000000000001</v>
      </c>
      <c r="K185" s="6">
        <v>0.16870000000000002</v>
      </c>
      <c r="L185" s="6">
        <v>0.14080000000000001</v>
      </c>
    </row>
    <row r="186" spans="3:12" ht="15.5" x14ac:dyDescent="0.35">
      <c r="C186" t="s">
        <v>211</v>
      </c>
      <c r="I186" s="6">
        <v>1.78E-2</v>
      </c>
      <c r="J186" s="6">
        <v>0.20710000000000001</v>
      </c>
      <c r="K186" s="6">
        <v>0.19640000000000002</v>
      </c>
      <c r="L186" s="6">
        <v>0.15539999999999998</v>
      </c>
    </row>
    <row r="187" spans="3:12" ht="15.5" x14ac:dyDescent="0.35">
      <c r="C187" t="s">
        <v>212</v>
      </c>
      <c r="I187" s="6">
        <v>2.75E-2</v>
      </c>
      <c r="J187" s="6">
        <v>0.1855</v>
      </c>
      <c r="K187" s="6">
        <v>0.223</v>
      </c>
      <c r="L187" s="6">
        <v>0.34810000000000002</v>
      </c>
    </row>
    <row r="188" spans="3:12" ht="15.5" x14ac:dyDescent="0.35">
      <c r="C188" t="s">
        <v>213</v>
      </c>
      <c r="I188" s="6">
        <v>2.64</v>
      </c>
      <c r="J188" s="6">
        <v>16.03</v>
      </c>
      <c r="K188" s="6">
        <v>55.33</v>
      </c>
      <c r="L188" s="6">
        <v>15.2</v>
      </c>
    </row>
    <row r="189" spans="3:12" ht="15.5" x14ac:dyDescent="0.35">
      <c r="C189" t="s">
        <v>55</v>
      </c>
      <c r="I189" s="6">
        <v>1.5</v>
      </c>
      <c r="J189" s="5">
        <v>0</v>
      </c>
      <c r="K189" s="5">
        <v>0</v>
      </c>
      <c r="L189" s="5">
        <v>0</v>
      </c>
    </row>
    <row r="190" spans="3:12" ht="15.5" x14ac:dyDescent="0.35">
      <c r="C190" t="s">
        <v>52</v>
      </c>
      <c r="I190" s="6">
        <v>871.44</v>
      </c>
      <c r="J190" s="6">
        <v>14688300.359999999</v>
      </c>
      <c r="K190" s="6">
        <v>67596561.379999995</v>
      </c>
      <c r="L190" s="6">
        <v>54740462.32</v>
      </c>
    </row>
    <row r="191" spans="3:12" ht="15.5" x14ac:dyDescent="0.35">
      <c r="C191" t="s">
        <v>214</v>
      </c>
      <c r="I191" s="6">
        <v>1.5</v>
      </c>
      <c r="J191" s="5">
        <v>0</v>
      </c>
      <c r="K191" s="5">
        <v>0</v>
      </c>
      <c r="L191" s="5">
        <v>0</v>
      </c>
    </row>
    <row r="192" spans="3:12" ht="15.5" x14ac:dyDescent="0.35">
      <c r="C192" t="s">
        <v>215</v>
      </c>
      <c r="I192" s="6">
        <v>871.44</v>
      </c>
      <c r="J192" s="6">
        <v>14688300.359999999</v>
      </c>
      <c r="K192" s="6">
        <v>67596561.379999995</v>
      </c>
      <c r="L192" s="6">
        <v>54740462.32</v>
      </c>
    </row>
    <row r="193" spans="2:12" ht="15.5" x14ac:dyDescent="0.35">
      <c r="C193" t="s">
        <v>216</v>
      </c>
      <c r="I193" s="5">
        <v>78000000000</v>
      </c>
      <c r="J193" s="5">
        <v>28000000000</v>
      </c>
      <c r="K193" s="5">
        <v>2000000000</v>
      </c>
      <c r="L193" s="5">
        <v>2000000000</v>
      </c>
    </row>
    <row r="194" spans="2:12" ht="15.5" x14ac:dyDescent="0.35">
      <c r="C194" t="s">
        <v>217</v>
      </c>
      <c r="I194" s="5">
        <v>116000000000</v>
      </c>
      <c r="J194" s="5">
        <v>144000000000</v>
      </c>
      <c r="K194" s="5">
        <v>3000000000</v>
      </c>
      <c r="L194" s="5">
        <v>5000000000</v>
      </c>
    </row>
    <row r="195" spans="2:12" ht="15.5" x14ac:dyDescent="0.35">
      <c r="C195" t="s">
        <v>25</v>
      </c>
      <c r="I195" s="5">
        <v>194000000000</v>
      </c>
      <c r="J195" s="5">
        <v>171000000000</v>
      </c>
      <c r="K195" s="5">
        <v>5000000000</v>
      </c>
      <c r="L195" s="5">
        <v>7000000000</v>
      </c>
    </row>
    <row r="196" spans="2:12" ht="15.5" x14ac:dyDescent="0.35">
      <c r="C196" t="s">
        <v>22</v>
      </c>
      <c r="I196" s="5">
        <v>127000000000</v>
      </c>
      <c r="J196" s="5">
        <v>-12000000000</v>
      </c>
      <c r="K196" s="5">
        <v>-40000000000</v>
      </c>
      <c r="L196" s="5">
        <v>-39000000000</v>
      </c>
    </row>
    <row r="197" spans="2:12" ht="15.5" x14ac:dyDescent="0.35">
      <c r="C197" t="s">
        <v>218</v>
      </c>
      <c r="I197" s="5">
        <v>269000000000</v>
      </c>
      <c r="J197" s="5">
        <v>424000000000</v>
      </c>
      <c r="K197" s="5">
        <v>342000000000</v>
      </c>
      <c r="L197" s="5">
        <v>265000000000</v>
      </c>
    </row>
    <row r="198" spans="2:12" ht="15.5" x14ac:dyDescent="0.35">
      <c r="C198" t="s">
        <v>219</v>
      </c>
      <c r="I198" s="5">
        <v>157000000000</v>
      </c>
      <c r="J198" s="5">
        <v>296000000000</v>
      </c>
      <c r="K198" s="5">
        <v>302000000000</v>
      </c>
      <c r="L198" s="5">
        <v>309000000000</v>
      </c>
    </row>
    <row r="199" spans="2:12" ht="15.5" x14ac:dyDescent="0.35">
      <c r="C199" t="s">
        <v>220</v>
      </c>
      <c r="I199" s="5">
        <v>-442000000000</v>
      </c>
      <c r="J199" s="5">
        <v>-107000000000</v>
      </c>
      <c r="K199" s="5">
        <v>-329000000000</v>
      </c>
      <c r="L199" s="5">
        <v>-89000000000</v>
      </c>
    </row>
    <row r="200" spans="2:12" ht="15.5" x14ac:dyDescent="0.35">
      <c r="C200" t="s">
        <v>14</v>
      </c>
      <c r="I200" s="5">
        <v>-286000000000</v>
      </c>
      <c r="J200" s="5">
        <v>189000000000</v>
      </c>
      <c r="K200" s="5">
        <v>-27000000000</v>
      </c>
      <c r="L200" s="5">
        <v>220000000000</v>
      </c>
    </row>
    <row r="201" spans="2:12" ht="15.5" x14ac:dyDescent="0.35">
      <c r="C201" t="s">
        <v>16</v>
      </c>
      <c r="I201" s="6">
        <v>-192.64</v>
      </c>
      <c r="J201" s="6">
        <v>2364998.04</v>
      </c>
      <c r="K201" s="6">
        <v>-1344823.82</v>
      </c>
      <c r="L201" s="6">
        <v>11124777.23</v>
      </c>
    </row>
    <row r="203" spans="2:12" ht="15.5" x14ac:dyDescent="0.35">
      <c r="B203" t="s">
        <v>221</v>
      </c>
      <c r="C203" t="s">
        <v>222</v>
      </c>
      <c r="D203" s="5">
        <v>6000000000</v>
      </c>
      <c r="E203" s="5">
        <v>-18000000000</v>
      </c>
      <c r="F203" s="5">
        <v>-32000000000</v>
      </c>
      <c r="G203" s="5">
        <v>18000000000</v>
      </c>
      <c r="H203" s="5">
        <v>25000000000</v>
      </c>
      <c r="I203" s="5">
        <v>23000000000</v>
      </c>
      <c r="J203" s="5">
        <v>243000000000</v>
      </c>
      <c r="K203" s="5">
        <v>262000000000</v>
      </c>
      <c r="L203" s="5">
        <v>168000000000</v>
      </c>
    </row>
    <row r="204" spans="2:12" ht="15.5" x14ac:dyDescent="0.35">
      <c r="C204" t="s">
        <v>223</v>
      </c>
      <c r="H204" s="5">
        <v>-26000000000</v>
      </c>
      <c r="I204" s="5">
        <v>23000000000</v>
      </c>
    </row>
    <row r="205" spans="2:12" ht="15.5" x14ac:dyDescent="0.35">
      <c r="C205" t="s">
        <v>43</v>
      </c>
      <c r="D205" s="6">
        <v>4.18</v>
      </c>
      <c r="E205" s="6">
        <v>-12.13</v>
      </c>
      <c r="F205" s="6">
        <v>-21.9</v>
      </c>
      <c r="G205" s="6">
        <v>12.39</v>
      </c>
      <c r="H205" s="6">
        <v>16.739999999999998</v>
      </c>
      <c r="I205" s="6">
        <v>15.54</v>
      </c>
      <c r="J205" s="6">
        <v>164.18</v>
      </c>
      <c r="K205" s="6">
        <v>176.84</v>
      </c>
      <c r="L205" s="6">
        <v>113.31</v>
      </c>
    </row>
    <row r="206" spans="2:12" ht="15.5" x14ac:dyDescent="0.35">
      <c r="C206" t="s">
        <v>226</v>
      </c>
      <c r="H206" s="6">
        <v>-17.45</v>
      </c>
      <c r="I206" s="6">
        <v>15.54</v>
      </c>
    </row>
    <row r="207" spans="2:12" ht="15.5" x14ac:dyDescent="0.35">
      <c r="C207" t="s">
        <v>229</v>
      </c>
      <c r="D207" s="5">
        <v>187000000000</v>
      </c>
      <c r="E207" s="5">
        <v>284000000000</v>
      </c>
      <c r="F207" s="5">
        <v>247000000000</v>
      </c>
      <c r="G207" s="5">
        <v>283000000000</v>
      </c>
      <c r="H207" s="5">
        <v>748000000000</v>
      </c>
      <c r="I207" s="5">
        <v>1077000000000</v>
      </c>
      <c r="J207" s="5">
        <v>980000000000</v>
      </c>
      <c r="K207" s="5">
        <v>1024000000000</v>
      </c>
      <c r="L207" s="5">
        <v>811000000000</v>
      </c>
    </row>
    <row r="208" spans="2:12" ht="15.5" x14ac:dyDescent="0.35">
      <c r="C208" t="s">
        <v>230</v>
      </c>
      <c r="H208" s="5">
        <v>1001000000000</v>
      </c>
      <c r="I208" s="5">
        <v>1077000000000</v>
      </c>
    </row>
    <row r="209" spans="3:9" ht="15.5" x14ac:dyDescent="0.35">
      <c r="C209" t="s">
        <v>234</v>
      </c>
      <c r="I209" s="6">
        <v>52.28</v>
      </c>
    </row>
    <row r="210" spans="3:9" ht="15.5" x14ac:dyDescent="0.35">
      <c r="C210" t="s">
        <v>235</v>
      </c>
      <c r="I210" s="6">
        <v>-50.15</v>
      </c>
    </row>
    <row r="211" spans="3:9" ht="15.5" x14ac:dyDescent="0.35">
      <c r="C211" t="s">
        <v>236</v>
      </c>
      <c r="I211" s="6">
        <v>7.42</v>
      </c>
    </row>
    <row r="212" spans="3:9" ht="15.5" x14ac:dyDescent="0.35">
      <c r="C212" t="s">
        <v>237</v>
      </c>
      <c r="I212" s="6">
        <v>-1.9900000000000001E-2</v>
      </c>
    </row>
    <row r="213" spans="3:9" ht="15.5" x14ac:dyDescent="0.35">
      <c r="C213" t="s">
        <v>238</v>
      </c>
      <c r="I213" s="6">
        <v>1.3</v>
      </c>
    </row>
    <row r="214" spans="3:9" ht="15.5" x14ac:dyDescent="0.35">
      <c r="C214" t="s">
        <v>239</v>
      </c>
      <c r="I214" s="5">
        <v>1</v>
      </c>
    </row>
    <row r="215" spans="3:9" ht="15.5" x14ac:dyDescent="0.35">
      <c r="C215" t="s">
        <v>240</v>
      </c>
      <c r="I215" s="6">
        <v>5.94</v>
      </c>
    </row>
    <row r="216" spans="3:9" ht="15.5" x14ac:dyDescent="0.35">
      <c r="C216" t="s">
        <v>241</v>
      </c>
      <c r="I216" s="6">
        <v>-5.85</v>
      </c>
    </row>
    <row r="217" spans="3:9" ht="15.5" x14ac:dyDescent="0.35">
      <c r="C217" t="s">
        <v>242</v>
      </c>
      <c r="I217" s="6">
        <v>-85.72</v>
      </c>
    </row>
    <row r="218" spans="3:9" ht="15.5" x14ac:dyDescent="0.35">
      <c r="C218" t="s">
        <v>243</v>
      </c>
      <c r="I218" s="5">
        <v>7</v>
      </c>
    </row>
    <row r="219" spans="3:9" ht="15.5" x14ac:dyDescent="0.35">
      <c r="C219" t="s">
        <v>246</v>
      </c>
      <c r="I219" s="6">
        <v>-17.45</v>
      </c>
    </row>
    <row r="220" spans="3:9" ht="15.5" x14ac:dyDescent="0.35">
      <c r="C220" t="s">
        <v>247</v>
      </c>
      <c r="I220" s="6">
        <v>16.739999999999998</v>
      </c>
    </row>
    <row r="221" spans="3:9" ht="15.5" x14ac:dyDescent="0.35">
      <c r="C221" t="s">
        <v>248</v>
      </c>
      <c r="I221" s="6">
        <v>675.53</v>
      </c>
    </row>
    <row r="222" spans="3:9" ht="15.5" x14ac:dyDescent="0.35">
      <c r="C222" t="s">
        <v>249</v>
      </c>
      <c r="D222" s="6">
        <v>45.07</v>
      </c>
    </row>
    <row r="223" spans="3:9" ht="15.5" x14ac:dyDescent="0.35">
      <c r="C223" t="s">
        <v>250</v>
      </c>
      <c r="I223" s="6">
        <v>875.62</v>
      </c>
    </row>
    <row r="224" spans="3:9" ht="15.5" x14ac:dyDescent="0.35">
      <c r="C224" t="s">
        <v>251</v>
      </c>
      <c r="I224" s="6">
        <v>-149.59</v>
      </c>
    </row>
    <row r="225" spans="3:9" ht="15.5" x14ac:dyDescent="0.35">
      <c r="C225" t="s">
        <v>252</v>
      </c>
      <c r="D225" s="6">
        <v>2.2000000000000002</v>
      </c>
    </row>
    <row r="226" spans="3:9" ht="15.5" x14ac:dyDescent="0.35">
      <c r="C226" t="s">
        <v>253</v>
      </c>
      <c r="D226" s="6">
        <v>1.34</v>
      </c>
    </row>
    <row r="227" spans="3:9" ht="15.5" x14ac:dyDescent="0.35">
      <c r="C227" t="s">
        <v>254</v>
      </c>
      <c r="D227" s="6">
        <v>0.14000000000000001</v>
      </c>
    </row>
    <row r="228" spans="3:9" ht="15.5" x14ac:dyDescent="0.35">
      <c r="C228" t="s">
        <v>255</v>
      </c>
      <c r="D228" s="6">
        <v>0.08</v>
      </c>
    </row>
    <row r="229" spans="3:9" ht="15.5" x14ac:dyDescent="0.35">
      <c r="C229" t="s">
        <v>256</v>
      </c>
      <c r="D229" s="6">
        <v>0.28999999999999998</v>
      </c>
    </row>
    <row r="230" spans="3:9" ht="15.5" x14ac:dyDescent="0.35">
      <c r="C230" t="s">
        <v>257</v>
      </c>
      <c r="D230" s="6">
        <v>0.11</v>
      </c>
    </row>
    <row r="231" spans="3:9" ht="15.5" x14ac:dyDescent="0.35">
      <c r="C231" t="s">
        <v>258</v>
      </c>
      <c r="D231" s="6">
        <v>1.29</v>
      </c>
    </row>
    <row r="232" spans="3:9" ht="15.5" x14ac:dyDescent="0.35">
      <c r="C232" t="s">
        <v>259</v>
      </c>
      <c r="I232" s="6">
        <v>-1.1599999999999999</v>
      </c>
    </row>
    <row r="233" spans="3:9" ht="15.5" x14ac:dyDescent="0.35">
      <c r="C233" t="s">
        <v>12</v>
      </c>
      <c r="D233" s="5">
        <v>9000000000</v>
      </c>
    </row>
    <row r="234" spans="3:9" ht="15.5" x14ac:dyDescent="0.35">
      <c r="C234" t="s">
        <v>260</v>
      </c>
      <c r="I234" s="6">
        <v>4.83</v>
      </c>
    </row>
    <row r="235" spans="3:9" ht="15.5" x14ac:dyDescent="0.35">
      <c r="C235" t="s">
        <v>261</v>
      </c>
      <c r="I235" s="6">
        <v>-1.54E-2</v>
      </c>
    </row>
    <row r="236" spans="3:9" ht="15.5" x14ac:dyDescent="0.35">
      <c r="C236" t="s">
        <v>262</v>
      </c>
      <c r="I236" s="6">
        <v>-1.9900000000000001E-2</v>
      </c>
    </row>
    <row r="237" spans="3:9" ht="15.5" x14ac:dyDescent="0.35">
      <c r="C237" t="s">
        <v>263</v>
      </c>
      <c r="I237" s="6">
        <v>-1.1699999999999999E-2</v>
      </c>
    </row>
    <row r="238" spans="3:9" ht="15.5" x14ac:dyDescent="0.35">
      <c r="C238" t="s">
        <v>264</v>
      </c>
      <c r="I238" s="6">
        <v>-4.3E-3</v>
      </c>
    </row>
    <row r="239" spans="3:9" ht="15.5" x14ac:dyDescent="0.35">
      <c r="C239" t="s">
        <v>265</v>
      </c>
      <c r="D239" s="6">
        <v>52.47</v>
      </c>
    </row>
    <row r="240" spans="3:9" ht="15.5" x14ac:dyDescent="0.35">
      <c r="C240" t="s">
        <v>266</v>
      </c>
      <c r="D240" s="6">
        <v>111.68</v>
      </c>
    </row>
    <row r="241" spans="3:9" ht="15.5" x14ac:dyDescent="0.35">
      <c r="C241" t="s">
        <v>340</v>
      </c>
      <c r="D241" s="6">
        <v>31.8</v>
      </c>
    </row>
    <row r="242" spans="3:9" ht="15.5" x14ac:dyDescent="0.35">
      <c r="C242" t="s">
        <v>267</v>
      </c>
      <c r="D242" s="6">
        <v>132.35</v>
      </c>
    </row>
    <row r="243" spans="3:9" ht="15.5" x14ac:dyDescent="0.35">
      <c r="C243" t="s">
        <v>268</v>
      </c>
      <c r="D243" s="6">
        <v>1.73</v>
      </c>
    </row>
    <row r="244" spans="3:9" ht="15.5" x14ac:dyDescent="0.35">
      <c r="C244" t="s">
        <v>269</v>
      </c>
      <c r="I244" s="6">
        <v>0.6</v>
      </c>
    </row>
    <row r="245" spans="3:9" ht="15.5" x14ac:dyDescent="0.35">
      <c r="C245" t="s">
        <v>270</v>
      </c>
      <c r="I245" s="6">
        <v>4.96</v>
      </c>
    </row>
    <row r="246" spans="3:9" ht="15.5" x14ac:dyDescent="0.35">
      <c r="C246" t="s">
        <v>39</v>
      </c>
      <c r="I246" s="5">
        <v>1297000000000</v>
      </c>
    </row>
    <row r="247" spans="3:9" ht="15.5" x14ac:dyDescent="0.35">
      <c r="C247" t="s">
        <v>271</v>
      </c>
      <c r="I247" s="5">
        <v>1417000000000</v>
      </c>
    </row>
    <row r="248" spans="3:9" ht="15.5" x14ac:dyDescent="0.35">
      <c r="C248" t="s">
        <v>272</v>
      </c>
      <c r="I248" s="5">
        <v>1480000000</v>
      </c>
    </row>
    <row r="249" spans="3:9" ht="15.5" x14ac:dyDescent="0.35">
      <c r="C249" t="s">
        <v>273</v>
      </c>
      <c r="I249" s="6">
        <v>0.13189999999999999</v>
      </c>
    </row>
    <row r="250" spans="3:9" ht="15.5" x14ac:dyDescent="0.35">
      <c r="C250" t="s">
        <v>274</v>
      </c>
      <c r="D250" s="6">
        <v>0.2011</v>
      </c>
    </row>
    <row r="251" spans="3:9" ht="15.5" x14ac:dyDescent="0.35">
      <c r="C251" t="s">
        <v>275</v>
      </c>
      <c r="D251" s="6">
        <v>5.0199999999999995E-2</v>
      </c>
    </row>
    <row r="252" spans="3:9" ht="15.5" x14ac:dyDescent="0.35">
      <c r="C252" t="s">
        <v>276</v>
      </c>
      <c r="D252" s="6">
        <v>3.32E-2</v>
      </c>
    </row>
    <row r="253" spans="3:9" ht="15.5" x14ac:dyDescent="0.35">
      <c r="C253" t="s">
        <v>277</v>
      </c>
      <c r="D253" s="6">
        <v>-0.28739999999999999</v>
      </c>
    </row>
    <row r="254" spans="3:9" ht="15.5" x14ac:dyDescent="0.35">
      <c r="C254" t="s">
        <v>278</v>
      </c>
      <c r="D254" s="6">
        <v>-0.59279999999999999</v>
      </c>
    </row>
    <row r="255" spans="3:9" ht="15.5" x14ac:dyDescent="0.35">
      <c r="C255" t="s">
        <v>279</v>
      </c>
      <c r="D255" s="6">
        <v>-0.88739999999999997</v>
      </c>
    </row>
    <row r="256" spans="3:9" ht="15.5" x14ac:dyDescent="0.35">
      <c r="C256" t="s">
        <v>286</v>
      </c>
      <c r="I256" s="5">
        <v>4</v>
      </c>
    </row>
    <row r="257" spans="3:9" ht="15.5" x14ac:dyDescent="0.35">
      <c r="C257" t="s">
        <v>287</v>
      </c>
      <c r="I257" s="6">
        <v>0.28999999999999998</v>
      </c>
    </row>
    <row r="258" spans="3:9" ht="15.5" x14ac:dyDescent="0.35">
      <c r="C258" t="s">
        <v>288</v>
      </c>
      <c r="I258" s="6">
        <v>0.55000000000000004</v>
      </c>
    </row>
    <row r="259" spans="3:9" ht="15.5" x14ac:dyDescent="0.35">
      <c r="C259" t="s">
        <v>289</v>
      </c>
      <c r="I259" s="6">
        <v>0.25</v>
      </c>
    </row>
    <row r="260" spans="3:9" ht="15.5" x14ac:dyDescent="0.35">
      <c r="C260" t="s">
        <v>290</v>
      </c>
      <c r="I260" s="6">
        <v>0.51</v>
      </c>
    </row>
    <row r="261" spans="3:9" ht="15.5" x14ac:dyDescent="0.35">
      <c r="C261" t="s">
        <v>291</v>
      </c>
      <c r="I261" s="6">
        <v>0.56000000000000005</v>
      </c>
    </row>
    <row r="262" spans="3:9" ht="15.5" x14ac:dyDescent="0.35">
      <c r="C262" t="s">
        <v>292</v>
      </c>
      <c r="I262" s="6">
        <v>7.0000000000000007E-2</v>
      </c>
    </row>
    <row r="263" spans="3:9" ht="15.5" x14ac:dyDescent="0.35">
      <c r="C263" t="s">
        <v>293</v>
      </c>
      <c r="I263" s="5">
        <v>1001000000000</v>
      </c>
    </row>
    <row r="264" spans="3:9" ht="15.5" x14ac:dyDescent="0.35">
      <c r="C264" t="s">
        <v>294</v>
      </c>
      <c r="I264" s="5">
        <v>91000000000</v>
      </c>
    </row>
    <row r="265" spans="3:9" ht="15.5" x14ac:dyDescent="0.35">
      <c r="C265" t="s">
        <v>295</v>
      </c>
      <c r="I265" s="5">
        <v>254000000000</v>
      </c>
    </row>
    <row r="266" spans="3:9" ht="15.5" x14ac:dyDescent="0.35">
      <c r="C266" t="s">
        <v>296</v>
      </c>
      <c r="I266" s="5">
        <v>-26000000000</v>
      </c>
    </row>
    <row r="267" spans="3:9" ht="15.5" x14ac:dyDescent="0.35">
      <c r="C267" t="s">
        <v>297</v>
      </c>
      <c r="D267" s="5">
        <v>67000000000</v>
      </c>
    </row>
    <row r="268" spans="3:9" ht="15.5" x14ac:dyDescent="0.35">
      <c r="C268" t="s">
        <v>298</v>
      </c>
      <c r="D268" s="5">
        <v>1675000000000</v>
      </c>
    </row>
    <row r="269" spans="3:9" ht="15.5" x14ac:dyDescent="0.35">
      <c r="C269" t="s">
        <v>299</v>
      </c>
      <c r="D269" s="5">
        <v>377000000000</v>
      </c>
    </row>
    <row r="270" spans="3:9" ht="15.5" x14ac:dyDescent="0.35">
      <c r="C270" t="s">
        <v>206</v>
      </c>
      <c r="D270" s="5">
        <v>279000000000</v>
      </c>
    </row>
    <row r="271" spans="3:9" ht="15.5" x14ac:dyDescent="0.35">
      <c r="C271" t="s">
        <v>205</v>
      </c>
      <c r="I271" s="5">
        <v>1298000000000</v>
      </c>
    </row>
    <row r="272" spans="3:9" ht="15.5" x14ac:dyDescent="0.35">
      <c r="C272" t="s">
        <v>204</v>
      </c>
      <c r="D272" s="5">
        <v>109000000000</v>
      </c>
    </row>
    <row r="273" spans="3:9" ht="15.5" x14ac:dyDescent="0.35">
      <c r="C273" t="s">
        <v>203</v>
      </c>
      <c r="D273" s="5">
        <v>78000000000</v>
      </c>
    </row>
    <row r="274" spans="3:9" ht="15.5" x14ac:dyDescent="0.35">
      <c r="C274" t="s">
        <v>23</v>
      </c>
      <c r="D274" s="5">
        <v>187000000000</v>
      </c>
    </row>
    <row r="275" spans="3:9" ht="15.5" x14ac:dyDescent="0.35">
      <c r="C275" t="s">
        <v>20</v>
      </c>
      <c r="D275" s="5">
        <v>120000000000</v>
      </c>
    </row>
    <row r="276" spans="3:9" ht="15.5" x14ac:dyDescent="0.35">
      <c r="C276" t="s">
        <v>300</v>
      </c>
      <c r="I276" s="5">
        <v>1298000000000</v>
      </c>
    </row>
    <row r="277" spans="3:9" ht="15.5" x14ac:dyDescent="0.35">
      <c r="C277" t="s">
        <v>301</v>
      </c>
      <c r="I277" s="5">
        <v>218000000000</v>
      </c>
    </row>
    <row r="278" spans="3:9" ht="15.5" x14ac:dyDescent="0.35">
      <c r="C278" t="s">
        <v>302</v>
      </c>
      <c r="I278" s="5">
        <v>-413000000000</v>
      </c>
    </row>
    <row r="279" spans="3:9" ht="15.5" x14ac:dyDescent="0.35">
      <c r="C279" t="s">
        <v>303</v>
      </c>
      <c r="I279" s="5">
        <v>202000000000</v>
      </c>
    </row>
    <row r="280" spans="3:9" ht="15.5" x14ac:dyDescent="0.35">
      <c r="C280" t="s">
        <v>304</v>
      </c>
      <c r="I280" s="5">
        <v>-440000000000</v>
      </c>
    </row>
    <row r="281" spans="3:9" ht="15.5" x14ac:dyDescent="0.35">
      <c r="C281" t="s">
        <v>305</v>
      </c>
      <c r="I281" s="5">
        <v>-222000000000</v>
      </c>
    </row>
  </sheetData>
  <pageMargins left="0.7" right="0.7" top="0.75" bottom="0.75" header="0.3" footer="0.3"/>
  <ignoredErrors>
    <ignoredError sqref="A1:L28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363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364</v>
      </c>
      <c r="D2" s="2" vm="7">
        <f ca="1">IFERROR(_xlfn.STOCKHISTORY("XIDX:" &amp; $C$1, D3, , 0, 0, 1), "Libur")</f>
        <v>1075</v>
      </c>
      <c r="H2" s="2" vm="7">
        <f ca="1">IFERROR(INDEX(D2:G2,COUNT(D2:G2)),"")</f>
        <v>1075</v>
      </c>
      <c r="I2" s="2" vm="8">
        <f ca="1">IFERROR(_xlfn.STOCKHISTORY("XIDX:" &amp; $C$1, I1, , 0, 0, 1), "Libur")</f>
        <v>3880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41489414545</v>
      </c>
      <c r="H4" s="2">
        <f>IFERROR(SUM(D4:G4)*(4/MAX(1,COUNT(D4:G4))),"")</f>
        <v>165957658180</v>
      </c>
      <c r="I4" s="2">
        <f>IFERROR(INDEX(I51:I500,MATCH($C$4,$C$51:$C$500,0)),"")</f>
        <v>284751460249</v>
      </c>
      <c r="J4" s="2">
        <f>IFERROR(INDEX(J51:J500,MATCH($C$4,$C$51:$C$500,0)),"")</f>
        <v>101288618787</v>
      </c>
      <c r="K4" s="2">
        <f>IFERROR(INDEX(K51:K500,MATCH($C$4,$C$51:$C$500,0)),"")</f>
        <v>36000000</v>
      </c>
      <c r="L4" s="2">
        <f>IFERROR(INDEX(L51:L500,MATCH($C$4,$C$51:$C$500,0)),"")</f>
        <v>0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-19574186013</v>
      </c>
      <c r="H5" s="2">
        <f>IFERROR(SUM(D5:G5)*(4/MAX(1,COUNT(D5:G5))),"")</f>
        <v>-78296744052</v>
      </c>
      <c r="I5" s="2">
        <f>IFERROR(INDEX(I51:I500,MATCH($C$5,$C$51:$C$500,0)),"")</f>
        <v>48993092859</v>
      </c>
      <c r="J5" s="2">
        <f>IFERROR(INDEX(J51:J500,MATCH($C$5,$C$51:$C$500,0)),"")</f>
        <v>43732831587</v>
      </c>
      <c r="K5" s="2">
        <f>IFERROR(INDEX(K51:K500,MATCH($C$5,$C$51:$C$500,0)),"")</f>
        <v>-495899754</v>
      </c>
      <c r="L5" s="2">
        <f>IFERROR(INDEX(L51:L500,MATCH($C$5,$C$51:$C$500,0)),"")</f>
        <v>-26899100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1529218608550</v>
      </c>
      <c r="H6" s="2">
        <f>IFERROR(INDEX(D6:G6,COUNT(D6:G6)),"")</f>
        <v>1529218608550</v>
      </c>
      <c r="I6" s="2">
        <f>IFERROR(INDEX(I51:I500,MATCH($C$6,$C$51:$C$500,0)),"")</f>
        <v>1548801124617</v>
      </c>
      <c r="J6" s="2">
        <f>IFERROR(INDEX(J51:J500,MATCH($C$6,$C$51:$C$500,0)),"")</f>
        <v>1291581111890</v>
      </c>
      <c r="K6" s="2">
        <f>IFERROR(INDEX(K51:K500,MATCH($C$6,$C$51:$C$500,0)),"")</f>
        <v>184354283708</v>
      </c>
      <c r="L6" s="2">
        <f>IFERROR(INDEX(L51:L500,MATCH($C$6,$C$51:$C$500,0)),"")</f>
        <v>49973100900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14.71</v>
      </c>
      <c r="H7" s="3">
        <f>IFERROR(INDEX(D7:G7,COUNT(D7:G7)),"")</f>
        <v>14.71</v>
      </c>
      <c r="I7" s="3">
        <f>IFERROR(INDEX(I51:I500,MATCH($C$7,$C$51:$C$500,0))/1000000000,"")</f>
        <v>14.71</v>
      </c>
      <c r="J7" s="3">
        <f>IFERROR(INDEX(J51:J500,MATCH($C$7,$C$51:$C$500,0))/1000000000,"")</f>
        <v>12.5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-35000000000</v>
      </c>
      <c r="H8" s="2">
        <f>IFERROR(INDEX(D8:G8,COUNT(D8:G8)),"")</f>
        <v>-35000000000</v>
      </c>
      <c r="I8" s="2">
        <f>IFERROR(INDEX(I51:I500,MATCH($C$8,$C$51:$C$500,0)),"")</f>
        <v>96000000000</v>
      </c>
      <c r="J8" s="2">
        <f>IFERROR(INDEX(J51:J500,MATCH($C$8,$C$51:$C$500,0)),"")</f>
        <v>-26000000000</v>
      </c>
      <c r="K8" s="2">
        <f>IFERROR(INDEX(K51:K500,MATCH($C$8,$C$51:$C$500,0)),"")</f>
        <v>2000000000</v>
      </c>
      <c r="L8" s="2">
        <f>IFERROR(INDEX(L51:L500,MATCH($C$8,$C$51:$C$500,0)),"")</f>
        <v>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-2.36</v>
      </c>
      <c r="H9" s="3">
        <f>IFERROR(INDEX(D9:G9,COUNT(D9:G9)),"")</f>
        <v>-2.36</v>
      </c>
      <c r="I9" s="3">
        <f>IFERROR(INDEX(I51:I500,MATCH($C$9,$C$51:$C$500,0)),"")</f>
        <v>6.51</v>
      </c>
      <c r="J9" s="3">
        <f>IFERROR(INDEX(J51:J500,MATCH($C$9,$C$51:$C$500,0)),"")</f>
        <v>-2.09</v>
      </c>
      <c r="K9" s="3">
        <f>IFERROR(INDEX(K51:K500,MATCH($C$9,$C$51:$C$500,0)),"")</f>
        <v>32035.439999999999</v>
      </c>
      <c r="L9" s="3">
        <f>IFERROR(INDEX(L51:L500,MATCH($C$9,$C$51:$C$500,0)),"")</f>
        <v>-912.15</v>
      </c>
    </row>
    <row r="10" spans="1:12" ht="15.5" x14ac:dyDescent="0.35">
      <c r="C10" t="s">
        <v>17</v>
      </c>
      <c r="D10" s="3">
        <f ca="1">IFERROR(IF(D9=0,"",D2/D9),"")</f>
        <v>-455.50847457627123</v>
      </c>
      <c r="I10" s="3">
        <f ca="1">IFERROR(IF(I9=0,"",I2/I9),"")</f>
        <v>596.00614439324124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330586834172</v>
      </c>
      <c r="H11" s="2">
        <f>IFERROR(INDEX(D11:G11,COUNT(D11:G11)),"")</f>
        <v>330586834172</v>
      </c>
      <c r="I11" s="2">
        <f>IFERROR(INDEX(I51:I500,MATCH($C$11,$C$51:$C$500,0)),"")</f>
        <v>366598453221</v>
      </c>
      <c r="J11" s="2">
        <f>IFERROR(INDEX(J51:J500,MATCH($C$11,$C$51:$C$500,0)),"")</f>
        <v>288426840076</v>
      </c>
      <c r="K11" s="2">
        <f>IFERROR(INDEX(K51:K500,MATCH($C$11,$C$51:$C$500,0)),"")</f>
        <v>2332020322</v>
      </c>
      <c r="L11" s="2">
        <f>IFERROR(INDEX(L51:L500,MATCH($C$11,$C$51:$C$500,0)),"")</f>
        <v>154392734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>IFERROR(INDEX(I51:I500,MATCH($C$12,$C$51:$C$500,0)),"")</f>
        <v>0</v>
      </c>
      <c r="J12" s="2">
        <f>IFERROR(INDEX(J51:J500,MATCH($C$12,$C$51:$C$500,0)),"")</f>
        <v>0</v>
      </c>
      <c r="K12" s="2">
        <f>IFERROR(INDEX(K51:K500,MATCH($C$12,$C$51:$C$500,0)),"")</f>
        <v>0</v>
      </c>
      <c r="L12" s="2">
        <f>IFERROR(INDEX(L51:L500,MATCH($C$12,$C$51:$C$500,0)),"")</f>
        <v>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26</v>
      </c>
      <c r="D14" s="2">
        <f>IFERROR(INDEX(D51:D500,MATCH($C$14,$C$51:$C$500,0)),"")</f>
        <v>-84926342</v>
      </c>
      <c r="H14" s="2">
        <f>IFERROR(SUM(D14:G14)*(4/MAX(1,COUNT(D14:G14))),"")</f>
        <v>-339705368</v>
      </c>
      <c r="I14" s="2">
        <f>IFERROR(INDEX(I51:I500,MATCH($C$14,$C$51:$C$500,0)),"")</f>
        <v>-571753982</v>
      </c>
      <c r="J14" s="2">
        <f>IFERROR(INDEX(J51:J500,MATCH($C$14,$C$51:$C$500,0)),"")</f>
        <v>-5148509631</v>
      </c>
      <c r="K14" s="2">
        <f>IFERROR(INDEX(K51:K500,MATCH($C$14,$C$51:$C$500,0)),"")</f>
        <v>-3219505679</v>
      </c>
      <c r="L14" s="2">
        <f>IFERROR(INDEX(L51:L500,MATCH($C$14,$C$51:$C$500,0)),"")</f>
        <v>-10978371</v>
      </c>
    </row>
    <row r="15" spans="1:1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-27182262627</v>
      </c>
      <c r="J15" s="2">
        <f>IFERROR(INDEX(J51:J500,MATCH($C$15,$C$51:$C$500,0)),"")</f>
        <v>-728976390</v>
      </c>
      <c r="K15" s="2">
        <f>IFERROR(INDEX(K51:K500,MATCH($C$15,$C$51:$C$500,0)),"")</f>
        <v>-4696667</v>
      </c>
      <c r="L15" s="2">
        <f>IFERROR(INDEX(L51:L500,MATCH($C$15,$C$51:$C$500,0)),"")</f>
        <v>0</v>
      </c>
    </row>
    <row r="16" spans="1:12" ht="15.5" x14ac:dyDescent="0.35">
      <c r="C16" t="s">
        <v>28</v>
      </c>
      <c r="D16" s="2">
        <f>IFERROR(INDEX(D51:D500,MATCH($C$16,$C$51:$C$500,0)),"")</f>
        <v>-19582516067</v>
      </c>
      <c r="H16" s="2">
        <f>IFERROR(SUM(D16:G16)*(4/MAX(1,COUNT(D16:G16))),"")</f>
        <v>-78330064268</v>
      </c>
      <c r="I16" s="2">
        <f>IFERROR(INDEX(I51:I500,MATCH($C$16,$C$51:$C$500,0)),"")</f>
        <v>76242728878</v>
      </c>
      <c r="J16" s="2">
        <f>IFERROR(INDEX(J51:J500,MATCH($C$16,$C$51:$C$500,0)),"")</f>
        <v>43695330927</v>
      </c>
      <c r="K16" s="2">
        <f>IFERROR(INDEX(K51:K500,MATCH($C$16,$C$51:$C$500,0)),"")</f>
        <v>-1072320525</v>
      </c>
      <c r="L16" s="2">
        <f>IFERROR(INDEX(L51:L500,MATCH($C$16,$C$51:$C$500,0)),"")</f>
        <v>-26899100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</row>
    <row r="19" spans="1:12" ht="15.5" x14ac:dyDescent="0.35">
      <c r="A19" t="s">
        <v>36</v>
      </c>
      <c r="C19" t="s">
        <v>37</v>
      </c>
    </row>
    <row r="20" spans="1:12" ht="15.5" x14ac:dyDescent="0.35">
      <c r="A20" t="s">
        <v>38</v>
      </c>
      <c r="C20" t="s">
        <v>39</v>
      </c>
      <c r="D20" s="2">
        <f ca="1">IFERROR(D21*D2,"")</f>
        <v>15813250000000</v>
      </c>
      <c r="H20" s="2">
        <f ca="1">IFERROR(H21*H2,"")</f>
        <v>15813250000000</v>
      </c>
      <c r="I20" s="2">
        <f ca="1">IFERROR(I21*I2,"")</f>
        <v>57074800000000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14710000000</v>
      </c>
      <c r="H21" s="2">
        <f>IFERROR(INDEX(D21:G21,COUNT(D21:G21)),"")</f>
        <v>14710000000</v>
      </c>
      <c r="I21" s="2">
        <f>IFERROR(INDEX(I51:I500,MATCH($C$7,$C$51:$C$500,0)),"")</f>
        <v>14710000000</v>
      </c>
      <c r="J21" s="2">
        <f>IFERROR(INDEX(J51:J500,MATCH($C$7,$C$51:$C$500,0)),"")</f>
        <v>12500000000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40</v>
      </c>
      <c r="C23" t="s">
        <v>41</v>
      </c>
      <c r="D23" s="3">
        <f>IFERROR(D5/D6*100,"")</f>
        <v>-1.2800122823224194</v>
      </c>
      <c r="H23" s="3">
        <f>IFERROR(H5/H6*100,"")</f>
        <v>-5.1200491292896775</v>
      </c>
      <c r="I23" s="3">
        <f>IFERROR(I5/I6*100,"")</f>
        <v>3.1632914052225658</v>
      </c>
      <c r="J23" s="3">
        <f>IFERROR(J5/J6*100,"")</f>
        <v>3.385991881145177</v>
      </c>
      <c r="K23" s="3">
        <f>IFERROR(K5/K6*100,"")</f>
        <v>-0.26899280235085776</v>
      </c>
      <c r="L23" s="3">
        <f>IFERROR(L5/L6*100,"")</f>
        <v>-5.3827158042137828E-2</v>
      </c>
    </row>
    <row r="24" spans="1:12" ht="15.5" x14ac:dyDescent="0.35">
      <c r="C24" t="s">
        <v>42</v>
      </c>
      <c r="D24" s="4" t="str">
        <f>IFERROR(_xlfn.RRI(5,I23,D23),"")</f>
        <v/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43</v>
      </c>
      <c r="C25" t="s">
        <v>44</v>
      </c>
      <c r="D25" s="3">
        <f>IFERROR(INDEX(D51:D500,MATCH($A$25,$C$51:$C$500,0)),"")</f>
        <v>-1.33</v>
      </c>
      <c r="H25" s="3">
        <f>IFERROR(INDEX(D25:G25,COUNT(D25:G25)),"")</f>
        <v>-1.33</v>
      </c>
      <c r="I25" s="3">
        <f>IFERROR(INDEX(I51:I500,MATCH($C$25,$C$51:$C$500,0)),"")</f>
        <v>3.34</v>
      </c>
      <c r="J25" s="3">
        <f>IFERROR(INDEX(J51:J500,MATCH($C$25,$C$51:$C$500,0)),"")</f>
        <v>3.5</v>
      </c>
      <c r="K25" s="3">
        <f>IFERROR(INDEX(K51:K500,MATCH($C$25,$C$51:$C$500,0)),"")</f>
        <v>-9918</v>
      </c>
      <c r="L25" s="3">
        <f>IFERROR(INDEX(L51:L500,MATCH($C$25,$C$51:$C$500,0)),"")</f>
        <v>-537.98</v>
      </c>
    </row>
    <row r="26" spans="1:12" ht="15.5" x14ac:dyDescent="0.35">
      <c r="C26" t="s">
        <v>45</v>
      </c>
      <c r="D26" s="4" t="str">
        <f>IFERROR(_xlfn.RRI(5,I25,D25),"")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46</v>
      </c>
      <c r="D27" s="3">
        <f>IFERROR(D4/D21,"")</f>
        <v>2.8204904517335145</v>
      </c>
      <c r="H27" s="3">
        <f>IFERROR(H4/H21,"")</f>
        <v>11.281961806934058</v>
      </c>
      <c r="I27" s="3">
        <f>IFERROR(I4/I21,"")</f>
        <v>19.357679146770906</v>
      </c>
      <c r="J27" s="3">
        <f>IFERROR(J4/J21,"")</f>
        <v>8.1030895029599996</v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47</v>
      </c>
      <c r="D28" s="4">
        <f>IFERROR(_xlfn.RRI(5,I27,D27),"")</f>
        <v>-0.31970971445708174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48</v>
      </c>
      <c r="H29" s="4">
        <f>IFERROR(((H25-I25)/I25)*100%,"")</f>
        <v>-1.3982035928143712</v>
      </c>
      <c r="I29" s="4">
        <f>IFERROR(((I25-J25)/J25)*100%,"")</f>
        <v>-4.5714285714285756E-2</v>
      </c>
      <c r="J29" s="4">
        <f>IFERROR(((J25-K25)/K25)*100%,"")</f>
        <v>-1.0003528937285744</v>
      </c>
      <c r="K29" s="4">
        <f>IFERROR(((K25-L25)/L25)*100%,"")</f>
        <v>17.435629577307708</v>
      </c>
      <c r="L29" s="4" t="str">
        <f>IFERROR(((L25-M25)/M25)*100%,"")</f>
        <v/>
      </c>
    </row>
    <row r="30" spans="1:12" ht="15.5" x14ac:dyDescent="0.35">
      <c r="C30" t="s">
        <v>49</v>
      </c>
      <c r="H30" s="4">
        <f>IFERROR(((H27-I27)/I27)*100%,"")</f>
        <v>-0.4171841716461126</v>
      </c>
      <c r="I30" s="4">
        <f>IFERROR(((I27-J27)/J27)*100%,"")</f>
        <v>1.3889257473584224</v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103.99</v>
      </c>
      <c r="H32" s="3">
        <f>IFERROR(INDEX(D32:G32,COUNT(D32:G32)),"")</f>
        <v>103.99</v>
      </c>
      <c r="I32" s="3">
        <f>IFERROR(INDEX(I51:I500,MATCH($C$32,$C$51:$C$500,0)),"")</f>
        <v>105.32</v>
      </c>
      <c r="J32" s="3">
        <f>IFERROR(INDEX(J51:J500,MATCH($C$32,$C$51:$C$500,0)),"")</f>
        <v>103.33</v>
      </c>
      <c r="K32" s="3">
        <f>IFERROR(INDEX(K51:K500,MATCH($C$32,$C$51:$C$500,0)),"")</f>
        <v>3687085.67</v>
      </c>
      <c r="L32" s="3">
        <f>IFERROR(INDEX(L51:L500,MATCH($C$32,$C$51:$C$500,0)),"")</f>
        <v>999462.02</v>
      </c>
    </row>
    <row r="33" spans="1:12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9.9</v>
      </c>
      <c r="H33" s="3">
        <f>IFERROR(INDEX(D33:G33,COUNT(D33:G33)),"")</f>
        <v>9.9</v>
      </c>
      <c r="I33" s="3">
        <f>IFERROR(INDEX(I51:I500,MATCH($C$33,$C$51:$C$500,0)),"")</f>
        <v>36.840000000000003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-774.44</v>
      </c>
      <c r="H34" s="3">
        <f>IFERROR(INDEX(D34:G34,COUNT(D34:G34)),"")</f>
        <v>-774.44</v>
      </c>
      <c r="I34" s="3">
        <f>IFERROR(INDEX(I51:I500,MATCH($C$34,$C$51:$C$500,0)),"")</f>
        <v>1161.68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365.08</v>
      </c>
      <c r="H35" s="3">
        <f>IFERROR(INDEX(D35:G35,COUNT(D35:G35)),"")</f>
        <v>365.08</v>
      </c>
      <c r="I35" s="3">
        <f>IFERROR(INDEX(I51:I500,MATCH($C$35,$C$51:$C$500,0)),"")</f>
        <v>200.38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</row>
    <row r="51" spans="2:12" ht="15.5" x14ac:dyDescent="0.35">
      <c r="B51" t="s">
        <v>71</v>
      </c>
      <c r="C51" t="s">
        <v>5</v>
      </c>
      <c r="D51" s="5">
        <v>41489414545</v>
      </c>
      <c r="E51" s="5">
        <v>80118236386</v>
      </c>
      <c r="F51" s="5">
        <v>91484280769</v>
      </c>
      <c r="G51" s="5">
        <v>62523023936</v>
      </c>
      <c r="I51" s="5">
        <v>284751460249</v>
      </c>
      <c r="J51" s="5">
        <v>101288618787</v>
      </c>
      <c r="K51" s="5">
        <v>36000000</v>
      </c>
    </row>
    <row r="52" spans="2:12" ht="15.5" x14ac:dyDescent="0.35">
      <c r="C52" t="s">
        <v>74</v>
      </c>
      <c r="D52" s="5">
        <v>-64961001843</v>
      </c>
      <c r="E52" s="5">
        <v>-67283032711</v>
      </c>
      <c r="F52" s="5">
        <v>-60681660907</v>
      </c>
      <c r="G52" s="5">
        <v>-40020363243</v>
      </c>
      <c r="I52" s="5">
        <v>-218537150179</v>
      </c>
      <c r="J52" s="5">
        <v>-61563152935</v>
      </c>
      <c r="K52" s="5">
        <v>-682633656</v>
      </c>
      <c r="L52" s="5">
        <v>-68160449</v>
      </c>
    </row>
    <row r="53" spans="2:12" ht="15.5" x14ac:dyDescent="0.35">
      <c r="C53" t="s">
        <v>365</v>
      </c>
      <c r="D53" s="5">
        <v>-64961001843</v>
      </c>
      <c r="E53" s="5">
        <v>-67283032711</v>
      </c>
      <c r="F53" s="5">
        <v>-60681660907</v>
      </c>
      <c r="G53" s="5">
        <v>-40020363243</v>
      </c>
      <c r="I53" s="5">
        <v>-218537150179</v>
      </c>
      <c r="J53" s="5">
        <v>-61563152935</v>
      </c>
      <c r="K53" s="5">
        <v>-682633656</v>
      </c>
      <c r="L53" s="5">
        <v>-68160449</v>
      </c>
    </row>
    <row r="54" spans="2:12" ht="15.5" x14ac:dyDescent="0.35">
      <c r="C54" t="s">
        <v>79</v>
      </c>
      <c r="D54" s="5">
        <v>-23471587298</v>
      </c>
      <c r="E54" s="5">
        <v>12835203675</v>
      </c>
      <c r="F54" s="5">
        <v>30802619862</v>
      </c>
      <c r="G54" s="5">
        <v>22502660693</v>
      </c>
      <c r="I54" s="5">
        <v>66214310070</v>
      </c>
      <c r="J54" s="5">
        <v>39725465852</v>
      </c>
      <c r="K54" s="5">
        <v>-646633656</v>
      </c>
      <c r="L54" s="5">
        <v>-68160449</v>
      </c>
    </row>
    <row r="55" spans="2:12" ht="15.5" x14ac:dyDescent="0.35">
      <c r="C55" t="s">
        <v>80</v>
      </c>
      <c r="D55" s="5">
        <v>3889071231</v>
      </c>
      <c r="E55" s="5">
        <v>3226919505</v>
      </c>
      <c r="F55" s="5">
        <v>3804800462</v>
      </c>
      <c r="G55" s="5">
        <v>1354944573</v>
      </c>
      <c r="I55" s="5">
        <v>10028418808</v>
      </c>
      <c r="J55" s="5">
        <v>3969865075</v>
      </c>
      <c r="K55" s="5">
        <v>-425686869</v>
      </c>
      <c r="L55" s="5">
        <v>41261349</v>
      </c>
    </row>
    <row r="56" spans="2:12" ht="15.5" x14ac:dyDescent="0.35">
      <c r="C56" t="s">
        <v>366</v>
      </c>
      <c r="D56" s="5">
        <v>4052538685</v>
      </c>
      <c r="E56" s="5">
        <v>3825053792</v>
      </c>
      <c r="F56" s="5">
        <v>3972872287</v>
      </c>
      <c r="G56" s="5">
        <v>1788971591</v>
      </c>
      <c r="I56" s="5">
        <v>11504822598</v>
      </c>
      <c r="J56" s="5">
        <v>9944558495</v>
      </c>
      <c r="K56" s="5">
        <v>2903976810</v>
      </c>
      <c r="L56" s="5">
        <v>52239720</v>
      </c>
    </row>
    <row r="57" spans="2:12" ht="15.5" x14ac:dyDescent="0.35">
      <c r="C57" t="s">
        <v>26</v>
      </c>
      <c r="D57" s="5">
        <v>-84926342</v>
      </c>
      <c r="E57" s="5">
        <v>-116185845</v>
      </c>
      <c r="F57" s="5">
        <v>-68085112</v>
      </c>
      <c r="G57" s="5">
        <v>-95696088</v>
      </c>
      <c r="I57" s="5">
        <v>-571753982</v>
      </c>
      <c r="J57" s="5">
        <v>-5148509631</v>
      </c>
      <c r="K57" s="5">
        <v>-3219505679</v>
      </c>
      <c r="L57" s="5">
        <v>-10978371</v>
      </c>
    </row>
    <row r="58" spans="2:12" ht="15.5" x14ac:dyDescent="0.35">
      <c r="C58" t="s">
        <v>78</v>
      </c>
      <c r="E58" s="5">
        <v>-61762820</v>
      </c>
      <c r="I58" s="5">
        <v>-61762820</v>
      </c>
      <c r="J58" s="5">
        <v>13544000</v>
      </c>
    </row>
    <row r="59" spans="2:12" ht="15.5" x14ac:dyDescent="0.35">
      <c r="C59" t="s">
        <v>81</v>
      </c>
      <c r="D59" s="5">
        <v>3889071231</v>
      </c>
      <c r="E59" s="5">
        <v>3226919505</v>
      </c>
      <c r="F59" s="5">
        <v>3804800462</v>
      </c>
      <c r="G59" s="5">
        <v>1354944573</v>
      </c>
      <c r="I59" s="5">
        <v>10028418808</v>
      </c>
      <c r="J59" s="5">
        <v>3969865075</v>
      </c>
      <c r="K59" s="5">
        <v>-425686869</v>
      </c>
      <c r="L59" s="5">
        <v>41261349</v>
      </c>
    </row>
    <row r="60" spans="2:12" ht="15.5" x14ac:dyDescent="0.35">
      <c r="C60" t="s">
        <v>28</v>
      </c>
      <c r="D60" s="5">
        <v>-19582516067</v>
      </c>
      <c r="E60" s="5">
        <v>16062123180</v>
      </c>
      <c r="F60" s="5">
        <v>34607420324</v>
      </c>
      <c r="G60" s="5">
        <v>23857605266</v>
      </c>
      <c r="I60" s="5">
        <v>76242728878</v>
      </c>
      <c r="J60" s="5">
        <v>43695330927</v>
      </c>
      <c r="K60" s="5">
        <v>-1072320525</v>
      </c>
      <c r="L60" s="5">
        <v>-26899100</v>
      </c>
    </row>
    <row r="61" spans="2:12" ht="15.5" x14ac:dyDescent="0.35">
      <c r="C61" t="s">
        <v>27</v>
      </c>
      <c r="E61" s="5">
        <v>-8096688940</v>
      </c>
      <c r="F61" s="5">
        <v>-19037386150</v>
      </c>
      <c r="G61" s="5">
        <v>-48187537</v>
      </c>
      <c r="I61" s="5">
        <v>-27182262627</v>
      </c>
      <c r="J61" s="5">
        <v>-728976390</v>
      </c>
      <c r="K61" s="5">
        <v>-4696667</v>
      </c>
    </row>
    <row r="62" spans="2:12" ht="15.5" x14ac:dyDescent="0.35">
      <c r="C62" t="s">
        <v>82</v>
      </c>
      <c r="E62" s="5">
        <v>-27182262627</v>
      </c>
      <c r="I62" s="5">
        <v>-27182262627</v>
      </c>
    </row>
    <row r="63" spans="2:12" ht="15.5" x14ac:dyDescent="0.35">
      <c r="C63" t="s">
        <v>83</v>
      </c>
    </row>
    <row r="64" spans="2:12" ht="15.5" x14ac:dyDescent="0.35">
      <c r="C64" t="s">
        <v>367</v>
      </c>
      <c r="E64" s="5">
        <v>19085573687</v>
      </c>
      <c r="F64" s="5">
        <v>-19037386150</v>
      </c>
      <c r="G64" s="5">
        <v>-48187537</v>
      </c>
      <c r="J64" s="5">
        <v>-728976390</v>
      </c>
      <c r="K64" s="5">
        <v>-4696667</v>
      </c>
    </row>
    <row r="65" spans="2:12" ht="15.5" x14ac:dyDescent="0.35">
      <c r="C65" t="s">
        <v>84</v>
      </c>
      <c r="E65" s="5">
        <v>-8096688940</v>
      </c>
      <c r="F65" s="5">
        <v>-19037386150</v>
      </c>
      <c r="G65" s="5">
        <v>-48187537</v>
      </c>
      <c r="I65" s="5">
        <v>-27182262627</v>
      </c>
      <c r="J65" s="5">
        <v>-728976390</v>
      </c>
      <c r="K65" s="5">
        <v>-4696667</v>
      </c>
    </row>
    <row r="66" spans="2:12" ht="15.5" x14ac:dyDescent="0.35">
      <c r="C66" t="s">
        <v>85</v>
      </c>
      <c r="D66" s="5">
        <v>-19582516067</v>
      </c>
      <c r="E66" s="5">
        <v>7965434240</v>
      </c>
      <c r="F66" s="5">
        <v>15570034174</v>
      </c>
      <c r="G66" s="5">
        <v>23809417729</v>
      </c>
      <c r="I66" s="5">
        <v>49060466251</v>
      </c>
      <c r="J66" s="5">
        <v>42966354537</v>
      </c>
      <c r="K66" s="5">
        <v>-1077017192</v>
      </c>
      <c r="L66" s="5">
        <v>-26899100</v>
      </c>
    </row>
    <row r="67" spans="2:12" ht="15.5" x14ac:dyDescent="0.35">
      <c r="C67" t="s">
        <v>86</v>
      </c>
      <c r="E67" s="5">
        <v>-61762820</v>
      </c>
      <c r="I67" s="5">
        <v>-61762820</v>
      </c>
      <c r="J67" s="5">
        <v>13544000</v>
      </c>
    </row>
    <row r="68" spans="2:12" ht="15.5" x14ac:dyDescent="0.35">
      <c r="C68" t="s">
        <v>344</v>
      </c>
      <c r="E68" s="5">
        <v>-61762820</v>
      </c>
      <c r="I68" s="5">
        <v>-61762820</v>
      </c>
      <c r="J68" s="5">
        <v>13544000</v>
      </c>
    </row>
    <row r="69" spans="2:12" ht="15.5" x14ac:dyDescent="0.35">
      <c r="C69" t="s">
        <v>87</v>
      </c>
      <c r="D69" s="5">
        <v>-19582516067</v>
      </c>
      <c r="E69" s="5">
        <v>7903671420</v>
      </c>
      <c r="F69" s="5">
        <v>15570034174</v>
      </c>
      <c r="G69" s="5">
        <v>23809417729</v>
      </c>
      <c r="I69" s="5">
        <v>48998703431</v>
      </c>
      <c r="J69" s="5">
        <v>42979898537</v>
      </c>
      <c r="K69" s="5">
        <v>-1077017192</v>
      </c>
      <c r="L69" s="5">
        <v>-26899100</v>
      </c>
    </row>
    <row r="70" spans="2:12" ht="15.5" x14ac:dyDescent="0.35">
      <c r="C70" t="s">
        <v>88</v>
      </c>
      <c r="D70" s="5">
        <v>-19582516067</v>
      </c>
      <c r="E70" s="5">
        <v>7965434240</v>
      </c>
      <c r="F70" s="5">
        <v>15570034174</v>
      </c>
      <c r="G70" s="5">
        <v>23809417729</v>
      </c>
      <c r="I70" s="5">
        <v>49060466251</v>
      </c>
      <c r="J70" s="5">
        <v>42966354537</v>
      </c>
      <c r="K70" s="5">
        <v>-1077017192</v>
      </c>
      <c r="L70" s="5">
        <v>-26899100</v>
      </c>
    </row>
    <row r="71" spans="2:12" ht="15.5" x14ac:dyDescent="0.35">
      <c r="C71" t="s">
        <v>7</v>
      </c>
      <c r="D71" s="5">
        <v>-19574186013</v>
      </c>
      <c r="E71" s="5">
        <v>7912203916</v>
      </c>
      <c r="F71" s="5">
        <v>15570803899</v>
      </c>
      <c r="G71" s="5">
        <v>23795234224</v>
      </c>
      <c r="I71" s="5">
        <v>48993092859</v>
      </c>
      <c r="J71" s="5">
        <v>43732831587</v>
      </c>
      <c r="K71" s="5">
        <v>-495899754</v>
      </c>
      <c r="L71" s="5">
        <v>-26899100</v>
      </c>
    </row>
    <row r="72" spans="2:12" ht="15.5" x14ac:dyDescent="0.35">
      <c r="C72" t="s">
        <v>89</v>
      </c>
      <c r="D72" s="5">
        <v>-8330054</v>
      </c>
      <c r="E72" s="5">
        <v>-8532496</v>
      </c>
      <c r="F72" s="5">
        <v>-769725</v>
      </c>
      <c r="G72" s="5">
        <v>14183505</v>
      </c>
      <c r="I72" s="5">
        <v>5610572</v>
      </c>
      <c r="J72" s="5">
        <v>-752933050</v>
      </c>
      <c r="K72" s="5">
        <v>-581117438</v>
      </c>
    </row>
    <row r="73" spans="2:12" ht="15.5" x14ac:dyDescent="0.35">
      <c r="C73" t="s">
        <v>90</v>
      </c>
      <c r="D73" s="5">
        <v>-19582516067</v>
      </c>
      <c r="E73" s="5">
        <v>7965434240</v>
      </c>
      <c r="F73" s="5">
        <v>15570034174</v>
      </c>
      <c r="G73" s="5">
        <v>23809417729</v>
      </c>
      <c r="I73" s="5">
        <v>49060466251</v>
      </c>
      <c r="J73" s="5">
        <v>42966354537</v>
      </c>
      <c r="K73" s="5">
        <v>-1077017192</v>
      </c>
      <c r="L73" s="5">
        <v>-26899100</v>
      </c>
    </row>
    <row r="74" spans="2:12" ht="15.5" x14ac:dyDescent="0.35">
      <c r="C74" t="s">
        <v>91</v>
      </c>
      <c r="D74" s="5">
        <v>-19582516067</v>
      </c>
      <c r="E74" s="5">
        <v>7903671420</v>
      </c>
      <c r="F74" s="5">
        <v>15570034174</v>
      </c>
      <c r="G74" s="5">
        <v>23809417729</v>
      </c>
      <c r="I74" s="5">
        <v>48998703431</v>
      </c>
      <c r="J74" s="5">
        <v>42979898537</v>
      </c>
      <c r="K74" s="5">
        <v>-1077017192</v>
      </c>
      <c r="L74" s="5">
        <v>-26899100</v>
      </c>
    </row>
    <row r="75" spans="2:12" ht="15.5" x14ac:dyDescent="0.35">
      <c r="C75" t="s">
        <v>92</v>
      </c>
      <c r="D75" s="5">
        <v>-19582516067</v>
      </c>
      <c r="E75" s="5">
        <v>7903671420</v>
      </c>
      <c r="F75" s="5">
        <v>15570034174</v>
      </c>
      <c r="G75" s="5">
        <v>23809417729</v>
      </c>
      <c r="I75" s="5">
        <v>48998703431</v>
      </c>
      <c r="J75" s="5">
        <v>42979898537</v>
      </c>
      <c r="K75" s="5">
        <v>-1077017192</v>
      </c>
      <c r="L75" s="5">
        <v>-26899100</v>
      </c>
    </row>
    <row r="77" spans="2:12" ht="15.5" x14ac:dyDescent="0.35">
      <c r="B77" t="s">
        <v>93</v>
      </c>
      <c r="C77" t="s">
        <v>94</v>
      </c>
    </row>
    <row r="78" spans="2:12" ht="15.5" x14ac:dyDescent="0.35">
      <c r="C78" t="s">
        <v>95</v>
      </c>
    </row>
    <row r="79" spans="2:12" ht="15.5" x14ac:dyDescent="0.35">
      <c r="C79" t="s">
        <v>19</v>
      </c>
      <c r="D79" s="5">
        <v>330586834172</v>
      </c>
      <c r="E79" s="5">
        <v>366598453221</v>
      </c>
      <c r="F79" s="5">
        <v>361875676481</v>
      </c>
      <c r="G79" s="5">
        <v>171087105736</v>
      </c>
      <c r="I79" s="5">
        <v>366598453221</v>
      </c>
      <c r="J79" s="5">
        <v>288426840076</v>
      </c>
      <c r="K79" s="5">
        <v>2332020322</v>
      </c>
      <c r="L79" s="5">
        <v>154392734</v>
      </c>
    </row>
    <row r="80" spans="2:12" ht="15.5" x14ac:dyDescent="0.35">
      <c r="C80" t="s">
        <v>96</v>
      </c>
      <c r="D80" s="5">
        <v>42754182436</v>
      </c>
      <c r="E80" s="5">
        <v>40931585226</v>
      </c>
      <c r="F80" s="5">
        <v>20705559644</v>
      </c>
      <c r="G80" s="5">
        <v>28721998117</v>
      </c>
      <c r="I80" s="5">
        <v>40931585226</v>
      </c>
      <c r="J80" s="5">
        <v>70536373643</v>
      </c>
      <c r="K80" s="5">
        <v>36000000</v>
      </c>
    </row>
    <row r="81" spans="3:12" ht="15.5" x14ac:dyDescent="0.35">
      <c r="C81" t="s">
        <v>98</v>
      </c>
      <c r="D81" s="5">
        <v>21332773</v>
      </c>
      <c r="E81" s="5">
        <v>163563434</v>
      </c>
      <c r="F81" s="5">
        <v>2102102537</v>
      </c>
      <c r="G81" s="5">
        <v>685186090</v>
      </c>
      <c r="I81" s="5">
        <v>163563434</v>
      </c>
      <c r="J81" s="5">
        <v>1977452052</v>
      </c>
      <c r="K81" s="5">
        <v>223839750</v>
      </c>
    </row>
    <row r="82" spans="3:12" ht="15.5" x14ac:dyDescent="0.35">
      <c r="C82" t="s">
        <v>97</v>
      </c>
      <c r="J82" s="5">
        <v>2781950</v>
      </c>
    </row>
    <row r="83" spans="3:12" ht="15.5" x14ac:dyDescent="0.35">
      <c r="C83" t="s">
        <v>99</v>
      </c>
      <c r="D83" s="5">
        <v>42754182436</v>
      </c>
      <c r="E83" s="5">
        <v>40931585226</v>
      </c>
      <c r="F83" s="5">
        <v>20705559644</v>
      </c>
      <c r="G83" s="5">
        <v>28721998117</v>
      </c>
      <c r="I83" s="5">
        <v>40931585226</v>
      </c>
      <c r="J83" s="5">
        <v>70536373643</v>
      </c>
      <c r="K83" s="5">
        <v>36000000</v>
      </c>
    </row>
    <row r="84" spans="3:12" ht="15.5" x14ac:dyDescent="0.35">
      <c r="C84" t="s">
        <v>100</v>
      </c>
      <c r="D84" s="5">
        <v>15999527166</v>
      </c>
      <c r="E84" s="5">
        <v>10287644325</v>
      </c>
      <c r="F84" s="5">
        <v>26052747632</v>
      </c>
      <c r="G84" s="5">
        <v>17281787528</v>
      </c>
      <c r="I84" s="5">
        <v>10287644325</v>
      </c>
      <c r="J84" s="5">
        <v>3769610197</v>
      </c>
      <c r="K84" s="5">
        <v>903333333</v>
      </c>
      <c r="L84" s="5">
        <v>43550000000</v>
      </c>
    </row>
    <row r="85" spans="3:12" ht="15.5" x14ac:dyDescent="0.35">
      <c r="C85" t="s">
        <v>101</v>
      </c>
      <c r="D85" s="5">
        <v>15999527166</v>
      </c>
      <c r="E85" s="5">
        <v>10287644325</v>
      </c>
      <c r="F85" s="5">
        <v>26052747632</v>
      </c>
      <c r="G85" s="5">
        <v>17281787528</v>
      </c>
      <c r="I85" s="5">
        <v>10287644325</v>
      </c>
      <c r="J85" s="5">
        <v>3769610197</v>
      </c>
      <c r="K85" s="5">
        <v>903333333</v>
      </c>
      <c r="L85" s="5">
        <v>43550000000</v>
      </c>
    </row>
    <row r="86" spans="3:12" ht="15.5" x14ac:dyDescent="0.35">
      <c r="C86" t="s">
        <v>368</v>
      </c>
      <c r="K86" s="5">
        <v>250000000000</v>
      </c>
    </row>
    <row r="87" spans="3:12" ht="15.5" x14ac:dyDescent="0.35">
      <c r="C87" t="s">
        <v>78</v>
      </c>
      <c r="D87" s="5">
        <v>-1679859145</v>
      </c>
      <c r="E87" s="5">
        <v>-1671529091</v>
      </c>
      <c r="F87" s="5">
        <v>-1601233775</v>
      </c>
      <c r="G87" s="5">
        <v>-1600464050</v>
      </c>
      <c r="I87" s="5">
        <v>-1671529091</v>
      </c>
      <c r="J87" s="5">
        <v>-1615376843</v>
      </c>
      <c r="K87" s="5">
        <v>134877082562</v>
      </c>
    </row>
    <row r="88" spans="3:12" ht="15.5" x14ac:dyDescent="0.35">
      <c r="C88" t="s">
        <v>104</v>
      </c>
      <c r="D88" s="5">
        <v>403488851601</v>
      </c>
      <c r="E88" s="5">
        <v>431752524145</v>
      </c>
      <c r="F88" s="5">
        <v>427870589576</v>
      </c>
      <c r="G88" s="5">
        <v>237127307431</v>
      </c>
      <c r="I88" s="5">
        <v>431752524145</v>
      </c>
      <c r="J88" s="5">
        <v>377488298347</v>
      </c>
      <c r="K88" s="5">
        <v>503289910338</v>
      </c>
      <c r="L88" s="5">
        <v>49973100900</v>
      </c>
    </row>
    <row r="89" spans="3:12" ht="15.5" x14ac:dyDescent="0.35">
      <c r="C89" t="s">
        <v>105</v>
      </c>
    </row>
    <row r="90" spans="3:12" ht="15.5" x14ac:dyDescent="0.35">
      <c r="C90" t="s">
        <v>106</v>
      </c>
      <c r="D90" s="5">
        <v>21621784339</v>
      </c>
      <c r="E90" s="5">
        <v>21677005267</v>
      </c>
      <c r="F90" s="5">
        <v>17723034858</v>
      </c>
      <c r="G90" s="5">
        <v>13728814897</v>
      </c>
      <c r="I90" s="5">
        <v>21677005267</v>
      </c>
      <c r="J90" s="5">
        <v>9188957214</v>
      </c>
      <c r="K90" s="5">
        <v>68504787</v>
      </c>
    </row>
    <row r="91" spans="3:12" ht="15.5" x14ac:dyDescent="0.35">
      <c r="C91" t="s">
        <v>369</v>
      </c>
      <c r="D91" s="5">
        <v>1040452958333</v>
      </c>
      <c r="E91" s="5">
        <v>1054450083333</v>
      </c>
      <c r="F91" s="5">
        <v>1068447208333</v>
      </c>
      <c r="G91" s="5">
        <v>1082444333333</v>
      </c>
      <c r="I91" s="5">
        <v>1054450083333</v>
      </c>
      <c r="J91" s="5">
        <v>1110438583333</v>
      </c>
    </row>
    <row r="92" spans="3:12" ht="15.5" x14ac:dyDescent="0.35">
      <c r="C92" t="s">
        <v>109</v>
      </c>
      <c r="D92" s="5">
        <v>1033900906</v>
      </c>
      <c r="E92" s="5">
        <v>1033900906</v>
      </c>
      <c r="I92" s="5">
        <v>1033900906</v>
      </c>
    </row>
    <row r="93" spans="3:12" ht="15.5" x14ac:dyDescent="0.35">
      <c r="C93" t="s">
        <v>107</v>
      </c>
      <c r="D93" s="5">
        <v>22471770696</v>
      </c>
      <c r="E93" s="5">
        <v>22471770696</v>
      </c>
      <c r="F93" s="5">
        <v>22471770696</v>
      </c>
      <c r="G93" s="5">
        <v>22471770696</v>
      </c>
      <c r="I93" s="5">
        <v>22471770696</v>
      </c>
      <c r="J93" s="5">
        <v>22471770696</v>
      </c>
    </row>
    <row r="94" spans="3:12" ht="15.5" x14ac:dyDescent="0.35">
      <c r="C94" t="s">
        <v>110</v>
      </c>
      <c r="D94" s="5">
        <v>1168292585188</v>
      </c>
      <c r="E94" s="5">
        <v>1170758573256</v>
      </c>
      <c r="F94" s="5">
        <v>1158119325146</v>
      </c>
      <c r="G94" s="5">
        <v>1141721835859</v>
      </c>
      <c r="I94" s="5">
        <v>1170758573256</v>
      </c>
      <c r="J94" s="5">
        <v>1149085616510</v>
      </c>
      <c r="K94" s="5">
        <v>1228115862</v>
      </c>
    </row>
    <row r="95" spans="3:12" ht="15.5" x14ac:dyDescent="0.35">
      <c r="C95" t="s">
        <v>111</v>
      </c>
      <c r="D95" s="5">
        <v>1571781436789</v>
      </c>
      <c r="E95" s="5">
        <v>1602511097401</v>
      </c>
      <c r="F95" s="5">
        <v>1585989914722</v>
      </c>
      <c r="G95" s="5">
        <v>1378849143290</v>
      </c>
      <c r="I95" s="5">
        <v>1602511097401</v>
      </c>
      <c r="J95" s="5">
        <v>1526573914857</v>
      </c>
      <c r="K95" s="5">
        <v>504518026200</v>
      </c>
      <c r="L95" s="5">
        <v>49973100900</v>
      </c>
    </row>
    <row r="96" spans="3:12" ht="15.5" x14ac:dyDescent="0.35">
      <c r="C96" t="s">
        <v>112</v>
      </c>
    </row>
    <row r="97" spans="3:12" ht="15.5" x14ac:dyDescent="0.35">
      <c r="C97" t="s">
        <v>113</v>
      </c>
    </row>
    <row r="98" spans="3:12" ht="15.5" x14ac:dyDescent="0.35">
      <c r="C98" t="s">
        <v>114</v>
      </c>
      <c r="D98" s="5">
        <v>38778676082</v>
      </c>
      <c r="E98" s="5">
        <v>49562628881</v>
      </c>
      <c r="F98" s="5">
        <v>45897783525</v>
      </c>
      <c r="G98" s="5">
        <v>61743033563</v>
      </c>
      <c r="I98" s="5">
        <v>49562628881</v>
      </c>
      <c r="J98" s="5">
        <v>234992802967</v>
      </c>
      <c r="K98" s="5">
        <v>320163742492</v>
      </c>
    </row>
    <row r="99" spans="3:12" ht="15.5" x14ac:dyDescent="0.35">
      <c r="C99" t="s">
        <v>345</v>
      </c>
      <c r="G99" s="5">
        <v>40000000000</v>
      </c>
      <c r="J99" s="5">
        <v>219750000000</v>
      </c>
      <c r="K99" s="5">
        <v>250000000000</v>
      </c>
    </row>
    <row r="100" spans="3:12" ht="15.5" x14ac:dyDescent="0.35">
      <c r="C100" t="s">
        <v>115</v>
      </c>
      <c r="D100" s="5">
        <v>263849031</v>
      </c>
      <c r="E100" s="5">
        <v>418363496</v>
      </c>
      <c r="I100" s="5">
        <v>418363496</v>
      </c>
    </row>
    <row r="101" spans="3:12" ht="15.5" x14ac:dyDescent="0.35">
      <c r="C101" t="s">
        <v>116</v>
      </c>
    </row>
    <row r="102" spans="3:12" ht="15.5" x14ac:dyDescent="0.35">
      <c r="C102" t="s">
        <v>318</v>
      </c>
      <c r="D102" s="5">
        <v>21332773</v>
      </c>
      <c r="E102" s="5">
        <v>163563434</v>
      </c>
      <c r="F102" s="5">
        <v>2102102537</v>
      </c>
      <c r="G102" s="5">
        <v>685186090</v>
      </c>
      <c r="I102" s="5">
        <v>163563434</v>
      </c>
      <c r="J102" s="5">
        <v>1980234002</v>
      </c>
      <c r="K102" s="5">
        <v>223839750</v>
      </c>
    </row>
    <row r="103" spans="3:12" ht="15.5" x14ac:dyDescent="0.35">
      <c r="C103" t="s">
        <v>119</v>
      </c>
      <c r="D103" s="5">
        <v>7833957195</v>
      </c>
      <c r="E103" s="5">
        <v>14164871617</v>
      </c>
      <c r="F103" s="5">
        <v>13747445212</v>
      </c>
      <c r="G103" s="5">
        <v>10246236399</v>
      </c>
      <c r="I103" s="5">
        <v>14164871617</v>
      </c>
      <c r="J103" s="5">
        <v>4372037441</v>
      </c>
      <c r="K103" s="5">
        <v>3494020</v>
      </c>
    </row>
    <row r="104" spans="3:12" ht="15.5" x14ac:dyDescent="0.35">
      <c r="C104" t="s">
        <v>118</v>
      </c>
      <c r="D104" s="5">
        <v>27333720117</v>
      </c>
      <c r="E104" s="5">
        <v>26064873018</v>
      </c>
      <c r="F104" s="5">
        <v>24670064518</v>
      </c>
      <c r="G104" s="5">
        <v>5522535017</v>
      </c>
      <c r="I104" s="5">
        <v>26064873018</v>
      </c>
      <c r="J104" s="5">
        <v>1095202435</v>
      </c>
      <c r="K104" s="5">
        <v>29674129</v>
      </c>
    </row>
    <row r="105" spans="3:12" ht="15.5" x14ac:dyDescent="0.35">
      <c r="C105" t="s">
        <v>346</v>
      </c>
      <c r="D105" s="5">
        <v>1882634854</v>
      </c>
      <c r="E105" s="5">
        <v>2122044109</v>
      </c>
      <c r="I105" s="5">
        <v>2122044109</v>
      </c>
    </row>
    <row r="106" spans="3:12" ht="15.5" x14ac:dyDescent="0.35">
      <c r="C106" t="s">
        <v>121</v>
      </c>
      <c r="D106" s="5">
        <v>3784152157</v>
      </c>
      <c r="E106" s="5">
        <v>4147343903</v>
      </c>
      <c r="F106" s="5">
        <v>358785000</v>
      </c>
      <c r="I106" s="5">
        <v>4147343903</v>
      </c>
    </row>
    <row r="107" spans="3:12" ht="15.5" x14ac:dyDescent="0.35">
      <c r="C107" t="s">
        <v>122</v>
      </c>
      <c r="D107" s="5">
        <v>3784152157</v>
      </c>
      <c r="E107" s="5">
        <v>4147343903</v>
      </c>
      <c r="F107" s="5">
        <v>358785000</v>
      </c>
      <c r="I107" s="5">
        <v>4147343903</v>
      </c>
    </row>
    <row r="108" spans="3:12" ht="15.5" x14ac:dyDescent="0.35">
      <c r="C108" t="s">
        <v>127</v>
      </c>
      <c r="D108" s="5">
        <v>42562828239</v>
      </c>
      <c r="E108" s="5">
        <v>53709972784</v>
      </c>
      <c r="F108" s="5">
        <v>46256568525</v>
      </c>
      <c r="G108" s="5">
        <v>61743033563</v>
      </c>
      <c r="I108" s="5">
        <v>53709972784</v>
      </c>
      <c r="J108" s="5">
        <v>234992802967</v>
      </c>
      <c r="K108" s="5">
        <v>320163742492</v>
      </c>
    </row>
    <row r="109" spans="3:12" ht="15.5" x14ac:dyDescent="0.35">
      <c r="C109" t="s">
        <v>128</v>
      </c>
    </row>
    <row r="110" spans="3:12" ht="15.5" x14ac:dyDescent="0.35">
      <c r="C110" t="s">
        <v>129</v>
      </c>
      <c r="D110" s="5">
        <v>1470588240000</v>
      </c>
      <c r="E110" s="5">
        <v>1470588240000</v>
      </c>
      <c r="F110" s="5">
        <v>1470588240000</v>
      </c>
      <c r="G110" s="5">
        <v>1250000000000</v>
      </c>
      <c r="I110" s="5">
        <v>1470588240000</v>
      </c>
      <c r="J110" s="5">
        <v>1250000000000</v>
      </c>
      <c r="K110" s="5">
        <v>50000000000</v>
      </c>
      <c r="L110" s="5">
        <v>50000000000</v>
      </c>
    </row>
    <row r="111" spans="3:12" ht="15.5" x14ac:dyDescent="0.35">
      <c r="C111" t="s">
        <v>130</v>
      </c>
      <c r="D111" s="5">
        <v>-12366930704</v>
      </c>
      <c r="E111" s="5">
        <v>-12366930704</v>
      </c>
      <c r="F111" s="5">
        <v>-13531037704</v>
      </c>
      <c r="I111" s="5">
        <v>-12366930704</v>
      </c>
    </row>
    <row r="112" spans="3:12" ht="15.5" x14ac:dyDescent="0.35">
      <c r="C112" t="s">
        <v>131</v>
      </c>
      <c r="D112" s="5">
        <v>72677158399</v>
      </c>
      <c r="E112" s="5">
        <v>92251344412</v>
      </c>
      <c r="F112" s="5">
        <v>84277377676</v>
      </c>
      <c r="G112" s="5">
        <v>68706573777</v>
      </c>
      <c r="I112" s="5">
        <v>92251344412</v>
      </c>
      <c r="J112" s="5">
        <v>43196488733</v>
      </c>
      <c r="K112" s="5">
        <v>-522798854</v>
      </c>
      <c r="L112" s="5">
        <v>-26899100</v>
      </c>
    </row>
    <row r="113" spans="2:12" ht="15.5" x14ac:dyDescent="0.35">
      <c r="C113" t="s">
        <v>132</v>
      </c>
    </row>
    <row r="114" spans="2:12" ht="15.5" x14ac:dyDescent="0.35">
      <c r="C114" t="s">
        <v>133</v>
      </c>
    </row>
    <row r="115" spans="2:12" ht="15.5" x14ac:dyDescent="0.35">
      <c r="C115" t="s">
        <v>134</v>
      </c>
      <c r="D115" s="5">
        <v>72677158399</v>
      </c>
      <c r="E115" s="5">
        <v>92251344412</v>
      </c>
      <c r="F115" s="5">
        <v>84277377676</v>
      </c>
      <c r="G115" s="5">
        <v>68706573777</v>
      </c>
      <c r="I115" s="5">
        <v>92251344412</v>
      </c>
      <c r="J115" s="5">
        <v>43196488733</v>
      </c>
      <c r="K115" s="5">
        <v>-522798854</v>
      </c>
      <c r="L115" s="5">
        <v>-26899100</v>
      </c>
    </row>
    <row r="116" spans="2:12" ht="15.5" x14ac:dyDescent="0.35">
      <c r="C116" t="s">
        <v>9</v>
      </c>
      <c r="D116" s="5">
        <v>1529218608550</v>
      </c>
      <c r="E116" s="5">
        <v>1548801124617</v>
      </c>
      <c r="F116" s="5">
        <v>1539733346197</v>
      </c>
      <c r="G116" s="5">
        <v>1317106109727</v>
      </c>
      <c r="I116" s="5">
        <v>1548801124617</v>
      </c>
      <c r="J116" s="5">
        <v>1291581111890</v>
      </c>
      <c r="K116" s="5">
        <v>184354283708</v>
      </c>
      <c r="L116" s="5">
        <v>49973100900</v>
      </c>
    </row>
    <row r="117" spans="2:12" ht="15.5" x14ac:dyDescent="0.35">
      <c r="C117" t="s">
        <v>136</v>
      </c>
      <c r="D117" s="5">
        <v>1571781436789</v>
      </c>
      <c r="E117" s="5">
        <v>1602511097401</v>
      </c>
      <c r="F117" s="5">
        <v>1585989914722</v>
      </c>
      <c r="G117" s="5">
        <v>1378849143290</v>
      </c>
      <c r="I117" s="5">
        <v>1602511097401</v>
      </c>
      <c r="J117" s="5">
        <v>1526573914857</v>
      </c>
      <c r="K117" s="5">
        <v>504518026200</v>
      </c>
      <c r="L117" s="5">
        <v>49973100900</v>
      </c>
    </row>
    <row r="118" spans="2:12" ht="15.5" x14ac:dyDescent="0.35">
      <c r="C118" t="s">
        <v>137</v>
      </c>
      <c r="D118" s="5">
        <v>14705882400</v>
      </c>
      <c r="E118" s="5">
        <v>14705882400</v>
      </c>
      <c r="F118" s="5">
        <v>14705882400</v>
      </c>
      <c r="G118" s="5">
        <v>12500000000</v>
      </c>
      <c r="I118" s="5">
        <v>14705882400</v>
      </c>
      <c r="J118" s="5">
        <v>12500000000</v>
      </c>
      <c r="K118" s="5">
        <v>50000</v>
      </c>
      <c r="L118" s="5">
        <v>50000</v>
      </c>
    </row>
    <row r="120" spans="2:12" ht="15.5" x14ac:dyDescent="0.35">
      <c r="B120" t="s">
        <v>138</v>
      </c>
      <c r="C120" t="s">
        <v>139</v>
      </c>
      <c r="D120" s="5">
        <v>-33325850034</v>
      </c>
      <c r="E120" s="5">
        <v>8521749609</v>
      </c>
      <c r="F120" s="5">
        <v>28465865485</v>
      </c>
      <c r="G120" s="5">
        <v>40561201931</v>
      </c>
      <c r="I120" s="5">
        <v>108164805416</v>
      </c>
      <c r="J120" s="5">
        <v>-21096698292</v>
      </c>
      <c r="K120" s="5">
        <v>1601771900</v>
      </c>
      <c r="L120" s="5">
        <v>-45607266</v>
      </c>
    </row>
    <row r="121" spans="2:12" ht="15.5" x14ac:dyDescent="0.35">
      <c r="C121" t="s">
        <v>140</v>
      </c>
      <c r="D121" s="5">
        <v>33885495564</v>
      </c>
      <c r="E121" s="5">
        <v>56668269841</v>
      </c>
      <c r="F121" s="5">
        <v>68065367175</v>
      </c>
      <c r="G121" s="5">
        <v>55460788091</v>
      </c>
      <c r="I121" s="5">
        <v>246610889740</v>
      </c>
      <c r="J121" s="5">
        <v>30009051694</v>
      </c>
    </row>
    <row r="122" spans="2:12" ht="15.5" x14ac:dyDescent="0.35">
      <c r="C122" t="s">
        <v>370</v>
      </c>
      <c r="D122" s="5">
        <v>4052538685</v>
      </c>
      <c r="E122" s="5">
        <v>3844463939</v>
      </c>
      <c r="F122" s="5">
        <v>3972366249</v>
      </c>
      <c r="G122" s="5">
        <v>1770067482</v>
      </c>
      <c r="I122" s="5">
        <v>11504822598</v>
      </c>
      <c r="J122" s="5">
        <v>9944558495</v>
      </c>
      <c r="K122" s="5">
        <v>2000643477</v>
      </c>
      <c r="L122" s="5">
        <v>41261349</v>
      </c>
    </row>
    <row r="123" spans="2:12" ht="15.5" x14ac:dyDescent="0.35">
      <c r="C123" t="s">
        <v>322</v>
      </c>
      <c r="D123" s="5">
        <v>-4049443513</v>
      </c>
      <c r="E123" s="5">
        <v>-1894499778</v>
      </c>
      <c r="F123" s="5">
        <v>-3853490578</v>
      </c>
      <c r="G123" s="5">
        <v>2949561329</v>
      </c>
      <c r="I123" s="5">
        <v>-4932268394</v>
      </c>
      <c r="J123" s="5">
        <v>-72596185</v>
      </c>
      <c r="K123" s="5">
        <v>-4696667</v>
      </c>
    </row>
    <row r="124" spans="2:12" ht="15.5" x14ac:dyDescent="0.35">
      <c r="C124" t="s">
        <v>371</v>
      </c>
      <c r="D124" s="5">
        <v>-23219313987</v>
      </c>
      <c r="E124" s="5">
        <v>-17303572307</v>
      </c>
      <c r="F124" s="5">
        <v>-18261389616</v>
      </c>
      <c r="G124" s="5">
        <v>-17065743434</v>
      </c>
      <c r="I124" s="5">
        <v>-67977458226</v>
      </c>
      <c r="J124" s="5">
        <v>-16084046089</v>
      </c>
      <c r="K124" s="5">
        <v>-91455660</v>
      </c>
    </row>
    <row r="125" spans="2:12" ht="15.5" x14ac:dyDescent="0.35">
      <c r="C125" t="s">
        <v>143</v>
      </c>
      <c r="D125" s="5">
        <v>-43995126783</v>
      </c>
      <c r="E125" s="5">
        <v>-32792912086</v>
      </c>
      <c r="F125" s="5">
        <v>-21456987745</v>
      </c>
      <c r="G125" s="5">
        <v>-2553471537</v>
      </c>
      <c r="I125" s="5">
        <v>-77041180302</v>
      </c>
      <c r="J125" s="5">
        <v>-44893666207</v>
      </c>
      <c r="K125" s="5">
        <v>-302719250</v>
      </c>
      <c r="L125" s="5">
        <v>-86868615</v>
      </c>
    </row>
    <row r="126" spans="2:12" ht="15.5" x14ac:dyDescent="0.35">
      <c r="C126" t="s">
        <v>159</v>
      </c>
      <c r="D126" s="5">
        <v>-1273308841</v>
      </c>
      <c r="E126" s="5">
        <v>-2474810062</v>
      </c>
      <c r="F126" s="5">
        <v>167303603189</v>
      </c>
      <c r="G126" s="5">
        <v>-1506611566</v>
      </c>
      <c r="I126" s="5">
        <v>-17609456411</v>
      </c>
      <c r="J126" s="5">
        <v>2065975050646</v>
      </c>
      <c r="K126" s="5">
        <v>317450855688</v>
      </c>
      <c r="L126" s="5">
        <v>6450000000</v>
      </c>
    </row>
    <row r="127" spans="2:12" ht="15.5" x14ac:dyDescent="0.35">
      <c r="C127" t="s">
        <v>160</v>
      </c>
      <c r="D127" s="5">
        <v>-1412460174</v>
      </c>
      <c r="E127" s="5">
        <v>-1324162807</v>
      </c>
      <c r="F127" s="5">
        <v>-4980897929</v>
      </c>
      <c r="G127" s="5">
        <v>-1369825204</v>
      </c>
      <c r="I127" s="5">
        <v>-12383735860</v>
      </c>
      <c r="J127" s="5">
        <v>-1758783532600</v>
      </c>
      <c r="K127" s="5">
        <v>-316875000000</v>
      </c>
      <c r="L127" s="5">
        <v>-6250000000</v>
      </c>
    </row>
    <row r="128" spans="2:12" ht="15.5" x14ac:dyDescent="0.35">
      <c r="C128" t="s">
        <v>372</v>
      </c>
      <c r="J128" s="5">
        <v>-2252787000000</v>
      </c>
      <c r="K128" s="5">
        <v>-181350000000</v>
      </c>
      <c r="L128" s="5">
        <v>-6250000000</v>
      </c>
    </row>
    <row r="129" spans="3:12" ht="15.5" x14ac:dyDescent="0.35">
      <c r="C129" t="s">
        <v>165</v>
      </c>
      <c r="K129" s="5">
        <v>70925000000</v>
      </c>
    </row>
    <row r="130" spans="3:12" ht="15.5" x14ac:dyDescent="0.35">
      <c r="C130" t="s">
        <v>373</v>
      </c>
      <c r="J130" s="5">
        <v>973204628365</v>
      </c>
    </row>
    <row r="131" spans="3:12" ht="15.5" x14ac:dyDescent="0.35">
      <c r="C131" t="s">
        <v>374</v>
      </c>
      <c r="J131" s="5">
        <v>4152235616</v>
      </c>
    </row>
    <row r="132" spans="3:12" ht="15.5" x14ac:dyDescent="0.35">
      <c r="C132" t="s">
        <v>375</v>
      </c>
      <c r="J132" s="5">
        <v>-6000000000</v>
      </c>
    </row>
    <row r="133" spans="3:12" ht="15.5" x14ac:dyDescent="0.35">
      <c r="C133" t="s">
        <v>376</v>
      </c>
    </row>
    <row r="134" spans="3:12" ht="15.5" x14ac:dyDescent="0.35">
      <c r="C134" t="s">
        <v>161</v>
      </c>
      <c r="D134" s="5">
        <v>-1412460174</v>
      </c>
      <c r="E134" s="5">
        <v>-1324162807</v>
      </c>
      <c r="F134" s="5">
        <v>-4980897929</v>
      </c>
      <c r="G134" s="5">
        <v>-1369825204</v>
      </c>
      <c r="I134" s="5">
        <v>-12383735860</v>
      </c>
      <c r="J134" s="5">
        <v>-5052101549</v>
      </c>
    </row>
    <row r="135" spans="3:12" ht="15.5" x14ac:dyDescent="0.35">
      <c r="C135" t="s">
        <v>377</v>
      </c>
      <c r="K135" s="5">
        <v>-250000000000</v>
      </c>
    </row>
    <row r="136" spans="3:12" ht="15.5" x14ac:dyDescent="0.35">
      <c r="C136" t="s">
        <v>378</v>
      </c>
      <c r="J136" s="5">
        <v>250000000000</v>
      </c>
    </row>
    <row r="137" spans="3:12" ht="15.5" x14ac:dyDescent="0.35">
      <c r="C137" t="s">
        <v>170</v>
      </c>
      <c r="D137" s="5">
        <v>-1273308841</v>
      </c>
      <c r="E137" s="5">
        <v>-2474810062</v>
      </c>
      <c r="F137" s="5">
        <v>167303603189</v>
      </c>
      <c r="G137" s="5">
        <v>-1506611566</v>
      </c>
      <c r="I137" s="5">
        <v>-17609456411</v>
      </c>
      <c r="J137" s="5">
        <v>2065975050646</v>
      </c>
      <c r="K137" s="5">
        <v>317450855688</v>
      </c>
      <c r="L137" s="5">
        <v>6450000000</v>
      </c>
    </row>
    <row r="138" spans="3:12" ht="15.5" x14ac:dyDescent="0.35">
      <c r="C138" t="s">
        <v>379</v>
      </c>
      <c r="F138" s="5">
        <v>220588240000</v>
      </c>
      <c r="I138" s="5">
        <v>220588240000</v>
      </c>
      <c r="J138" s="5">
        <v>1200000000000</v>
      </c>
      <c r="L138" s="5">
        <v>50000000000</v>
      </c>
    </row>
    <row r="139" spans="3:12" ht="15.5" x14ac:dyDescent="0.35">
      <c r="C139" t="s">
        <v>380</v>
      </c>
      <c r="J139" s="5">
        <v>-68741800000</v>
      </c>
      <c r="K139" s="5">
        <v>68741800000</v>
      </c>
    </row>
    <row r="140" spans="3:12" ht="15.5" x14ac:dyDescent="0.35">
      <c r="C140" t="s">
        <v>381</v>
      </c>
      <c r="K140" s="5">
        <v>77068189233</v>
      </c>
    </row>
    <row r="141" spans="3:12" ht="15.5" x14ac:dyDescent="0.35">
      <c r="C141" t="s">
        <v>382</v>
      </c>
    </row>
    <row r="142" spans="3:12" ht="15.5" x14ac:dyDescent="0.35">
      <c r="C142" t="s">
        <v>383</v>
      </c>
      <c r="K142" s="5">
        <v>-75000000000</v>
      </c>
      <c r="L142" s="5">
        <v>-43550000000</v>
      </c>
    </row>
    <row r="143" spans="3:12" ht="15.5" x14ac:dyDescent="0.35">
      <c r="C143" t="s">
        <v>178</v>
      </c>
      <c r="J143" s="5">
        <v>219750000000</v>
      </c>
      <c r="K143" s="5">
        <v>250000000000</v>
      </c>
    </row>
    <row r="144" spans="3:12" ht="15.5" x14ac:dyDescent="0.35">
      <c r="C144" t="s">
        <v>181</v>
      </c>
      <c r="F144" s="5">
        <v>-40000000000</v>
      </c>
      <c r="I144" s="5">
        <v>-219750000000</v>
      </c>
      <c r="J144" s="5">
        <v>-250000000000</v>
      </c>
    </row>
    <row r="145" spans="2:12" ht="15.5" x14ac:dyDescent="0.35">
      <c r="C145" t="s">
        <v>338</v>
      </c>
      <c r="E145" s="5">
        <v>1164107000</v>
      </c>
      <c r="F145" s="5">
        <v>-13531037704</v>
      </c>
      <c r="I145" s="5">
        <v>-12366930704</v>
      </c>
    </row>
    <row r="146" spans="2:12" ht="15.5" x14ac:dyDescent="0.35">
      <c r="C146" t="s">
        <v>358</v>
      </c>
      <c r="D146" s="5">
        <v>-223469957</v>
      </c>
      <c r="E146" s="5">
        <v>-1093017564</v>
      </c>
      <c r="I146" s="5">
        <v>-1093017564</v>
      </c>
    </row>
    <row r="147" spans="2:12" ht="15.5" x14ac:dyDescent="0.35">
      <c r="C147" t="s">
        <v>384</v>
      </c>
      <c r="J147" s="5">
        <v>2781950</v>
      </c>
    </row>
    <row r="148" spans="2:12" ht="15.5" x14ac:dyDescent="0.35">
      <c r="C148" t="s">
        <v>385</v>
      </c>
      <c r="E148" s="5">
        <v>-2781950</v>
      </c>
      <c r="I148" s="5">
        <v>-2781950</v>
      </c>
    </row>
    <row r="149" spans="2:12" ht="15.5" x14ac:dyDescent="0.35">
      <c r="C149" t="s">
        <v>185</v>
      </c>
      <c r="D149" s="5">
        <v>-991096700</v>
      </c>
      <c r="E149" s="5">
        <v>-2494982300</v>
      </c>
      <c r="F149" s="5">
        <v>-116712098</v>
      </c>
      <c r="G149" s="5">
        <v>-1044603802</v>
      </c>
      <c r="I149" s="5">
        <v>-4587364900</v>
      </c>
      <c r="J149" s="5">
        <v>-3165577476</v>
      </c>
      <c r="K149" s="5">
        <v>-151266000</v>
      </c>
    </row>
    <row r="150" spans="2:12" ht="15.5" x14ac:dyDescent="0.35">
      <c r="C150" t="s">
        <v>386</v>
      </c>
      <c r="D150" s="5">
        <v>-58742184</v>
      </c>
      <c r="E150" s="5">
        <v>-48135248</v>
      </c>
      <c r="F150" s="5">
        <v>363112991</v>
      </c>
      <c r="G150" s="5">
        <v>-462007764</v>
      </c>
      <c r="I150" s="5">
        <v>-397601293</v>
      </c>
      <c r="J150" s="5">
        <v>-5074982193</v>
      </c>
      <c r="K150" s="5">
        <v>-3207867545</v>
      </c>
    </row>
    <row r="151" spans="2:12" ht="15.5" x14ac:dyDescent="0.35">
      <c r="C151" t="s">
        <v>187</v>
      </c>
      <c r="D151" s="5">
        <v>-36011619049</v>
      </c>
      <c r="E151" s="5">
        <v>4722776740</v>
      </c>
      <c r="F151" s="5">
        <v>190788570745</v>
      </c>
      <c r="G151" s="5">
        <v>37684765161</v>
      </c>
      <c r="I151" s="5">
        <v>78171613145</v>
      </c>
      <c r="J151" s="5">
        <v>286094819754</v>
      </c>
      <c r="K151" s="5">
        <v>2177627588</v>
      </c>
      <c r="L151" s="5">
        <v>154392734</v>
      </c>
    </row>
    <row r="152" spans="2:12" ht="15.5" x14ac:dyDescent="0.35">
      <c r="C152" t="s">
        <v>339</v>
      </c>
    </row>
    <row r="153" spans="2:12" ht="15.5" x14ac:dyDescent="0.35">
      <c r="C153" t="s">
        <v>188</v>
      </c>
      <c r="D153" s="5">
        <v>366598453221</v>
      </c>
      <c r="I153" s="5">
        <v>288426840076</v>
      </c>
      <c r="J153" s="5">
        <v>2332020322</v>
      </c>
      <c r="K153" s="5">
        <v>154392734</v>
      </c>
    </row>
    <row r="154" spans="2:12" ht="15.5" x14ac:dyDescent="0.35">
      <c r="C154" t="s">
        <v>189</v>
      </c>
      <c r="D154" s="5">
        <v>330586834172</v>
      </c>
      <c r="E154" s="5">
        <v>4722776740</v>
      </c>
      <c r="F154" s="5">
        <v>190788570745</v>
      </c>
      <c r="G154" s="5">
        <v>37684765161</v>
      </c>
      <c r="I154" s="5">
        <v>366598453221</v>
      </c>
      <c r="J154" s="5">
        <v>288426840076</v>
      </c>
      <c r="K154" s="5">
        <v>2332020322</v>
      </c>
      <c r="L154" s="5">
        <v>154392734</v>
      </c>
    </row>
    <row r="156" spans="2:12" ht="15.5" x14ac:dyDescent="0.35">
      <c r="B156" t="s">
        <v>190</v>
      </c>
      <c r="C156" t="s">
        <v>11</v>
      </c>
      <c r="D156" s="5">
        <v>14710000000</v>
      </c>
      <c r="E156" s="5">
        <v>14710000000</v>
      </c>
      <c r="F156" s="5">
        <v>14710000000</v>
      </c>
      <c r="G156" s="5">
        <v>12500000000</v>
      </c>
      <c r="I156" s="5">
        <v>14710000000</v>
      </c>
      <c r="J156" s="5">
        <v>12500000000</v>
      </c>
      <c r="K156" s="5">
        <v>0</v>
      </c>
      <c r="L156" s="5">
        <v>0</v>
      </c>
    </row>
    <row r="157" spans="2:12" ht="15.5" x14ac:dyDescent="0.35">
      <c r="C157" t="s">
        <v>191</v>
      </c>
      <c r="D157" s="6">
        <v>-1.33</v>
      </c>
      <c r="E157" s="6">
        <v>0.54</v>
      </c>
      <c r="F157" s="6">
        <v>1.06</v>
      </c>
      <c r="G157" s="6">
        <v>1.9</v>
      </c>
    </row>
    <row r="158" spans="2:12" ht="15.5" x14ac:dyDescent="0.35">
      <c r="C158" t="s">
        <v>192</v>
      </c>
      <c r="D158" s="6">
        <v>-774.44</v>
      </c>
      <c r="E158" s="6">
        <v>7185.19</v>
      </c>
      <c r="F158" s="6">
        <v>3141.51</v>
      </c>
      <c r="G158" s="5">
        <v>0</v>
      </c>
    </row>
    <row r="159" spans="2:12" ht="15.5" x14ac:dyDescent="0.35">
      <c r="C159" t="s">
        <v>59</v>
      </c>
      <c r="D159" s="6">
        <v>365.08</v>
      </c>
      <c r="E159" s="6">
        <v>712.18</v>
      </c>
      <c r="F159" s="6">
        <v>535.29</v>
      </c>
      <c r="G159" s="5">
        <v>0</v>
      </c>
    </row>
    <row r="160" spans="2:12" ht="15.5" x14ac:dyDescent="0.35">
      <c r="C160" t="s">
        <v>193</v>
      </c>
      <c r="E160" s="5">
        <v>29890000000</v>
      </c>
      <c r="F160" s="5">
        <v>46720000000</v>
      </c>
      <c r="G160" s="5">
        <v>53900000000</v>
      </c>
    </row>
    <row r="161" spans="3:7" ht="15.5" x14ac:dyDescent="0.35">
      <c r="C161" t="s">
        <v>194</v>
      </c>
      <c r="D161" s="6">
        <v>-1.2500000000000001E-2</v>
      </c>
      <c r="E161" s="6">
        <v>5.0000000000000001E-3</v>
      </c>
      <c r="F161" s="6">
        <v>9.7999999999999997E-3</v>
      </c>
      <c r="G161" s="6">
        <v>1.7299999999999999E-2</v>
      </c>
    </row>
    <row r="162" spans="3:7" ht="15.5" x14ac:dyDescent="0.35">
      <c r="C162" t="s">
        <v>195</v>
      </c>
      <c r="D162" s="6">
        <v>-1.2800000000000001E-2</v>
      </c>
      <c r="E162" s="6">
        <v>5.1000000000000004E-3</v>
      </c>
      <c r="F162" s="6">
        <v>1.01E-2</v>
      </c>
      <c r="G162" s="6">
        <v>1.8100000000000002E-2</v>
      </c>
    </row>
    <row r="163" spans="3:7" ht="15.5" x14ac:dyDescent="0.35">
      <c r="C163" t="s">
        <v>196</v>
      </c>
      <c r="D163" s="6">
        <v>-1.52E-2</v>
      </c>
      <c r="E163" s="6">
        <v>8.3000000000000001E-3</v>
      </c>
      <c r="F163" s="6">
        <v>2.1600000000000001E-2</v>
      </c>
      <c r="G163" s="6">
        <v>3.4200000000000001E-2</v>
      </c>
    </row>
    <row r="164" spans="3:7" ht="15.5" x14ac:dyDescent="0.35">
      <c r="C164" t="s">
        <v>197</v>
      </c>
      <c r="D164" s="6">
        <v>-276.38</v>
      </c>
      <c r="E164" s="6">
        <v>110.47</v>
      </c>
      <c r="F164" s="6">
        <v>452.41</v>
      </c>
      <c r="G164" s="6">
        <v>235.15</v>
      </c>
    </row>
    <row r="165" spans="3:7" ht="15.5" x14ac:dyDescent="0.35">
      <c r="C165" t="s">
        <v>198</v>
      </c>
      <c r="D165" s="5">
        <v>1529000000000</v>
      </c>
      <c r="E165" s="5">
        <v>1549000000000</v>
      </c>
      <c r="F165" s="5">
        <v>1540000000000</v>
      </c>
      <c r="G165" s="5">
        <v>1317000000000</v>
      </c>
    </row>
    <row r="166" spans="3:7" ht="15.5" x14ac:dyDescent="0.35">
      <c r="C166" t="s">
        <v>199</v>
      </c>
      <c r="D166" s="6">
        <v>9.9</v>
      </c>
      <c r="E166" s="6">
        <v>36.840000000000003</v>
      </c>
      <c r="F166" s="6">
        <v>31.81</v>
      </c>
      <c r="G166" s="5">
        <v>0</v>
      </c>
    </row>
    <row r="167" spans="3:7" ht="15.5" x14ac:dyDescent="0.35">
      <c r="C167" t="s">
        <v>200</v>
      </c>
      <c r="D167" s="6">
        <v>103.99</v>
      </c>
      <c r="E167" s="6">
        <v>105.32</v>
      </c>
      <c r="F167" s="6">
        <v>104.7</v>
      </c>
      <c r="G167" s="6">
        <v>105.37</v>
      </c>
    </row>
    <row r="168" spans="3:7" ht="15.5" x14ac:dyDescent="0.35">
      <c r="C168" t="s">
        <v>201</v>
      </c>
      <c r="D168" s="6">
        <v>32.479999999999997</v>
      </c>
      <c r="E168" s="6">
        <v>120.91</v>
      </c>
      <c r="F168" s="6">
        <v>109.11</v>
      </c>
      <c r="G168" s="5">
        <v>0</v>
      </c>
    </row>
    <row r="169" spans="3:7" ht="15.5" x14ac:dyDescent="0.35">
      <c r="C169" t="s">
        <v>202</v>
      </c>
      <c r="D169" s="6">
        <v>31.71</v>
      </c>
      <c r="E169" s="6">
        <v>32.090000000000003</v>
      </c>
      <c r="F169" s="6">
        <v>30.52</v>
      </c>
      <c r="G169" s="6">
        <v>16.98</v>
      </c>
    </row>
    <row r="170" spans="3:7" ht="15.5" x14ac:dyDescent="0.35">
      <c r="C170" t="s">
        <v>203</v>
      </c>
    </row>
    <row r="171" spans="3:7" ht="15.5" x14ac:dyDescent="0.35">
      <c r="C171" t="s">
        <v>204</v>
      </c>
    </row>
    <row r="172" spans="3:7" ht="15.5" x14ac:dyDescent="0.35">
      <c r="C172" t="s">
        <v>205</v>
      </c>
      <c r="D172" s="5">
        <v>1529000000000</v>
      </c>
      <c r="E172" s="5">
        <v>1549000000000</v>
      </c>
      <c r="F172" s="5">
        <v>1540000000000</v>
      </c>
      <c r="G172" s="5">
        <v>1317000000000</v>
      </c>
    </row>
    <row r="173" spans="3:7" ht="15.5" x14ac:dyDescent="0.35">
      <c r="C173" t="s">
        <v>23</v>
      </c>
    </row>
    <row r="174" spans="3:7" ht="15.5" x14ac:dyDescent="0.35">
      <c r="C174" t="s">
        <v>20</v>
      </c>
    </row>
    <row r="175" spans="3:7" ht="15.5" x14ac:dyDescent="0.35">
      <c r="C175" t="s">
        <v>206</v>
      </c>
      <c r="D175" s="5">
        <v>365000000000</v>
      </c>
      <c r="E175" s="5">
        <v>382000000000</v>
      </c>
      <c r="F175" s="5">
        <v>382000000000</v>
      </c>
      <c r="G175" s="5">
        <v>175000000000</v>
      </c>
    </row>
    <row r="176" spans="3:7" ht="15.5" x14ac:dyDescent="0.35">
      <c r="C176" t="s">
        <v>207</v>
      </c>
      <c r="D176" s="5">
        <v>-33000000000</v>
      </c>
      <c r="E176" s="5">
        <v>9000000000</v>
      </c>
      <c r="F176" s="5">
        <v>28000000000</v>
      </c>
      <c r="G176" s="5">
        <v>41000000000</v>
      </c>
    </row>
    <row r="177" spans="3:12" ht="15.5" x14ac:dyDescent="0.35">
      <c r="C177" t="s">
        <v>208</v>
      </c>
      <c r="D177" s="5">
        <v>-1000000000</v>
      </c>
      <c r="E177" s="5">
        <v>-1000000000</v>
      </c>
      <c r="F177" s="5">
        <v>-5000000000</v>
      </c>
      <c r="G177" s="5">
        <v>-1000000000</v>
      </c>
    </row>
    <row r="178" spans="3:12" ht="15.5" x14ac:dyDescent="0.35">
      <c r="C178" t="s">
        <v>12</v>
      </c>
      <c r="D178" s="5">
        <v>-35000000000</v>
      </c>
      <c r="E178" s="5">
        <v>7000000000</v>
      </c>
      <c r="F178" s="5">
        <v>23000000000</v>
      </c>
      <c r="G178" s="5">
        <v>39000000000</v>
      </c>
    </row>
    <row r="179" spans="3:12" ht="15.5" x14ac:dyDescent="0.35">
      <c r="C179" t="s">
        <v>15</v>
      </c>
      <c r="D179" s="6">
        <v>-2.36</v>
      </c>
      <c r="E179" s="6">
        <v>0.49</v>
      </c>
      <c r="F179" s="6">
        <v>1.6</v>
      </c>
      <c r="G179" s="6">
        <v>3.14</v>
      </c>
    </row>
    <row r="180" spans="3:12" ht="15.5" x14ac:dyDescent="0.35">
      <c r="C180" t="s">
        <v>44</v>
      </c>
      <c r="I180" s="6">
        <v>3.34</v>
      </c>
      <c r="J180" s="6">
        <v>3.5</v>
      </c>
      <c r="K180" s="5">
        <v>-9918</v>
      </c>
      <c r="L180" s="6">
        <v>-537.98</v>
      </c>
    </row>
    <row r="181" spans="3:12" ht="15.5" x14ac:dyDescent="0.35">
      <c r="C181" t="s">
        <v>58</v>
      </c>
      <c r="I181" s="6">
        <v>1161.68</v>
      </c>
      <c r="J181" s="5">
        <v>0</v>
      </c>
      <c r="K181" s="5">
        <v>0</v>
      </c>
      <c r="L181" s="5">
        <v>0</v>
      </c>
    </row>
    <row r="182" spans="3:12" ht="15.5" x14ac:dyDescent="0.35">
      <c r="C182" t="s">
        <v>61</v>
      </c>
      <c r="I182" s="6">
        <v>200.38</v>
      </c>
      <c r="J182" s="5">
        <v>0</v>
      </c>
      <c r="K182" s="5">
        <v>0</v>
      </c>
      <c r="L182" s="5">
        <v>0</v>
      </c>
    </row>
    <row r="183" spans="3:12" ht="15.5" x14ac:dyDescent="0.35">
      <c r="C183" t="s">
        <v>209</v>
      </c>
      <c r="I183" s="6">
        <v>130580000000.00002</v>
      </c>
      <c r="J183" s="5">
        <v>50790000000</v>
      </c>
    </row>
    <row r="184" spans="3:12" ht="15.5" x14ac:dyDescent="0.35">
      <c r="C184" t="s">
        <v>210</v>
      </c>
      <c r="I184" s="6">
        <v>3.0600000000000002E-2</v>
      </c>
      <c r="J184" s="6">
        <v>2.86E-2</v>
      </c>
      <c r="K184" s="6">
        <v>-1E-3</v>
      </c>
      <c r="L184" s="6">
        <v>-5.0000000000000001E-4</v>
      </c>
    </row>
    <row r="185" spans="3:12" ht="15.5" x14ac:dyDescent="0.35">
      <c r="C185" t="s">
        <v>211</v>
      </c>
      <c r="I185" s="6">
        <v>3.1699999999999999E-2</v>
      </c>
      <c r="J185" s="6">
        <v>3.3799999999999997E-2</v>
      </c>
      <c r="K185" s="6">
        <v>-2.7000000000000001E-3</v>
      </c>
      <c r="L185" s="6">
        <v>-5.0000000000000001E-4</v>
      </c>
    </row>
    <row r="186" spans="3:12" ht="15.5" x14ac:dyDescent="0.35">
      <c r="C186" t="s">
        <v>212</v>
      </c>
      <c r="I186" s="6">
        <v>4.6600000000000003E-2</v>
      </c>
      <c r="J186" s="6">
        <v>5.3800000000000001E-2</v>
      </c>
      <c r="K186" s="6">
        <v>-5.5000000000000005E-3</v>
      </c>
      <c r="L186" s="6">
        <v>-2.7000000000000001E-3</v>
      </c>
    </row>
    <row r="187" spans="3:12" ht="15.5" x14ac:dyDescent="0.35">
      <c r="C187" t="s">
        <v>213</v>
      </c>
      <c r="I187" s="6">
        <v>115.81</v>
      </c>
      <c r="J187" s="6">
        <v>7.72</v>
      </c>
      <c r="K187" s="6">
        <v>-0.2</v>
      </c>
      <c r="L187" s="6">
        <v>-6.21</v>
      </c>
    </row>
    <row r="188" spans="3:12" ht="15.5" x14ac:dyDescent="0.35">
      <c r="C188" t="s">
        <v>55</v>
      </c>
      <c r="I188" s="6">
        <v>36.840000000000003</v>
      </c>
      <c r="J188" s="5">
        <v>0</v>
      </c>
      <c r="K188" s="5">
        <v>0</v>
      </c>
      <c r="L188" s="5">
        <v>0</v>
      </c>
    </row>
    <row r="189" spans="3:12" ht="15.5" x14ac:dyDescent="0.35">
      <c r="C189" t="s">
        <v>52</v>
      </c>
      <c r="I189" s="6">
        <v>105.32</v>
      </c>
      <c r="J189" s="6">
        <v>103.33</v>
      </c>
      <c r="K189" s="6">
        <v>3687085.67</v>
      </c>
      <c r="L189" s="6">
        <v>999462.02</v>
      </c>
    </row>
    <row r="190" spans="3:12" ht="15.5" x14ac:dyDescent="0.35">
      <c r="C190" t="s">
        <v>214</v>
      </c>
      <c r="I190" s="6">
        <v>120.91</v>
      </c>
      <c r="J190" s="5">
        <v>0</v>
      </c>
      <c r="K190" s="5">
        <v>0</v>
      </c>
      <c r="L190" s="5">
        <v>0</v>
      </c>
    </row>
    <row r="191" spans="3:12" ht="15.5" x14ac:dyDescent="0.35">
      <c r="C191" t="s">
        <v>215</v>
      </c>
      <c r="I191" s="6">
        <v>32.090000000000003</v>
      </c>
      <c r="J191" s="6">
        <v>12.69</v>
      </c>
      <c r="K191" s="6">
        <v>3687085.67</v>
      </c>
      <c r="L191" s="6">
        <v>999462.02</v>
      </c>
    </row>
    <row r="192" spans="3:12" ht="15.5" x14ac:dyDescent="0.35">
      <c r="C192" t="s">
        <v>216</v>
      </c>
    </row>
    <row r="193" spans="2:12" ht="15.5" x14ac:dyDescent="0.35">
      <c r="C193" t="s">
        <v>217</v>
      </c>
    </row>
    <row r="194" spans="2:12" ht="15.5" x14ac:dyDescent="0.35">
      <c r="C194" t="s">
        <v>25</v>
      </c>
    </row>
    <row r="195" spans="2:12" ht="15.5" x14ac:dyDescent="0.35">
      <c r="C195" t="s">
        <v>22</v>
      </c>
    </row>
    <row r="196" spans="2:12" ht="15.5" x14ac:dyDescent="0.35">
      <c r="C196" t="s">
        <v>218</v>
      </c>
      <c r="I196" s="5">
        <v>382000000000</v>
      </c>
      <c r="J196" s="5">
        <v>142000000000</v>
      </c>
      <c r="K196" s="5">
        <v>183000000000</v>
      </c>
      <c r="L196" s="5">
        <v>50000000000</v>
      </c>
    </row>
    <row r="197" spans="2:12" ht="15.5" x14ac:dyDescent="0.35">
      <c r="C197" t="s">
        <v>219</v>
      </c>
      <c r="I197" s="5">
        <v>108000000000</v>
      </c>
      <c r="J197" s="5">
        <v>-21000000000</v>
      </c>
      <c r="K197" s="5">
        <v>2000000000</v>
      </c>
      <c r="L197" s="5">
        <v>0</v>
      </c>
    </row>
    <row r="198" spans="2:12" ht="15.5" x14ac:dyDescent="0.35">
      <c r="C198" t="s">
        <v>220</v>
      </c>
      <c r="I198" s="5">
        <v>-12000000000</v>
      </c>
      <c r="J198" s="5">
        <v>-5000000000</v>
      </c>
    </row>
    <row r="199" spans="2:12" ht="15.5" x14ac:dyDescent="0.35">
      <c r="C199" t="s">
        <v>14</v>
      </c>
      <c r="I199" s="5">
        <v>96000000000</v>
      </c>
      <c r="J199" s="5">
        <v>-26000000000</v>
      </c>
      <c r="K199" s="5">
        <v>2000000000</v>
      </c>
      <c r="L199" s="5">
        <v>0</v>
      </c>
    </row>
    <row r="200" spans="2:12" ht="15.5" x14ac:dyDescent="0.35">
      <c r="C200" t="s">
        <v>16</v>
      </c>
      <c r="I200" s="6">
        <v>6.51</v>
      </c>
      <c r="J200" s="6">
        <v>-2.09</v>
      </c>
      <c r="K200" s="6">
        <v>32035.439999999999</v>
      </c>
      <c r="L200" s="6">
        <v>-912.15</v>
      </c>
    </row>
    <row r="202" spans="2:12" ht="15.5" x14ac:dyDescent="0.35">
      <c r="B202" t="s">
        <v>221</v>
      </c>
      <c r="C202" t="s">
        <v>222</v>
      </c>
      <c r="D202" s="5">
        <v>-20000000000</v>
      </c>
      <c r="E202" s="5">
        <v>8000000000</v>
      </c>
      <c r="F202" s="5">
        <v>16000000000</v>
      </c>
      <c r="G202" s="5">
        <v>24000000000</v>
      </c>
      <c r="H202" s="5">
        <v>-78000000000</v>
      </c>
      <c r="I202" s="5">
        <v>49000000000</v>
      </c>
      <c r="J202" s="5">
        <v>44000000000</v>
      </c>
      <c r="K202" s="5">
        <v>-496000000</v>
      </c>
      <c r="L202" s="5">
        <v>-27000000</v>
      </c>
    </row>
    <row r="203" spans="2:12" ht="15.5" x14ac:dyDescent="0.35">
      <c r="C203" t="s">
        <v>223</v>
      </c>
      <c r="H203" s="5">
        <v>28000000000</v>
      </c>
      <c r="I203" s="5">
        <v>49000000000</v>
      </c>
    </row>
    <row r="204" spans="2:12" ht="15.5" x14ac:dyDescent="0.35">
      <c r="C204" t="s">
        <v>43</v>
      </c>
      <c r="D204" s="6">
        <v>-1.33</v>
      </c>
      <c r="E204" s="6">
        <v>0.54</v>
      </c>
      <c r="F204" s="6">
        <v>1.06</v>
      </c>
      <c r="G204" s="6">
        <v>1.62</v>
      </c>
      <c r="H204" s="6">
        <v>-5.32</v>
      </c>
      <c r="I204" s="6">
        <v>3.34</v>
      </c>
      <c r="J204" s="6">
        <v>2.97</v>
      </c>
      <c r="K204" s="6">
        <v>-0.03</v>
      </c>
      <c r="L204" s="5">
        <v>0</v>
      </c>
    </row>
    <row r="205" spans="2:12" ht="15.5" x14ac:dyDescent="0.35">
      <c r="C205" t="s">
        <v>226</v>
      </c>
      <c r="H205" s="6">
        <v>1.89</v>
      </c>
      <c r="I205" s="6">
        <v>3.34</v>
      </c>
    </row>
    <row r="206" spans="2:12" ht="15.5" x14ac:dyDescent="0.35">
      <c r="C206" t="s">
        <v>229</v>
      </c>
      <c r="D206" s="5">
        <v>41000000000</v>
      </c>
      <c r="E206" s="5">
        <v>80000000000</v>
      </c>
      <c r="F206" s="5">
        <v>91000000000</v>
      </c>
      <c r="G206" s="5">
        <v>63000000000</v>
      </c>
      <c r="H206" s="5">
        <v>166000000000</v>
      </c>
      <c r="I206" s="5">
        <v>285000000000</v>
      </c>
      <c r="J206" s="5">
        <v>101000000000</v>
      </c>
      <c r="K206" s="5">
        <v>36000000</v>
      </c>
    </row>
    <row r="207" spans="2:12" ht="15.5" x14ac:dyDescent="0.35">
      <c r="C207" t="s">
        <v>230</v>
      </c>
      <c r="H207" s="5">
        <v>276000000000</v>
      </c>
      <c r="I207" s="5">
        <v>285000000000</v>
      </c>
    </row>
    <row r="208" spans="2:12" ht="15.5" x14ac:dyDescent="0.35">
      <c r="C208" t="s">
        <v>234</v>
      </c>
      <c r="I208" s="6">
        <v>-144.62</v>
      </c>
    </row>
    <row r="209" spans="3:9" ht="15.5" x14ac:dyDescent="0.35">
      <c r="C209" t="s">
        <v>235</v>
      </c>
      <c r="I209" s="6">
        <v>407.82</v>
      </c>
    </row>
    <row r="210" spans="3:9" ht="15.5" x14ac:dyDescent="0.35">
      <c r="C210" t="s">
        <v>236</v>
      </c>
      <c r="I210" s="6">
        <v>7.42</v>
      </c>
    </row>
    <row r="211" spans="3:9" ht="15.5" x14ac:dyDescent="0.35">
      <c r="C211" t="s">
        <v>237</v>
      </c>
      <c r="I211" s="6">
        <v>2.5000000000000001E-3</v>
      </c>
    </row>
    <row r="212" spans="3:9" ht="15.5" x14ac:dyDescent="0.35">
      <c r="C212" t="s">
        <v>238</v>
      </c>
      <c r="I212" s="6">
        <v>41.08</v>
      </c>
    </row>
    <row r="213" spans="3:9" ht="15.5" x14ac:dyDescent="0.35">
      <c r="C213" t="s">
        <v>239</v>
      </c>
      <c r="I213" s="6">
        <v>7.4</v>
      </c>
    </row>
    <row r="214" spans="3:9" ht="15.5" x14ac:dyDescent="0.35">
      <c r="C214" t="s">
        <v>240</v>
      </c>
      <c r="I214" s="6">
        <v>256.06</v>
      </c>
    </row>
    <row r="215" spans="3:9" ht="15.5" x14ac:dyDescent="0.35">
      <c r="C215" t="s">
        <v>241</v>
      </c>
      <c r="I215" s="6">
        <v>322.27999999999997</v>
      </c>
    </row>
    <row r="216" spans="3:9" ht="15.5" x14ac:dyDescent="0.35">
      <c r="C216" t="s">
        <v>242</v>
      </c>
      <c r="I216" s="6">
        <v>347.29</v>
      </c>
    </row>
    <row r="217" spans="3:9" ht="15.5" x14ac:dyDescent="0.35">
      <c r="C217" t="s">
        <v>243</v>
      </c>
      <c r="I217" s="5">
        <v>84</v>
      </c>
    </row>
    <row r="218" spans="3:9" ht="15.5" x14ac:dyDescent="0.35">
      <c r="C218" t="s">
        <v>244</v>
      </c>
      <c r="I218" s="6">
        <v>-85.18</v>
      </c>
    </row>
    <row r="219" spans="3:9" ht="15.5" x14ac:dyDescent="0.35">
      <c r="C219" t="s">
        <v>245</v>
      </c>
      <c r="I219" s="6">
        <v>-4.7699999999999996</v>
      </c>
    </row>
    <row r="220" spans="3:9" ht="15.5" x14ac:dyDescent="0.35">
      <c r="C220" t="s">
        <v>246</v>
      </c>
      <c r="I220" s="6">
        <v>1.89</v>
      </c>
    </row>
    <row r="221" spans="3:9" ht="15.5" x14ac:dyDescent="0.35">
      <c r="C221" t="s">
        <v>247</v>
      </c>
      <c r="I221" s="6">
        <v>-5.32</v>
      </c>
    </row>
    <row r="222" spans="3:9" ht="15.5" x14ac:dyDescent="0.35">
      <c r="C222" t="s">
        <v>248</v>
      </c>
      <c r="I222" s="6">
        <v>18.739999999999998</v>
      </c>
    </row>
    <row r="223" spans="3:9" ht="15.5" x14ac:dyDescent="0.35">
      <c r="C223" t="s">
        <v>249</v>
      </c>
      <c r="D223" s="6">
        <v>22.48</v>
      </c>
    </row>
    <row r="224" spans="3:9" ht="15.5" x14ac:dyDescent="0.35">
      <c r="C224" t="s">
        <v>250</v>
      </c>
      <c r="I224" s="6">
        <v>103.99</v>
      </c>
    </row>
    <row r="225" spans="3:9" ht="15.5" x14ac:dyDescent="0.35">
      <c r="C225" t="s">
        <v>251</v>
      </c>
      <c r="I225" s="6">
        <v>2.39</v>
      </c>
    </row>
    <row r="226" spans="3:9" ht="15.5" x14ac:dyDescent="0.35">
      <c r="C226" t="s">
        <v>252</v>
      </c>
      <c r="D226" s="6">
        <v>10.4</v>
      </c>
    </row>
    <row r="227" spans="3:9" ht="15.5" x14ac:dyDescent="0.35">
      <c r="C227" t="s">
        <v>253</v>
      </c>
      <c r="D227" s="6">
        <v>10.4</v>
      </c>
    </row>
    <row r="228" spans="3:9" ht="15.5" x14ac:dyDescent="0.35">
      <c r="C228" t="s">
        <v>256</v>
      </c>
      <c r="D228" s="6">
        <v>0.03</v>
      </c>
    </row>
    <row r="229" spans="3:9" ht="15.5" x14ac:dyDescent="0.35">
      <c r="C229" t="s">
        <v>258</v>
      </c>
      <c r="D229" s="6">
        <v>1.03</v>
      </c>
    </row>
    <row r="230" spans="3:9" ht="15.5" x14ac:dyDescent="0.35">
      <c r="C230" t="s">
        <v>259</v>
      </c>
      <c r="I230" s="6">
        <v>116.94</v>
      </c>
    </row>
    <row r="231" spans="3:9" ht="15.5" x14ac:dyDescent="0.35">
      <c r="C231" t="s">
        <v>12</v>
      </c>
      <c r="D231" s="5">
        <v>-35000000000</v>
      </c>
    </row>
    <row r="232" spans="3:9" ht="15.5" x14ac:dyDescent="0.35">
      <c r="C232" t="s">
        <v>260</v>
      </c>
      <c r="I232" s="6">
        <v>39.58</v>
      </c>
    </row>
    <row r="233" spans="3:9" ht="15.5" x14ac:dyDescent="0.35">
      <c r="C233" t="s">
        <v>261</v>
      </c>
      <c r="I233" s="6">
        <v>1.77E-2</v>
      </c>
    </row>
    <row r="234" spans="3:9" ht="15.5" x14ac:dyDescent="0.35">
      <c r="C234" t="s">
        <v>262</v>
      </c>
      <c r="I234" s="6">
        <v>1.8200000000000001E-2</v>
      </c>
    </row>
    <row r="235" spans="3:9" ht="15.5" x14ac:dyDescent="0.35">
      <c r="C235" t="s">
        <v>263</v>
      </c>
      <c r="I235" s="6">
        <v>2.7699999999999999E-2</v>
      </c>
    </row>
    <row r="236" spans="3:9" ht="15.5" x14ac:dyDescent="0.35">
      <c r="C236" t="s">
        <v>264</v>
      </c>
      <c r="I236" s="6">
        <v>1.3999999999999999E-2</v>
      </c>
    </row>
    <row r="237" spans="3:9" ht="15.5" x14ac:dyDescent="0.35">
      <c r="C237" t="s">
        <v>265</v>
      </c>
      <c r="D237" s="6">
        <v>91.78</v>
      </c>
    </row>
    <row r="238" spans="3:9" ht="15.5" x14ac:dyDescent="0.35">
      <c r="C238" t="s">
        <v>268</v>
      </c>
      <c r="D238" s="6">
        <v>0.99</v>
      </c>
    </row>
    <row r="239" spans="3:9" ht="15.5" x14ac:dyDescent="0.35">
      <c r="C239" t="s">
        <v>269</v>
      </c>
      <c r="I239" s="6">
        <v>0.17</v>
      </c>
    </row>
    <row r="240" spans="3:9" ht="15.5" x14ac:dyDescent="0.35">
      <c r="C240" t="s">
        <v>39</v>
      </c>
      <c r="I240" s="5">
        <v>11324000000000</v>
      </c>
    </row>
    <row r="241" spans="3:9" ht="15.5" x14ac:dyDescent="0.35">
      <c r="C241" t="s">
        <v>271</v>
      </c>
      <c r="I241" s="5">
        <v>10995000000000</v>
      </c>
    </row>
    <row r="242" spans="3:9" ht="15.5" x14ac:dyDescent="0.35">
      <c r="C242" t="s">
        <v>272</v>
      </c>
      <c r="I242" s="5">
        <v>14710000000</v>
      </c>
    </row>
    <row r="243" spans="3:9" ht="15.5" x14ac:dyDescent="0.35">
      <c r="C243" t="s">
        <v>273</v>
      </c>
      <c r="I243" s="6">
        <v>0.43049999999999999</v>
      </c>
    </row>
    <row r="244" spans="3:9" ht="15.5" x14ac:dyDescent="0.35">
      <c r="C244" t="s">
        <v>275</v>
      </c>
      <c r="D244" s="6">
        <v>-0.56569999999999998</v>
      </c>
    </row>
    <row r="245" spans="3:9" ht="15.5" x14ac:dyDescent="0.35">
      <c r="C245" t="s">
        <v>276</v>
      </c>
      <c r="D245" s="6">
        <v>-0.4718</v>
      </c>
    </row>
    <row r="246" spans="3:9" ht="15.5" x14ac:dyDescent="0.35">
      <c r="C246" t="s">
        <v>277</v>
      </c>
      <c r="D246" s="6">
        <v>-0.18049999999999999</v>
      </c>
    </row>
    <row r="247" spans="3:9" ht="15.5" x14ac:dyDescent="0.35">
      <c r="C247" t="s">
        <v>279</v>
      </c>
      <c r="D247" s="6">
        <v>-12.4145</v>
      </c>
    </row>
    <row r="248" spans="3:9" ht="15.5" x14ac:dyDescent="0.35">
      <c r="C248" t="s">
        <v>286</v>
      </c>
      <c r="I248" s="5">
        <v>7</v>
      </c>
    </row>
    <row r="249" spans="3:9" ht="15.5" x14ac:dyDescent="0.35">
      <c r="C249" t="s">
        <v>287</v>
      </c>
      <c r="I249" s="6">
        <v>0.02</v>
      </c>
    </row>
    <row r="250" spans="3:9" ht="15.5" x14ac:dyDescent="0.35">
      <c r="C250" t="s">
        <v>288</v>
      </c>
      <c r="I250" s="6">
        <v>0.85</v>
      </c>
    </row>
    <row r="251" spans="3:9" ht="15.5" x14ac:dyDescent="0.35">
      <c r="C251" t="s">
        <v>289</v>
      </c>
      <c r="I251" s="6">
        <v>0.04</v>
      </c>
    </row>
    <row r="252" spans="3:9" ht="15.5" x14ac:dyDescent="0.35">
      <c r="C252" t="s">
        <v>290</v>
      </c>
      <c r="I252" s="6">
        <v>0.05</v>
      </c>
    </row>
    <row r="253" spans="3:9" ht="15.5" x14ac:dyDescent="0.35">
      <c r="C253" t="s">
        <v>291</v>
      </c>
      <c r="I253" s="6">
        <v>0.08</v>
      </c>
    </row>
    <row r="254" spans="3:9" ht="15.5" x14ac:dyDescent="0.35">
      <c r="C254" t="s">
        <v>292</v>
      </c>
      <c r="I254" s="6">
        <v>0.02</v>
      </c>
    </row>
    <row r="255" spans="3:9" ht="15.5" x14ac:dyDescent="0.35">
      <c r="C255" t="s">
        <v>293</v>
      </c>
      <c r="I255" s="5">
        <v>276000000000</v>
      </c>
    </row>
    <row r="256" spans="3:9" ht="15.5" x14ac:dyDescent="0.35">
      <c r="C256" t="s">
        <v>295</v>
      </c>
      <c r="I256" s="5">
        <v>131000000000</v>
      </c>
    </row>
    <row r="257" spans="3:9" ht="15.5" x14ac:dyDescent="0.35">
      <c r="C257" t="s">
        <v>296</v>
      </c>
      <c r="I257" s="5">
        <v>28000000000</v>
      </c>
    </row>
    <row r="258" spans="3:9" ht="15.5" x14ac:dyDescent="0.35">
      <c r="C258" t="s">
        <v>297</v>
      </c>
      <c r="D258" s="5">
        <v>331000000000</v>
      </c>
    </row>
    <row r="259" spans="3:9" ht="15.5" x14ac:dyDescent="0.35">
      <c r="C259" t="s">
        <v>298</v>
      </c>
      <c r="D259" s="5">
        <v>1572000000000</v>
      </c>
    </row>
    <row r="260" spans="3:9" ht="15.5" x14ac:dyDescent="0.35">
      <c r="C260" t="s">
        <v>299</v>
      </c>
      <c r="D260" s="5">
        <v>43000000000</v>
      </c>
    </row>
    <row r="261" spans="3:9" ht="15.5" x14ac:dyDescent="0.35">
      <c r="C261" t="s">
        <v>206</v>
      </c>
      <c r="D261" s="5">
        <v>365000000000</v>
      </c>
    </row>
    <row r="262" spans="3:9" ht="15.5" x14ac:dyDescent="0.35">
      <c r="C262" t="s">
        <v>205</v>
      </c>
      <c r="I262" s="5">
        <v>1529000000000</v>
      </c>
    </row>
    <row r="263" spans="3:9" ht="15.5" x14ac:dyDescent="0.35">
      <c r="C263" t="s">
        <v>300</v>
      </c>
      <c r="I263" s="5">
        <v>1529000000000</v>
      </c>
    </row>
    <row r="264" spans="3:9" ht="15.5" x14ac:dyDescent="0.35">
      <c r="C264" t="s">
        <v>301</v>
      </c>
      <c r="I264" s="5">
        <v>44000000000</v>
      </c>
    </row>
    <row r="265" spans="3:9" ht="15.5" x14ac:dyDescent="0.35">
      <c r="C265" t="s">
        <v>302</v>
      </c>
      <c r="I265" s="5">
        <v>-9000000000</v>
      </c>
    </row>
    <row r="266" spans="3:9" ht="15.5" x14ac:dyDescent="0.35">
      <c r="C266" t="s">
        <v>303</v>
      </c>
      <c r="I266" s="5">
        <v>162000000000</v>
      </c>
    </row>
    <row r="267" spans="3:9" ht="15.5" x14ac:dyDescent="0.35">
      <c r="C267" t="s">
        <v>304</v>
      </c>
      <c r="I267" s="5">
        <v>-9000000000</v>
      </c>
    </row>
    <row r="268" spans="3:9" ht="15.5" x14ac:dyDescent="0.35">
      <c r="C268" t="s">
        <v>305</v>
      </c>
      <c r="I268" s="5">
        <v>35000000000</v>
      </c>
    </row>
  </sheetData>
  <pageMargins left="0.7" right="0.7" top="0.75" bottom="0.75" header="0.3" footer="0.3"/>
  <ignoredErrors>
    <ignoredError sqref="A1:L26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8"/>
  <sheetViews>
    <sheetView tabSelected="1" workbookViewId="0">
      <selection activeCell="E10" sqref="E10"/>
    </sheetView>
  </sheetViews>
  <sheetFormatPr defaultRowHeight="15.5" x14ac:dyDescent="0.35"/>
  <cols>
    <col min="1" max="1" width="38.83203125" customWidth="1"/>
    <col min="2" max="2" width="28.83203125" customWidth="1"/>
    <col min="3" max="3" width="32.83203125" customWidth="1"/>
    <col min="4" max="11" width="18.83203125" customWidth="1"/>
  </cols>
  <sheetData>
    <row r="1" spans="1:11" x14ac:dyDescent="0.35">
      <c r="C1" t="s">
        <v>387</v>
      </c>
      <c r="D1" t="s">
        <v>1</v>
      </c>
      <c r="E1" t="s">
        <v>1574</v>
      </c>
      <c r="H1" t="s">
        <v>2</v>
      </c>
      <c r="I1" s="1">
        <v>46021</v>
      </c>
      <c r="J1" s="1">
        <v>45656</v>
      </c>
      <c r="K1" s="1">
        <v>45289</v>
      </c>
    </row>
    <row r="2" spans="1:11" x14ac:dyDescent="0.35">
      <c r="C2" t="s">
        <v>388</v>
      </c>
      <c r="D2" s="2" vm="9">
        <f ca="1">IFERROR(_xlfn.STOCKHISTORY("XIDX:" &amp; $C$1, D3, , 0, 0, 1), "Libur")</f>
        <v>825</v>
      </c>
      <c r="E2" s="2">
        <v>800</v>
      </c>
      <c r="H2" s="2">
        <f ca="1">IFERROR(INDEX(D2:G2,COUNT(D2:G2)),"")</f>
        <v>800</v>
      </c>
      <c r="I2" s="2" vm="10">
        <f ca="1">IFERROR(_xlfn.STOCKHISTORY("XIDX:" &amp; $C$1, I1, , 0, 0, 1), "Libur")</f>
        <v>1670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</row>
    <row r="3" spans="1:11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1" x14ac:dyDescent="0.35">
      <c r="B4" t="s">
        <v>4</v>
      </c>
      <c r="C4" t="s">
        <v>5</v>
      </c>
      <c r="D4" s="2">
        <f>IFERROR(INDEX(D51:D500,MATCH($C$4,$C$51:$C$500,0)),"")</f>
        <v>41240230</v>
      </c>
      <c r="E4" s="2">
        <f>IFERROR(INDEX(E51:E500,MATCH($C$4,$C$51:$C$500,0)),"")</f>
        <v>43209052</v>
      </c>
      <c r="H4" s="2">
        <f>IFERROR(SUM(D4:G4)*(4/MAX(1,COUNT(D4:G4))),"")</f>
        <v>168898564</v>
      </c>
      <c r="I4" s="2">
        <f>IFERROR(INDEX(I51:I500,MATCH($C$4,$C$51:$C$500,0)),"")</f>
        <v>148032595</v>
      </c>
      <c r="J4" s="2">
        <f>IFERROR(INDEX(J51:J500,MATCH($C$4,$C$51:$C$500,0)),"")</f>
        <v>102254765</v>
      </c>
      <c r="K4" s="2">
        <f>IFERROR(INDEX(K51:K500,MATCH($C$4,$C$51:$C$500,0)),"")</f>
        <v>75765791</v>
      </c>
    </row>
    <row r="5" spans="1:11" x14ac:dyDescent="0.35">
      <c r="B5" t="s">
        <v>6</v>
      </c>
      <c r="C5" t="s">
        <v>7</v>
      </c>
      <c r="D5" s="2">
        <f>IFERROR(INDEX(D51:D500,MATCH($C$5,$C$51:$C$500,0)),"")</f>
        <v>8851172</v>
      </c>
      <c r="E5" s="2">
        <f>IFERROR(INDEX(E51:E500,MATCH($C$5,$C$51:$C$500,0)),"")</f>
        <v>40357783</v>
      </c>
      <c r="H5" s="2">
        <f>IFERROR(SUM(D5:G5)*(4/MAX(1,COUNT(D5:G5))),"")</f>
        <v>98417910</v>
      </c>
      <c r="I5" s="2">
        <f>IFERROR(INDEX(I51:I500,MATCH($C$5,$C$51:$C$500,0)),"")</f>
        <v>120564087</v>
      </c>
      <c r="J5" s="2">
        <f>IFERROR(INDEX(J51:J500,MATCH($C$5,$C$51:$C$500,0)),"")</f>
        <v>31044886</v>
      </c>
      <c r="K5" s="2">
        <f>IFERROR(INDEX(K51:K500,MATCH($C$5,$C$51:$C$500,0)),"")</f>
        <v>165373</v>
      </c>
    </row>
    <row r="6" spans="1:11" x14ac:dyDescent="0.35">
      <c r="B6" t="s">
        <v>8</v>
      </c>
      <c r="C6" t="s">
        <v>9</v>
      </c>
      <c r="D6" s="2">
        <f>IFERROR(INDEX(D51:D500,MATCH($C$6,$C$51:$C$500,0)),"")</f>
        <v>1135172535</v>
      </c>
      <c r="E6" s="2">
        <f>IFERROR(INDEX(E51:E500,MATCH($C$6,$C$51:$C$500,0)),"")</f>
        <v>1135936976</v>
      </c>
      <c r="H6" s="2">
        <f>IFERROR(INDEX(D6:G6,COUNT(D6:G6)),"")</f>
        <v>1135936976</v>
      </c>
      <c r="I6" s="2">
        <f>IFERROR(INDEX(I51:I500,MATCH($C$6,$C$51:$C$500,0)),"")</f>
        <v>1135936976</v>
      </c>
      <c r="J6" s="2">
        <f>IFERROR(INDEX(J51:J500,MATCH($C$6,$C$51:$C$500,0)),"")</f>
        <v>752180585</v>
      </c>
      <c r="K6" s="2">
        <f>IFERROR(INDEX(K51:K500,MATCH($C$6,$C$51:$C$500,0)),"")</f>
        <v>686636336</v>
      </c>
    </row>
    <row r="7" spans="1:11" x14ac:dyDescent="0.35">
      <c r="B7" t="s">
        <v>10</v>
      </c>
      <c r="C7" t="s">
        <v>11</v>
      </c>
      <c r="D7" s="3">
        <f>IFERROR(INDEX(D51:D500,MATCH($C$7,$C$51:$C$500,0))/1000000000,"")</f>
        <v>124.83</v>
      </c>
      <c r="E7" s="3">
        <f>IFERROR(INDEX(E51:E500,MATCH($C$7,$C$51:$C$500,0))/1000000000,"")</f>
        <v>124.83</v>
      </c>
      <c r="H7" s="3">
        <f>IFERROR(INDEX(D7:G7,COUNT(D7:G7)),"")</f>
        <v>124.83</v>
      </c>
      <c r="I7" s="3">
        <f>IFERROR(INDEX(I51:I500,MATCH($C$7,$C$51:$C$500,0))/1000000000,"")</f>
        <v>124.83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</row>
    <row r="8" spans="1:11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-497000000000</v>
      </c>
      <c r="E8" s="2">
        <f>IFERROR(INDEX(E51:E500,MATCH("Free cash flow (Quarter)",$C$51:$C$500,0)),"")</f>
        <v>-1195000000000</v>
      </c>
      <c r="H8" s="2">
        <f>IFERROR(INDEX(D8:G8,COUNT(D8:G8)),"")</f>
        <v>-1195000000000</v>
      </c>
      <c r="I8" s="2">
        <f>IFERROR(INDEX(I51:I500,MATCH($C$8,$C$51:$C$500,0)),"")</f>
        <v>-2958000000000</v>
      </c>
      <c r="J8" s="2">
        <f>IFERROR(INDEX(J51:J500,MATCH($C$8,$C$51:$C$500,0)),"")</f>
        <v>-1138000000000</v>
      </c>
      <c r="K8" s="2">
        <f>IFERROR(INDEX(K51:K500,MATCH($C$8,$C$51:$C$500,0)),"")</f>
        <v>190000000000</v>
      </c>
    </row>
    <row r="9" spans="1:11" x14ac:dyDescent="0.35">
      <c r="A9" t="s">
        <v>15</v>
      </c>
      <c r="C9" t="s">
        <v>16</v>
      </c>
      <c r="D9" s="3">
        <f>IFERROR(INDEX(D51:D500,MATCH("Free cash flow per share (Quarter)",$C$51:$C$500,0)),"")</f>
        <v>-3.98</v>
      </c>
      <c r="E9" s="3">
        <f>IFERROR(INDEX(E51:E500,MATCH("Free cash flow per share (Quarter)",$C$51:$C$500,0)),"")</f>
        <v>-9.58</v>
      </c>
      <c r="H9" s="3">
        <f>IFERROR(INDEX(D9:G9,COUNT(D9:G9)),"")</f>
        <v>-9.58</v>
      </c>
      <c r="I9" s="3">
        <f>IFERROR(INDEX(I51:I500,MATCH($C$9,$C$51:$C$500,0)),"")</f>
        <v>-23.7</v>
      </c>
      <c r="J9" s="3">
        <f>IFERROR(INDEX(J51:J500,MATCH($C$9,$C$51:$C$500,0)),"")</f>
        <v>-240144.07</v>
      </c>
      <c r="K9" s="3">
        <f>IFERROR(INDEX(K51:K500,MATCH($C$9,$C$51:$C$500,0)),"")</f>
        <v>40090.97</v>
      </c>
    </row>
    <row r="10" spans="1:11" x14ac:dyDescent="0.35">
      <c r="C10" t="s">
        <v>17</v>
      </c>
      <c r="D10" s="3">
        <f ca="1">IFERROR(IF(D9=0,"",D2/D9),"")</f>
        <v>-207.28643216080403</v>
      </c>
      <c r="E10" s="3">
        <f>IFERROR(IF(E9=0,"",E2/E9),"")</f>
        <v>-83.507306889352819</v>
      </c>
      <c r="I10" s="3">
        <f ca="1">IFERROR(IF(I9=0,"",I2/I9),"")</f>
        <v>-70.46413502109705</v>
      </c>
      <c r="J10" s="3" t="str">
        <f ca="1">IFERROR(IF(J9=0,"",J2/J9),"")</f>
        <v/>
      </c>
      <c r="K10" s="3" t="str">
        <f ca="1">IFERROR(IF(K9=0,"",K2/K9),"")</f>
        <v/>
      </c>
    </row>
    <row r="11" spans="1:11" x14ac:dyDescent="0.35">
      <c r="B11" t="s">
        <v>18</v>
      </c>
      <c r="C11" t="s">
        <v>19</v>
      </c>
      <c r="D11" s="2">
        <f>IFERROR(INDEX(D51:D500,MATCH($C$11,$C$51:$C$500,0)),"")</f>
        <v>703364047</v>
      </c>
      <c r="E11" s="2">
        <f>IFERROR(INDEX(E51:E500,MATCH($C$11,$C$51:$C$500,0)),"")</f>
        <v>470147273</v>
      </c>
      <c r="H11" s="2">
        <f>IFERROR(INDEX(D11:G11,COUNT(D11:G11)),"")</f>
        <v>470147273</v>
      </c>
      <c r="I11" s="2">
        <f>IFERROR(INDEX(I51:I500,MATCH($C$11,$C$51:$C$500,0)),"")</f>
        <v>470147273</v>
      </c>
      <c r="J11" s="2">
        <f>IFERROR(INDEX(J51:J500,MATCH($C$11,$C$51:$C$500,0)),"")</f>
        <v>180244321</v>
      </c>
      <c r="K11" s="2">
        <f>IFERROR(INDEX(K51:K500,MATCH($C$11,$C$51:$C$500,0)),"")</f>
        <v>589816580</v>
      </c>
    </row>
    <row r="12" spans="1:11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162000000000</v>
      </c>
      <c r="E12" s="2">
        <f>IFERROR(INDEX(E51:E500,MATCH("Net Debt (Quarter)",$C$51:$C$500,0)),"")</f>
        <v>1546000000000</v>
      </c>
      <c r="H12" s="2">
        <f>IFERROR(INDEX(D12:G12,COUNT(D12:G12)),"")</f>
        <v>1546000000000</v>
      </c>
      <c r="I12" s="2">
        <f>IFERROR(INDEX(I51:I500,MATCH($C$12,$C$51:$C$500,0)),"")</f>
        <v>1546000000000</v>
      </c>
      <c r="J12" s="2">
        <f>IFERROR(INDEX(J51:J500,MATCH($C$12,$C$51:$C$500,0)),"")</f>
        <v>1820000000000</v>
      </c>
      <c r="K12" s="2">
        <f>IFERROR(INDEX(K51:K500,MATCH($C$12,$C$51:$C$500,0)),"")</f>
        <v>-6032000000000</v>
      </c>
    </row>
    <row r="13" spans="1:11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12119000000000</v>
      </c>
      <c r="E13" s="2">
        <f>IFERROR(INDEX(E51:E500,MATCH("Total Debt (Quarter)",$C$51:$C$500,0)),"")</f>
        <v>9407000000000</v>
      </c>
      <c r="H13" s="2">
        <f>IFERROR(INDEX(D13:G13,COUNT(D13:G13)),"")</f>
        <v>9407000000000</v>
      </c>
      <c r="I13" s="2">
        <f>IFERROR(INDEX(I51:I500,MATCH($C$13,$C$51:$C$500,0)),"")</f>
        <v>9407000000000</v>
      </c>
      <c r="J13" s="2">
        <f>IFERROR(INDEX(J51:J500,MATCH($C$13,$C$51:$C$500,0)),"")</f>
        <v>4732000000000</v>
      </c>
      <c r="K13" s="2">
        <f>IFERROR(INDEX(K51:K500,MATCH($C$13,$C$51:$C$500,0)),"")</f>
        <v>3074000000000</v>
      </c>
    </row>
    <row r="14" spans="1:11" x14ac:dyDescent="0.35">
      <c r="C14" t="s">
        <v>26</v>
      </c>
      <c r="D14" s="2">
        <f>IFERROR(INDEX(D51:D500,MATCH($C$14,$C$51:$C$500,0)),"")</f>
        <v>-10188228</v>
      </c>
      <c r="E14" s="2">
        <f>IFERROR(INDEX(E51:E500,MATCH($C$14,$C$51:$C$500,0)),"")</f>
        <v>-7904063</v>
      </c>
      <c r="H14" s="2">
        <f>IFERROR(SUM(D14:G14)*(4/MAX(1,COUNT(D14:G14))),"")</f>
        <v>-36184582</v>
      </c>
      <c r="I14" s="2">
        <f>IFERROR(INDEX(I51:I500,MATCH($C$14,$C$51:$C$500,0)),"")</f>
        <v>-28887948</v>
      </c>
      <c r="J14" s="2">
        <f>IFERROR(INDEX(J51:J500,MATCH($C$14,$C$51:$C$500,0)),"")</f>
        <v>-19658346</v>
      </c>
      <c r="K14" s="2">
        <f>IFERROR(INDEX(K51:K500,MATCH($C$14,$C$51:$C$500,0)),"")</f>
        <v>-14298528</v>
      </c>
    </row>
    <row r="15" spans="1:11" x14ac:dyDescent="0.35">
      <c r="C15" t="s">
        <v>27</v>
      </c>
      <c r="D15" s="2">
        <f>IFERROR(INDEX(D51:D500,MATCH($C$15,$C$51:$C$500,0)),"")</f>
        <v>-2451079</v>
      </c>
      <c r="E15" s="2">
        <f>IFERROR(INDEX(E51:E500,MATCH($C$15,$C$51:$C$500,0)),"")</f>
        <v>-3121448</v>
      </c>
      <c r="H15" s="2">
        <f>IFERROR(SUM(D15:G15)*(4/MAX(1,COUNT(D15:G15))),"")</f>
        <v>-11145054</v>
      </c>
      <c r="I15" s="2">
        <f>IFERROR(INDEX(I51:I500,MATCH($C$15,$C$51:$C$500,0)),"")</f>
        <v>-4273749</v>
      </c>
      <c r="J15" s="2">
        <f>IFERROR(INDEX(J51:J500,MATCH($C$15,$C$51:$C$500,0)),"")</f>
        <v>-737715</v>
      </c>
      <c r="K15" s="2">
        <f>IFERROR(INDEX(K51:K500,MATCH($C$15,$C$51:$C$500,0)),"")</f>
        <v>-370775</v>
      </c>
    </row>
    <row r="16" spans="1:11" x14ac:dyDescent="0.35">
      <c r="C16" t="s">
        <v>28</v>
      </c>
      <c r="D16" s="2">
        <f>IFERROR(INDEX(D51:D500,MATCH($C$16,$C$51:$C$500,0)),"")</f>
        <v>11930909</v>
      </c>
      <c r="E16" s="2">
        <f>IFERROR(INDEX(E51:E500,MATCH($C$16,$C$51:$C$500,0)),"")</f>
        <v>47371136</v>
      </c>
      <c r="H16" s="2">
        <f>IFERROR(SUM(D16:G16)*(4/MAX(1,COUNT(D16:G16))),"")</f>
        <v>118604090</v>
      </c>
      <c r="I16" s="2">
        <f>IFERROR(INDEX(I51:I500,MATCH($C$16,$C$51:$C$500,0)),"")</f>
        <v>132062590</v>
      </c>
      <c r="J16" s="2">
        <f>IFERROR(INDEX(J51:J500,MATCH($C$16,$C$51:$C$500,0)),"")</f>
        <v>34217094</v>
      </c>
      <c r="K16" s="2">
        <f>IFERROR(INDEX(K51:K500,MATCH($C$16,$C$51:$C$500,0)),"")</f>
        <v>2257664</v>
      </c>
    </row>
    <row r="17" spans="1:11" x14ac:dyDescent="0.35">
      <c r="A17" t="s">
        <v>29</v>
      </c>
    </row>
    <row r="18" spans="1:11" x14ac:dyDescent="0.35">
      <c r="A18" t="s">
        <v>30</v>
      </c>
      <c r="D18" t="s">
        <v>1</v>
      </c>
      <c r="E18" t="s">
        <v>1574</v>
      </c>
      <c r="H18" t="s">
        <v>2</v>
      </c>
      <c r="I18" t="s">
        <v>31</v>
      </c>
      <c r="J18" t="s">
        <v>32</v>
      </c>
      <c r="K18" t="s">
        <v>33</v>
      </c>
    </row>
    <row r="19" spans="1:11" x14ac:dyDescent="0.35">
      <c r="A19" t="s">
        <v>36</v>
      </c>
      <c r="C19" t="s">
        <v>37</v>
      </c>
    </row>
    <row r="20" spans="1:11" x14ac:dyDescent="0.35">
      <c r="A20" t="s">
        <v>38</v>
      </c>
      <c r="C20" t="s">
        <v>39</v>
      </c>
      <c r="D20" s="2">
        <f ca="1">IFERROR(D21*D2,"")</f>
        <v>102984750000000</v>
      </c>
      <c r="E20" s="2">
        <f>IFERROR(E21*E2,"")</f>
        <v>99864000000000</v>
      </c>
      <c r="H20" s="2">
        <f ca="1">IFERROR(H21*H2,"")</f>
        <v>99864000000000</v>
      </c>
      <c r="I20" s="2">
        <f ca="1">IFERROR(I21*I2,"")</f>
        <v>208466100000000</v>
      </c>
      <c r="J20" s="2" t="str">
        <f ca="1">IFERROR(J21*J2,"")</f>
        <v/>
      </c>
      <c r="K20" s="2" t="str">
        <f ca="1">IFERROR(K21*K2,"")</f>
        <v/>
      </c>
    </row>
    <row r="21" spans="1:11" x14ac:dyDescent="0.35">
      <c r="C21" t="s">
        <v>11</v>
      </c>
      <c r="D21" s="2">
        <f>IFERROR(INDEX(D51:D500,MATCH($C$7,$C$51:$C$500,0)),"")</f>
        <v>124830000000</v>
      </c>
      <c r="E21" s="2">
        <f>IFERROR(INDEX(E51:E500,MATCH($C$7,$C$51:$C$500,0)),"")</f>
        <v>124830000000</v>
      </c>
      <c r="H21" s="2">
        <f>IFERROR(INDEX(D21:G21,COUNT(D21:G21)),"")</f>
        <v>124830000000</v>
      </c>
      <c r="I21" s="2">
        <f>IFERROR(INDEX(I51:I500,MATCH($C$7,$C$51:$C$500,0)),"")</f>
        <v>124830000000</v>
      </c>
      <c r="J21" s="2">
        <f>IFERROR(INDEX(J51:J500,MATCH($C$7,$C$51:$C$500,0)),"")</f>
        <v>0</v>
      </c>
      <c r="K21" s="2">
        <f>IFERROR(INDEX(K51:K500,MATCH($C$7,$C$51:$C$500,0)),"")</f>
        <v>0</v>
      </c>
    </row>
    <row r="23" spans="1:11" x14ac:dyDescent="0.35">
      <c r="B23" t="s">
        <v>40</v>
      </c>
      <c r="C23" t="s">
        <v>41</v>
      </c>
      <c r="D23" s="3">
        <f>IFERROR(D5/D6*100,"")</f>
        <v>0.77972041492353406</v>
      </c>
      <c r="E23" s="3">
        <f>IFERROR(E5/E6*100,"")</f>
        <v>3.5528188493443316</v>
      </c>
      <c r="H23" s="3">
        <f>IFERROR(H5/H6*100,"")</f>
        <v>8.6640290860643656</v>
      </c>
      <c r="I23" s="3">
        <f>IFERROR(I5/I6*100,"")</f>
        <v>10.613624659401879</v>
      </c>
      <c r="J23" s="3">
        <f>IFERROR(J5/J6*100,"")</f>
        <v>4.1273181758606547</v>
      </c>
      <c r="K23" s="3">
        <f>IFERROR(K5/K6*100,"")</f>
        <v>2.4084510435812414E-2</v>
      </c>
    </row>
    <row r="24" spans="1:11" x14ac:dyDescent="0.35">
      <c r="C24" t="s">
        <v>42</v>
      </c>
      <c r="D24" s="4">
        <f>IFERROR(_xlfn.RRI(5,I23,D23),"")</f>
        <v>-0.40678102244113146</v>
      </c>
      <c r="E24" s="4">
        <f>IFERROR(_xlfn.RRI(5,J23,E23),"")</f>
        <v>-2.953243970601005E-2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</row>
    <row r="25" spans="1:11" x14ac:dyDescent="0.35">
      <c r="A25" t="s">
        <v>43</v>
      </c>
      <c r="C25" t="s">
        <v>44</v>
      </c>
      <c r="D25" s="3">
        <f>IFERROR(INDEX(D51:D500,MATCH($A$25,$C$51:$C$500,0)),"")</f>
        <v>1.1299999999999999</v>
      </c>
      <c r="E25" s="3">
        <f>IFERROR(INDEX(E51:E500,MATCH($A$25,$C$51:$C$500,0)),"")</f>
        <v>5.8</v>
      </c>
      <c r="H25" s="3">
        <f>IFERROR(INDEX(D25:G25,COUNT(D25:G25)),"")</f>
        <v>5.8</v>
      </c>
      <c r="I25" s="3">
        <f>IFERROR(INDEX(I51:I500,MATCH($C$25,$C$51:$C$500,0)),"")</f>
        <v>15.98</v>
      </c>
      <c r="J25" s="3">
        <f>IFERROR(INDEX(J51:J500,MATCH($C$25,$C$51:$C$500,0)),"")</f>
        <v>105065.43</v>
      </c>
      <c r="K25" s="3">
        <f>IFERROR(INDEX(K51:K500,MATCH($C$25,$C$51:$C$500,0)),"")</f>
        <v>580.08000000000004</v>
      </c>
    </row>
    <row r="26" spans="1:11" x14ac:dyDescent="0.35">
      <c r="C26" t="s">
        <v>45</v>
      </c>
      <c r="D26" s="4">
        <f>IFERROR(_xlfn.RRI(5,I25,D25),"")</f>
        <v>-0.41129146294911734</v>
      </c>
      <c r="E26" s="4">
        <f>IFERROR(_xlfn.RRI(5,J25,E25),"")</f>
        <v>-0.85926775028640234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</row>
    <row r="27" spans="1:11" x14ac:dyDescent="0.35">
      <c r="C27" t="s">
        <v>46</v>
      </c>
      <c r="D27" s="3">
        <f>IFERROR(D4/D21,"")</f>
        <v>3.3037114475686935E-4</v>
      </c>
      <c r="E27" s="3">
        <f>IFERROR(E4/E21,"")</f>
        <v>3.4614317071216856E-4</v>
      </c>
      <c r="H27" s="3">
        <f>IFERROR(H4/H21,"")</f>
        <v>1.3530286309380757E-3</v>
      </c>
      <c r="I27" s="3">
        <f>IFERROR(I4/I21,"")</f>
        <v>1.1858735480253144E-3</v>
      </c>
      <c r="J27" s="3" t="str">
        <f>IFERROR(J4/J21,"")</f>
        <v/>
      </c>
      <c r="K27" s="3" t="str">
        <f>IFERROR(K4/K21,"")</f>
        <v/>
      </c>
    </row>
    <row r="28" spans="1:11" x14ac:dyDescent="0.35">
      <c r="C28" t="s">
        <v>47</v>
      </c>
      <c r="D28" s="4">
        <f>IFERROR(_xlfn.RRI(5,I27,D27),"")</f>
        <v>-0.22555113918683711</v>
      </c>
      <c r="E28" s="4" t="str">
        <f>IFERROR(_xlfn.RRI(5,J27,E27),"")</f>
        <v/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</row>
    <row r="29" spans="1:11" x14ac:dyDescent="0.35">
      <c r="C29" t="s">
        <v>48</v>
      </c>
      <c r="H29" s="4">
        <f>IFERROR(((H25-I25)/I25)*100%,"")</f>
        <v>-0.63704630788485606</v>
      </c>
      <c r="I29" s="4">
        <f>IFERROR(((I25-J25)/J25)*100%,"")</f>
        <v>-0.99984790430115789</v>
      </c>
      <c r="J29" s="4">
        <f>IFERROR(((J25-K25)/K25)*100%,"")</f>
        <v>180.12231071576332</v>
      </c>
      <c r="K29" s="4" t="str">
        <f>IFERROR(((K25-L25)/L25)*100%,"")</f>
        <v/>
      </c>
    </row>
    <row r="30" spans="1:11" x14ac:dyDescent="0.35">
      <c r="C30" t="s">
        <v>49</v>
      </c>
      <c r="H30" s="4">
        <f>IFERROR(((H27-I27)/I27)*100%,"")</f>
        <v>0.14095523354163988</v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</row>
    <row r="32" spans="1:11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145.85</v>
      </c>
      <c r="E32" s="3">
        <f>IFERROR(INDEX(E51:E500,MATCH($A$32,$C$51:$C$500,0)),"")</f>
        <v>143.69</v>
      </c>
      <c r="H32" s="3">
        <f>IFERROR(INDEX(D32:G32,COUNT(D32:G32)),"")</f>
        <v>143.69</v>
      </c>
      <c r="I32" s="3">
        <f>IFERROR(INDEX(I51:I500,MATCH($C$32,$C$51:$C$500,0)),"")</f>
        <v>143.69</v>
      </c>
      <c r="J32" s="3">
        <f>IFERROR(INDEX(J51:J500,MATCH($C$32,$C$51:$C$500,0)),"")</f>
        <v>2228943.56</v>
      </c>
      <c r="K32" s="3">
        <f>IFERROR(INDEX(K51:K500,MATCH($C$32,$C$51:$C$500,0)),"")</f>
        <v>2029452</v>
      </c>
    </row>
    <row r="33" spans="1:11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5.52</v>
      </c>
      <c r="E33" s="3">
        <f>IFERROR(INDEX(E51:E500,MATCH($A$33,$C$51:$C$500,0)),"")</f>
        <v>11.62</v>
      </c>
      <c r="H33" s="3">
        <f>IFERROR(INDEX(D33:G33,COUNT(D33:G33)),"")</f>
        <v>11.62</v>
      </c>
      <c r="I33" s="3">
        <f>IFERROR(INDEX(I51:I500,MATCH($C$33,$C$51:$C$500,0)),"")</f>
        <v>11.62</v>
      </c>
      <c r="J33" s="3">
        <f>IFERROR(INDEX(J51:J500,MATCH($C$33,$C$51:$C$500,0)),"")</f>
        <v>0</v>
      </c>
      <c r="K33" s="3">
        <f>IFERROR(INDEX(K51:K500,MATCH($C$33,$C$51:$C$500,0)),"")</f>
        <v>0</v>
      </c>
    </row>
    <row r="34" spans="1:11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712.39</v>
      </c>
      <c r="E34" s="3">
        <f>IFERROR(INDEX(E51:E500,MATCH($A$34,$C$51:$C$500,0)),"")</f>
        <v>287.93</v>
      </c>
      <c r="H34" s="3">
        <f>IFERROR(INDEX(D34:G34,COUNT(D34:G34)),"")</f>
        <v>287.93</v>
      </c>
      <c r="I34" s="3">
        <f>IFERROR(INDEX(I51:I500,MATCH($C$34,$C$51:$C$500,0)),"")</f>
        <v>104.51</v>
      </c>
      <c r="J34" s="3">
        <f>IFERROR(INDEX(J51:J500,MATCH($C$34,$C$51:$C$500,0)),"")</f>
        <v>0</v>
      </c>
      <c r="K34" s="3">
        <f>IFERROR(INDEX(K51:K500,MATCH($C$34,$C$51:$C$500,0)),"")</f>
        <v>0</v>
      </c>
    </row>
    <row r="35" spans="1:11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144.54</v>
      </c>
      <c r="E35" s="3">
        <f>IFERROR(INDEX(E51:E500,MATCH($A$35,$C$51:$C$500,0)),"")</f>
        <v>289.45</v>
      </c>
      <c r="H35" s="3">
        <f>IFERROR(INDEX(D35:G35,COUNT(D35:G35)),"")</f>
        <v>289.45</v>
      </c>
      <c r="I35" s="3">
        <f>IFERROR(INDEX(I51:I500,MATCH($C$35,$C$51:$C$500,0)),"")</f>
        <v>85.46</v>
      </c>
      <c r="J35" s="3">
        <f>IFERROR(INDEX(J51:J500,MATCH($C$35,$C$51:$C$500,0)),"")</f>
        <v>0</v>
      </c>
      <c r="K35" s="3">
        <f>IFERROR(INDEX(K51:K500,MATCH($C$35,$C$51:$C$500,0)),"")</f>
        <v>0</v>
      </c>
    </row>
    <row r="36" spans="1:11" x14ac:dyDescent="0.35">
      <c r="B36" t="s">
        <v>62</v>
      </c>
      <c r="C36" t="s">
        <v>63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>IFERROR(INDEX(H51:H500,MATCH($C$36,$C$51:$C$500,0)),"")</f>
        <v>1.5204</v>
      </c>
      <c r="I36" s="4">
        <f>IFERROR(INDEX(I51:I500,MATCH($C$36,$C$51:$C$500,0)),"")</f>
        <v>0.43200000000000005</v>
      </c>
      <c r="J36" s="4">
        <f>IFERROR(INDEX(J51:J500,MATCH($C$36,$C$51:$C$500,0)),"")</f>
        <v>0</v>
      </c>
      <c r="K36" s="4">
        <f>IFERROR(INDEX(K51:K500,MATCH($C$36,$C$51:$C$500,0)),"")</f>
        <v>0</v>
      </c>
    </row>
    <row r="37" spans="1:11" x14ac:dyDescent="0.35">
      <c r="B37" t="s">
        <v>64</v>
      </c>
      <c r="C37" t="s">
        <v>65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>IFERROR(INDEX(H51:H500,MATCH($C$37,$C$51:$C$500,0)),"")</f>
        <v>6.9</v>
      </c>
      <c r="I37" s="3">
        <f>IFERROR(INDEX(I51:I500,MATCH($C$37,$C$51:$C$500,0)),"")</f>
        <v>6.9</v>
      </c>
      <c r="J37" s="3">
        <f>IFERROR(INDEX(J51:J500,MATCH($C$37,$C$51:$C$500,0)),"")</f>
        <v>0</v>
      </c>
      <c r="K37" s="3">
        <f>IFERROR(INDEX(K51:K500,MATCH($C$37,$C$51:$C$500,0)),"")</f>
        <v>0</v>
      </c>
    </row>
    <row r="50" spans="2:11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</row>
    <row r="51" spans="2:11" x14ac:dyDescent="0.35">
      <c r="B51" t="s">
        <v>71</v>
      </c>
      <c r="C51" t="s">
        <v>5</v>
      </c>
      <c r="D51" s="5">
        <v>41240230</v>
      </c>
      <c r="E51" s="5">
        <v>43209052</v>
      </c>
      <c r="F51" s="5">
        <v>37953420</v>
      </c>
      <c r="G51" s="5">
        <v>32225371</v>
      </c>
      <c r="I51" s="5">
        <v>148032595</v>
      </c>
      <c r="J51" s="5">
        <v>102254765</v>
      </c>
      <c r="K51" s="5">
        <v>75765791</v>
      </c>
    </row>
    <row r="52" spans="2:11" x14ac:dyDescent="0.35">
      <c r="C52" t="s">
        <v>72</v>
      </c>
      <c r="D52" s="5">
        <v>-31165921</v>
      </c>
      <c r="E52" s="5">
        <v>-31859390</v>
      </c>
      <c r="F52" s="5">
        <v>-33015177</v>
      </c>
      <c r="G52" s="5">
        <v>-22327210</v>
      </c>
      <c r="I52" s="5">
        <v>-112640469</v>
      </c>
      <c r="J52" s="5">
        <v>-91789624</v>
      </c>
      <c r="K52" s="5">
        <v>-69394895</v>
      </c>
    </row>
    <row r="53" spans="2:11" x14ac:dyDescent="0.35">
      <c r="C53" t="s">
        <v>73</v>
      </c>
      <c r="D53" s="5">
        <v>10074309</v>
      </c>
      <c r="E53" s="5">
        <v>11349662</v>
      </c>
      <c r="F53" s="5">
        <v>4938243</v>
      </c>
      <c r="G53" s="5">
        <v>9898161</v>
      </c>
      <c r="I53" s="5">
        <v>35392126</v>
      </c>
      <c r="J53" s="5">
        <v>10465141</v>
      </c>
      <c r="K53" s="5">
        <v>6370896</v>
      </c>
    </row>
    <row r="54" spans="2:11" x14ac:dyDescent="0.35">
      <c r="C54" t="s">
        <v>74</v>
      </c>
      <c r="D54" s="5">
        <v>-5277739</v>
      </c>
      <c r="E54" s="5">
        <v>-4250831</v>
      </c>
      <c r="F54" s="5">
        <v>-2866901</v>
      </c>
      <c r="G54" s="5">
        <v>-2057352</v>
      </c>
      <c r="I54" s="5">
        <v>-13087288</v>
      </c>
      <c r="J54" s="5">
        <v>-8248573</v>
      </c>
      <c r="K54" s="5">
        <v>-6300765</v>
      </c>
    </row>
    <row r="55" spans="2:11" x14ac:dyDescent="0.35">
      <c r="C55" t="s">
        <v>75</v>
      </c>
      <c r="D55" s="5">
        <v>-352937</v>
      </c>
      <c r="E55" s="5">
        <v>505315</v>
      </c>
      <c r="F55" s="5">
        <v>-790628</v>
      </c>
      <c r="G55" s="5">
        <v>127336</v>
      </c>
      <c r="I55" s="5">
        <v>-488986</v>
      </c>
      <c r="J55" s="5">
        <v>-580249</v>
      </c>
      <c r="K55" s="5">
        <v>-710920</v>
      </c>
    </row>
    <row r="56" spans="2:11" x14ac:dyDescent="0.35">
      <c r="C56" t="s">
        <v>77</v>
      </c>
      <c r="D56" s="5">
        <v>-4924802</v>
      </c>
      <c r="E56" s="5">
        <v>-4756146</v>
      </c>
      <c r="F56" s="5">
        <v>-2076273</v>
      </c>
      <c r="G56" s="5">
        <v>-2184688</v>
      </c>
      <c r="I56" s="5">
        <v>-12598302</v>
      </c>
      <c r="J56" s="5">
        <v>-7668324</v>
      </c>
      <c r="K56" s="5">
        <v>-5589845</v>
      </c>
    </row>
    <row r="57" spans="2:11" x14ac:dyDescent="0.35">
      <c r="C57" t="s">
        <v>79</v>
      </c>
      <c r="D57" s="5">
        <v>4796570</v>
      </c>
      <c r="E57" s="5">
        <v>7098831</v>
      </c>
      <c r="F57" s="5">
        <v>2071342</v>
      </c>
      <c r="G57" s="5">
        <v>7840809</v>
      </c>
      <c r="I57" s="5">
        <v>22304838</v>
      </c>
      <c r="J57" s="5">
        <v>2216568</v>
      </c>
      <c r="K57" s="5">
        <v>70131</v>
      </c>
    </row>
    <row r="58" spans="2:11" x14ac:dyDescent="0.35">
      <c r="C58" t="s">
        <v>80</v>
      </c>
      <c r="D58" s="5">
        <v>7134339</v>
      </c>
      <c r="E58" s="5">
        <v>40272305</v>
      </c>
      <c r="F58" s="5">
        <v>6799345</v>
      </c>
      <c r="G58" s="5">
        <v>37729161</v>
      </c>
      <c r="I58" s="5">
        <v>109757752</v>
      </c>
      <c r="J58" s="5">
        <v>32000526</v>
      </c>
      <c r="K58" s="5">
        <v>2187533</v>
      </c>
    </row>
    <row r="59" spans="2:11" x14ac:dyDescent="0.35">
      <c r="C59" t="s">
        <v>26</v>
      </c>
      <c r="D59" s="5">
        <v>-10188228</v>
      </c>
      <c r="E59" s="5">
        <v>-7904063</v>
      </c>
      <c r="F59" s="5">
        <v>-7366342</v>
      </c>
      <c r="G59" s="5">
        <v>-7410465</v>
      </c>
      <c r="I59" s="5">
        <v>-28887948</v>
      </c>
      <c r="J59" s="5">
        <v>-19658346</v>
      </c>
      <c r="K59" s="5">
        <v>-14298528</v>
      </c>
    </row>
    <row r="60" spans="2:11" x14ac:dyDescent="0.35">
      <c r="C60" t="s">
        <v>366</v>
      </c>
      <c r="D60" s="5">
        <v>6293452</v>
      </c>
      <c r="E60" s="5">
        <v>3248495</v>
      </c>
      <c r="F60" s="5">
        <v>9167590</v>
      </c>
      <c r="G60" s="5">
        <v>5772453</v>
      </c>
      <c r="I60" s="5">
        <v>24330789</v>
      </c>
      <c r="J60" s="5">
        <v>20505104</v>
      </c>
      <c r="K60" s="5">
        <v>1110344</v>
      </c>
    </row>
    <row r="61" spans="2:11" x14ac:dyDescent="0.35">
      <c r="C61" t="s">
        <v>389</v>
      </c>
      <c r="D61" s="5">
        <v>4315046</v>
      </c>
      <c r="E61" s="5">
        <v>3345703</v>
      </c>
      <c r="F61" s="5">
        <v>3244054</v>
      </c>
      <c r="G61" s="5">
        <v>3565664</v>
      </c>
      <c r="I61" s="5">
        <v>12397028</v>
      </c>
      <c r="J61" s="5">
        <v>11795488</v>
      </c>
      <c r="K61" s="5">
        <v>7702051</v>
      </c>
    </row>
    <row r="62" spans="2:11" x14ac:dyDescent="0.35">
      <c r="C62" t="s">
        <v>390</v>
      </c>
      <c r="D62" s="5">
        <v>1525587</v>
      </c>
      <c r="E62" s="5">
        <v>5210136</v>
      </c>
      <c r="F62" s="5">
        <v>-3029188</v>
      </c>
      <c r="G62" s="5">
        <v>-1372940</v>
      </c>
      <c r="I62" s="5">
        <v>3319200</v>
      </c>
      <c r="J62" s="5">
        <v>3373796</v>
      </c>
      <c r="K62" s="5">
        <v>5172638</v>
      </c>
    </row>
    <row r="63" spans="2:11" x14ac:dyDescent="0.35">
      <c r="C63" t="s">
        <v>78</v>
      </c>
      <c r="D63" s="5">
        <v>1078929</v>
      </c>
      <c r="E63" s="5">
        <v>888060</v>
      </c>
      <c r="F63" s="5">
        <v>-499861</v>
      </c>
      <c r="G63" s="5">
        <v>4371605</v>
      </c>
      <c r="I63" s="5">
        <v>6821027</v>
      </c>
      <c r="J63" s="5">
        <v>2257175</v>
      </c>
      <c r="K63" s="5">
        <v>1706626</v>
      </c>
    </row>
    <row r="64" spans="2:11" x14ac:dyDescent="0.35">
      <c r="C64" t="s">
        <v>81</v>
      </c>
      <c r="D64" s="5">
        <v>7134339</v>
      </c>
      <c r="E64" s="5">
        <v>40272305</v>
      </c>
      <c r="F64" s="5">
        <v>6799345</v>
      </c>
      <c r="G64" s="5">
        <v>37729161</v>
      </c>
      <c r="I64" s="5">
        <v>109757752</v>
      </c>
      <c r="J64" s="5">
        <v>32000526</v>
      </c>
      <c r="K64" s="5">
        <v>2187533</v>
      </c>
    </row>
    <row r="65" spans="2:11" x14ac:dyDescent="0.35">
      <c r="C65" t="s">
        <v>28</v>
      </c>
      <c r="D65" s="5">
        <v>11930909</v>
      </c>
      <c r="E65" s="5">
        <v>47371136</v>
      </c>
      <c r="F65" s="5">
        <v>8870687</v>
      </c>
      <c r="G65" s="5">
        <v>45569970</v>
      </c>
      <c r="I65" s="5">
        <v>132062590</v>
      </c>
      <c r="J65" s="5">
        <v>34217094</v>
      </c>
      <c r="K65" s="5">
        <v>2257664</v>
      </c>
    </row>
    <row r="66" spans="2:11" x14ac:dyDescent="0.35">
      <c r="C66" t="s">
        <v>27</v>
      </c>
      <c r="D66" s="5">
        <v>-2451079</v>
      </c>
      <c r="E66" s="5">
        <v>-3121448</v>
      </c>
      <c r="F66" s="5">
        <v>304233</v>
      </c>
      <c r="G66" s="5">
        <v>-1438086</v>
      </c>
      <c r="I66" s="5">
        <v>-4273749</v>
      </c>
      <c r="J66" s="5">
        <v>-737715</v>
      </c>
      <c r="K66" s="5">
        <v>-370775</v>
      </c>
    </row>
    <row r="67" spans="2:11" x14ac:dyDescent="0.35">
      <c r="C67" t="s">
        <v>82</v>
      </c>
    </row>
    <row r="68" spans="2:11" x14ac:dyDescent="0.35">
      <c r="C68" t="s">
        <v>83</v>
      </c>
    </row>
    <row r="69" spans="2:11" x14ac:dyDescent="0.35">
      <c r="C69" t="s">
        <v>367</v>
      </c>
    </row>
    <row r="70" spans="2:11" x14ac:dyDescent="0.35">
      <c r="C70" t="s">
        <v>84</v>
      </c>
      <c r="D70" s="5">
        <v>-2451079</v>
      </c>
      <c r="E70" s="5">
        <v>-3121448</v>
      </c>
      <c r="F70" s="5">
        <v>304233</v>
      </c>
      <c r="G70" s="5">
        <v>-1438086</v>
      </c>
      <c r="I70" s="5">
        <v>-4273749</v>
      </c>
      <c r="J70" s="5">
        <v>-737715</v>
      </c>
      <c r="K70" s="5">
        <v>-370775</v>
      </c>
    </row>
    <row r="71" spans="2:11" x14ac:dyDescent="0.35">
      <c r="C71" t="s">
        <v>85</v>
      </c>
      <c r="D71" s="5">
        <v>9479830</v>
      </c>
      <c r="E71" s="5">
        <v>44249688</v>
      </c>
      <c r="F71" s="5">
        <v>9174920</v>
      </c>
      <c r="G71" s="5">
        <v>44131884</v>
      </c>
      <c r="I71" s="5">
        <v>127788841</v>
      </c>
      <c r="J71" s="5">
        <v>33479379</v>
      </c>
      <c r="K71" s="5">
        <v>1886889</v>
      </c>
    </row>
    <row r="72" spans="2:11" x14ac:dyDescent="0.35">
      <c r="C72" t="s">
        <v>86</v>
      </c>
      <c r="D72" s="5">
        <v>450271</v>
      </c>
      <c r="E72" s="5">
        <v>-3003845</v>
      </c>
      <c r="F72" s="5">
        <v>2887177</v>
      </c>
      <c r="G72" s="5">
        <v>-765038</v>
      </c>
      <c r="I72" s="5">
        <v>-403727</v>
      </c>
      <c r="J72" s="5">
        <v>-177318</v>
      </c>
      <c r="K72" s="5">
        <v>-14890</v>
      </c>
    </row>
    <row r="73" spans="2:11" x14ac:dyDescent="0.35">
      <c r="C73" t="s">
        <v>87</v>
      </c>
      <c r="D73" s="5">
        <v>9930101</v>
      </c>
      <c r="E73" s="5">
        <v>41245843</v>
      </c>
      <c r="F73" s="5">
        <v>12062097</v>
      </c>
      <c r="G73" s="5">
        <v>43366846</v>
      </c>
      <c r="I73" s="5">
        <v>127385114</v>
      </c>
      <c r="J73" s="5">
        <v>33302061</v>
      </c>
      <c r="K73" s="5">
        <v>1871999</v>
      </c>
    </row>
    <row r="74" spans="2:11" x14ac:dyDescent="0.35">
      <c r="C74" t="s">
        <v>88</v>
      </c>
      <c r="D74" s="5">
        <v>9479830</v>
      </c>
      <c r="E74" s="5">
        <v>44249688</v>
      </c>
      <c r="F74" s="5">
        <v>9174920</v>
      </c>
      <c r="G74" s="5">
        <v>44131884</v>
      </c>
      <c r="I74" s="5">
        <v>127788841</v>
      </c>
      <c r="J74" s="5">
        <v>33479379</v>
      </c>
      <c r="K74" s="5">
        <v>1886889</v>
      </c>
    </row>
    <row r="75" spans="2:11" x14ac:dyDescent="0.35">
      <c r="C75" t="s">
        <v>7</v>
      </c>
      <c r="D75" s="5">
        <v>8851172</v>
      </c>
      <c r="E75" s="5">
        <v>40357783</v>
      </c>
      <c r="F75" s="5">
        <v>12561958</v>
      </c>
      <c r="G75" s="5">
        <v>38995241</v>
      </c>
      <c r="I75" s="5">
        <v>120564087</v>
      </c>
      <c r="J75" s="5">
        <v>31044886</v>
      </c>
      <c r="K75" s="5">
        <v>165373</v>
      </c>
    </row>
    <row r="76" spans="2:11" x14ac:dyDescent="0.35">
      <c r="C76" t="s">
        <v>90</v>
      </c>
      <c r="D76" s="5">
        <v>9479830</v>
      </c>
      <c r="E76" s="5">
        <v>44249688</v>
      </c>
      <c r="F76" s="5">
        <v>9174920</v>
      </c>
      <c r="G76" s="5">
        <v>44131884</v>
      </c>
      <c r="I76" s="5">
        <v>127788841</v>
      </c>
      <c r="J76" s="5">
        <v>33479379</v>
      </c>
      <c r="K76" s="5">
        <v>1886889</v>
      </c>
    </row>
    <row r="77" spans="2:11" x14ac:dyDescent="0.35">
      <c r="C77" t="s">
        <v>91</v>
      </c>
      <c r="D77" s="5">
        <v>9930101</v>
      </c>
      <c r="E77" s="5">
        <v>41245843</v>
      </c>
      <c r="F77" s="5">
        <v>12062097</v>
      </c>
      <c r="G77" s="5">
        <v>43366846</v>
      </c>
      <c r="I77" s="5">
        <v>127385114</v>
      </c>
      <c r="J77" s="5">
        <v>33302061</v>
      </c>
      <c r="K77" s="5">
        <v>1871999</v>
      </c>
    </row>
    <row r="78" spans="2:11" x14ac:dyDescent="0.35">
      <c r="C78" t="s">
        <v>92</v>
      </c>
      <c r="D78" s="5">
        <v>9930101</v>
      </c>
      <c r="E78" s="5">
        <v>41245843</v>
      </c>
      <c r="F78" s="5">
        <v>12062097</v>
      </c>
      <c r="G78" s="5">
        <v>43366846</v>
      </c>
      <c r="I78" s="5">
        <v>127385114</v>
      </c>
      <c r="J78" s="5">
        <v>33302061</v>
      </c>
      <c r="K78" s="5">
        <v>1871999</v>
      </c>
    </row>
    <row r="80" spans="2:11" x14ac:dyDescent="0.35">
      <c r="B80" t="s">
        <v>93</v>
      </c>
      <c r="C80" t="s">
        <v>94</v>
      </c>
    </row>
    <row r="81" spans="3:11" x14ac:dyDescent="0.35">
      <c r="C81" t="s">
        <v>95</v>
      </c>
    </row>
    <row r="82" spans="3:11" x14ac:dyDescent="0.35">
      <c r="C82" t="s">
        <v>19</v>
      </c>
      <c r="D82" s="5">
        <v>703364047</v>
      </c>
      <c r="E82" s="5">
        <v>470147273</v>
      </c>
      <c r="F82" s="5">
        <v>476538297</v>
      </c>
      <c r="G82" s="5">
        <v>334362071</v>
      </c>
      <c r="I82" s="5">
        <v>470147273</v>
      </c>
      <c r="J82" s="5">
        <v>180244321</v>
      </c>
      <c r="K82" s="5">
        <v>589816580</v>
      </c>
    </row>
    <row r="83" spans="3:11" x14ac:dyDescent="0.35">
      <c r="C83" t="s">
        <v>96</v>
      </c>
      <c r="D83" s="5">
        <v>17657968</v>
      </c>
      <c r="E83" s="5">
        <v>16834218</v>
      </c>
      <c r="F83" s="5">
        <v>15949345</v>
      </c>
      <c r="G83" s="5">
        <v>24118542</v>
      </c>
      <c r="I83" s="5">
        <v>16834218</v>
      </c>
      <c r="J83" s="5">
        <v>18056292</v>
      </c>
      <c r="K83" s="5">
        <v>16764035</v>
      </c>
    </row>
    <row r="84" spans="3:11" x14ac:dyDescent="0.35">
      <c r="C84" t="s">
        <v>98</v>
      </c>
      <c r="D84" s="5">
        <v>11335685</v>
      </c>
      <c r="E84" s="5">
        <v>4235634</v>
      </c>
      <c r="F84" s="5">
        <v>5343767</v>
      </c>
      <c r="G84" s="5">
        <v>1293879</v>
      </c>
      <c r="I84" s="5">
        <v>4235634</v>
      </c>
      <c r="J84" s="5">
        <v>1324616</v>
      </c>
      <c r="K84" s="5">
        <v>3898991</v>
      </c>
    </row>
    <row r="85" spans="3:11" x14ac:dyDescent="0.35">
      <c r="C85" t="s">
        <v>97</v>
      </c>
      <c r="D85" s="5">
        <v>977100</v>
      </c>
      <c r="E85" s="5">
        <v>605138</v>
      </c>
      <c r="F85" s="5">
        <v>1025286</v>
      </c>
      <c r="G85" s="5">
        <v>517988</v>
      </c>
      <c r="I85" s="5">
        <v>605138</v>
      </c>
      <c r="J85" s="5">
        <v>300921</v>
      </c>
      <c r="K85" s="5">
        <v>3855</v>
      </c>
    </row>
    <row r="86" spans="3:11" x14ac:dyDescent="0.35">
      <c r="C86" t="s">
        <v>99</v>
      </c>
      <c r="D86" s="5">
        <v>17657968</v>
      </c>
      <c r="E86" s="5">
        <v>16834218</v>
      </c>
      <c r="F86" s="5">
        <v>15949345</v>
      </c>
      <c r="G86" s="5">
        <v>24118542</v>
      </c>
      <c r="I86" s="5">
        <v>16834218</v>
      </c>
      <c r="J86" s="5">
        <v>18056292</v>
      </c>
      <c r="K86" s="5">
        <v>16764035</v>
      </c>
    </row>
    <row r="87" spans="3:11" x14ac:dyDescent="0.35">
      <c r="C87" t="s">
        <v>100</v>
      </c>
      <c r="D87" s="5">
        <v>7980256</v>
      </c>
      <c r="E87" s="5">
        <v>14918055</v>
      </c>
      <c r="F87" s="5">
        <v>10166699</v>
      </c>
      <c r="G87" s="5">
        <v>11863441</v>
      </c>
      <c r="I87" s="5">
        <v>14918055</v>
      </c>
      <c r="J87" s="5">
        <v>9010250</v>
      </c>
      <c r="K87" s="5">
        <v>279401</v>
      </c>
    </row>
    <row r="88" spans="3:11" x14ac:dyDescent="0.35">
      <c r="C88" t="s">
        <v>101</v>
      </c>
      <c r="D88" s="5">
        <v>7980256</v>
      </c>
      <c r="E88" s="5">
        <v>14918055</v>
      </c>
      <c r="F88" s="5">
        <v>10166699</v>
      </c>
      <c r="G88" s="5">
        <v>11863441</v>
      </c>
      <c r="I88" s="5">
        <v>14918055</v>
      </c>
      <c r="J88" s="5">
        <v>9010250</v>
      </c>
      <c r="K88" s="5">
        <v>279401</v>
      </c>
    </row>
    <row r="89" spans="3:11" x14ac:dyDescent="0.35">
      <c r="C89" t="s">
        <v>103</v>
      </c>
      <c r="D89" s="5">
        <v>1361550</v>
      </c>
      <c r="E89" s="5">
        <v>1052313</v>
      </c>
      <c r="F89" s="5">
        <v>1075385</v>
      </c>
      <c r="G89" s="5">
        <v>1115059</v>
      </c>
      <c r="I89" s="5">
        <v>1052313</v>
      </c>
      <c r="J89" s="5">
        <v>1151969</v>
      </c>
      <c r="K89" s="5">
        <v>1140387</v>
      </c>
    </row>
    <row r="90" spans="3:11" x14ac:dyDescent="0.35">
      <c r="C90" t="s">
        <v>78</v>
      </c>
      <c r="D90" s="5">
        <v>-875644</v>
      </c>
      <c r="E90" s="5">
        <v>-719540</v>
      </c>
      <c r="F90" s="5">
        <v>2369053</v>
      </c>
      <c r="G90" s="5">
        <v>-429382</v>
      </c>
      <c r="I90" s="5">
        <v>-719540</v>
      </c>
      <c r="J90" s="5">
        <v>4306298</v>
      </c>
      <c r="K90" s="5">
        <v>4101523</v>
      </c>
    </row>
    <row r="91" spans="3:11" x14ac:dyDescent="0.35">
      <c r="C91" t="s">
        <v>104</v>
      </c>
      <c r="D91" s="5">
        <v>1212204104</v>
      </c>
      <c r="E91" s="5">
        <v>945146169</v>
      </c>
      <c r="F91" s="5">
        <v>607113671</v>
      </c>
      <c r="G91" s="5">
        <v>457633043</v>
      </c>
      <c r="I91" s="5">
        <v>945146169</v>
      </c>
      <c r="J91" s="5">
        <v>263300332</v>
      </c>
      <c r="K91" s="5">
        <v>652602816</v>
      </c>
    </row>
    <row r="92" spans="3:11" x14ac:dyDescent="0.35">
      <c r="C92" t="s">
        <v>105</v>
      </c>
    </row>
    <row r="93" spans="3:11" x14ac:dyDescent="0.35">
      <c r="C93" t="s">
        <v>391</v>
      </c>
      <c r="D93" s="5">
        <v>154982355</v>
      </c>
      <c r="E93" s="5">
        <v>150728791</v>
      </c>
      <c r="F93" s="5">
        <v>149955920</v>
      </c>
      <c r="G93" s="5">
        <v>147825001</v>
      </c>
      <c r="I93" s="5">
        <v>150728791</v>
      </c>
      <c r="J93" s="5">
        <v>143709099</v>
      </c>
      <c r="K93" s="5">
        <v>139638272</v>
      </c>
    </row>
    <row r="94" spans="3:11" x14ac:dyDescent="0.35">
      <c r="C94" t="s">
        <v>106</v>
      </c>
      <c r="D94" s="5">
        <v>383685210</v>
      </c>
      <c r="E94" s="5">
        <v>377145325</v>
      </c>
      <c r="F94" s="5">
        <v>315417682</v>
      </c>
      <c r="G94" s="5">
        <v>267774000</v>
      </c>
      <c r="I94" s="5">
        <v>377145325</v>
      </c>
      <c r="J94" s="5">
        <v>186873422</v>
      </c>
      <c r="K94" s="5">
        <v>117810272</v>
      </c>
    </row>
    <row r="95" spans="3:11" x14ac:dyDescent="0.35">
      <c r="C95" t="s">
        <v>108</v>
      </c>
      <c r="D95" s="5">
        <v>19598472</v>
      </c>
      <c r="E95" s="5">
        <v>20668559</v>
      </c>
      <c r="F95" s="5">
        <v>4550511</v>
      </c>
      <c r="G95" s="5">
        <v>4550511</v>
      </c>
      <c r="I95" s="5">
        <v>20668559</v>
      </c>
      <c r="J95" s="5">
        <v>4550511</v>
      </c>
      <c r="K95" s="5">
        <v>4550511</v>
      </c>
    </row>
    <row r="96" spans="3:11" x14ac:dyDescent="0.35">
      <c r="C96" t="s">
        <v>107</v>
      </c>
      <c r="D96" s="5">
        <v>2827633</v>
      </c>
      <c r="E96" s="5">
        <v>2827633</v>
      </c>
      <c r="F96" s="5">
        <v>2827633</v>
      </c>
      <c r="G96" s="5">
        <v>2827633</v>
      </c>
      <c r="I96" s="5">
        <v>2827633</v>
      </c>
      <c r="J96" s="5">
        <v>2827633</v>
      </c>
      <c r="K96" s="5">
        <v>2827633</v>
      </c>
    </row>
    <row r="97" spans="3:11" x14ac:dyDescent="0.35">
      <c r="C97" t="s">
        <v>110</v>
      </c>
      <c r="D97" s="5">
        <v>689406554</v>
      </c>
      <c r="E97" s="5">
        <v>798685938</v>
      </c>
      <c r="F97" s="5">
        <v>992897515</v>
      </c>
      <c r="G97" s="5">
        <v>936200424</v>
      </c>
      <c r="I97" s="5">
        <v>798685938</v>
      </c>
      <c r="J97" s="5">
        <v>817238386</v>
      </c>
      <c r="K97" s="5">
        <v>267723456</v>
      </c>
    </row>
    <row r="98" spans="3:11" x14ac:dyDescent="0.35">
      <c r="C98" t="s">
        <v>111</v>
      </c>
      <c r="D98" s="5">
        <v>1901610658</v>
      </c>
      <c r="E98" s="5">
        <v>1743832107</v>
      </c>
      <c r="F98" s="5">
        <v>1600011186</v>
      </c>
      <c r="G98" s="5">
        <v>1393833467</v>
      </c>
      <c r="I98" s="5">
        <v>1743832107</v>
      </c>
      <c r="J98" s="5">
        <v>1080538718</v>
      </c>
      <c r="K98" s="5">
        <v>920326272</v>
      </c>
    </row>
    <row r="99" spans="3:11" x14ac:dyDescent="0.35">
      <c r="C99" t="s">
        <v>112</v>
      </c>
    </row>
    <row r="100" spans="3:11" x14ac:dyDescent="0.35">
      <c r="C100" t="s">
        <v>113</v>
      </c>
    </row>
    <row r="101" spans="3:11" x14ac:dyDescent="0.35">
      <c r="C101" t="s">
        <v>114</v>
      </c>
      <c r="D101" s="5">
        <v>57825425</v>
      </c>
      <c r="E101" s="5">
        <v>44213392</v>
      </c>
      <c r="F101" s="5">
        <v>44295843</v>
      </c>
      <c r="G101" s="5">
        <v>38499264</v>
      </c>
      <c r="I101" s="5">
        <v>44213392</v>
      </c>
      <c r="J101" s="5">
        <v>29238458</v>
      </c>
      <c r="K101" s="5">
        <v>28484101</v>
      </c>
    </row>
    <row r="102" spans="3:11" x14ac:dyDescent="0.35">
      <c r="C102" t="s">
        <v>311</v>
      </c>
      <c r="K102" s="5">
        <v>648677</v>
      </c>
    </row>
    <row r="103" spans="3:11" x14ac:dyDescent="0.35">
      <c r="C103" t="s">
        <v>115</v>
      </c>
    </row>
    <row r="104" spans="3:11" x14ac:dyDescent="0.35">
      <c r="C104" t="s">
        <v>312</v>
      </c>
      <c r="D104" s="5">
        <v>12312785</v>
      </c>
      <c r="E104" s="5">
        <v>4840772</v>
      </c>
      <c r="F104" s="5">
        <v>6369053</v>
      </c>
      <c r="G104" s="5">
        <v>1811867</v>
      </c>
      <c r="I104" s="5">
        <v>4840772</v>
      </c>
      <c r="J104" s="5">
        <v>1625537</v>
      </c>
      <c r="K104" s="5">
        <v>3902846</v>
      </c>
    </row>
    <row r="105" spans="3:11" x14ac:dyDescent="0.35">
      <c r="C105" t="s">
        <v>116</v>
      </c>
      <c r="D105" s="5">
        <v>3577123</v>
      </c>
      <c r="E105" s="5">
        <v>1224987</v>
      </c>
      <c r="F105" s="5">
        <v>7887003</v>
      </c>
      <c r="G105" s="5">
        <v>7052862</v>
      </c>
      <c r="I105" s="5">
        <v>1224987</v>
      </c>
      <c r="J105" s="5">
        <v>7431744</v>
      </c>
      <c r="K105" s="5">
        <v>1026664</v>
      </c>
    </row>
    <row r="106" spans="3:11" x14ac:dyDescent="0.35">
      <c r="C106" t="s">
        <v>118</v>
      </c>
      <c r="D106" s="5">
        <v>4421575</v>
      </c>
      <c r="E106" s="5">
        <v>2197006</v>
      </c>
      <c r="F106" s="5">
        <v>2050472</v>
      </c>
      <c r="G106" s="5">
        <v>1822290</v>
      </c>
      <c r="I106" s="5">
        <v>2197006</v>
      </c>
      <c r="J106" s="5">
        <v>1116574</v>
      </c>
      <c r="K106" s="5">
        <v>4881720</v>
      </c>
    </row>
    <row r="107" spans="3:11" x14ac:dyDescent="0.35">
      <c r="C107" t="s">
        <v>119</v>
      </c>
      <c r="D107" s="5">
        <v>14368782</v>
      </c>
      <c r="E107" s="5">
        <v>12216381</v>
      </c>
      <c r="F107" s="5">
        <v>13338115</v>
      </c>
      <c r="G107" s="5">
        <v>11171688</v>
      </c>
      <c r="I107" s="5">
        <v>12216381</v>
      </c>
      <c r="J107" s="5">
        <v>10043879</v>
      </c>
      <c r="K107" s="5">
        <v>11744479</v>
      </c>
    </row>
    <row r="108" spans="3:11" x14ac:dyDescent="0.35">
      <c r="C108" t="s">
        <v>313</v>
      </c>
    </row>
    <row r="109" spans="3:11" x14ac:dyDescent="0.35">
      <c r="C109" t="s">
        <v>392</v>
      </c>
      <c r="D109" s="5">
        <v>2805148</v>
      </c>
      <c r="E109" s="5">
        <v>3127391</v>
      </c>
      <c r="F109" s="5">
        <v>357861</v>
      </c>
      <c r="G109" s="5">
        <v>203141</v>
      </c>
      <c r="I109" s="5">
        <v>3127391</v>
      </c>
      <c r="K109" s="5">
        <v>14985</v>
      </c>
    </row>
    <row r="110" spans="3:11" x14ac:dyDescent="0.35">
      <c r="C110" t="s">
        <v>393</v>
      </c>
      <c r="D110" s="5">
        <v>695163495</v>
      </c>
      <c r="E110" s="5">
        <v>550438463</v>
      </c>
      <c r="F110" s="5">
        <v>397419699</v>
      </c>
      <c r="G110" s="5">
        <v>348651967</v>
      </c>
      <c r="I110" s="5">
        <v>550438463</v>
      </c>
      <c r="J110" s="5">
        <v>289814293</v>
      </c>
      <c r="K110" s="5">
        <v>195194330</v>
      </c>
    </row>
    <row r="111" spans="3:11" x14ac:dyDescent="0.35">
      <c r="C111" t="s">
        <v>121</v>
      </c>
      <c r="D111" s="5">
        <v>708612698</v>
      </c>
      <c r="E111" s="5">
        <v>563681739</v>
      </c>
      <c r="F111" s="5">
        <v>405290262</v>
      </c>
      <c r="G111" s="5">
        <v>359343063</v>
      </c>
      <c r="I111" s="5">
        <v>563681739</v>
      </c>
      <c r="J111" s="5">
        <v>299119675</v>
      </c>
      <c r="K111" s="5">
        <v>205205835</v>
      </c>
    </row>
    <row r="112" spans="3:11" x14ac:dyDescent="0.35">
      <c r="C112" t="s">
        <v>122</v>
      </c>
      <c r="D112" s="5">
        <v>708612698</v>
      </c>
      <c r="E112" s="5">
        <v>563681739</v>
      </c>
      <c r="F112" s="5">
        <v>405290262</v>
      </c>
      <c r="G112" s="5">
        <v>359343063</v>
      </c>
      <c r="I112" s="5">
        <v>563681739</v>
      </c>
      <c r="J112" s="5">
        <v>299119675</v>
      </c>
      <c r="K112" s="5">
        <v>205205835</v>
      </c>
    </row>
    <row r="113" spans="2:11" x14ac:dyDescent="0.35">
      <c r="C113" t="s">
        <v>347</v>
      </c>
      <c r="D113" s="5">
        <v>6646625</v>
      </c>
      <c r="E113" s="5">
        <v>6738663</v>
      </c>
      <c r="F113" s="5">
        <v>4084100</v>
      </c>
      <c r="G113" s="5">
        <v>6536232</v>
      </c>
      <c r="I113" s="5">
        <v>6738663</v>
      </c>
      <c r="J113" s="5">
        <v>5590480</v>
      </c>
      <c r="K113" s="5">
        <v>5008901</v>
      </c>
    </row>
    <row r="114" spans="2:11" x14ac:dyDescent="0.35">
      <c r="C114" t="s">
        <v>316</v>
      </c>
    </row>
    <row r="115" spans="2:11" x14ac:dyDescent="0.35">
      <c r="C115" t="s">
        <v>127</v>
      </c>
      <c r="D115" s="5">
        <v>766438123</v>
      </c>
      <c r="E115" s="5">
        <v>607895131</v>
      </c>
      <c r="F115" s="5">
        <v>449586105</v>
      </c>
      <c r="G115" s="5">
        <v>397842327</v>
      </c>
      <c r="I115" s="5">
        <v>607895131</v>
      </c>
      <c r="J115" s="5">
        <v>328358133</v>
      </c>
      <c r="K115" s="5">
        <v>233689936</v>
      </c>
    </row>
    <row r="116" spans="2:11" x14ac:dyDescent="0.35">
      <c r="C116" t="s">
        <v>128</v>
      </c>
    </row>
    <row r="117" spans="2:11" x14ac:dyDescent="0.35">
      <c r="C117" t="s">
        <v>129</v>
      </c>
      <c r="D117" s="5">
        <v>795523178</v>
      </c>
      <c r="E117" s="5">
        <v>795523178</v>
      </c>
      <c r="F117" s="5">
        <v>795660801</v>
      </c>
      <c r="G117" s="5">
        <v>718624653</v>
      </c>
      <c r="I117" s="5">
        <v>795523178</v>
      </c>
      <c r="J117" s="5">
        <v>611540476</v>
      </c>
      <c r="K117" s="5">
        <v>611540476</v>
      </c>
    </row>
    <row r="118" spans="2:11" x14ac:dyDescent="0.35">
      <c r="C118" t="s">
        <v>130</v>
      </c>
      <c r="D118" s="5">
        <v>146383969</v>
      </c>
      <c r="E118" s="5">
        <v>146383969</v>
      </c>
      <c r="F118" s="5">
        <v>146712880</v>
      </c>
      <c r="G118" s="5">
        <v>81377623</v>
      </c>
      <c r="I118" s="5">
        <v>146383969</v>
      </c>
      <c r="J118" s="5">
        <v>7296138</v>
      </c>
      <c r="K118" s="5">
        <v>7296138</v>
      </c>
    </row>
    <row r="119" spans="2:11" x14ac:dyDescent="0.35">
      <c r="C119" t="s">
        <v>131</v>
      </c>
      <c r="D119" s="5">
        <v>130019727</v>
      </c>
      <c r="E119" s="5">
        <v>131618826</v>
      </c>
      <c r="F119" s="5">
        <v>88172449</v>
      </c>
      <c r="G119" s="5">
        <v>78408926</v>
      </c>
      <c r="I119" s="5">
        <v>131618826</v>
      </c>
      <c r="J119" s="5">
        <v>30814258</v>
      </c>
      <c r="K119" s="5">
        <v>180263</v>
      </c>
    </row>
    <row r="120" spans="2:11" x14ac:dyDescent="0.35">
      <c r="C120" t="s">
        <v>132</v>
      </c>
      <c r="D120" s="5">
        <v>3605</v>
      </c>
      <c r="E120" s="5">
        <v>3605</v>
      </c>
      <c r="F120" s="5">
        <v>3605</v>
      </c>
      <c r="G120" s="5">
        <v>3605</v>
      </c>
      <c r="I120" s="5">
        <v>3605</v>
      </c>
      <c r="J120" s="5">
        <v>3605</v>
      </c>
    </row>
    <row r="121" spans="2:11" x14ac:dyDescent="0.35">
      <c r="C121" t="s">
        <v>133</v>
      </c>
      <c r="D121" s="5">
        <v>130016122</v>
      </c>
      <c r="E121" s="5">
        <v>131615221</v>
      </c>
      <c r="F121" s="5">
        <v>88168844</v>
      </c>
      <c r="G121" s="5">
        <v>78405321</v>
      </c>
      <c r="I121" s="5">
        <v>131615221</v>
      </c>
      <c r="J121" s="5">
        <v>30810653</v>
      </c>
      <c r="K121" s="5">
        <v>180263</v>
      </c>
    </row>
    <row r="122" spans="2:11" x14ac:dyDescent="0.35">
      <c r="C122" t="s">
        <v>134</v>
      </c>
      <c r="D122" s="5">
        <v>130019727</v>
      </c>
      <c r="E122" s="5">
        <v>131618826</v>
      </c>
      <c r="F122" s="5">
        <v>88172449</v>
      </c>
      <c r="G122" s="5">
        <v>78408926</v>
      </c>
      <c r="I122" s="5">
        <v>131618826</v>
      </c>
      <c r="J122" s="5">
        <v>30814258</v>
      </c>
      <c r="K122" s="5">
        <v>180263</v>
      </c>
    </row>
    <row r="123" spans="2:11" x14ac:dyDescent="0.35">
      <c r="C123" t="s">
        <v>135</v>
      </c>
      <c r="D123" s="5">
        <v>64121305</v>
      </c>
      <c r="E123" s="5">
        <v>63130543</v>
      </c>
      <c r="F123" s="5">
        <v>117509898</v>
      </c>
      <c r="G123" s="5">
        <v>118009320</v>
      </c>
      <c r="I123" s="5">
        <v>63130543</v>
      </c>
      <c r="J123" s="5">
        <v>98223415</v>
      </c>
      <c r="K123" s="5">
        <v>63517936</v>
      </c>
    </row>
    <row r="124" spans="2:11" x14ac:dyDescent="0.35">
      <c r="C124" t="s">
        <v>9</v>
      </c>
      <c r="D124" s="5">
        <v>1135172535</v>
      </c>
      <c r="E124" s="5">
        <v>1135936976</v>
      </c>
      <c r="F124" s="5">
        <v>1150425081</v>
      </c>
      <c r="G124" s="5">
        <v>995991140</v>
      </c>
      <c r="I124" s="5">
        <v>1135936976</v>
      </c>
      <c r="J124" s="5">
        <v>752180585</v>
      </c>
      <c r="K124" s="5">
        <v>686636336</v>
      </c>
    </row>
    <row r="125" spans="2:11" x14ac:dyDescent="0.35">
      <c r="C125" t="s">
        <v>136</v>
      </c>
      <c r="D125" s="5">
        <v>1901610658</v>
      </c>
      <c r="E125" s="5">
        <v>1743832107</v>
      </c>
      <c r="F125" s="5">
        <v>1600011186</v>
      </c>
      <c r="G125" s="5">
        <v>1393833467</v>
      </c>
      <c r="I125" s="5">
        <v>1743832107</v>
      </c>
      <c r="J125" s="5">
        <v>1080538718</v>
      </c>
      <c r="K125" s="5">
        <v>920326272</v>
      </c>
    </row>
    <row r="126" spans="2:11" x14ac:dyDescent="0.35">
      <c r="C126" t="s">
        <v>137</v>
      </c>
      <c r="D126" s="5">
        <v>124829374700</v>
      </c>
      <c r="E126" s="5">
        <v>124829374700</v>
      </c>
      <c r="F126" s="5">
        <v>124829374700</v>
      </c>
      <c r="G126" s="5">
        <v>112346437200</v>
      </c>
      <c r="I126" s="5">
        <v>124829374700</v>
      </c>
      <c r="J126" s="5">
        <v>4740356</v>
      </c>
      <c r="K126" s="5">
        <v>4740356</v>
      </c>
    </row>
    <row r="128" spans="2:11" x14ac:dyDescent="0.35">
      <c r="B128" t="s">
        <v>138</v>
      </c>
      <c r="C128" t="s">
        <v>139</v>
      </c>
      <c r="D128" s="5">
        <v>-856437</v>
      </c>
      <c r="E128" s="5">
        <v>16591359</v>
      </c>
      <c r="F128" s="5">
        <v>-11172388</v>
      </c>
      <c r="G128" s="5">
        <v>19634358</v>
      </c>
      <c r="I128" s="5">
        <v>24305512</v>
      </c>
      <c r="J128" s="5">
        <v>1028169</v>
      </c>
      <c r="K128" s="5">
        <v>23648823</v>
      </c>
    </row>
    <row r="129" spans="3:11" x14ac:dyDescent="0.35">
      <c r="C129" t="s">
        <v>319</v>
      </c>
      <c r="D129" s="5">
        <v>35005386</v>
      </c>
      <c r="E129" s="5">
        <v>46573799</v>
      </c>
      <c r="F129" s="5">
        <v>47114043</v>
      </c>
      <c r="G129" s="5">
        <v>23120631</v>
      </c>
      <c r="I129" s="5">
        <v>157671603</v>
      </c>
      <c r="J129" s="5">
        <v>106488228</v>
      </c>
      <c r="K129" s="5">
        <v>70911694</v>
      </c>
    </row>
    <row r="130" spans="3:11" x14ac:dyDescent="0.35">
      <c r="C130" t="s">
        <v>320</v>
      </c>
      <c r="D130" s="5">
        <v>-35201947</v>
      </c>
      <c r="E130" s="5">
        <v>-21569134</v>
      </c>
      <c r="F130" s="5">
        <v>-61834515</v>
      </c>
      <c r="G130" s="5">
        <v>1996192</v>
      </c>
      <c r="I130" s="5">
        <v>-121988627</v>
      </c>
      <c r="J130" s="5">
        <v>-95657360</v>
      </c>
      <c r="K130" s="5">
        <v>-39273140</v>
      </c>
    </row>
    <row r="131" spans="3:11" x14ac:dyDescent="0.35">
      <c r="C131" t="s">
        <v>394</v>
      </c>
      <c r="E131" s="5">
        <v>-7203574</v>
      </c>
      <c r="F131" s="5">
        <v>4397181</v>
      </c>
      <c r="G131" s="5">
        <v>-4397181</v>
      </c>
      <c r="I131" s="5">
        <v>-7203574</v>
      </c>
      <c r="J131" s="5">
        <v>-8311783</v>
      </c>
      <c r="K131" s="5">
        <v>-7508438</v>
      </c>
    </row>
    <row r="132" spans="3:11" x14ac:dyDescent="0.35">
      <c r="C132" t="s">
        <v>395</v>
      </c>
      <c r="J132" s="5">
        <v>171939</v>
      </c>
    </row>
    <row r="133" spans="3:11" x14ac:dyDescent="0.35">
      <c r="C133" t="s">
        <v>146</v>
      </c>
      <c r="D133" s="5">
        <v>-659876</v>
      </c>
      <c r="E133" s="5">
        <v>-1209732</v>
      </c>
      <c r="F133" s="5">
        <v>-849097</v>
      </c>
      <c r="G133" s="5">
        <v>-1085284</v>
      </c>
      <c r="I133" s="5">
        <v>-4173890</v>
      </c>
      <c r="J133" s="5">
        <v>-1662855</v>
      </c>
      <c r="K133" s="5">
        <v>-481293</v>
      </c>
    </row>
    <row r="134" spans="3:11" x14ac:dyDescent="0.35">
      <c r="C134" t="s">
        <v>159</v>
      </c>
      <c r="D134" s="5">
        <v>140566995</v>
      </c>
      <c r="E134" s="5">
        <v>244969563</v>
      </c>
      <c r="F134" s="5">
        <v>197809087</v>
      </c>
      <c r="G134" s="5">
        <v>161692498</v>
      </c>
      <c r="I134" s="5">
        <v>664102046</v>
      </c>
      <c r="J134" s="5">
        <v>113383660</v>
      </c>
      <c r="K134" s="5">
        <v>795073983</v>
      </c>
    </row>
    <row r="135" spans="3:11" x14ac:dyDescent="0.35">
      <c r="C135" t="s">
        <v>160</v>
      </c>
      <c r="D135" s="5">
        <v>93506237</v>
      </c>
      <c r="E135" s="5">
        <v>-267951946</v>
      </c>
      <c r="F135" s="5">
        <v>-44460473</v>
      </c>
      <c r="G135" s="5">
        <v>-88654465</v>
      </c>
      <c r="I135" s="5">
        <v>-398504606</v>
      </c>
      <c r="J135" s="5">
        <v>-523984088</v>
      </c>
      <c r="K135" s="5">
        <v>-229097555</v>
      </c>
    </row>
    <row r="136" spans="3:11" x14ac:dyDescent="0.35">
      <c r="C136" t="s">
        <v>161</v>
      </c>
      <c r="D136" s="5">
        <v>-28402902</v>
      </c>
      <c r="E136" s="5">
        <v>-87907823</v>
      </c>
      <c r="F136" s="5">
        <v>-28263606</v>
      </c>
      <c r="G136" s="5">
        <v>-73101141</v>
      </c>
      <c r="I136" s="5">
        <v>-201216624</v>
      </c>
      <c r="J136" s="5">
        <v>-71484837</v>
      </c>
      <c r="K136" s="5">
        <v>-11339381</v>
      </c>
    </row>
    <row r="137" spans="3:11" x14ac:dyDescent="0.35">
      <c r="C137" t="s">
        <v>396</v>
      </c>
      <c r="K137" s="5">
        <v>-3238552</v>
      </c>
    </row>
    <row r="138" spans="3:11" x14ac:dyDescent="0.35">
      <c r="C138" t="s">
        <v>397</v>
      </c>
      <c r="E138" s="5">
        <v>46564035</v>
      </c>
      <c r="F138" s="5">
        <v>-38707835</v>
      </c>
      <c r="G138" s="5">
        <v>-7856200</v>
      </c>
      <c r="K138" s="5">
        <v>-14033671</v>
      </c>
    </row>
    <row r="139" spans="3:11" x14ac:dyDescent="0.35">
      <c r="C139" t="s">
        <v>398</v>
      </c>
      <c r="E139" s="5">
        <v>-164371500</v>
      </c>
      <c r="F139" s="5">
        <v>9228889</v>
      </c>
      <c r="G139" s="5">
        <v>-9228889</v>
      </c>
      <c r="I139" s="5">
        <v>-164371500</v>
      </c>
      <c r="J139" s="5">
        <v>-449719011</v>
      </c>
    </row>
    <row r="140" spans="3:11" x14ac:dyDescent="0.35">
      <c r="C140" t="s">
        <v>399</v>
      </c>
      <c r="D140" s="5">
        <v>84343200</v>
      </c>
      <c r="E140" s="5">
        <v>39702580</v>
      </c>
      <c r="F140" s="5">
        <v>-5984188</v>
      </c>
      <c r="G140" s="5">
        <v>3238390</v>
      </c>
      <c r="I140" s="5">
        <v>39702580</v>
      </c>
    </row>
    <row r="141" spans="3:11" x14ac:dyDescent="0.35">
      <c r="C141" t="s">
        <v>400</v>
      </c>
      <c r="D141" s="5">
        <v>33489455</v>
      </c>
      <c r="E141" s="5">
        <v>6221968</v>
      </c>
      <c r="I141" s="5">
        <v>6221968</v>
      </c>
    </row>
    <row r="142" spans="3:11" x14ac:dyDescent="0.35">
      <c r="C142" t="s">
        <v>401</v>
      </c>
      <c r="D142" s="5">
        <v>61482</v>
      </c>
      <c r="E142" s="5">
        <v>2098849</v>
      </c>
      <c r="F142" s="5">
        <v>1563644</v>
      </c>
      <c r="G142" s="5">
        <v>1504883</v>
      </c>
      <c r="I142" s="5">
        <v>5167376</v>
      </c>
      <c r="J142" s="5">
        <v>7592757</v>
      </c>
      <c r="K142" s="5">
        <v>10136789</v>
      </c>
    </row>
    <row r="143" spans="3:11" x14ac:dyDescent="0.35">
      <c r="C143" t="s">
        <v>141</v>
      </c>
      <c r="D143" s="5">
        <v>4015002</v>
      </c>
      <c r="E143" s="5">
        <v>7185277</v>
      </c>
      <c r="F143" s="5">
        <v>17702623</v>
      </c>
      <c r="G143" s="5">
        <v>2989862</v>
      </c>
      <c r="I143" s="5">
        <v>39638296</v>
      </c>
      <c r="J143" s="5">
        <v>31787664</v>
      </c>
      <c r="K143" s="5">
        <v>1110343</v>
      </c>
    </row>
    <row r="144" spans="3:11" x14ac:dyDescent="0.35">
      <c r="C144" t="s">
        <v>402</v>
      </c>
      <c r="G144" s="5">
        <v>-5352101</v>
      </c>
      <c r="I144" s="5">
        <v>-5352101</v>
      </c>
      <c r="J144" s="5">
        <v>-3605776</v>
      </c>
      <c r="K144" s="5">
        <v>-137182844</v>
      </c>
    </row>
    <row r="145" spans="3:11" x14ac:dyDescent="0.35">
      <c r="C145" t="s">
        <v>403</v>
      </c>
      <c r="K145" s="5">
        <v>-64812674</v>
      </c>
    </row>
    <row r="146" spans="3:11" x14ac:dyDescent="0.35">
      <c r="C146" t="s">
        <v>404</v>
      </c>
      <c r="K146" s="5">
        <v>-46426119</v>
      </c>
    </row>
    <row r="147" spans="3:11" x14ac:dyDescent="0.35">
      <c r="C147" t="s">
        <v>405</v>
      </c>
      <c r="E147" s="5">
        <v>-15272571</v>
      </c>
      <c r="I147" s="5">
        <v>-15272571</v>
      </c>
    </row>
    <row r="148" spans="3:11" x14ac:dyDescent="0.35">
      <c r="C148" t="s">
        <v>406</v>
      </c>
      <c r="E148" s="5">
        <v>-470220</v>
      </c>
      <c r="I148" s="5">
        <v>-470220</v>
      </c>
    </row>
    <row r="149" spans="3:11" x14ac:dyDescent="0.35">
      <c r="C149" t="s">
        <v>407</v>
      </c>
      <c r="E149" s="5">
        <v>38395991</v>
      </c>
      <c r="I149" s="5">
        <v>38395991</v>
      </c>
    </row>
    <row r="150" spans="3:11" x14ac:dyDescent="0.35">
      <c r="C150" t="s">
        <v>408</v>
      </c>
      <c r="E150" s="5">
        <v>20876386</v>
      </c>
      <c r="G150" s="5">
        <v>-20876386</v>
      </c>
      <c r="J150" s="5">
        <v>-38395991</v>
      </c>
    </row>
    <row r="151" spans="3:11" x14ac:dyDescent="0.35">
      <c r="C151" t="s">
        <v>170</v>
      </c>
      <c r="D151" s="5">
        <v>140566995</v>
      </c>
      <c r="E151" s="5">
        <v>244969563</v>
      </c>
      <c r="F151" s="5">
        <v>197809087</v>
      </c>
      <c r="G151" s="5">
        <v>161692498</v>
      </c>
      <c r="I151" s="5">
        <v>664102046</v>
      </c>
      <c r="J151" s="5">
        <v>113383660</v>
      </c>
      <c r="K151" s="5">
        <v>795073983</v>
      </c>
    </row>
    <row r="152" spans="3:11" x14ac:dyDescent="0.35">
      <c r="C152" t="s">
        <v>354</v>
      </c>
      <c r="D152" s="5">
        <v>156499530</v>
      </c>
      <c r="E152" s="5">
        <v>161389340</v>
      </c>
      <c r="F152" s="5">
        <v>59822673</v>
      </c>
      <c r="G152" s="5">
        <v>1109593</v>
      </c>
      <c r="I152" s="5">
        <v>282814921</v>
      </c>
      <c r="J152" s="5">
        <v>250973295</v>
      </c>
      <c r="K152" s="5">
        <v>202594620</v>
      </c>
    </row>
    <row r="153" spans="3:11" x14ac:dyDescent="0.35">
      <c r="C153" t="s">
        <v>185</v>
      </c>
      <c r="E153" s="5">
        <v>56199</v>
      </c>
      <c r="F153" s="5">
        <v>-56199</v>
      </c>
      <c r="G153" s="5">
        <v>-112398</v>
      </c>
      <c r="I153" s="5">
        <v>-112398</v>
      </c>
      <c r="J153" s="5">
        <v>-324239</v>
      </c>
      <c r="K153" s="5">
        <v>-487902</v>
      </c>
    </row>
    <row r="154" spans="3:11" x14ac:dyDescent="0.35">
      <c r="C154" t="s">
        <v>353</v>
      </c>
      <c r="D154" s="5">
        <v>-643546</v>
      </c>
      <c r="E154" s="5">
        <v>-1187871</v>
      </c>
      <c r="F154" s="5">
        <v>-841047</v>
      </c>
      <c r="G154" s="5">
        <v>-1373780</v>
      </c>
      <c r="I154" s="5">
        <v>-3494898</v>
      </c>
      <c r="J154" s="5">
        <v>-144988532</v>
      </c>
      <c r="K154" s="5">
        <v>-1869720</v>
      </c>
    </row>
    <row r="155" spans="3:11" x14ac:dyDescent="0.35">
      <c r="C155" t="s">
        <v>409</v>
      </c>
      <c r="D155" s="5">
        <v>-10000000</v>
      </c>
      <c r="E155" s="5">
        <v>8065001</v>
      </c>
      <c r="F155" s="5">
        <v>-8065001</v>
      </c>
      <c r="G155" s="5">
        <v>-20000000</v>
      </c>
      <c r="I155" s="5">
        <v>-20000000</v>
      </c>
    </row>
    <row r="156" spans="3:11" x14ac:dyDescent="0.35">
      <c r="C156" t="s">
        <v>410</v>
      </c>
      <c r="G156" s="5">
        <v>-220913</v>
      </c>
      <c r="I156" s="5">
        <v>-220913</v>
      </c>
    </row>
    <row r="157" spans="3:11" x14ac:dyDescent="0.35">
      <c r="C157" t="s">
        <v>156</v>
      </c>
      <c r="D157" s="5">
        <v>-9574859</v>
      </c>
      <c r="E157" s="5">
        <v>-8749807</v>
      </c>
      <c r="F157" s="5">
        <v>-6580913</v>
      </c>
      <c r="G157" s="5">
        <v>-8433113</v>
      </c>
      <c r="I157" s="5">
        <v>-29117336</v>
      </c>
      <c r="J157" s="5">
        <v>-21671070</v>
      </c>
      <c r="K157" s="5">
        <v>-14266889</v>
      </c>
    </row>
    <row r="158" spans="3:11" x14ac:dyDescent="0.35">
      <c r="C158" t="s">
        <v>411</v>
      </c>
      <c r="D158" s="5">
        <v>-59588</v>
      </c>
      <c r="E158" s="5">
        <v>-3646538</v>
      </c>
      <c r="I158" s="5">
        <v>-3646538</v>
      </c>
      <c r="J158" s="5">
        <v>-739827</v>
      </c>
    </row>
    <row r="159" spans="3:11" x14ac:dyDescent="0.35">
      <c r="C159" t="s">
        <v>412</v>
      </c>
      <c r="D159" s="5">
        <v>-606375</v>
      </c>
    </row>
    <row r="160" spans="3:11" x14ac:dyDescent="0.35">
      <c r="C160" t="s">
        <v>413</v>
      </c>
      <c r="K160" s="5">
        <v>183462169</v>
      </c>
    </row>
    <row r="161" spans="2:11" x14ac:dyDescent="0.35">
      <c r="C161" t="s">
        <v>414</v>
      </c>
      <c r="F161" s="5">
        <v>146368681</v>
      </c>
      <c r="G161" s="5">
        <v>181953318</v>
      </c>
      <c r="I161" s="5">
        <v>328321999</v>
      </c>
      <c r="K161" s="5">
        <v>428078307</v>
      </c>
    </row>
    <row r="162" spans="2:11" x14ac:dyDescent="0.35">
      <c r="C162" t="s">
        <v>338</v>
      </c>
      <c r="E162" s="5">
        <v>-3880386</v>
      </c>
      <c r="F162" s="5">
        <v>-904547</v>
      </c>
      <c r="I162" s="5">
        <v>-4784933</v>
      </c>
    </row>
    <row r="163" spans="2:11" x14ac:dyDescent="0.35">
      <c r="C163" t="s">
        <v>415</v>
      </c>
      <c r="D163" s="5">
        <v>5040000</v>
      </c>
      <c r="E163" s="5">
        <v>102703932</v>
      </c>
      <c r="G163" s="5">
        <v>15862838</v>
      </c>
      <c r="I163" s="5">
        <v>124122449</v>
      </c>
      <c r="J163" s="5">
        <v>35575874</v>
      </c>
    </row>
    <row r="164" spans="2:11" x14ac:dyDescent="0.35">
      <c r="C164" t="s">
        <v>187</v>
      </c>
      <c r="D164" s="5">
        <v>233216795</v>
      </c>
      <c r="E164" s="5">
        <v>-6391024</v>
      </c>
      <c r="F164" s="5">
        <v>142176226</v>
      </c>
      <c r="G164" s="5">
        <v>92672391</v>
      </c>
      <c r="I164" s="5">
        <v>289902952</v>
      </c>
      <c r="J164" s="5">
        <v>-409572259</v>
      </c>
      <c r="K164" s="5">
        <v>589625251</v>
      </c>
    </row>
    <row r="165" spans="2:11" x14ac:dyDescent="0.35">
      <c r="C165" t="s">
        <v>339</v>
      </c>
    </row>
    <row r="166" spans="2:11" x14ac:dyDescent="0.35">
      <c r="C166" t="s">
        <v>188</v>
      </c>
      <c r="D166" s="5">
        <v>470147273</v>
      </c>
      <c r="I166" s="5">
        <v>180244321</v>
      </c>
      <c r="J166" s="5">
        <v>589816580</v>
      </c>
    </row>
    <row r="167" spans="2:11" x14ac:dyDescent="0.35">
      <c r="C167" t="s">
        <v>189</v>
      </c>
      <c r="D167" s="5">
        <v>703364068</v>
      </c>
      <c r="E167" s="5">
        <v>-6391024</v>
      </c>
      <c r="F167" s="5">
        <v>142176226</v>
      </c>
      <c r="G167" s="5">
        <v>92672391</v>
      </c>
      <c r="I167" s="5">
        <v>470147273</v>
      </c>
      <c r="J167" s="5">
        <v>180244321</v>
      </c>
      <c r="K167" s="5">
        <v>589625251</v>
      </c>
    </row>
    <row r="169" spans="2:11" x14ac:dyDescent="0.35">
      <c r="B169" t="s">
        <v>190</v>
      </c>
      <c r="C169" t="s">
        <v>11</v>
      </c>
      <c r="D169" s="5">
        <v>124830000000</v>
      </c>
      <c r="E169" s="5">
        <v>124830000000</v>
      </c>
      <c r="F169" s="5">
        <v>124830000000</v>
      </c>
      <c r="G169" s="5">
        <v>112350000000</v>
      </c>
      <c r="I169" s="5">
        <v>124830000000</v>
      </c>
      <c r="J169" s="5">
        <v>0</v>
      </c>
      <c r="K169" s="5">
        <v>0</v>
      </c>
    </row>
    <row r="170" spans="2:11" x14ac:dyDescent="0.35">
      <c r="C170" t="s">
        <v>191</v>
      </c>
      <c r="D170" s="6">
        <v>1.1299999999999999</v>
      </c>
      <c r="E170" s="6">
        <v>5.8</v>
      </c>
      <c r="F170" s="6">
        <v>1.28</v>
      </c>
      <c r="G170" s="6">
        <v>5.83</v>
      </c>
    </row>
    <row r="171" spans="2:11" x14ac:dyDescent="0.35">
      <c r="C171" t="s">
        <v>192</v>
      </c>
      <c r="D171" s="6">
        <v>712.39</v>
      </c>
      <c r="E171" s="6">
        <v>287.93</v>
      </c>
      <c r="F171" s="6">
        <v>1308.5899999999999</v>
      </c>
      <c r="G171" s="5">
        <v>0</v>
      </c>
    </row>
    <row r="172" spans="2:11" x14ac:dyDescent="0.35">
      <c r="C172" t="s">
        <v>59</v>
      </c>
      <c r="D172" s="6">
        <v>144.54</v>
      </c>
      <c r="E172" s="6">
        <v>289.45</v>
      </c>
      <c r="F172" s="6">
        <v>336.51</v>
      </c>
      <c r="G172" s="5">
        <v>0</v>
      </c>
    </row>
    <row r="173" spans="2:11" x14ac:dyDescent="0.35">
      <c r="C173" t="s">
        <v>193</v>
      </c>
      <c r="D173" s="5">
        <v>149600000000</v>
      </c>
      <c r="E173" s="5">
        <v>174880000000</v>
      </c>
      <c r="F173" s="5">
        <v>93250000000</v>
      </c>
      <c r="G173" s="5">
        <v>169310000000</v>
      </c>
    </row>
    <row r="174" spans="2:11" x14ac:dyDescent="0.35">
      <c r="C174" t="s">
        <v>194</v>
      </c>
      <c r="D174" s="6">
        <v>4.4000000000000003E-3</v>
      </c>
      <c r="E174" s="6">
        <v>2.4799999999999999E-2</v>
      </c>
      <c r="F174" s="6">
        <v>6.0000000000000001E-3</v>
      </c>
      <c r="G174" s="6">
        <v>2.8900000000000002E-2</v>
      </c>
    </row>
    <row r="175" spans="2:11" x14ac:dyDescent="0.35">
      <c r="C175" t="s">
        <v>195</v>
      </c>
      <c r="D175" s="6">
        <v>7.8000000000000005E-3</v>
      </c>
      <c r="E175" s="6">
        <v>4.0399999999999998E-2</v>
      </c>
      <c r="F175" s="6">
        <v>9.300000000000001E-3</v>
      </c>
      <c r="G175" s="6">
        <v>4.5999999999999999E-2</v>
      </c>
    </row>
    <row r="176" spans="2:11" x14ac:dyDescent="0.35">
      <c r="C176" t="s">
        <v>196</v>
      </c>
      <c r="D176" s="6">
        <v>2.7000000000000001E-3</v>
      </c>
      <c r="E176" s="6">
        <v>4.4000000000000003E-3</v>
      </c>
      <c r="F176" s="6">
        <v>1.4000000000000002E-3</v>
      </c>
      <c r="G176" s="6">
        <v>1.18E-2</v>
      </c>
    </row>
    <row r="177" spans="3:7" x14ac:dyDescent="0.35">
      <c r="C177" t="s">
        <v>197</v>
      </c>
      <c r="D177" s="6">
        <v>0.47</v>
      </c>
      <c r="E177" s="6">
        <v>0.9</v>
      </c>
      <c r="F177" s="6">
        <v>0.28000000000000003</v>
      </c>
      <c r="G177" s="6">
        <v>1.06</v>
      </c>
    </row>
    <row r="178" spans="3:7" x14ac:dyDescent="0.35">
      <c r="C178" t="s">
        <v>198</v>
      </c>
      <c r="D178" s="5">
        <v>19297000000000</v>
      </c>
      <c r="E178" s="5">
        <v>18993000000000</v>
      </c>
      <c r="F178" s="5">
        <v>19203000000000</v>
      </c>
      <c r="G178" s="5">
        <v>16166000000000</v>
      </c>
    </row>
    <row r="179" spans="3:7" x14ac:dyDescent="0.35">
      <c r="C179" t="s">
        <v>199</v>
      </c>
      <c r="D179" s="6">
        <v>5.52</v>
      </c>
      <c r="E179" s="6">
        <v>11.62</v>
      </c>
      <c r="F179" s="6">
        <v>12.13</v>
      </c>
      <c r="G179" s="5">
        <v>0</v>
      </c>
    </row>
    <row r="180" spans="3:7" x14ac:dyDescent="0.35">
      <c r="C180" t="s">
        <v>200</v>
      </c>
      <c r="D180" s="6">
        <v>145.85</v>
      </c>
      <c r="E180" s="6">
        <v>143.69</v>
      </c>
      <c r="F180" s="6">
        <v>138.12</v>
      </c>
      <c r="G180" s="6">
        <v>126.84</v>
      </c>
    </row>
    <row r="181" spans="3:7" x14ac:dyDescent="0.35">
      <c r="C181" t="s">
        <v>201</v>
      </c>
      <c r="D181" s="6">
        <v>5.53</v>
      </c>
      <c r="E181" s="6">
        <v>11.65</v>
      </c>
      <c r="F181" s="6">
        <v>12.16</v>
      </c>
      <c r="G181" s="5">
        <v>0</v>
      </c>
    </row>
    <row r="182" spans="3:7" x14ac:dyDescent="0.35">
      <c r="C182" t="s">
        <v>202</v>
      </c>
      <c r="D182" s="6">
        <v>145.47</v>
      </c>
      <c r="E182" s="6">
        <v>143.32</v>
      </c>
      <c r="F182" s="6">
        <v>137.74</v>
      </c>
      <c r="G182" s="6">
        <v>126.44</v>
      </c>
    </row>
    <row r="183" spans="3:7" x14ac:dyDescent="0.35">
      <c r="C183" t="s">
        <v>203</v>
      </c>
      <c r="D183" s="5">
        <v>254000000000</v>
      </c>
      <c r="E183" s="5">
        <v>151000000000</v>
      </c>
      <c r="F183" s="5">
        <v>57000000000</v>
      </c>
      <c r="G183" s="5">
        <v>50000000000</v>
      </c>
    </row>
    <row r="184" spans="3:7" x14ac:dyDescent="0.35">
      <c r="C184" t="s">
        <v>204</v>
      </c>
      <c r="D184" s="5">
        <v>11865000000000</v>
      </c>
      <c r="E184" s="5">
        <v>9256000000000</v>
      </c>
      <c r="F184" s="5">
        <v>6640000000000</v>
      </c>
      <c r="G184" s="5">
        <v>5662000000000</v>
      </c>
    </row>
    <row r="185" spans="3:7" x14ac:dyDescent="0.35">
      <c r="C185" t="s">
        <v>205</v>
      </c>
      <c r="D185" s="5">
        <v>18207000000000</v>
      </c>
      <c r="E185" s="5">
        <v>17937000000000</v>
      </c>
      <c r="F185" s="5">
        <v>17241000000000</v>
      </c>
      <c r="G185" s="5">
        <v>14251000000000</v>
      </c>
    </row>
    <row r="186" spans="3:7" x14ac:dyDescent="0.35">
      <c r="C186" t="s">
        <v>23</v>
      </c>
      <c r="D186" s="5">
        <v>12119000000000</v>
      </c>
      <c r="E186" s="5">
        <v>9407000000000</v>
      </c>
      <c r="F186" s="5">
        <v>6697000000000</v>
      </c>
      <c r="G186" s="5">
        <v>5712000000000</v>
      </c>
    </row>
    <row r="187" spans="3:7" x14ac:dyDescent="0.35">
      <c r="C187" t="s">
        <v>20</v>
      </c>
      <c r="D187" s="5">
        <v>162000000000</v>
      </c>
      <c r="E187" s="5">
        <v>1546000000000</v>
      </c>
      <c r="F187" s="5">
        <v>-1258000000000</v>
      </c>
      <c r="G187" s="5">
        <v>285000000000</v>
      </c>
    </row>
    <row r="188" spans="3:7" x14ac:dyDescent="0.35">
      <c r="C188" t="s">
        <v>206</v>
      </c>
      <c r="D188" s="5">
        <v>19623000000000</v>
      </c>
      <c r="E188" s="5">
        <v>15064000000000</v>
      </c>
      <c r="F188" s="5">
        <v>9395000000000</v>
      </c>
      <c r="G188" s="5">
        <v>6803000000000</v>
      </c>
    </row>
    <row r="189" spans="3:7" x14ac:dyDescent="0.35">
      <c r="C189" t="s">
        <v>207</v>
      </c>
      <c r="D189" s="5">
        <v>-15000000000</v>
      </c>
      <c r="E189" s="5">
        <v>278000000000</v>
      </c>
      <c r="F189" s="5">
        <v>-178000000000</v>
      </c>
      <c r="G189" s="5">
        <v>319000000000</v>
      </c>
    </row>
    <row r="190" spans="3:7" x14ac:dyDescent="0.35">
      <c r="C190" t="s">
        <v>208</v>
      </c>
      <c r="D190" s="5">
        <v>-483000000000</v>
      </c>
      <c r="E190" s="5">
        <v>-1473000000000</v>
      </c>
      <c r="F190" s="5">
        <v>-511000000000</v>
      </c>
      <c r="G190" s="5">
        <v>-1183000000000</v>
      </c>
    </row>
    <row r="191" spans="3:7" x14ac:dyDescent="0.35">
      <c r="C191" t="s">
        <v>12</v>
      </c>
      <c r="D191" s="5">
        <v>-497000000000</v>
      </c>
      <c r="E191" s="5">
        <v>-1195000000000</v>
      </c>
      <c r="F191" s="5">
        <v>-689000000000</v>
      </c>
      <c r="G191" s="5">
        <v>-864000000000</v>
      </c>
    </row>
    <row r="192" spans="3:7" x14ac:dyDescent="0.35">
      <c r="C192" t="s">
        <v>15</v>
      </c>
      <c r="D192" s="6">
        <v>-3.98</v>
      </c>
      <c r="E192" s="6">
        <v>-9.58</v>
      </c>
      <c r="F192" s="6">
        <v>-5.52</v>
      </c>
      <c r="G192" s="6">
        <v>-7.69</v>
      </c>
    </row>
    <row r="193" spans="3:11" x14ac:dyDescent="0.35">
      <c r="C193" t="s">
        <v>44</v>
      </c>
      <c r="I193" s="6">
        <v>15.98</v>
      </c>
      <c r="J193" s="6">
        <v>105065.43</v>
      </c>
      <c r="K193" s="6">
        <v>580.08000000000004</v>
      </c>
    </row>
    <row r="194" spans="3:11" x14ac:dyDescent="0.35">
      <c r="C194" t="s">
        <v>58</v>
      </c>
      <c r="I194" s="6">
        <v>104.51</v>
      </c>
      <c r="J194" s="5">
        <v>0</v>
      </c>
      <c r="K194" s="5">
        <v>0</v>
      </c>
    </row>
    <row r="195" spans="3:11" x14ac:dyDescent="0.35">
      <c r="C195" t="s">
        <v>61</v>
      </c>
      <c r="I195" s="6">
        <v>85.46</v>
      </c>
      <c r="J195" s="5">
        <v>0</v>
      </c>
      <c r="K195" s="5">
        <v>0</v>
      </c>
    </row>
    <row r="196" spans="3:11" x14ac:dyDescent="0.35">
      <c r="C196" t="s">
        <v>209</v>
      </c>
      <c r="I196" s="6">
        <v>523309999999.99994</v>
      </c>
      <c r="J196" s="5">
        <v>176320000000</v>
      </c>
    </row>
    <row r="197" spans="3:11" x14ac:dyDescent="0.35">
      <c r="C197" t="s">
        <v>210</v>
      </c>
      <c r="I197" s="6">
        <v>6.8400000000000002E-2</v>
      </c>
      <c r="J197" s="6">
        <v>2.8500000000000001E-2</v>
      </c>
      <c r="K197" s="6">
        <v>2.0000000000000001E-4</v>
      </c>
    </row>
    <row r="198" spans="3:11" x14ac:dyDescent="0.35">
      <c r="C198" t="s">
        <v>211</v>
      </c>
      <c r="I198" s="6">
        <v>0.11119999999999999</v>
      </c>
      <c r="J198" s="6">
        <v>4.7100000000000003E-2</v>
      </c>
      <c r="K198" s="6">
        <v>2.9999999999999997E-4</v>
      </c>
    </row>
    <row r="199" spans="3:11" x14ac:dyDescent="0.35">
      <c r="C199" t="s">
        <v>212</v>
      </c>
      <c r="I199" s="6">
        <v>1.6200000000000003E-2</v>
      </c>
      <c r="J199" s="6">
        <v>2.3E-3</v>
      </c>
      <c r="K199" s="6">
        <v>2.0000000000000001E-4</v>
      </c>
    </row>
    <row r="200" spans="3:11" x14ac:dyDescent="0.35">
      <c r="C200" t="s">
        <v>213</v>
      </c>
      <c r="I200" s="6">
        <v>0.77</v>
      </c>
      <c r="J200" s="6">
        <v>0.11</v>
      </c>
    </row>
    <row r="201" spans="3:11" x14ac:dyDescent="0.35">
      <c r="C201" t="s">
        <v>55</v>
      </c>
      <c r="I201" s="6">
        <v>11.62</v>
      </c>
      <c r="J201" s="5">
        <v>0</v>
      </c>
      <c r="K201" s="5">
        <v>0</v>
      </c>
    </row>
    <row r="202" spans="3:11" x14ac:dyDescent="0.35">
      <c r="C202" t="s">
        <v>52</v>
      </c>
      <c r="I202" s="6">
        <v>143.69</v>
      </c>
      <c r="J202" s="6">
        <v>2228943.56</v>
      </c>
      <c r="K202" s="5">
        <v>2029452</v>
      </c>
    </row>
    <row r="203" spans="3:11" x14ac:dyDescent="0.35">
      <c r="C203" t="s">
        <v>214</v>
      </c>
      <c r="I203" s="6">
        <v>11.65</v>
      </c>
      <c r="J203" s="5">
        <v>0</v>
      </c>
      <c r="K203" s="5">
        <v>0</v>
      </c>
    </row>
    <row r="204" spans="3:11" x14ac:dyDescent="0.35">
      <c r="C204" t="s">
        <v>215</v>
      </c>
      <c r="I204" s="6">
        <v>143.32</v>
      </c>
      <c r="J204" s="6">
        <v>2219305.88</v>
      </c>
      <c r="K204" s="6">
        <v>2020242.6</v>
      </c>
    </row>
    <row r="205" spans="3:11" x14ac:dyDescent="0.35">
      <c r="C205" t="s">
        <v>216</v>
      </c>
      <c r="I205" s="5">
        <v>151000000000</v>
      </c>
      <c r="J205" s="5">
        <v>50000000000</v>
      </c>
      <c r="K205" s="5">
        <v>60000000000</v>
      </c>
    </row>
    <row r="206" spans="3:11" x14ac:dyDescent="0.35">
      <c r="C206" t="s">
        <v>217</v>
      </c>
      <c r="I206" s="5">
        <v>9256000000000</v>
      </c>
      <c r="J206" s="5">
        <v>4683000000000</v>
      </c>
      <c r="K206" s="5">
        <v>3014000000000</v>
      </c>
    </row>
    <row r="207" spans="3:11" x14ac:dyDescent="0.35">
      <c r="C207" t="s">
        <v>25</v>
      </c>
      <c r="I207" s="5">
        <v>9407000000000</v>
      </c>
      <c r="J207" s="5">
        <v>4732000000000</v>
      </c>
      <c r="K207" s="5">
        <v>3074000000000</v>
      </c>
    </row>
    <row r="208" spans="3:11" x14ac:dyDescent="0.35">
      <c r="C208" t="s">
        <v>22</v>
      </c>
      <c r="I208" s="5">
        <v>1546000000000</v>
      </c>
      <c r="J208" s="5">
        <v>1820000000000</v>
      </c>
      <c r="K208" s="5">
        <v>-6032000000000</v>
      </c>
    </row>
    <row r="209" spans="2:11" x14ac:dyDescent="0.35">
      <c r="C209" t="s">
        <v>218</v>
      </c>
      <c r="I209" s="5">
        <v>15064000000000</v>
      </c>
      <c r="J209" s="5">
        <v>3782000000000</v>
      </c>
      <c r="K209" s="5">
        <v>9636000000000</v>
      </c>
    </row>
    <row r="210" spans="2:11" x14ac:dyDescent="0.35">
      <c r="C210" t="s">
        <v>219</v>
      </c>
      <c r="I210" s="5">
        <v>406000000000</v>
      </c>
      <c r="J210" s="5">
        <v>17000000000</v>
      </c>
      <c r="K210" s="5">
        <v>365000000000</v>
      </c>
    </row>
    <row r="211" spans="2:11" x14ac:dyDescent="0.35">
      <c r="C211" t="s">
        <v>220</v>
      </c>
      <c r="I211" s="5">
        <v>-3364000000000</v>
      </c>
      <c r="J211" s="5">
        <v>-1155000000000</v>
      </c>
      <c r="K211" s="5">
        <v>-175000000000</v>
      </c>
    </row>
    <row r="212" spans="2:11" x14ac:dyDescent="0.35">
      <c r="C212" t="s">
        <v>14</v>
      </c>
      <c r="I212" s="5">
        <v>-2958000000000</v>
      </c>
      <c r="J212" s="5">
        <v>-1138000000000</v>
      </c>
      <c r="K212" s="5">
        <v>190000000000</v>
      </c>
    </row>
    <row r="213" spans="2:11" x14ac:dyDescent="0.35">
      <c r="C213" t="s">
        <v>16</v>
      </c>
      <c r="I213" s="6">
        <v>-23.7</v>
      </c>
      <c r="J213" s="6">
        <v>-240144.07</v>
      </c>
      <c r="K213" s="6">
        <v>40090.97</v>
      </c>
    </row>
    <row r="215" spans="2:11" x14ac:dyDescent="0.35">
      <c r="B215" t="s">
        <v>221</v>
      </c>
      <c r="C215" t="s">
        <v>222</v>
      </c>
      <c r="D215" s="5">
        <v>142000000000</v>
      </c>
      <c r="E215" s="5">
        <v>724000000000</v>
      </c>
      <c r="F215" s="5">
        <v>160000000000</v>
      </c>
      <c r="G215" s="5">
        <v>655000000000</v>
      </c>
      <c r="H215" s="5">
        <v>566000000000</v>
      </c>
      <c r="I215" s="5">
        <v>1995000000000</v>
      </c>
      <c r="J215" s="5">
        <v>498000000000</v>
      </c>
      <c r="K215" s="5">
        <v>3000000000</v>
      </c>
    </row>
    <row r="216" spans="2:11" x14ac:dyDescent="0.35">
      <c r="C216" t="s">
        <v>223</v>
      </c>
      <c r="H216" s="5">
        <v>1681000000000</v>
      </c>
      <c r="I216" s="5">
        <v>1995000000000</v>
      </c>
    </row>
    <row r="217" spans="2:11" x14ac:dyDescent="0.35">
      <c r="C217" t="s">
        <v>224</v>
      </c>
      <c r="H217" s="6">
        <v>6.9</v>
      </c>
      <c r="I217" s="6">
        <v>6.9</v>
      </c>
    </row>
    <row r="218" spans="2:11" x14ac:dyDescent="0.35">
      <c r="C218" t="s">
        <v>63</v>
      </c>
      <c r="H218" s="6">
        <v>1.5204</v>
      </c>
      <c r="I218" s="6">
        <v>0.43200000000000005</v>
      </c>
    </row>
    <row r="219" spans="2:11" x14ac:dyDescent="0.35">
      <c r="C219" t="s">
        <v>225</v>
      </c>
      <c r="H219" s="6">
        <v>1.01E-2</v>
      </c>
      <c r="I219" s="6">
        <v>4.1999999999999997E-3</v>
      </c>
    </row>
    <row r="220" spans="2:11" x14ac:dyDescent="0.35">
      <c r="C220" t="s">
        <v>43</v>
      </c>
      <c r="D220" s="6">
        <v>1.1299999999999999</v>
      </c>
      <c r="E220" s="6">
        <v>5.8</v>
      </c>
      <c r="F220" s="6">
        <v>1.28</v>
      </c>
      <c r="G220" s="6">
        <v>5.25</v>
      </c>
      <c r="H220" s="6">
        <v>4.54</v>
      </c>
      <c r="I220" s="6">
        <v>15.98</v>
      </c>
      <c r="J220" s="6">
        <v>3.99</v>
      </c>
      <c r="K220" s="6">
        <v>0.02</v>
      </c>
    </row>
    <row r="221" spans="2:11" x14ac:dyDescent="0.35">
      <c r="C221" t="s">
        <v>226</v>
      </c>
      <c r="H221" s="6">
        <v>13.47</v>
      </c>
      <c r="I221" s="6">
        <v>15.98</v>
      </c>
    </row>
    <row r="222" spans="2:11" x14ac:dyDescent="0.35">
      <c r="C222" t="s">
        <v>65</v>
      </c>
      <c r="H222" s="6">
        <v>6.9</v>
      </c>
      <c r="I222" s="6">
        <v>6.9</v>
      </c>
    </row>
    <row r="223" spans="2:11" x14ac:dyDescent="0.35">
      <c r="C223" t="s">
        <v>227</v>
      </c>
      <c r="H223" s="6">
        <v>1.5204</v>
      </c>
      <c r="I223" s="6">
        <v>0.43200000000000005</v>
      </c>
    </row>
    <row r="224" spans="2:11" x14ac:dyDescent="0.35">
      <c r="C224" t="s">
        <v>228</v>
      </c>
      <c r="H224" s="6">
        <v>1.01E-2</v>
      </c>
      <c r="I224" s="6">
        <v>4.1999999999999997E-3</v>
      </c>
    </row>
    <row r="225" spans="3:11" x14ac:dyDescent="0.35">
      <c r="C225" t="s">
        <v>229</v>
      </c>
      <c r="D225" s="5">
        <v>695000000000</v>
      </c>
      <c r="E225" s="5">
        <v>720000000000</v>
      </c>
      <c r="F225" s="5">
        <v>621000000000</v>
      </c>
      <c r="G225" s="5">
        <v>532000000000</v>
      </c>
      <c r="H225" s="5">
        <v>2781000000000</v>
      </c>
      <c r="I225" s="5">
        <v>2439000000000</v>
      </c>
      <c r="J225" s="5">
        <v>1621000000000</v>
      </c>
      <c r="K225" s="5">
        <v>1156000000000</v>
      </c>
    </row>
    <row r="226" spans="3:11" x14ac:dyDescent="0.35">
      <c r="C226" t="s">
        <v>230</v>
      </c>
      <c r="H226" s="5">
        <v>2566000000000</v>
      </c>
      <c r="I226" s="5">
        <v>2439000000000</v>
      </c>
    </row>
    <row r="227" spans="3:11" x14ac:dyDescent="0.35">
      <c r="C227" t="s">
        <v>231</v>
      </c>
      <c r="H227" s="6">
        <v>6.9</v>
      </c>
      <c r="I227" s="6">
        <v>6.9</v>
      </c>
    </row>
    <row r="228" spans="3:11" x14ac:dyDescent="0.35">
      <c r="C228" t="s">
        <v>232</v>
      </c>
      <c r="H228" s="6">
        <v>1.5204</v>
      </c>
      <c r="I228" s="6">
        <v>0.43200000000000005</v>
      </c>
    </row>
    <row r="229" spans="3:11" x14ac:dyDescent="0.35">
      <c r="C229" t="s">
        <v>233</v>
      </c>
      <c r="H229" s="6">
        <v>1.01E-2</v>
      </c>
      <c r="I229" s="6">
        <v>4.1999999999999997E-3</v>
      </c>
    </row>
    <row r="230" spans="3:11" x14ac:dyDescent="0.35">
      <c r="C230" t="s">
        <v>234</v>
      </c>
      <c r="I230" s="6">
        <v>154.25</v>
      </c>
    </row>
    <row r="231" spans="3:11" x14ac:dyDescent="0.35">
      <c r="C231" t="s">
        <v>235</v>
      </c>
      <c r="I231" s="6">
        <v>51.98</v>
      </c>
    </row>
    <row r="232" spans="3:11" x14ac:dyDescent="0.35">
      <c r="C232" t="s">
        <v>236</v>
      </c>
      <c r="I232" s="6">
        <v>7.42</v>
      </c>
    </row>
    <row r="233" spans="3:11" x14ac:dyDescent="0.35">
      <c r="C233" t="s">
        <v>237</v>
      </c>
      <c r="I233" s="6">
        <v>1.9199999999999998E-2</v>
      </c>
    </row>
    <row r="234" spans="3:11" x14ac:dyDescent="0.35">
      <c r="C234" t="s">
        <v>238</v>
      </c>
      <c r="I234" s="6">
        <v>34.049999999999997</v>
      </c>
    </row>
    <row r="235" spans="3:11" x14ac:dyDescent="0.35">
      <c r="C235" t="s">
        <v>239</v>
      </c>
      <c r="I235" s="6">
        <v>4.8</v>
      </c>
    </row>
    <row r="236" spans="3:11" x14ac:dyDescent="0.35">
      <c r="C236" t="s">
        <v>240</v>
      </c>
      <c r="I236" s="6">
        <v>216.17</v>
      </c>
    </row>
    <row r="237" spans="3:11" x14ac:dyDescent="0.35">
      <c r="C237" t="s">
        <v>241</v>
      </c>
      <c r="I237" s="6">
        <v>-26.93</v>
      </c>
    </row>
    <row r="238" spans="3:11" x14ac:dyDescent="0.35">
      <c r="C238" t="s">
        <v>242</v>
      </c>
      <c r="I238" s="6">
        <v>281.11</v>
      </c>
    </row>
    <row r="239" spans="3:11" x14ac:dyDescent="0.35">
      <c r="C239" t="s">
        <v>243</v>
      </c>
      <c r="I239" s="5">
        <v>151</v>
      </c>
    </row>
    <row r="240" spans="3:11" x14ac:dyDescent="0.35">
      <c r="C240" t="s">
        <v>244</v>
      </c>
      <c r="I240" s="6">
        <v>-0.51</v>
      </c>
    </row>
    <row r="241" spans="3:9" x14ac:dyDescent="0.35">
      <c r="C241" t="s">
        <v>246</v>
      </c>
      <c r="I241" s="6">
        <v>13.47</v>
      </c>
    </row>
    <row r="242" spans="3:9" x14ac:dyDescent="0.35">
      <c r="C242" t="s">
        <v>247</v>
      </c>
      <c r="I242" s="6">
        <v>4.54</v>
      </c>
    </row>
    <row r="243" spans="3:9" x14ac:dyDescent="0.35">
      <c r="C243" t="s">
        <v>248</v>
      </c>
      <c r="I243" s="6">
        <v>20.56</v>
      </c>
    </row>
    <row r="244" spans="3:9" x14ac:dyDescent="0.35">
      <c r="C244" t="s">
        <v>249</v>
      </c>
      <c r="D244" s="6">
        <v>95.78</v>
      </c>
    </row>
    <row r="245" spans="3:9" x14ac:dyDescent="0.35">
      <c r="C245" t="s">
        <v>250</v>
      </c>
      <c r="I245" s="6">
        <v>145.85</v>
      </c>
    </row>
    <row r="246" spans="3:9" x14ac:dyDescent="0.35">
      <c r="C246" t="s">
        <v>251</v>
      </c>
      <c r="I246" s="5">
        <v>-26</v>
      </c>
    </row>
    <row r="247" spans="3:9" x14ac:dyDescent="0.35">
      <c r="C247" t="s">
        <v>252</v>
      </c>
      <c r="D247" s="6">
        <v>20.96</v>
      </c>
    </row>
    <row r="248" spans="3:9" x14ac:dyDescent="0.35">
      <c r="C248" t="s">
        <v>253</v>
      </c>
      <c r="D248" s="6">
        <v>20.94</v>
      </c>
    </row>
    <row r="249" spans="3:9" x14ac:dyDescent="0.35">
      <c r="C249" t="s">
        <v>254</v>
      </c>
      <c r="D249" s="6">
        <v>0.67</v>
      </c>
    </row>
    <row r="250" spans="3:9" x14ac:dyDescent="0.35">
      <c r="C250" t="s">
        <v>255</v>
      </c>
      <c r="D250" s="6">
        <v>0.65</v>
      </c>
    </row>
    <row r="251" spans="3:9" x14ac:dyDescent="0.35">
      <c r="C251" t="s">
        <v>256</v>
      </c>
      <c r="D251" s="6">
        <v>0.72</v>
      </c>
    </row>
    <row r="252" spans="3:9" x14ac:dyDescent="0.35">
      <c r="C252" t="s">
        <v>257</v>
      </c>
      <c r="D252" s="6">
        <v>0.37</v>
      </c>
    </row>
    <row r="253" spans="3:9" x14ac:dyDescent="0.35">
      <c r="C253" t="s">
        <v>258</v>
      </c>
      <c r="D253" s="6">
        <v>1.78</v>
      </c>
    </row>
    <row r="254" spans="3:9" x14ac:dyDescent="0.35">
      <c r="C254" t="s">
        <v>259</v>
      </c>
      <c r="I254" s="6">
        <v>0.66</v>
      </c>
    </row>
    <row r="255" spans="3:9" x14ac:dyDescent="0.35">
      <c r="C255" t="s">
        <v>12</v>
      </c>
      <c r="D255" s="5">
        <v>-497000000000</v>
      </c>
    </row>
    <row r="256" spans="3:9" x14ac:dyDescent="0.35">
      <c r="C256" t="s">
        <v>260</v>
      </c>
      <c r="I256" s="6">
        <v>5.75</v>
      </c>
    </row>
    <row r="257" spans="3:9" x14ac:dyDescent="0.35">
      <c r="C257" t="s">
        <v>261</v>
      </c>
      <c r="I257" s="6">
        <v>5.2000000000000005E-2</v>
      </c>
    </row>
    <row r="258" spans="3:9" x14ac:dyDescent="0.35">
      <c r="C258" t="s">
        <v>262</v>
      </c>
      <c r="I258" s="6">
        <v>9.2300000000000007E-2</v>
      </c>
    </row>
    <row r="259" spans="3:9" x14ac:dyDescent="0.35">
      <c r="C259" t="s">
        <v>263</v>
      </c>
      <c r="I259" s="6">
        <v>1.21E-2</v>
      </c>
    </row>
    <row r="260" spans="3:9" x14ac:dyDescent="0.35">
      <c r="C260" t="s">
        <v>264</v>
      </c>
      <c r="I260" s="6">
        <v>1.1399999999999999E-2</v>
      </c>
    </row>
    <row r="261" spans="3:9" x14ac:dyDescent="0.35">
      <c r="C261" t="s">
        <v>265</v>
      </c>
      <c r="D261" s="6">
        <v>38.07</v>
      </c>
    </row>
    <row r="262" spans="3:9" x14ac:dyDescent="0.35">
      <c r="C262" t="s">
        <v>266</v>
      </c>
      <c r="D262" s="6">
        <v>3.53</v>
      </c>
    </row>
    <row r="263" spans="3:9" x14ac:dyDescent="0.35">
      <c r="C263" t="s">
        <v>340</v>
      </c>
      <c r="D263" s="6">
        <v>25.14</v>
      </c>
    </row>
    <row r="264" spans="3:9" x14ac:dyDescent="0.35">
      <c r="C264" t="s">
        <v>267</v>
      </c>
      <c r="D264" s="6">
        <v>16.46</v>
      </c>
    </row>
    <row r="265" spans="3:9" x14ac:dyDescent="0.35">
      <c r="C265" t="s">
        <v>268</v>
      </c>
      <c r="D265" s="6">
        <v>2.39</v>
      </c>
    </row>
    <row r="266" spans="3:9" x14ac:dyDescent="0.35">
      <c r="C266" t="s">
        <v>269</v>
      </c>
      <c r="I266" s="6">
        <v>0.08</v>
      </c>
    </row>
    <row r="267" spans="3:9" x14ac:dyDescent="0.35">
      <c r="C267" t="s">
        <v>270</v>
      </c>
      <c r="I267" s="6">
        <v>96.44</v>
      </c>
    </row>
    <row r="268" spans="3:9" x14ac:dyDescent="0.35">
      <c r="C268" t="s">
        <v>39</v>
      </c>
      <c r="I268" s="5">
        <v>87381000000000</v>
      </c>
    </row>
    <row r="269" spans="3:9" x14ac:dyDescent="0.35">
      <c r="C269" t="s">
        <v>271</v>
      </c>
      <c r="I269" s="5">
        <v>88633000000000</v>
      </c>
    </row>
    <row r="270" spans="3:9" x14ac:dyDescent="0.35">
      <c r="C270" t="s">
        <v>272</v>
      </c>
      <c r="I270" s="5">
        <v>124830000000</v>
      </c>
    </row>
    <row r="271" spans="3:9" x14ac:dyDescent="0.35">
      <c r="C271" t="s">
        <v>273</v>
      </c>
      <c r="I271" s="6">
        <v>9.8699999999999996E-2</v>
      </c>
    </row>
    <row r="272" spans="3:9" x14ac:dyDescent="0.35">
      <c r="C272" t="s">
        <v>274</v>
      </c>
      <c r="D272" s="6">
        <v>0.24429999999999999</v>
      </c>
    </row>
    <row r="273" spans="3:9" x14ac:dyDescent="0.35">
      <c r="C273" t="s">
        <v>275</v>
      </c>
      <c r="D273" s="6">
        <v>0.11630000000000001</v>
      </c>
    </row>
    <row r="274" spans="3:9" x14ac:dyDescent="0.35">
      <c r="C274" t="s">
        <v>276</v>
      </c>
      <c r="D274" s="6">
        <v>0.20370000000000002</v>
      </c>
    </row>
    <row r="275" spans="3:9" x14ac:dyDescent="0.35">
      <c r="C275" t="s">
        <v>277</v>
      </c>
      <c r="D275" s="6">
        <v>0.22670000000000001</v>
      </c>
    </row>
    <row r="276" spans="3:9" x14ac:dyDescent="0.35">
      <c r="C276" t="s">
        <v>278</v>
      </c>
      <c r="D276" s="6">
        <v>0.12770000000000001</v>
      </c>
    </row>
    <row r="277" spans="3:9" x14ac:dyDescent="0.35">
      <c r="C277" t="s">
        <v>279</v>
      </c>
      <c r="D277" s="6">
        <v>-0.69269999999999998</v>
      </c>
    </row>
    <row r="278" spans="3:9" x14ac:dyDescent="0.35">
      <c r="C278" t="s">
        <v>280</v>
      </c>
      <c r="I278" s="6">
        <v>5.56</v>
      </c>
    </row>
    <row r="279" spans="3:9" x14ac:dyDescent="0.35">
      <c r="C279" t="s">
        <v>281</v>
      </c>
      <c r="I279" s="6">
        <v>6.9</v>
      </c>
    </row>
    <row r="280" spans="3:9" x14ac:dyDescent="0.35">
      <c r="C280" t="s">
        <v>282</v>
      </c>
      <c r="I280" s="6">
        <v>1.5204</v>
      </c>
    </row>
    <row r="281" spans="3:9" x14ac:dyDescent="0.35">
      <c r="C281" t="s">
        <v>283</v>
      </c>
      <c r="I281" s="6">
        <v>1.01E-2</v>
      </c>
    </row>
    <row r="282" spans="3:9" x14ac:dyDescent="0.35">
      <c r="C282" t="s">
        <v>284</v>
      </c>
      <c r="I282" t="s">
        <v>416</v>
      </c>
    </row>
    <row r="283" spans="3:9" x14ac:dyDescent="0.35">
      <c r="C283" t="s">
        <v>286</v>
      </c>
      <c r="I283" s="5">
        <v>6</v>
      </c>
    </row>
    <row r="284" spans="3:9" x14ac:dyDescent="0.35">
      <c r="C284" t="s">
        <v>287</v>
      </c>
      <c r="I284" s="6">
        <v>0.1</v>
      </c>
    </row>
    <row r="285" spans="3:9" x14ac:dyDescent="0.35">
      <c r="C285" t="s">
        <v>288</v>
      </c>
      <c r="I285" s="6">
        <v>0.98</v>
      </c>
    </row>
    <row r="286" spans="3:9" x14ac:dyDescent="0.35">
      <c r="C286" t="s">
        <v>289</v>
      </c>
      <c r="I286" s="6">
        <v>0.19</v>
      </c>
    </row>
    <row r="287" spans="3:9" x14ac:dyDescent="0.35">
      <c r="C287" t="s">
        <v>290</v>
      </c>
      <c r="I287" s="6">
        <v>0.06</v>
      </c>
    </row>
    <row r="288" spans="3:9" x14ac:dyDescent="0.35">
      <c r="C288" t="s">
        <v>291</v>
      </c>
      <c r="I288" s="6">
        <v>0.15</v>
      </c>
    </row>
    <row r="289" spans="3:9" x14ac:dyDescent="0.35">
      <c r="C289" t="s">
        <v>292</v>
      </c>
      <c r="I289" s="6">
        <v>0.1</v>
      </c>
    </row>
    <row r="290" spans="3:9" x14ac:dyDescent="0.35">
      <c r="C290" t="s">
        <v>293</v>
      </c>
      <c r="I290" s="5">
        <v>2566000000000</v>
      </c>
    </row>
    <row r="291" spans="3:9" x14ac:dyDescent="0.35">
      <c r="C291" t="s">
        <v>294</v>
      </c>
      <c r="I291" s="5">
        <v>602000000000</v>
      </c>
    </row>
    <row r="292" spans="3:9" x14ac:dyDescent="0.35">
      <c r="C292" t="s">
        <v>295</v>
      </c>
      <c r="I292" s="5">
        <v>673000000000</v>
      </c>
    </row>
    <row r="293" spans="3:9" x14ac:dyDescent="0.35">
      <c r="C293" t="s">
        <v>296</v>
      </c>
      <c r="I293" s="5">
        <v>1681000000000</v>
      </c>
    </row>
    <row r="294" spans="3:9" x14ac:dyDescent="0.35">
      <c r="C294" t="s">
        <v>297</v>
      </c>
      <c r="D294" s="5">
        <v>11956000000000</v>
      </c>
    </row>
    <row r="295" spans="3:9" x14ac:dyDescent="0.35">
      <c r="C295" t="s">
        <v>298</v>
      </c>
      <c r="D295" s="5">
        <v>32325000000000</v>
      </c>
    </row>
    <row r="296" spans="3:9" x14ac:dyDescent="0.35">
      <c r="C296" t="s">
        <v>299</v>
      </c>
      <c r="D296" s="5">
        <v>13029000000000</v>
      </c>
    </row>
    <row r="297" spans="3:9" x14ac:dyDescent="0.35">
      <c r="C297" t="s">
        <v>206</v>
      </c>
      <c r="D297" s="5">
        <v>19623000000000</v>
      </c>
    </row>
    <row r="298" spans="3:9" x14ac:dyDescent="0.35">
      <c r="C298" t="s">
        <v>205</v>
      </c>
      <c r="I298" s="5">
        <v>18207000000000</v>
      </c>
    </row>
    <row r="299" spans="3:9" x14ac:dyDescent="0.35">
      <c r="C299" t="s">
        <v>204</v>
      </c>
      <c r="D299" s="5">
        <v>11865000000000</v>
      </c>
    </row>
    <row r="300" spans="3:9" x14ac:dyDescent="0.35">
      <c r="C300" t="s">
        <v>203</v>
      </c>
      <c r="D300" s="5">
        <v>254000000000</v>
      </c>
    </row>
    <row r="301" spans="3:9" x14ac:dyDescent="0.35">
      <c r="C301" t="s">
        <v>23</v>
      </c>
      <c r="D301" s="5">
        <v>12119000000000</v>
      </c>
    </row>
    <row r="302" spans="3:9" x14ac:dyDescent="0.35">
      <c r="C302" t="s">
        <v>20</v>
      </c>
      <c r="D302" s="5">
        <v>162000000000</v>
      </c>
    </row>
    <row r="303" spans="3:9" x14ac:dyDescent="0.35">
      <c r="C303" t="s">
        <v>300</v>
      </c>
      <c r="I303" s="5">
        <v>19297000000000</v>
      </c>
    </row>
    <row r="304" spans="3:9" x14ac:dyDescent="0.35">
      <c r="C304" t="s">
        <v>301</v>
      </c>
      <c r="I304" s="5">
        <v>404000000000</v>
      </c>
    </row>
    <row r="305" spans="3:9" x14ac:dyDescent="0.35">
      <c r="C305" t="s">
        <v>302</v>
      </c>
      <c r="I305" s="5">
        <v>-5116000000000</v>
      </c>
    </row>
    <row r="306" spans="3:9" x14ac:dyDescent="0.35">
      <c r="C306" t="s">
        <v>303</v>
      </c>
      <c r="I306" s="5">
        <v>12505000000000</v>
      </c>
    </row>
    <row r="307" spans="3:9" x14ac:dyDescent="0.35">
      <c r="C307" t="s">
        <v>304</v>
      </c>
      <c r="I307" s="5">
        <v>-3649000000000</v>
      </c>
    </row>
    <row r="308" spans="3:9" x14ac:dyDescent="0.35">
      <c r="C308" t="s">
        <v>305</v>
      </c>
      <c r="I308" s="5">
        <v>-3245000000000</v>
      </c>
    </row>
  </sheetData>
  <pageMargins left="0.7" right="0.7" top="0.75" bottom="0.75" header="0.3" footer="0.3"/>
  <ignoredErrors>
    <ignoredError sqref="A1:D309 F1:K30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417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418</v>
      </c>
      <c r="D2" s="2" vm="11">
        <f ca="1">IFERROR(_xlfn.STOCKHISTORY("XIDX:" &amp; $C$1, D3, , 0, 0, 1), "Libur")</f>
        <v>380</v>
      </c>
      <c r="H2" s="2" vm="11">
        <f ca="1">IFERROR(INDEX(D2:G2,COUNT(D2:G2)),"")</f>
        <v>380</v>
      </c>
      <c r="I2" s="2" vm="12">
        <f ca="1">IFERROR(_xlfn.STOCKHISTORY("XIDX:" &amp; $C$1, I1, , 0, 0, 1), "Libur")</f>
        <v>446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357517651214</v>
      </c>
      <c r="H4" s="2">
        <f>IFERROR(SUM(D4:G4)*(4/MAX(1,COUNT(D4:G4))),"")</f>
        <v>1430070604856</v>
      </c>
      <c r="I4" s="2">
        <f>IFERROR(INDEX(I51:I500,MATCH($C$4,$C$51:$C$500,0)),"")</f>
        <v>1327762434000</v>
      </c>
      <c r="J4" s="2">
        <f>IFERROR(INDEX(J51:J500,MATCH($C$4,$C$51:$C$500,0)),"")</f>
        <v>1079431965362</v>
      </c>
      <c r="K4" s="2">
        <f>IFERROR(INDEX(K51:K500,MATCH($C$4,$C$51:$C$500,0)),"")</f>
        <v>966711004914</v>
      </c>
      <c r="L4" s="2">
        <f>IFERROR(INDEX(L51:L500,MATCH($C$4,$C$51:$C$500,0)),"")</f>
        <v>800304237569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36553972627</v>
      </c>
      <c r="H5" s="2">
        <f>IFERROR(SUM(D5:G5)*(4/MAX(1,COUNT(D5:G5))),"")</f>
        <v>146215890508</v>
      </c>
      <c r="I5" s="2">
        <f>IFERROR(INDEX(I51:I500,MATCH($C$5,$C$51:$C$500,0)),"")</f>
        <v>144476118128</v>
      </c>
      <c r="J5" s="2">
        <f>IFERROR(INDEX(J51:J500,MATCH($C$5,$C$51:$C$500,0)),"")</f>
        <v>112036123483</v>
      </c>
      <c r="K5" s="2">
        <f>IFERROR(INDEX(K51:K500,MATCH($C$5,$C$51:$C$500,0)),"")</f>
        <v>102005262051</v>
      </c>
      <c r="L5" s="2">
        <f>IFERROR(INDEX(L51:L500,MATCH($C$5,$C$51:$C$500,0)),"")</f>
        <v>89933173575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657181076781</v>
      </c>
      <c r="H6" s="2">
        <f>IFERROR(INDEX(D6:G6,COUNT(D6:G6)),"")</f>
        <v>657181076781</v>
      </c>
      <c r="I6" s="2">
        <f>IFERROR(INDEX(I51:I500,MATCH($C$6,$C$51:$C$500,0)),"")</f>
        <v>620626993710</v>
      </c>
      <c r="J6" s="2">
        <f>IFERROR(INDEX(J51:J500,MATCH($C$6,$C$51:$C$500,0)),"")</f>
        <v>387907130401</v>
      </c>
      <c r="K6" s="2">
        <f>IFERROR(INDEX(K51:K500,MATCH($C$6,$C$51:$C$500,0)),"")</f>
        <v>375865232922</v>
      </c>
      <c r="L6" s="2">
        <f>IFERROR(INDEX(L51:L500,MATCH($C$6,$C$51:$C$500,0)),"")</f>
        <v>303867045688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3.38</v>
      </c>
      <c r="H7" s="3">
        <f>IFERROR(INDEX(D7:G7,COUNT(D7:G7)),"")</f>
        <v>3.38</v>
      </c>
      <c r="I7" s="3">
        <f>IFERROR(INDEX(I51:I500,MATCH($C$7,$C$51:$C$500,0))/1000000000,"")</f>
        <v>3.38</v>
      </c>
      <c r="J7" s="3">
        <f>IFERROR(INDEX(J51:J500,MATCH($C$7,$C$51:$C$500,0))/1000000000,"")</f>
        <v>0.28000000000000003</v>
      </c>
      <c r="K7" s="3">
        <f>IFERROR(INDEX(K51:K500,MATCH($C$7,$C$51:$C$500,0))/1000000000,"")</f>
        <v>0.28000000000000003</v>
      </c>
      <c r="L7" s="3">
        <f>IFERROR(INDEX(L51:L500,MATCH($C$7,$C$51:$C$500,0))/1000000000,"")</f>
        <v>0.28000000000000003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53000000000</v>
      </c>
      <c r="H8" s="2">
        <f>IFERROR(INDEX(D8:G8,COUNT(D8:G8)),"")</f>
        <v>53000000000</v>
      </c>
      <c r="I8" s="2">
        <f>IFERROR(INDEX(I51:I500,MATCH($C$8,$C$51:$C$500,0)),"")</f>
        <v>179000000000</v>
      </c>
      <c r="J8" s="2">
        <f>IFERROR(INDEX(J51:J500,MATCH($C$8,$C$51:$C$500,0)),"")</f>
        <v>196000000000</v>
      </c>
      <c r="K8" s="2">
        <f>IFERROR(INDEX(K51:K500,MATCH($C$8,$C$51:$C$500,0)),"")</f>
        <v>226000000000</v>
      </c>
      <c r="L8" s="2">
        <f>IFERROR(INDEX(L51:L500,MATCH($C$8,$C$51:$C$500,0)),"")</f>
        <v>149000000000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15.71</v>
      </c>
      <c r="H9" s="3">
        <f>IFERROR(INDEX(D9:G9,COUNT(D9:G9)),"")</f>
        <v>15.71</v>
      </c>
      <c r="I9" s="3">
        <f>IFERROR(INDEX(I51:I500,MATCH($C$9,$C$51:$C$500,0)),"")</f>
        <v>52.89</v>
      </c>
      <c r="J9" s="3">
        <f>IFERROR(INDEX(J51:J500,MATCH($C$9,$C$51:$C$500,0)),"")</f>
        <v>694.48</v>
      </c>
      <c r="K9" s="3">
        <f>IFERROR(INDEX(K51:K500,MATCH($C$9,$C$51:$C$500,0)),"")</f>
        <v>802.61</v>
      </c>
      <c r="L9" s="3">
        <f>IFERROR(INDEX(L51:L500,MATCH($C$9,$C$51:$C$500,0)),"")</f>
        <v>528.98</v>
      </c>
    </row>
    <row r="10" spans="1:12" ht="15.5" x14ac:dyDescent="0.35">
      <c r="C10" t="s">
        <v>17</v>
      </c>
      <c r="D10" s="3">
        <f ca="1">IFERROR(IF(D9=0,"",D2/D9),"")</f>
        <v>24.188415022278804</v>
      </c>
      <c r="I10" s="3">
        <f ca="1">IFERROR(IF(I9=0,"",I2/I9),"")</f>
        <v>8.4325959538665156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136443672015</v>
      </c>
      <c r="H11" s="2">
        <f>IFERROR(INDEX(D11:G11,COUNT(D11:G11)),"")</f>
        <v>136443672015</v>
      </c>
      <c r="I11" s="2">
        <f>IFERROR(INDEX(I51:I500,MATCH($C$11,$C$51:$C$500,0)),"")</f>
        <v>150193956028</v>
      </c>
      <c r="J11" s="2">
        <f>IFERROR(INDEX(J51:J500,MATCH($C$11,$C$51:$C$500,0)),"")</f>
        <v>29004314525</v>
      </c>
      <c r="K11" s="2">
        <f>IFERROR(INDEX(K51:K500,MATCH($C$11,$C$51:$C$500,0)),"")</f>
        <v>81763507338</v>
      </c>
      <c r="L11" s="2">
        <f>IFERROR(INDEX(L51:L500,MATCH($C$11,$C$51:$C$500,0)),"")</f>
        <v>50194020655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201000000000</v>
      </c>
      <c r="H12" s="2">
        <f>IFERROR(INDEX(D12:G12,COUNT(D12:G12)),"")</f>
        <v>201000000000</v>
      </c>
      <c r="I12" s="2">
        <f>IFERROR(INDEX(I51:I500,MATCH($C$12,$C$51:$C$500,0)),"")</f>
        <v>175000000000</v>
      </c>
      <c r="J12" s="2">
        <f>IFERROR(INDEX(J51:J500,MATCH($C$12,$C$51:$C$500,0)),"")</f>
        <v>184000000000</v>
      </c>
      <c r="K12" s="2">
        <f>IFERROR(INDEX(K51:K500,MATCH($C$12,$C$51:$C$500,0)),"")</f>
        <v>78000000000</v>
      </c>
      <c r="L12" s="2">
        <f>IFERROR(INDEX(L51:L500,MATCH($C$12,$C$51:$C$500,0)),"")</f>
        <v>154000000000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337000000000</v>
      </c>
      <c r="H13" s="2">
        <f>IFERROR(INDEX(D13:G13,COUNT(D13:G13)),"")</f>
        <v>337000000000</v>
      </c>
      <c r="I13" s="2">
        <f>IFERROR(INDEX(I51:I500,MATCH($C$13,$C$51:$C$500,0)),"")</f>
        <v>325000000000</v>
      </c>
      <c r="J13" s="2">
        <f>IFERROR(INDEX(J51:J500,MATCH($C$13,$C$51:$C$500,0)),"")</f>
        <v>213000000000</v>
      </c>
      <c r="K13" s="2">
        <f>IFERROR(INDEX(K51:K500,MATCH($C$13,$C$51:$C$500,0)),"")</f>
        <v>160000000000</v>
      </c>
      <c r="L13" s="2">
        <f>IFERROR(INDEX(L51:L500,MATCH($C$13,$C$51:$C$500,0)),"")</f>
        <v>204000000000</v>
      </c>
    </row>
    <row r="14" spans="1:12" ht="15.5" x14ac:dyDescent="0.35">
      <c r="C14" t="s">
        <v>26</v>
      </c>
      <c r="D14" s="2">
        <f>IFERROR(INDEX(D51:D500,MATCH($C$14,$C$51:$C$500,0)),"")</f>
        <v>-4484876853</v>
      </c>
      <c r="H14" s="2">
        <f>IFERROR(SUM(D14:G14)*(4/MAX(1,COUNT(D14:G14))),"")</f>
        <v>-17939507412</v>
      </c>
      <c r="I14" s="2">
        <f>IFERROR(INDEX(I51:I500,MATCH($C$14,$C$51:$C$500,0)),"")</f>
        <v>-17037241302</v>
      </c>
      <c r="J14" s="2">
        <f>IFERROR(INDEX(J51:J500,MATCH($C$14,$C$51:$C$500,0)),"")</f>
        <v>-11391839861</v>
      </c>
      <c r="K14" s="2">
        <f>IFERROR(INDEX(K51:K500,MATCH($C$14,$C$51:$C$500,0)),"")</f>
        <v>-12252258898</v>
      </c>
      <c r="L14" s="2">
        <f>IFERROR(INDEX(L51:L500,MATCH($C$14,$C$51:$C$500,0)),"")</f>
        <v>-13372299014</v>
      </c>
    </row>
    <row r="15" spans="1:12" ht="15.5" x14ac:dyDescent="0.35">
      <c r="C15" t="s">
        <v>27</v>
      </c>
      <c r="D15" s="2">
        <f>IFERROR(INDEX(D51:D500,MATCH($C$15,$C$51:$C$500,0)),"")</f>
        <v>-10139701943</v>
      </c>
      <c r="H15" s="2">
        <f>IFERROR(SUM(D15:G15)*(4/MAX(1,COUNT(D15:G15))),"")</f>
        <v>-40558807772</v>
      </c>
      <c r="I15" s="2">
        <f>IFERROR(INDEX(I51:I500,MATCH($C$15,$C$51:$C$500,0)),"")</f>
        <v>-44281191503</v>
      </c>
      <c r="J15" s="2">
        <f>IFERROR(INDEX(J51:J500,MATCH($C$15,$C$51:$C$500,0)),"")</f>
        <v>-32635369607</v>
      </c>
      <c r="K15" s="2">
        <f>IFERROR(INDEX(K51:K500,MATCH($C$15,$C$51:$C$500,0)),"")</f>
        <v>-29359171745</v>
      </c>
      <c r="L15" s="2">
        <f>IFERROR(INDEX(L51:L500,MATCH($C$15,$C$51:$C$500,0)),"")</f>
        <v>-24759235970</v>
      </c>
    </row>
    <row r="16" spans="1:12" ht="15.5" x14ac:dyDescent="0.35">
      <c r="C16" t="s">
        <v>28</v>
      </c>
      <c r="D16" s="2">
        <f>IFERROR(INDEX(D51:D500,MATCH($C$16,$C$51:$C$500,0)),"")</f>
        <v>46693785014</v>
      </c>
      <c r="H16" s="2">
        <f>IFERROR(SUM(D16:G16)*(4/MAX(1,COUNT(D16:G16))),"")</f>
        <v>186775140056</v>
      </c>
      <c r="I16" s="2">
        <f>IFERROR(INDEX(I51:I500,MATCH($C$16,$C$51:$C$500,0)),"")</f>
        <v>188743176172</v>
      </c>
      <c r="J16" s="2">
        <f>IFERROR(INDEX(J51:J500,MATCH($C$16,$C$51:$C$500,0)),"")</f>
        <v>144497482535</v>
      </c>
      <c r="K16" s="2">
        <f>IFERROR(INDEX(K51:K500,MATCH($C$16,$C$51:$C$500,0)),"")</f>
        <v>131839389082</v>
      </c>
      <c r="L16" s="2">
        <f>IFERROR(INDEX(L51:L500,MATCH($C$16,$C$51:$C$500,0)),"")</f>
        <v>115093863900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</row>
    <row r="19" spans="1:12" ht="15.5" x14ac:dyDescent="0.35">
      <c r="A19" t="s">
        <v>36</v>
      </c>
      <c r="C19" t="s">
        <v>37</v>
      </c>
    </row>
    <row r="20" spans="1:12" ht="15.5" x14ac:dyDescent="0.35">
      <c r="A20" t="s">
        <v>38</v>
      </c>
      <c r="C20" t="s">
        <v>39</v>
      </c>
      <c r="D20" s="2">
        <f ca="1">IFERROR(D21*D2,"")</f>
        <v>1284400000000</v>
      </c>
      <c r="H20" s="2">
        <f ca="1">IFERROR(H21*H2,"")</f>
        <v>1284400000000</v>
      </c>
      <c r="I20" s="2">
        <f ca="1">IFERROR(I21*I2,"")</f>
        <v>1507480000000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3380000000</v>
      </c>
      <c r="H21" s="2">
        <f>IFERROR(INDEX(D21:G21,COUNT(D21:G21)),"")</f>
        <v>3380000000</v>
      </c>
      <c r="I21" s="2">
        <f>IFERROR(INDEX(I51:I500,MATCH($C$7,$C$51:$C$500,0)),"")</f>
        <v>3380000000</v>
      </c>
      <c r="J21" s="2">
        <f>IFERROR(INDEX(J51:J500,MATCH($C$7,$C$51:$C$500,0)),"")</f>
        <v>280000000</v>
      </c>
      <c r="K21" s="2">
        <f>IFERROR(INDEX(K51:K500,MATCH($C$7,$C$51:$C$500,0)),"")</f>
        <v>280000000</v>
      </c>
      <c r="L21" s="2">
        <f>IFERROR(INDEX(L51:L500,MATCH($C$7,$C$51:$C$500,0)),"")</f>
        <v>280000000</v>
      </c>
    </row>
    <row r="23" spans="1:12" ht="15.5" x14ac:dyDescent="0.35">
      <c r="B23" t="s">
        <v>40</v>
      </c>
      <c r="C23" t="s">
        <v>41</v>
      </c>
      <c r="D23" s="3">
        <f>IFERROR(D5/D6*100,"")</f>
        <v>5.5622375504249799</v>
      </c>
      <c r="H23" s="3">
        <f>IFERROR(H5/H6*100,"")</f>
        <v>22.24895020169992</v>
      </c>
      <c r="I23" s="3">
        <f>IFERROR(I5/I6*100,"")</f>
        <v>23.279058048111466</v>
      </c>
      <c r="J23" s="3">
        <f>IFERROR(J5/J6*100,"")</f>
        <v>28.882202646592852</v>
      </c>
      <c r="K23" s="3">
        <f>IFERROR(K5/K6*100,"")</f>
        <v>27.138786223456918</v>
      </c>
      <c r="L23" s="3">
        <f>IFERROR(L5/L6*100,"")</f>
        <v>29.596224681547145</v>
      </c>
    </row>
    <row r="24" spans="1:12" ht="15.5" x14ac:dyDescent="0.35">
      <c r="C24" t="s">
        <v>42</v>
      </c>
      <c r="D24" s="4">
        <f>IFERROR(_xlfn.RRI(5,I23,D23),"")</f>
        <v>-0.24897079449464843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43</v>
      </c>
      <c r="C25" t="s">
        <v>44</v>
      </c>
      <c r="D25" s="3">
        <f>IFERROR(INDEX(D51:D500,MATCH($A$25,$C$51:$C$500,0)),"")</f>
        <v>10.82</v>
      </c>
      <c r="H25" s="3">
        <f>IFERROR(INDEX(D25:G25,COUNT(D25:G25)),"")</f>
        <v>10.82</v>
      </c>
      <c r="I25" s="3">
        <f>IFERROR(INDEX(I51:I500,MATCH($C$25,$C$51:$C$500,0)),"")</f>
        <v>42.75</v>
      </c>
      <c r="J25" s="3">
        <f>IFERROR(INDEX(J51:J500,MATCH($C$25,$C$51:$C$500,0)),"")</f>
        <v>397.2</v>
      </c>
      <c r="K25" s="3">
        <f>IFERROR(INDEX(K51:K500,MATCH($C$25,$C$51:$C$500,0)),"")</f>
        <v>363.89</v>
      </c>
      <c r="L25" s="3">
        <f>IFERROR(INDEX(L51:L500,MATCH($C$25,$C$51:$C$500,0)),"")</f>
        <v>320.76</v>
      </c>
    </row>
    <row r="26" spans="1:12" ht="15.5" x14ac:dyDescent="0.35">
      <c r="C26" t="s">
        <v>45</v>
      </c>
      <c r="D26" s="4">
        <f>IFERROR(_xlfn.RRI(5,I25,D25),"")</f>
        <v>-0.24027183277980568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46</v>
      </c>
      <c r="D27" s="3">
        <f>IFERROR(D4/D21,"")</f>
        <v>105.77445302189349</v>
      </c>
      <c r="H27" s="3">
        <f>IFERROR(H4/H21,"")</f>
        <v>423.09781208757397</v>
      </c>
      <c r="I27" s="3">
        <f>IFERROR(I4/I21,"")</f>
        <v>392.82912248520711</v>
      </c>
      <c r="J27" s="3">
        <f>IFERROR(J4/J21,"")</f>
        <v>3855.114162007143</v>
      </c>
      <c r="K27" s="3">
        <f>IFERROR(K4/K21,"")</f>
        <v>3452.5393032642855</v>
      </c>
      <c r="L27" s="3">
        <f>IFERROR(L4/L21,"")</f>
        <v>2858.2294198892855</v>
      </c>
    </row>
    <row r="28" spans="1:12" ht="15.5" x14ac:dyDescent="0.35">
      <c r="C28" t="s">
        <v>47</v>
      </c>
      <c r="D28" s="4">
        <f>IFERROR(_xlfn.RRI(5,I27,D27),"")</f>
        <v>-0.23080682472679326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48</v>
      </c>
      <c r="H29" s="4">
        <f>IFERROR(((H25-I25)/I25)*100%,"")</f>
        <v>-0.74690058479532162</v>
      </c>
      <c r="I29" s="4">
        <f>IFERROR(((I25-J25)/J25)*100%,"")</f>
        <v>-0.89237160120845926</v>
      </c>
      <c r="J29" s="4">
        <f>IFERROR(((J25-K25)/K25)*100%,"")</f>
        <v>9.1538651790376221E-2</v>
      </c>
      <c r="K29" s="4">
        <f>IFERROR(((K25-L25)/L25)*100%,"")</f>
        <v>0.13446190298042149</v>
      </c>
      <c r="L29" s="4" t="str">
        <f>IFERROR(((L25-M25)/M25)*100%,"")</f>
        <v/>
      </c>
    </row>
    <row r="30" spans="1:12" ht="15.5" x14ac:dyDescent="0.35">
      <c r="C30" t="s">
        <v>49</v>
      </c>
      <c r="H30" s="4">
        <f>IFERROR(((H27-I27)/I27)*100%,"")</f>
        <v>7.7053069311343383E-2</v>
      </c>
      <c r="I30" s="4">
        <f>IFERROR(((I27-J27)/J27)*100%,"")</f>
        <v>-0.8981018185254771</v>
      </c>
      <c r="J30" s="4">
        <f>IFERROR(((J27-K27)/K27)*100%,"")</f>
        <v>0.11660254189206</v>
      </c>
      <c r="K30" s="4">
        <f>IFERROR(((K27-L27)/L27)*100%,"")</f>
        <v>0.20792938426825822</v>
      </c>
      <c r="L30" s="4" t="str">
        <f>IFERROR(((L27-M27)/M27)*100%,"")</f>
        <v/>
      </c>
    </row>
    <row r="32" spans="1:12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194.46</v>
      </c>
      <c r="H32" s="3">
        <f>IFERROR(INDEX(D32:G32,COUNT(D32:G32)),"")</f>
        <v>194.46</v>
      </c>
      <c r="I32" s="3">
        <f>IFERROR(INDEX(I51:I500,MATCH($C$32,$C$51:$C$500,0)),"")</f>
        <v>183.64</v>
      </c>
      <c r="J32" s="3">
        <f>IFERROR(INDEX(J51:J500,MATCH($C$32,$C$51:$C$500,0)),"")</f>
        <v>1377.37</v>
      </c>
      <c r="K32" s="3">
        <f>IFERROR(INDEX(K51:K500,MATCH($C$32,$C$51:$C$500,0)),"")</f>
        <v>1334.62</v>
      </c>
      <c r="L32" s="3">
        <f>IFERROR(INDEX(L51:L500,MATCH($C$32,$C$51:$C$500,0)),"")</f>
        <v>1078.98</v>
      </c>
    </row>
    <row r="33" spans="1:12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1.95</v>
      </c>
      <c r="H33" s="3">
        <f>IFERROR(INDEX(D33:G33,COUNT(D33:G33)),"")</f>
        <v>1.95</v>
      </c>
      <c r="I33" s="3">
        <f>IFERROR(INDEX(I51:I500,MATCH($C$33,$C$51:$C$500,0)),"")</f>
        <v>2.4300000000000002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35.119999999999997</v>
      </c>
      <c r="H34" s="3">
        <f>IFERROR(INDEX(D34:G34,COUNT(D34:G34)),"")</f>
        <v>35.119999999999997</v>
      </c>
      <c r="I34" s="3">
        <f>IFERROR(INDEX(I51:I500,MATCH($C$34,$C$51:$C$500,0)),"")</f>
        <v>10.43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3.59</v>
      </c>
      <c r="H35" s="3">
        <f>IFERROR(INDEX(D35:G35,COUNT(D35:G35)),"")</f>
        <v>3.59</v>
      </c>
      <c r="I35" s="3">
        <f>IFERROR(INDEX(I51:I500,MATCH($C$35,$C$51:$C$500,0)),"")</f>
        <v>1.1399999999999999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>IFERROR(INDEX(H51:H500,MATCH($C$36,$C$51:$C$500,0)),"")</f>
        <v>0.4854</v>
      </c>
      <c r="I36" s="4">
        <f>IFERROR(INDEX(I51:I500,MATCH($C$36,$C$51:$C$500,0)),"")</f>
        <v>0.49130000000000001</v>
      </c>
      <c r="J36" s="4">
        <f>IFERROR(INDEX(J51:J500,MATCH($C$36,$C$51:$C$500,0)),"")</f>
        <v>0</v>
      </c>
      <c r="K36" s="4">
        <f>IFERROR(INDEX(K51:K500,MATCH($C$36,$C$51:$C$500,0)),"")</f>
        <v>0</v>
      </c>
      <c r="L36" s="4">
        <f>IFERROR(INDEX(L51:L500,MATCH($C$36,$C$51:$C$500,0)),"")</f>
        <v>0</v>
      </c>
    </row>
    <row r="37" spans="1:12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>IFERROR(INDEX(H51:H500,MATCH($C$37,$C$51:$C$500,0)),"")</f>
        <v>21</v>
      </c>
      <c r="I37" s="3">
        <f>IFERROR(INDEX(I51:I500,MATCH($C$37,$C$51:$C$500,0)),"")</f>
        <v>21</v>
      </c>
      <c r="J37" s="3">
        <f>IFERROR(INDEX(J51:J500,MATCH($C$37,$C$51:$C$500,0)),"")</f>
        <v>0</v>
      </c>
      <c r="K37" s="3">
        <f>IFERROR(INDEX(K51:K500,MATCH($C$37,$C$51:$C$500,0)),"")</f>
        <v>0</v>
      </c>
      <c r="L37" s="3">
        <f>IFERROR(INDEX(L51:L500,MATCH($C$37,$C$51:$C$500,0)),"")</f>
        <v>0</v>
      </c>
    </row>
    <row r="50" spans="2:12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</row>
    <row r="51" spans="2:12" ht="15.5" x14ac:dyDescent="0.35">
      <c r="B51" t="s">
        <v>71</v>
      </c>
      <c r="C51" t="s">
        <v>5</v>
      </c>
      <c r="D51" s="5">
        <v>357517651214</v>
      </c>
      <c r="E51" s="5">
        <v>373242094619</v>
      </c>
      <c r="F51" s="5">
        <v>328043013157</v>
      </c>
      <c r="G51" s="5">
        <v>319585668332</v>
      </c>
      <c r="I51" s="5">
        <v>1327762434000</v>
      </c>
      <c r="J51" s="5">
        <v>1079431965362</v>
      </c>
      <c r="K51" s="5">
        <v>966711004914</v>
      </c>
      <c r="L51" s="5">
        <v>800304237569</v>
      </c>
    </row>
    <row r="52" spans="2:12" ht="15.5" x14ac:dyDescent="0.35">
      <c r="C52" t="s">
        <v>72</v>
      </c>
      <c r="D52" s="5">
        <v>-292512161247</v>
      </c>
      <c r="E52" s="5">
        <v>-296507295536</v>
      </c>
      <c r="F52" s="5">
        <v>-263297139569</v>
      </c>
      <c r="G52" s="5">
        <v>-250574834057</v>
      </c>
      <c r="I52" s="5">
        <v>-1059414768238</v>
      </c>
      <c r="J52" s="5">
        <v>-871874249863</v>
      </c>
      <c r="K52" s="5">
        <v>-783297381151</v>
      </c>
      <c r="L52" s="5">
        <v>-646063260699</v>
      </c>
    </row>
    <row r="53" spans="2:12" ht="15.5" x14ac:dyDescent="0.35">
      <c r="C53" t="s">
        <v>73</v>
      </c>
      <c r="D53" s="5">
        <v>65005489967</v>
      </c>
      <c r="E53" s="5">
        <v>76734799083</v>
      </c>
      <c r="F53" s="5">
        <v>64745873588</v>
      </c>
      <c r="G53" s="5">
        <v>69010834275</v>
      </c>
      <c r="I53" s="5">
        <v>268347665762</v>
      </c>
      <c r="J53" s="5">
        <v>207557715499</v>
      </c>
      <c r="K53" s="5">
        <v>183413623763</v>
      </c>
      <c r="L53" s="5">
        <v>154240976870</v>
      </c>
    </row>
    <row r="54" spans="2:12" ht="15.5" x14ac:dyDescent="0.35">
      <c r="C54" t="s">
        <v>74</v>
      </c>
      <c r="D54" s="5">
        <v>-20769543649</v>
      </c>
      <c r="E54" s="5">
        <v>-24145322312</v>
      </c>
      <c r="F54" s="5">
        <v>-19406339127</v>
      </c>
      <c r="G54" s="5">
        <v>-18401017111</v>
      </c>
      <c r="I54" s="5">
        <v>-78989537220</v>
      </c>
      <c r="J54" s="5">
        <v>-63401262786</v>
      </c>
      <c r="K54" s="5">
        <v>-52589286692</v>
      </c>
      <c r="L54" s="5">
        <v>-40803922656</v>
      </c>
    </row>
    <row r="55" spans="2:12" ht="15.5" x14ac:dyDescent="0.35">
      <c r="C55" t="s">
        <v>78</v>
      </c>
      <c r="D55" s="5">
        <v>6942715549</v>
      </c>
      <c r="E55" s="5">
        <v>216583943</v>
      </c>
      <c r="F55" s="5">
        <v>6750333975</v>
      </c>
      <c r="G55" s="5">
        <v>6971378322</v>
      </c>
      <c r="I55" s="5">
        <v>16422288932</v>
      </c>
      <c r="J55" s="5">
        <v>11732869683</v>
      </c>
      <c r="K55" s="5">
        <v>13267310909</v>
      </c>
      <c r="L55" s="5">
        <v>15029108700</v>
      </c>
    </row>
    <row r="56" spans="2:12" ht="15.5" x14ac:dyDescent="0.35">
      <c r="C56" t="s">
        <v>79</v>
      </c>
      <c r="D56" s="5">
        <v>44235946318</v>
      </c>
      <c r="E56" s="5">
        <v>52589476771</v>
      </c>
      <c r="F56" s="5">
        <v>45339534461</v>
      </c>
      <c r="G56" s="5">
        <v>50609817164</v>
      </c>
      <c r="I56" s="5">
        <v>189358128542</v>
      </c>
      <c r="J56" s="5">
        <v>144156452713</v>
      </c>
      <c r="K56" s="5">
        <v>130824337071</v>
      </c>
      <c r="L56" s="5">
        <v>113437054214</v>
      </c>
    </row>
    <row r="57" spans="2:12" ht="15.5" x14ac:dyDescent="0.35">
      <c r="C57" t="s">
        <v>80</v>
      </c>
      <c r="D57" s="5">
        <v>2457838696</v>
      </c>
      <c r="E57" s="5">
        <v>-3336535496</v>
      </c>
      <c r="F57" s="5">
        <v>3462328826</v>
      </c>
      <c r="G57" s="5">
        <v>1133501863</v>
      </c>
      <c r="I57" s="5">
        <v>-614952370</v>
      </c>
      <c r="J57" s="5">
        <v>341029822</v>
      </c>
      <c r="K57" s="5">
        <v>1015052011</v>
      </c>
      <c r="L57" s="5">
        <v>1656809686</v>
      </c>
    </row>
    <row r="58" spans="2:12" ht="15.5" x14ac:dyDescent="0.35">
      <c r="C58" t="s">
        <v>26</v>
      </c>
      <c r="D58" s="5">
        <v>-4484876853</v>
      </c>
      <c r="E58" s="5">
        <v>-3553119439</v>
      </c>
      <c r="F58" s="5">
        <v>-3288005149</v>
      </c>
      <c r="G58" s="5">
        <v>-5837876459</v>
      </c>
      <c r="I58" s="5">
        <v>-17037241302</v>
      </c>
      <c r="J58" s="5">
        <v>-11391839861</v>
      </c>
      <c r="K58" s="5">
        <v>-12252258898</v>
      </c>
      <c r="L58" s="5">
        <v>-13372299014</v>
      </c>
    </row>
    <row r="59" spans="2:12" ht="15.5" x14ac:dyDescent="0.35">
      <c r="C59" t="s">
        <v>81</v>
      </c>
      <c r="D59" s="5">
        <v>2457838696</v>
      </c>
      <c r="E59" s="5">
        <v>-3336535496</v>
      </c>
      <c r="F59" s="5">
        <v>3462328826</v>
      </c>
      <c r="G59" s="5">
        <v>1133501863</v>
      </c>
      <c r="I59" s="5">
        <v>-614952370</v>
      </c>
      <c r="J59" s="5">
        <v>341029822</v>
      </c>
      <c r="K59" s="5">
        <v>1015052011</v>
      </c>
      <c r="L59" s="5">
        <v>1656809686</v>
      </c>
    </row>
    <row r="60" spans="2:12" ht="15.5" x14ac:dyDescent="0.35">
      <c r="C60" t="s">
        <v>28</v>
      </c>
      <c r="D60" s="5">
        <v>46693785014</v>
      </c>
      <c r="E60" s="5">
        <v>49252941275</v>
      </c>
      <c r="F60" s="5">
        <v>48801863287</v>
      </c>
      <c r="G60" s="5">
        <v>51743319027</v>
      </c>
      <c r="I60" s="5">
        <v>188743176172</v>
      </c>
      <c r="J60" s="5">
        <v>144497482535</v>
      </c>
      <c r="K60" s="5">
        <v>131839389082</v>
      </c>
      <c r="L60" s="5">
        <v>115093863900</v>
      </c>
    </row>
    <row r="61" spans="2:12" ht="15.5" x14ac:dyDescent="0.35">
      <c r="C61" t="s">
        <v>27</v>
      </c>
      <c r="D61" s="5">
        <v>-10139701943</v>
      </c>
      <c r="E61" s="5">
        <v>-13783009064</v>
      </c>
      <c r="F61" s="5">
        <v>-10891485293</v>
      </c>
      <c r="G61" s="5">
        <v>-9785695802</v>
      </c>
      <c r="I61" s="5">
        <v>-44281191503</v>
      </c>
      <c r="J61" s="5">
        <v>-32635369607</v>
      </c>
      <c r="K61" s="5">
        <v>-29359171745</v>
      </c>
      <c r="L61" s="5">
        <v>-24759235970</v>
      </c>
    </row>
    <row r="62" spans="2:12" ht="15.5" x14ac:dyDescent="0.35">
      <c r="C62" t="s">
        <v>82</v>
      </c>
      <c r="D62" s="5">
        <v>-10139701943</v>
      </c>
      <c r="E62" s="5">
        <v>-13783009064</v>
      </c>
      <c r="F62" s="5">
        <v>-10891485293</v>
      </c>
      <c r="G62" s="5">
        <v>-9785695802</v>
      </c>
      <c r="I62" s="5">
        <v>-44281191503</v>
      </c>
      <c r="J62" s="5">
        <v>-32635369607</v>
      </c>
      <c r="K62" s="5">
        <v>-29359171745</v>
      </c>
      <c r="L62" s="5">
        <v>-24759235970</v>
      </c>
    </row>
    <row r="63" spans="2:12" ht="15.5" x14ac:dyDescent="0.35">
      <c r="C63" t="s">
        <v>83</v>
      </c>
    </row>
    <row r="64" spans="2:12" ht="15.5" x14ac:dyDescent="0.35">
      <c r="C64" t="s">
        <v>84</v>
      </c>
      <c r="D64" s="5">
        <v>-10139701943</v>
      </c>
      <c r="E64" s="5">
        <v>-13783009064</v>
      </c>
      <c r="F64" s="5">
        <v>-10891485293</v>
      </c>
      <c r="G64" s="5">
        <v>-9785695802</v>
      </c>
      <c r="I64" s="5">
        <v>-44281191503</v>
      </c>
      <c r="J64" s="5">
        <v>-32635369607</v>
      </c>
      <c r="K64" s="5">
        <v>-29359171745</v>
      </c>
      <c r="L64" s="5">
        <v>-24759235970</v>
      </c>
    </row>
    <row r="65" spans="2:12" ht="15.5" x14ac:dyDescent="0.35">
      <c r="C65" t="s">
        <v>85</v>
      </c>
      <c r="D65" s="5">
        <v>36554083071</v>
      </c>
      <c r="E65" s="5">
        <v>35469932211</v>
      </c>
      <c r="F65" s="5">
        <v>37910377994</v>
      </c>
      <c r="G65" s="5">
        <v>41957623225</v>
      </c>
      <c r="I65" s="5">
        <v>144461984669</v>
      </c>
      <c r="J65" s="5">
        <v>111862112928</v>
      </c>
      <c r="K65" s="5">
        <v>102480217337</v>
      </c>
      <c r="L65" s="5">
        <v>90334627930</v>
      </c>
    </row>
    <row r="66" spans="2:12" ht="15.5" x14ac:dyDescent="0.35">
      <c r="C66" t="s">
        <v>86</v>
      </c>
      <c r="E66" s="5">
        <v>14969658</v>
      </c>
      <c r="I66" s="5">
        <v>14969658</v>
      </c>
      <c r="J66" s="5">
        <v>174651211</v>
      </c>
      <c r="K66" s="5">
        <v>-474920533</v>
      </c>
      <c r="L66" s="5">
        <v>-401455358</v>
      </c>
    </row>
    <row r="67" spans="2:12" ht="15.5" x14ac:dyDescent="0.35">
      <c r="C67" t="s">
        <v>87</v>
      </c>
      <c r="D67" s="5">
        <v>36554083071</v>
      </c>
      <c r="E67" s="5">
        <v>35484901869</v>
      </c>
      <c r="F67" s="5">
        <v>37910377994</v>
      </c>
      <c r="G67" s="5">
        <v>41957623225</v>
      </c>
      <c r="I67" s="5">
        <v>144476954327</v>
      </c>
      <c r="J67" s="5">
        <v>112036764139</v>
      </c>
      <c r="K67" s="5">
        <v>102005296804</v>
      </c>
      <c r="L67" s="5">
        <v>89933172572</v>
      </c>
    </row>
    <row r="68" spans="2:12" ht="15.5" x14ac:dyDescent="0.35">
      <c r="C68" t="s">
        <v>88</v>
      </c>
      <c r="D68" s="5">
        <v>36554083071</v>
      </c>
      <c r="E68" s="5">
        <v>35469932211</v>
      </c>
      <c r="F68" s="5">
        <v>37910377994</v>
      </c>
      <c r="G68" s="5">
        <v>41957623225</v>
      </c>
      <c r="I68" s="5">
        <v>144461984669</v>
      </c>
      <c r="J68" s="5">
        <v>111862112928</v>
      </c>
      <c r="K68" s="5">
        <v>102480217337</v>
      </c>
      <c r="L68" s="5">
        <v>90334627930</v>
      </c>
    </row>
    <row r="69" spans="2:12" ht="15.5" x14ac:dyDescent="0.35">
      <c r="C69" t="s">
        <v>7</v>
      </c>
      <c r="D69" s="5">
        <v>36553972627</v>
      </c>
      <c r="E69" s="5">
        <v>35485064433</v>
      </c>
      <c r="F69" s="5">
        <v>37910145816</v>
      </c>
      <c r="G69" s="5">
        <v>41957278710</v>
      </c>
      <c r="I69" s="5">
        <v>144476118128</v>
      </c>
      <c r="J69" s="5">
        <v>112036123483</v>
      </c>
      <c r="K69" s="5">
        <v>102005262051</v>
      </c>
      <c r="L69" s="5">
        <v>89933173575</v>
      </c>
    </row>
    <row r="70" spans="2:12" ht="15.5" x14ac:dyDescent="0.35">
      <c r="C70" t="s">
        <v>89</v>
      </c>
      <c r="D70" s="5">
        <v>110444</v>
      </c>
      <c r="E70" s="5">
        <v>-162564</v>
      </c>
      <c r="F70" s="5">
        <v>232178</v>
      </c>
      <c r="G70" s="5">
        <v>344515</v>
      </c>
      <c r="I70" s="5">
        <v>836199</v>
      </c>
      <c r="J70" s="5">
        <v>640656</v>
      </c>
      <c r="K70" s="5">
        <v>34753</v>
      </c>
      <c r="L70" s="5">
        <v>-1003</v>
      </c>
    </row>
    <row r="71" spans="2:12" ht="15.5" x14ac:dyDescent="0.35">
      <c r="C71" t="s">
        <v>90</v>
      </c>
      <c r="D71" s="5">
        <v>36554083071</v>
      </c>
      <c r="E71" s="5">
        <v>35469932211</v>
      </c>
      <c r="F71" s="5">
        <v>37910377994</v>
      </c>
      <c r="G71" s="5">
        <v>41957623225</v>
      </c>
      <c r="I71" s="5">
        <v>144461984669</v>
      </c>
      <c r="J71" s="5">
        <v>111862112928</v>
      </c>
      <c r="K71" s="5">
        <v>102480217337</v>
      </c>
      <c r="L71" s="5">
        <v>90334627930</v>
      </c>
    </row>
    <row r="72" spans="2:12" ht="15.5" x14ac:dyDescent="0.35">
      <c r="C72" t="s">
        <v>91</v>
      </c>
      <c r="D72" s="5">
        <v>36554083071</v>
      </c>
      <c r="E72" s="5">
        <v>35484901869</v>
      </c>
      <c r="F72" s="5">
        <v>37910377994</v>
      </c>
      <c r="G72" s="5">
        <v>41957623225</v>
      </c>
      <c r="I72" s="5">
        <v>144476954327</v>
      </c>
      <c r="J72" s="5">
        <v>112036764139</v>
      </c>
      <c r="K72" s="5">
        <v>102005296804</v>
      </c>
      <c r="L72" s="5">
        <v>89933172572</v>
      </c>
    </row>
    <row r="73" spans="2:12" ht="15.5" x14ac:dyDescent="0.35">
      <c r="C73" t="s">
        <v>92</v>
      </c>
      <c r="D73" s="5">
        <v>36554083071</v>
      </c>
      <c r="E73" s="5">
        <v>35484901869</v>
      </c>
      <c r="F73" s="5">
        <v>37910377994</v>
      </c>
      <c r="G73" s="5">
        <v>41957623225</v>
      </c>
      <c r="I73" s="5">
        <v>144476954327</v>
      </c>
      <c r="J73" s="5">
        <v>112036764139</v>
      </c>
      <c r="K73" s="5">
        <v>102005296804</v>
      </c>
      <c r="L73" s="5">
        <v>89933172572</v>
      </c>
    </row>
    <row r="75" spans="2:12" ht="15.5" x14ac:dyDescent="0.35">
      <c r="B75" t="s">
        <v>93</v>
      </c>
      <c r="C75" t="s">
        <v>94</v>
      </c>
    </row>
    <row r="76" spans="2:12" ht="15.5" x14ac:dyDescent="0.35">
      <c r="C76" t="s">
        <v>95</v>
      </c>
    </row>
    <row r="77" spans="2:12" ht="15.5" x14ac:dyDescent="0.35">
      <c r="C77" t="s">
        <v>19</v>
      </c>
      <c r="D77" s="5">
        <v>136443672015</v>
      </c>
      <c r="E77" s="5">
        <v>150193956028</v>
      </c>
      <c r="F77" s="5">
        <v>199435507422</v>
      </c>
      <c r="G77" s="5">
        <v>69577679211</v>
      </c>
      <c r="I77" s="5">
        <v>150193956028</v>
      </c>
      <c r="J77" s="5">
        <v>29004314525</v>
      </c>
      <c r="K77" s="5">
        <v>81763507338</v>
      </c>
      <c r="L77" s="5">
        <v>50194020655</v>
      </c>
    </row>
    <row r="78" spans="2:12" ht="15.5" x14ac:dyDescent="0.35">
      <c r="C78" t="s">
        <v>96</v>
      </c>
      <c r="D78" s="5">
        <v>121634038330</v>
      </c>
      <c r="E78" s="5">
        <v>123266773106</v>
      </c>
      <c r="F78" s="5">
        <v>96582370796</v>
      </c>
      <c r="G78" s="5">
        <v>107956388068</v>
      </c>
      <c r="I78" s="5">
        <v>123266773106</v>
      </c>
      <c r="J78" s="5">
        <v>88063455623</v>
      </c>
      <c r="K78" s="5">
        <v>58334646368</v>
      </c>
      <c r="L78" s="5">
        <v>55195564036</v>
      </c>
    </row>
    <row r="79" spans="2:12" ht="15.5" x14ac:dyDescent="0.35">
      <c r="C79" t="s">
        <v>97</v>
      </c>
      <c r="D79" s="5">
        <v>39714039</v>
      </c>
      <c r="E79" s="5">
        <v>2272500</v>
      </c>
      <c r="F79" s="5">
        <v>689219218</v>
      </c>
      <c r="G79" s="5">
        <v>882971882</v>
      </c>
      <c r="I79" s="5">
        <v>2272500</v>
      </c>
      <c r="J79" s="5">
        <v>664384787</v>
      </c>
      <c r="K79" s="5">
        <v>50802874</v>
      </c>
      <c r="L79" s="5">
        <v>177949923</v>
      </c>
    </row>
    <row r="80" spans="2:12" ht="15.5" x14ac:dyDescent="0.35">
      <c r="C80" t="s">
        <v>98</v>
      </c>
      <c r="D80" s="5">
        <v>38070268378</v>
      </c>
      <c r="E80" s="5">
        <v>27570429228</v>
      </c>
      <c r="F80" s="5">
        <v>33468084176</v>
      </c>
      <c r="G80" s="5">
        <v>24976934355</v>
      </c>
      <c r="I80" s="5">
        <v>27570429228</v>
      </c>
      <c r="J80" s="5">
        <v>71016941974</v>
      </c>
      <c r="K80" s="5">
        <v>57710389318</v>
      </c>
      <c r="L80" s="5">
        <v>8650971453</v>
      </c>
    </row>
    <row r="81" spans="3:12" ht="15.5" x14ac:dyDescent="0.35">
      <c r="C81" t="s">
        <v>99</v>
      </c>
      <c r="D81" s="5">
        <v>121634038330</v>
      </c>
      <c r="E81" s="5">
        <v>123266773106</v>
      </c>
      <c r="F81" s="5">
        <v>96582370796</v>
      </c>
      <c r="G81" s="5">
        <v>107956388068</v>
      </c>
      <c r="I81" s="5">
        <v>123266773106</v>
      </c>
      <c r="J81" s="5">
        <v>88063455623</v>
      </c>
      <c r="K81" s="5">
        <v>58334646368</v>
      </c>
      <c r="L81" s="5">
        <v>55195564036</v>
      </c>
    </row>
    <row r="82" spans="3:12" ht="15.5" x14ac:dyDescent="0.35">
      <c r="C82" t="s">
        <v>100</v>
      </c>
      <c r="D82" s="5">
        <v>192474723</v>
      </c>
      <c r="E82" s="5">
        <v>130710665</v>
      </c>
      <c r="F82" s="5">
        <v>17465940</v>
      </c>
      <c r="G82" s="5">
        <v>1628414</v>
      </c>
      <c r="I82" s="5">
        <v>130710665</v>
      </c>
      <c r="K82" s="5">
        <v>13500000</v>
      </c>
      <c r="L82" s="5">
        <v>25322093</v>
      </c>
    </row>
    <row r="83" spans="3:12" ht="15.5" x14ac:dyDescent="0.35">
      <c r="C83" t="s">
        <v>78</v>
      </c>
      <c r="D83" s="5">
        <v>317960507</v>
      </c>
      <c r="E83" s="5">
        <v>317960507</v>
      </c>
      <c r="F83" s="5">
        <v>302986817</v>
      </c>
      <c r="G83" s="5">
        <v>302986817</v>
      </c>
      <c r="I83" s="5">
        <v>317960507</v>
      </c>
      <c r="J83" s="5">
        <v>302986817</v>
      </c>
      <c r="K83" s="5">
        <v>128335606</v>
      </c>
      <c r="L83" s="5">
        <v>603256139</v>
      </c>
    </row>
    <row r="84" spans="3:12" ht="15.5" x14ac:dyDescent="0.35">
      <c r="C84" t="s">
        <v>104</v>
      </c>
      <c r="D84" s="5">
        <v>285185265057</v>
      </c>
      <c r="E84" s="5">
        <v>304969806644</v>
      </c>
      <c r="F84" s="5">
        <v>321356052917</v>
      </c>
      <c r="G84" s="5">
        <v>196361450488</v>
      </c>
      <c r="I84" s="5">
        <v>304969806644</v>
      </c>
      <c r="J84" s="5">
        <v>139398173592</v>
      </c>
      <c r="K84" s="5">
        <v>161231453330</v>
      </c>
      <c r="L84" s="5">
        <v>121946061620</v>
      </c>
    </row>
    <row r="85" spans="3:12" ht="15.5" x14ac:dyDescent="0.35">
      <c r="C85" t="s">
        <v>105</v>
      </c>
    </row>
    <row r="86" spans="3:12" ht="15.5" x14ac:dyDescent="0.35">
      <c r="C86" t="s">
        <v>106</v>
      </c>
      <c r="D86" s="5">
        <v>751895647799</v>
      </c>
      <c r="E86" s="5">
        <v>694489814621</v>
      </c>
      <c r="F86" s="5">
        <v>650755713482</v>
      </c>
      <c r="G86" s="5">
        <v>608812854986</v>
      </c>
      <c r="I86" s="5">
        <v>694489814621</v>
      </c>
      <c r="J86" s="5">
        <v>537531346770</v>
      </c>
      <c r="K86" s="5">
        <v>439726749467</v>
      </c>
      <c r="L86" s="5">
        <v>422921097879</v>
      </c>
    </row>
    <row r="87" spans="3:12" ht="15.5" x14ac:dyDescent="0.35">
      <c r="C87" t="s">
        <v>109</v>
      </c>
      <c r="D87" s="5">
        <v>9290649307</v>
      </c>
      <c r="E87" s="5">
        <v>10127851388</v>
      </c>
      <c r="F87" s="5">
        <v>11104360497</v>
      </c>
      <c r="G87" s="5">
        <v>12347040689</v>
      </c>
      <c r="I87" s="5">
        <v>10127851388</v>
      </c>
      <c r="J87" s="5">
        <v>14211624760</v>
      </c>
      <c r="K87" s="5">
        <v>14776016943</v>
      </c>
      <c r="L87" s="5">
        <v>10951557732</v>
      </c>
    </row>
    <row r="88" spans="3:12" ht="15.5" x14ac:dyDescent="0.35">
      <c r="C88" t="s">
        <v>110</v>
      </c>
      <c r="D88" s="5">
        <v>792144828904</v>
      </c>
      <c r="E88" s="5">
        <v>726619466375</v>
      </c>
      <c r="F88" s="5">
        <v>685127375039</v>
      </c>
      <c r="G88" s="5">
        <v>645121726423</v>
      </c>
      <c r="I88" s="5">
        <v>726619466375</v>
      </c>
      <c r="J88" s="5">
        <v>577104291826</v>
      </c>
      <c r="K88" s="5">
        <v>477354588021</v>
      </c>
      <c r="L88" s="5">
        <v>439289552177</v>
      </c>
    </row>
    <row r="89" spans="3:12" ht="15.5" x14ac:dyDescent="0.35">
      <c r="C89" t="s">
        <v>111</v>
      </c>
      <c r="D89" s="5">
        <v>1077330093961</v>
      </c>
      <c r="E89" s="5">
        <v>1031589273019</v>
      </c>
      <c r="F89" s="5">
        <v>1006483427956</v>
      </c>
      <c r="G89" s="5">
        <v>841483176911</v>
      </c>
      <c r="I89" s="5">
        <v>1031589273019</v>
      </c>
      <c r="J89" s="5">
        <v>716502465418</v>
      </c>
      <c r="K89" s="5">
        <v>638586041351</v>
      </c>
      <c r="L89" s="5">
        <v>561235613797</v>
      </c>
    </row>
    <row r="90" spans="3:12" ht="15.5" x14ac:dyDescent="0.35">
      <c r="C90" t="s">
        <v>112</v>
      </c>
    </row>
    <row r="91" spans="3:12" ht="15.5" x14ac:dyDescent="0.35">
      <c r="C91" t="s">
        <v>113</v>
      </c>
    </row>
    <row r="92" spans="3:12" ht="15.5" x14ac:dyDescent="0.35">
      <c r="C92" t="s">
        <v>114</v>
      </c>
      <c r="D92" s="5">
        <v>134063917530</v>
      </c>
      <c r="E92" s="5">
        <v>137889347771</v>
      </c>
      <c r="F92" s="5">
        <v>138518726755</v>
      </c>
      <c r="G92" s="5">
        <v>131970026715</v>
      </c>
      <c r="I92" s="5">
        <v>137889347771</v>
      </c>
      <c r="J92" s="5">
        <v>143796878564</v>
      </c>
      <c r="K92" s="5">
        <v>117995138957</v>
      </c>
      <c r="L92" s="5">
        <v>105562343810</v>
      </c>
    </row>
    <row r="93" spans="3:12" ht="15.5" x14ac:dyDescent="0.35">
      <c r="C93" t="s">
        <v>115</v>
      </c>
    </row>
    <row r="94" spans="3:12" ht="15.5" x14ac:dyDescent="0.35">
      <c r="C94" t="s">
        <v>312</v>
      </c>
      <c r="D94" s="5">
        <v>38109982417</v>
      </c>
      <c r="E94" s="5">
        <v>27572701728</v>
      </c>
      <c r="F94" s="5">
        <v>34157303394</v>
      </c>
      <c r="G94" s="5">
        <v>25859906237</v>
      </c>
      <c r="I94" s="5">
        <v>27572701728</v>
      </c>
      <c r="J94" s="5">
        <v>71681326761</v>
      </c>
      <c r="K94" s="5">
        <v>57761192192</v>
      </c>
      <c r="L94" s="5">
        <v>8828921376</v>
      </c>
    </row>
    <row r="95" spans="3:12" ht="15.5" x14ac:dyDescent="0.35">
      <c r="C95" t="s">
        <v>116</v>
      </c>
      <c r="D95" s="5">
        <v>1855147418</v>
      </c>
      <c r="E95" s="5">
        <v>1340929534</v>
      </c>
      <c r="F95" s="5">
        <v>2187760878</v>
      </c>
      <c r="G95" s="5">
        <v>1067187202</v>
      </c>
      <c r="I95" s="5">
        <v>1340929534</v>
      </c>
      <c r="J95" s="5">
        <v>3187464107</v>
      </c>
      <c r="K95" s="5">
        <v>4131666130</v>
      </c>
      <c r="L95" s="5">
        <v>4328856467</v>
      </c>
    </row>
    <row r="96" spans="3:12" ht="15.5" x14ac:dyDescent="0.35">
      <c r="C96" t="s">
        <v>118</v>
      </c>
      <c r="D96" s="5">
        <v>10922492366</v>
      </c>
      <c r="E96" s="5">
        <v>7536593723</v>
      </c>
      <c r="F96" s="5">
        <v>9510774021</v>
      </c>
      <c r="G96" s="5">
        <v>10523551234</v>
      </c>
      <c r="I96" s="5">
        <v>7536593723</v>
      </c>
      <c r="J96" s="5">
        <v>3240852941</v>
      </c>
      <c r="K96" s="5">
        <v>8738154520</v>
      </c>
      <c r="L96" s="5">
        <v>11399524469</v>
      </c>
    </row>
    <row r="97" spans="3:12" ht="15.5" x14ac:dyDescent="0.35">
      <c r="C97" t="s">
        <v>119</v>
      </c>
      <c r="D97" s="5">
        <v>8474462666</v>
      </c>
      <c r="E97" s="5">
        <v>25547082825</v>
      </c>
      <c r="F97" s="5">
        <v>22921272804</v>
      </c>
      <c r="G97" s="5">
        <v>18683467676</v>
      </c>
      <c r="I97" s="5">
        <v>25547082825</v>
      </c>
      <c r="J97" s="5">
        <v>12063433978</v>
      </c>
      <c r="K97" s="5">
        <v>5579087219</v>
      </c>
      <c r="L97" s="5">
        <v>21515619844</v>
      </c>
    </row>
    <row r="98" spans="3:12" ht="15.5" x14ac:dyDescent="0.35">
      <c r="C98" t="s">
        <v>313</v>
      </c>
    </row>
    <row r="99" spans="3:12" ht="15.5" x14ac:dyDescent="0.35">
      <c r="C99" t="s">
        <v>314</v>
      </c>
      <c r="D99" s="5">
        <v>170957943868</v>
      </c>
      <c r="E99" s="5">
        <v>153901837159</v>
      </c>
      <c r="F99" s="5">
        <v>154819539976</v>
      </c>
      <c r="G99" s="5">
        <v>164839623745</v>
      </c>
      <c r="I99" s="5">
        <v>153901837159</v>
      </c>
      <c r="J99" s="5">
        <v>146876051398</v>
      </c>
      <c r="K99" s="5">
        <v>121047540088</v>
      </c>
      <c r="L99" s="5">
        <v>144834186253</v>
      </c>
    </row>
    <row r="100" spans="3:12" ht="15.5" x14ac:dyDescent="0.35">
      <c r="C100" t="s">
        <v>125</v>
      </c>
      <c r="D100" s="5">
        <v>95356609417</v>
      </c>
      <c r="E100" s="5">
        <v>100147944951</v>
      </c>
      <c r="F100" s="5">
        <v>107234372039</v>
      </c>
      <c r="G100" s="5">
        <v>114201908653</v>
      </c>
      <c r="I100" s="5">
        <v>100147944951</v>
      </c>
      <c r="J100" s="5">
        <v>16238763096</v>
      </c>
    </row>
    <row r="101" spans="3:12" ht="15.5" x14ac:dyDescent="0.35">
      <c r="C101" t="s">
        <v>315</v>
      </c>
      <c r="D101" s="5">
        <v>74701832663</v>
      </c>
      <c r="E101" s="5">
        <v>75892039961</v>
      </c>
      <c r="F101" s="5">
        <v>69741615658</v>
      </c>
      <c r="G101" s="5">
        <v>75835914366</v>
      </c>
      <c r="I101" s="5">
        <v>75892039961</v>
      </c>
      <c r="J101" s="5">
        <v>53623800777</v>
      </c>
      <c r="K101" s="5">
        <v>41785038896</v>
      </c>
      <c r="L101" s="5">
        <v>59489421654</v>
      </c>
    </row>
    <row r="102" spans="3:12" ht="15.5" x14ac:dyDescent="0.35">
      <c r="C102" t="s">
        <v>121</v>
      </c>
      <c r="D102" s="5">
        <v>286085099650</v>
      </c>
      <c r="E102" s="5">
        <v>273072931538</v>
      </c>
      <c r="F102" s="5">
        <v>282822609360</v>
      </c>
      <c r="G102" s="5">
        <v>300521778661</v>
      </c>
      <c r="I102" s="5">
        <v>273072931538</v>
      </c>
      <c r="J102" s="5">
        <v>184798456453</v>
      </c>
      <c r="K102" s="5">
        <v>144725669472</v>
      </c>
      <c r="L102" s="5">
        <v>151806224299</v>
      </c>
    </row>
    <row r="103" spans="3:12" ht="15.5" x14ac:dyDescent="0.35">
      <c r="C103" t="s">
        <v>122</v>
      </c>
      <c r="D103" s="5">
        <v>286085099650</v>
      </c>
      <c r="E103" s="5">
        <v>273072931538</v>
      </c>
      <c r="F103" s="5">
        <v>282822609360</v>
      </c>
      <c r="G103" s="5">
        <v>300521778661</v>
      </c>
      <c r="I103" s="5">
        <v>273072931538</v>
      </c>
      <c r="J103" s="5">
        <v>184798456453</v>
      </c>
      <c r="K103" s="5">
        <v>144725669472</v>
      </c>
      <c r="L103" s="5">
        <v>151806224299</v>
      </c>
    </row>
    <row r="104" spans="3:12" ht="15.5" x14ac:dyDescent="0.35">
      <c r="C104" t="s">
        <v>316</v>
      </c>
    </row>
    <row r="105" spans="3:12" ht="15.5" x14ac:dyDescent="0.35">
      <c r="C105" t="s">
        <v>317</v>
      </c>
      <c r="D105" s="5">
        <v>276107733422</v>
      </c>
      <c r="E105" s="5">
        <v>263705025460</v>
      </c>
      <c r="F105" s="5">
        <v>274338160031</v>
      </c>
      <c r="G105" s="5">
        <v>292415329332</v>
      </c>
      <c r="I105" s="5">
        <v>263705025460</v>
      </c>
      <c r="J105" s="5">
        <v>177448007124</v>
      </c>
      <c r="K105" s="5">
        <v>138398957404</v>
      </c>
      <c r="L105" s="5">
        <v>146536643210</v>
      </c>
    </row>
    <row r="106" spans="3:12" ht="15.5" x14ac:dyDescent="0.35">
      <c r="C106" t="s">
        <v>347</v>
      </c>
      <c r="D106" s="5">
        <v>488884532</v>
      </c>
      <c r="E106" s="5">
        <v>257424382</v>
      </c>
      <c r="I106" s="5">
        <v>257424382</v>
      </c>
    </row>
    <row r="107" spans="3:12" ht="15.5" x14ac:dyDescent="0.35">
      <c r="C107" t="s">
        <v>127</v>
      </c>
      <c r="D107" s="5">
        <v>420149017180</v>
      </c>
      <c r="E107" s="5">
        <v>410962279309</v>
      </c>
      <c r="F107" s="5">
        <v>421341336115</v>
      </c>
      <c r="G107" s="5">
        <v>432491805376</v>
      </c>
      <c r="I107" s="5">
        <v>410962279309</v>
      </c>
      <c r="J107" s="5">
        <v>328595335017</v>
      </c>
      <c r="K107" s="5">
        <v>262720808429</v>
      </c>
      <c r="L107" s="5">
        <v>257368568109</v>
      </c>
    </row>
    <row r="108" spans="3:12" ht="15.5" x14ac:dyDescent="0.35">
      <c r="C108" t="s">
        <v>128</v>
      </c>
    </row>
    <row r="109" spans="3:12" ht="15.5" x14ac:dyDescent="0.35">
      <c r="C109" t="s">
        <v>129</v>
      </c>
      <c r="D109" s="5">
        <v>337948720000</v>
      </c>
      <c r="E109" s="5">
        <v>337948720000</v>
      </c>
      <c r="F109" s="5">
        <v>337948720000</v>
      </c>
      <c r="G109" s="5">
        <v>281623930000</v>
      </c>
      <c r="I109" s="5">
        <v>337948720000</v>
      </c>
      <c r="J109" s="5">
        <v>281623930000</v>
      </c>
      <c r="K109" s="5">
        <v>31623930000</v>
      </c>
      <c r="L109" s="5">
        <v>31623930000</v>
      </c>
    </row>
    <row r="110" spans="3:12" ht="15.5" x14ac:dyDescent="0.35">
      <c r="C110" t="s">
        <v>130</v>
      </c>
      <c r="D110" s="5">
        <v>88337207312</v>
      </c>
      <c r="E110" s="5">
        <v>88337207312</v>
      </c>
      <c r="F110" s="5">
        <v>88337207312</v>
      </c>
      <c r="G110" s="5">
        <v>6431655000</v>
      </c>
      <c r="I110" s="5">
        <v>88337207312</v>
      </c>
      <c r="J110" s="5">
        <v>6431655000</v>
      </c>
      <c r="K110" s="5">
        <v>6431655000</v>
      </c>
      <c r="L110" s="5">
        <v>6431655000</v>
      </c>
    </row>
    <row r="111" spans="3:12" ht="15.5" x14ac:dyDescent="0.35">
      <c r="C111" t="s">
        <v>131</v>
      </c>
      <c r="D111" s="5">
        <v>230560567913</v>
      </c>
      <c r="E111" s="5">
        <v>194006595286</v>
      </c>
      <c r="F111" s="5">
        <v>158536504543</v>
      </c>
      <c r="G111" s="5">
        <v>120626358727</v>
      </c>
      <c r="I111" s="5">
        <v>194006595286</v>
      </c>
      <c r="J111" s="5">
        <v>99542884178</v>
      </c>
      <c r="K111" s="5">
        <v>337676278566</v>
      </c>
      <c r="L111" s="5">
        <v>265207205552</v>
      </c>
    </row>
    <row r="112" spans="3:12" ht="15.5" x14ac:dyDescent="0.35">
      <c r="C112" t="s">
        <v>132</v>
      </c>
      <c r="D112" s="5">
        <v>11300000000</v>
      </c>
      <c r="E112" s="5">
        <v>11300000000</v>
      </c>
      <c r="F112" s="5">
        <v>11300000000</v>
      </c>
      <c r="G112" s="5">
        <v>11300000000</v>
      </c>
      <c r="I112" s="5">
        <v>11300000000</v>
      </c>
      <c r="J112" s="5">
        <v>10300000000</v>
      </c>
      <c r="K112" s="5">
        <v>300000000</v>
      </c>
      <c r="L112" s="5">
        <v>300000000</v>
      </c>
    </row>
    <row r="113" spans="2:12" ht="15.5" x14ac:dyDescent="0.35">
      <c r="C113" t="s">
        <v>133</v>
      </c>
      <c r="D113" s="5">
        <v>219260567913</v>
      </c>
      <c r="E113" s="5">
        <v>182706595286</v>
      </c>
      <c r="F113" s="5">
        <v>147236504543</v>
      </c>
      <c r="G113" s="5">
        <v>109326358727</v>
      </c>
      <c r="I113" s="5">
        <v>182706595286</v>
      </c>
      <c r="J113" s="5">
        <v>89242884178</v>
      </c>
      <c r="K113" s="5">
        <v>337376278566</v>
      </c>
      <c r="L113" s="5">
        <v>264907205552</v>
      </c>
    </row>
    <row r="114" spans="2:12" ht="15.5" x14ac:dyDescent="0.35">
      <c r="C114" t="s">
        <v>134</v>
      </c>
      <c r="D114" s="5">
        <v>230560567913</v>
      </c>
      <c r="E114" s="5">
        <v>194006595286</v>
      </c>
      <c r="F114" s="5">
        <v>158536504543</v>
      </c>
      <c r="G114" s="5">
        <v>120626358727</v>
      </c>
      <c r="I114" s="5">
        <v>194006595286</v>
      </c>
      <c r="J114" s="5">
        <v>99542884178</v>
      </c>
      <c r="K114" s="5">
        <v>337676278566</v>
      </c>
      <c r="L114" s="5">
        <v>265207205552</v>
      </c>
    </row>
    <row r="115" spans="2:12" ht="15.5" x14ac:dyDescent="0.35">
      <c r="C115" t="s">
        <v>135</v>
      </c>
      <c r="D115" s="5">
        <v>16621049</v>
      </c>
      <c r="E115" s="5">
        <v>16510605</v>
      </c>
      <c r="F115" s="5">
        <v>16673169</v>
      </c>
      <c r="G115" s="5">
        <v>6440991</v>
      </c>
      <c r="I115" s="5">
        <v>16510605</v>
      </c>
      <c r="J115" s="5">
        <v>5674406</v>
      </c>
      <c r="K115" s="5">
        <v>5033750</v>
      </c>
      <c r="L115" s="5">
        <v>998997</v>
      </c>
    </row>
    <row r="116" spans="2:12" ht="15.5" x14ac:dyDescent="0.35">
      <c r="C116" t="s">
        <v>9</v>
      </c>
      <c r="D116" s="5">
        <v>657181076781</v>
      </c>
      <c r="E116" s="5">
        <v>620626993710</v>
      </c>
      <c r="F116" s="5">
        <v>585142091841</v>
      </c>
      <c r="G116" s="5">
        <v>408991371535</v>
      </c>
      <c r="I116" s="5">
        <v>620626993710</v>
      </c>
      <c r="J116" s="5">
        <v>387907130401</v>
      </c>
      <c r="K116" s="5">
        <v>375865232922</v>
      </c>
      <c r="L116" s="5">
        <v>303867045688</v>
      </c>
    </row>
    <row r="117" spans="2:12" ht="15.5" x14ac:dyDescent="0.35">
      <c r="C117" t="s">
        <v>136</v>
      </c>
      <c r="D117" s="5">
        <v>1077330093961</v>
      </c>
      <c r="E117" s="5">
        <v>1031589273019</v>
      </c>
      <c r="F117" s="5">
        <v>1006483427956</v>
      </c>
      <c r="G117" s="5">
        <v>841483176911</v>
      </c>
      <c r="I117" s="5">
        <v>1031589273019</v>
      </c>
      <c r="J117" s="5">
        <v>716502465418</v>
      </c>
      <c r="K117" s="5">
        <v>638586041351</v>
      </c>
      <c r="L117" s="5">
        <v>561235613797</v>
      </c>
    </row>
    <row r="118" spans="2:12" ht="15.5" x14ac:dyDescent="0.35">
      <c r="C118" t="s">
        <v>137</v>
      </c>
      <c r="D118" s="5">
        <v>3379487200</v>
      </c>
      <c r="E118" s="5">
        <v>3379487200</v>
      </c>
      <c r="F118" s="5">
        <v>3379487200</v>
      </c>
      <c r="G118" s="5">
        <v>281623930</v>
      </c>
      <c r="I118" s="5">
        <v>3379487200</v>
      </c>
      <c r="J118" s="5">
        <v>281623930</v>
      </c>
      <c r="K118" s="5">
        <v>281623930</v>
      </c>
      <c r="L118" s="5">
        <v>281623930</v>
      </c>
    </row>
    <row r="120" spans="2:12" ht="15.5" x14ac:dyDescent="0.35">
      <c r="B120" t="s">
        <v>138</v>
      </c>
      <c r="C120" t="s">
        <v>139</v>
      </c>
      <c r="D120" s="5">
        <v>53093164214</v>
      </c>
      <c r="E120" s="5">
        <v>27628467404</v>
      </c>
      <c r="F120" s="5">
        <v>78540178357</v>
      </c>
      <c r="G120" s="5">
        <v>56044463123</v>
      </c>
      <c r="I120" s="5">
        <v>178756300514</v>
      </c>
      <c r="J120" s="5">
        <v>195582159626</v>
      </c>
      <c r="K120" s="5">
        <v>226034454631</v>
      </c>
      <c r="L120" s="5">
        <v>148973580713</v>
      </c>
    </row>
    <row r="121" spans="2:12" ht="15.5" x14ac:dyDescent="0.35">
      <c r="C121" t="s">
        <v>319</v>
      </c>
      <c r="D121" s="5">
        <v>359150385990</v>
      </c>
      <c r="E121" s="5">
        <v>346557692309</v>
      </c>
      <c r="F121" s="5">
        <v>317085889816</v>
      </c>
      <c r="G121" s="5">
        <v>346805977559</v>
      </c>
      <c r="I121" s="5">
        <v>1292559116517</v>
      </c>
      <c r="J121" s="5">
        <v>1049703156107</v>
      </c>
      <c r="K121" s="5">
        <v>984742968421</v>
      </c>
      <c r="L121" s="5">
        <v>778133218637</v>
      </c>
    </row>
    <row r="122" spans="2:12" ht="15.5" x14ac:dyDescent="0.35">
      <c r="C122" t="s">
        <v>141</v>
      </c>
      <c r="D122" s="5">
        <v>907534959</v>
      </c>
      <c r="E122" s="5">
        <v>1976854066</v>
      </c>
      <c r="F122" s="5">
        <v>2737837240</v>
      </c>
      <c r="G122" s="5">
        <v>439008596</v>
      </c>
      <c r="I122" s="5">
        <v>5518144600</v>
      </c>
      <c r="J122" s="5">
        <v>3010488289</v>
      </c>
      <c r="K122" s="5">
        <v>2140479731</v>
      </c>
      <c r="L122" s="5">
        <v>605787936</v>
      </c>
    </row>
    <row r="123" spans="2:12" ht="15.5" x14ac:dyDescent="0.35">
      <c r="C123" t="s">
        <v>145</v>
      </c>
      <c r="D123" s="5">
        <v>-14968476996</v>
      </c>
      <c r="E123" s="5">
        <v>-23719548213</v>
      </c>
      <c r="F123" s="5">
        <v>-8821878901</v>
      </c>
      <c r="G123" s="5">
        <v>-13801235348</v>
      </c>
      <c r="I123" s="5">
        <v>-58946622408</v>
      </c>
      <c r="J123" s="5">
        <v>-39940708002</v>
      </c>
      <c r="K123" s="5">
        <v>-26244579244</v>
      </c>
      <c r="L123" s="5">
        <v>-22719387358</v>
      </c>
    </row>
    <row r="124" spans="2:12" ht="15.5" x14ac:dyDescent="0.35">
      <c r="C124" t="s">
        <v>146</v>
      </c>
      <c r="D124" s="5">
        <v>-7494494945</v>
      </c>
      <c r="E124" s="5">
        <v>-11620201517</v>
      </c>
      <c r="F124" s="5">
        <v>-11652983674</v>
      </c>
      <c r="G124" s="5">
        <v>-10237541014</v>
      </c>
      <c r="I124" s="5">
        <v>-37431324618</v>
      </c>
      <c r="J124" s="5">
        <v>-35009181116</v>
      </c>
      <c r="K124" s="5">
        <v>-32703127516</v>
      </c>
      <c r="L124" s="5">
        <v>-31306865411</v>
      </c>
    </row>
    <row r="125" spans="2:12" ht="15.5" x14ac:dyDescent="0.35">
      <c r="C125" t="s">
        <v>419</v>
      </c>
      <c r="D125" s="5">
        <v>-280896474322</v>
      </c>
      <c r="E125" s="5">
        <v>-280405241663</v>
      </c>
      <c r="F125" s="5">
        <v>-214782843736</v>
      </c>
      <c r="G125" s="5">
        <v>-260884861614</v>
      </c>
      <c r="I125" s="5">
        <v>-1000756513602</v>
      </c>
      <c r="J125" s="5">
        <v>-765842058037</v>
      </c>
      <c r="K125" s="5">
        <v>-687108558509</v>
      </c>
      <c r="L125" s="5">
        <v>-561702880159</v>
      </c>
    </row>
    <row r="126" spans="2:12" ht="15.5" x14ac:dyDescent="0.35">
      <c r="C126" t="s">
        <v>386</v>
      </c>
      <c r="D126" s="5">
        <v>-5392411812</v>
      </c>
      <c r="E126" s="5">
        <v>-5529973505</v>
      </c>
      <c r="F126" s="5">
        <v>-6025842388</v>
      </c>
      <c r="G126" s="5">
        <v>-6276885056</v>
      </c>
      <c r="I126" s="5">
        <v>-22555385902</v>
      </c>
      <c r="J126" s="5">
        <v>-14402328150</v>
      </c>
      <c r="K126" s="5">
        <v>-14392738629</v>
      </c>
      <c r="L126" s="5">
        <v>-13978086950</v>
      </c>
    </row>
    <row r="127" spans="2:12" ht="15.5" x14ac:dyDescent="0.35">
      <c r="C127" t="s">
        <v>420</v>
      </c>
      <c r="E127" s="5">
        <v>-61714517</v>
      </c>
      <c r="I127" s="5">
        <v>-61714517</v>
      </c>
      <c r="J127" s="5">
        <v>-1341910366</v>
      </c>
      <c r="K127" s="5">
        <v>-145989623</v>
      </c>
      <c r="L127" s="5">
        <v>-95705982</v>
      </c>
    </row>
    <row r="128" spans="2:12" ht="15.5" x14ac:dyDescent="0.35">
      <c r="C128" t="s">
        <v>421</v>
      </c>
      <c r="E128" s="5">
        <v>-69399556</v>
      </c>
      <c r="I128" s="5">
        <v>-69399556</v>
      </c>
      <c r="J128" s="5">
        <v>-595299099</v>
      </c>
      <c r="K128" s="5">
        <v>-354000000</v>
      </c>
      <c r="L128" s="5">
        <v>-42500000</v>
      </c>
    </row>
    <row r="129" spans="3:12" ht="15.5" x14ac:dyDescent="0.35">
      <c r="C129" t="s">
        <v>422</v>
      </c>
      <c r="D129" s="5">
        <v>1787101340</v>
      </c>
      <c r="E129" s="5">
        <v>500000000</v>
      </c>
      <c r="I129" s="5">
        <v>500000000</v>
      </c>
    </row>
    <row r="130" spans="3:12" ht="15.5" x14ac:dyDescent="0.35">
      <c r="C130" t="s">
        <v>423</v>
      </c>
      <c r="K130" s="5">
        <v>100000000</v>
      </c>
      <c r="L130" s="5">
        <v>80000000</v>
      </c>
    </row>
    <row r="131" spans="3:12" ht="15.5" x14ac:dyDescent="0.35">
      <c r="C131" t="s">
        <v>159</v>
      </c>
      <c r="D131" s="5">
        <v>10814446153</v>
      </c>
      <c r="E131" s="5">
        <v>-6465838869</v>
      </c>
      <c r="F131" s="5">
        <v>113179878995</v>
      </c>
      <c r="G131" s="5">
        <v>-33571877660</v>
      </c>
      <c r="I131" s="5">
        <v>191348946701</v>
      </c>
      <c r="J131" s="5">
        <v>-53478072308</v>
      </c>
      <c r="K131" s="5">
        <v>-75287377396</v>
      </c>
      <c r="L131" s="5">
        <v>588643807</v>
      </c>
    </row>
    <row r="132" spans="3:12" ht="15.5" x14ac:dyDescent="0.35">
      <c r="C132" t="s">
        <v>160</v>
      </c>
      <c r="D132" s="5">
        <v>-77657894380</v>
      </c>
      <c r="E132" s="5">
        <v>-70404179929</v>
      </c>
      <c r="F132" s="5">
        <v>-61862229141</v>
      </c>
      <c r="G132" s="5">
        <v>-14982294964</v>
      </c>
      <c r="I132" s="5">
        <v>-248915605712</v>
      </c>
      <c r="J132" s="5">
        <v>-194863280131</v>
      </c>
      <c r="K132" s="5">
        <v>-119177590552</v>
      </c>
      <c r="L132" s="5">
        <v>-133374909288</v>
      </c>
    </row>
    <row r="133" spans="3:12" ht="15.5" x14ac:dyDescent="0.35">
      <c r="C133" t="s">
        <v>424</v>
      </c>
      <c r="D133" s="5">
        <v>-84662539976</v>
      </c>
      <c r="E133" s="5">
        <v>-70893474258</v>
      </c>
      <c r="F133" s="5">
        <v>-69396703913</v>
      </c>
      <c r="G133" s="5">
        <v>-20849262436</v>
      </c>
      <c r="I133" s="5">
        <v>-265468176278</v>
      </c>
      <c r="J133" s="5">
        <v>-208293613793</v>
      </c>
      <c r="K133" s="5">
        <v>-133833914623</v>
      </c>
      <c r="L133" s="5">
        <v>-151646469648</v>
      </c>
    </row>
    <row r="134" spans="3:12" ht="15.5" x14ac:dyDescent="0.35">
      <c r="C134" t="s">
        <v>400</v>
      </c>
      <c r="D134" s="5">
        <v>7196585596</v>
      </c>
      <c r="E134" s="5">
        <v>503524329</v>
      </c>
      <c r="F134" s="5">
        <v>7534474772</v>
      </c>
      <c r="G134" s="5">
        <v>5866967472</v>
      </c>
      <c r="I134" s="5">
        <v>16566800566</v>
      </c>
      <c r="J134" s="5">
        <v>13430333662</v>
      </c>
      <c r="K134" s="5">
        <v>15115746293</v>
      </c>
      <c r="L134" s="5">
        <v>18271560360</v>
      </c>
    </row>
    <row r="135" spans="3:12" ht="15.5" x14ac:dyDescent="0.35">
      <c r="C135" t="s">
        <v>328</v>
      </c>
      <c r="D135" s="5">
        <v>-191940000</v>
      </c>
      <c r="E135" s="5">
        <v>-14230000</v>
      </c>
      <c r="I135" s="5">
        <v>-14230000</v>
      </c>
      <c r="K135" s="5">
        <v>-49200000</v>
      </c>
    </row>
    <row r="136" spans="3:12" ht="15.5" x14ac:dyDescent="0.35">
      <c r="C136" t="s">
        <v>425</v>
      </c>
      <c r="K136" s="5">
        <v>-410222222</v>
      </c>
    </row>
    <row r="137" spans="3:12" ht="15.5" x14ac:dyDescent="0.35">
      <c r="C137" t="s">
        <v>170</v>
      </c>
      <c r="D137" s="5">
        <v>10814446153</v>
      </c>
      <c r="E137" s="5">
        <v>-6465838869</v>
      </c>
      <c r="F137" s="5">
        <v>113179878995</v>
      </c>
      <c r="G137" s="5">
        <v>-33571877660</v>
      </c>
      <c r="I137" s="5">
        <v>191348946701</v>
      </c>
      <c r="J137" s="5">
        <v>-53478072308</v>
      </c>
      <c r="K137" s="5">
        <v>-75287377396</v>
      </c>
      <c r="L137" s="5">
        <v>588643807</v>
      </c>
    </row>
    <row r="138" spans="3:12" ht="15.5" x14ac:dyDescent="0.35">
      <c r="C138" t="s">
        <v>357</v>
      </c>
      <c r="D138" s="5">
        <v>30000000000</v>
      </c>
      <c r="E138" s="5">
        <v>32500000000</v>
      </c>
      <c r="G138" s="5">
        <v>36000000000</v>
      </c>
      <c r="I138" s="5">
        <v>73500000000</v>
      </c>
      <c r="J138" s="5">
        <v>77000000000</v>
      </c>
      <c r="K138" s="5">
        <v>20000000000</v>
      </c>
      <c r="L138" s="5">
        <v>90000000000</v>
      </c>
    </row>
    <row r="139" spans="3:12" ht="15.5" x14ac:dyDescent="0.35">
      <c r="C139" t="s">
        <v>181</v>
      </c>
      <c r="D139" s="5">
        <v>-11003417101</v>
      </c>
      <c r="E139" s="5">
        <v>-30020083770</v>
      </c>
      <c r="F139" s="5">
        <v>-15234075437</v>
      </c>
      <c r="G139" s="5">
        <v>-11967116472</v>
      </c>
      <c r="I139" s="5">
        <v>-69167748804</v>
      </c>
      <c r="J139" s="5">
        <v>-44214463929</v>
      </c>
      <c r="K139" s="5">
        <v>-63986294215</v>
      </c>
      <c r="L139" s="5">
        <v>-60245139573</v>
      </c>
    </row>
    <row r="140" spans="3:12" ht="15.5" x14ac:dyDescent="0.35">
      <c r="C140" t="s">
        <v>185</v>
      </c>
      <c r="D140" s="5">
        <v>-1446429579</v>
      </c>
      <c r="E140" s="5">
        <v>-1366420227</v>
      </c>
      <c r="F140" s="5">
        <v>-4261428477</v>
      </c>
      <c r="G140" s="5">
        <v>-1772071398</v>
      </c>
      <c r="I140" s="5">
        <v>-9283802467</v>
      </c>
      <c r="J140" s="5">
        <v>-5989409718</v>
      </c>
      <c r="K140" s="5">
        <v>-1293973611</v>
      </c>
      <c r="L140" s="5">
        <v>-3868072620</v>
      </c>
    </row>
    <row r="141" spans="3:12" ht="15.5" x14ac:dyDescent="0.35">
      <c r="C141" t="s">
        <v>426</v>
      </c>
      <c r="I141" s="5">
        <v>130000000009</v>
      </c>
      <c r="J141" s="5">
        <v>20000000000</v>
      </c>
    </row>
    <row r="142" spans="3:12" ht="15.5" x14ac:dyDescent="0.35">
      <c r="C142" t="s">
        <v>358</v>
      </c>
      <c r="D142" s="5">
        <v>-6735707167</v>
      </c>
      <c r="E142" s="5">
        <v>-6622701708</v>
      </c>
      <c r="F142" s="5">
        <v>-6511592567</v>
      </c>
      <c r="G142" s="5">
        <v>-5835256460</v>
      </c>
      <c r="I142" s="5">
        <v>-21932411019</v>
      </c>
      <c r="J142" s="5">
        <v>-279332001</v>
      </c>
    </row>
    <row r="143" spans="3:12" ht="15.5" x14ac:dyDescent="0.35">
      <c r="C143" t="s">
        <v>427</v>
      </c>
      <c r="E143" s="5">
        <v>-956633164</v>
      </c>
      <c r="F143" s="5">
        <v>139186975476</v>
      </c>
      <c r="I143" s="5">
        <v>138230342312</v>
      </c>
      <c r="K143" s="5">
        <v>4000000</v>
      </c>
      <c r="L143" s="5">
        <v>1000000</v>
      </c>
    </row>
    <row r="144" spans="3:12" ht="15.5" x14ac:dyDescent="0.35">
      <c r="C144" t="s">
        <v>409</v>
      </c>
      <c r="G144" s="5">
        <v>-49997433330</v>
      </c>
      <c r="I144" s="5">
        <v>-49997433330</v>
      </c>
      <c r="J144" s="5">
        <v>-99994866660</v>
      </c>
      <c r="K144" s="5">
        <v>-30011109570</v>
      </c>
      <c r="L144" s="5">
        <v>-25299144000</v>
      </c>
    </row>
    <row r="145" spans="2:12" ht="15.5" x14ac:dyDescent="0.35">
      <c r="C145" t="s">
        <v>362</v>
      </c>
      <c r="D145" s="5">
        <v>-13750284013</v>
      </c>
      <c r="E145" s="5">
        <v>-49241551394</v>
      </c>
      <c r="F145" s="5">
        <v>129857828211</v>
      </c>
      <c r="G145" s="5">
        <v>7490290499</v>
      </c>
      <c r="I145" s="5">
        <v>121189641503</v>
      </c>
      <c r="J145" s="5">
        <v>-52759192813</v>
      </c>
      <c r="K145" s="5">
        <v>31569486683</v>
      </c>
      <c r="L145" s="5">
        <v>16187315232</v>
      </c>
    </row>
    <row r="146" spans="2:12" ht="15.5" x14ac:dyDescent="0.35">
      <c r="C146" t="s">
        <v>188</v>
      </c>
      <c r="D146" s="5">
        <v>150193956028</v>
      </c>
      <c r="I146" s="5">
        <v>29004314525</v>
      </c>
      <c r="J146" s="5">
        <v>81763507338</v>
      </c>
      <c r="K146" s="5">
        <v>50194020655</v>
      </c>
      <c r="L146" s="5">
        <v>34006705423</v>
      </c>
    </row>
    <row r="147" spans="2:12" ht="15.5" x14ac:dyDescent="0.35">
      <c r="C147" t="s">
        <v>189</v>
      </c>
      <c r="D147" s="5">
        <v>136443672015</v>
      </c>
      <c r="E147" s="5">
        <v>-49241551394</v>
      </c>
      <c r="F147" s="5">
        <v>129857828211</v>
      </c>
      <c r="G147" s="5">
        <v>7490290499</v>
      </c>
      <c r="I147" s="5">
        <v>150193956028</v>
      </c>
      <c r="J147" s="5">
        <v>29004314525</v>
      </c>
      <c r="K147" s="5">
        <v>81763507338</v>
      </c>
      <c r="L147" s="5">
        <v>50194020655</v>
      </c>
    </row>
    <row r="149" spans="2:12" ht="15.5" x14ac:dyDescent="0.35">
      <c r="B149" t="s">
        <v>190</v>
      </c>
      <c r="C149" t="s">
        <v>11</v>
      </c>
      <c r="D149" s="5">
        <v>3380000000</v>
      </c>
      <c r="E149" s="5">
        <v>3380000000</v>
      </c>
      <c r="F149" s="5">
        <v>3380000000</v>
      </c>
      <c r="G149" s="5">
        <v>280000000</v>
      </c>
      <c r="I149" s="5">
        <v>3380000000</v>
      </c>
      <c r="J149" s="5">
        <v>280000000</v>
      </c>
      <c r="K149" s="5">
        <v>280000000</v>
      </c>
      <c r="L149" s="5">
        <v>280000000</v>
      </c>
    </row>
    <row r="150" spans="2:12" ht="15.5" x14ac:dyDescent="0.35">
      <c r="C150" t="s">
        <v>191</v>
      </c>
      <c r="D150" s="6">
        <v>10.82</v>
      </c>
      <c r="E150" s="6">
        <v>10.5</v>
      </c>
      <c r="F150" s="6">
        <v>11.22</v>
      </c>
      <c r="G150" s="6">
        <v>148.97999999999999</v>
      </c>
    </row>
    <row r="151" spans="2:12" ht="15.5" x14ac:dyDescent="0.35">
      <c r="C151" t="s">
        <v>192</v>
      </c>
      <c r="D151" s="6">
        <v>35.119999999999997</v>
      </c>
      <c r="E151" s="6">
        <v>42.48</v>
      </c>
      <c r="F151" s="6">
        <v>45.9</v>
      </c>
      <c r="G151" s="5">
        <v>0</v>
      </c>
    </row>
    <row r="152" spans="2:12" ht="15.5" x14ac:dyDescent="0.35">
      <c r="C152" t="s">
        <v>59</v>
      </c>
      <c r="D152" s="6">
        <v>3.59</v>
      </c>
      <c r="E152" s="6">
        <v>4.04</v>
      </c>
      <c r="F152" s="6">
        <v>5.31</v>
      </c>
      <c r="G152" s="5">
        <v>0</v>
      </c>
    </row>
    <row r="153" spans="2:12" ht="15.5" x14ac:dyDescent="0.35">
      <c r="C153" t="s">
        <v>193</v>
      </c>
      <c r="D153" s="5">
        <v>73630000000</v>
      </c>
      <c r="E153" s="5">
        <v>81640000000</v>
      </c>
      <c r="F153" s="5">
        <v>74110000000</v>
      </c>
      <c r="G153" s="5">
        <v>107480000000</v>
      </c>
    </row>
    <row r="154" spans="2:12" ht="15.5" x14ac:dyDescent="0.35">
      <c r="C154" t="s">
        <v>194</v>
      </c>
      <c r="D154" s="6">
        <v>3.39E-2</v>
      </c>
      <c r="E154" s="6">
        <v>3.44E-2</v>
      </c>
      <c r="F154" s="6">
        <v>3.7699999999999997E-2</v>
      </c>
      <c r="G154" s="6">
        <v>4.99E-2</v>
      </c>
    </row>
    <row r="155" spans="2:12" ht="15.5" x14ac:dyDescent="0.35">
      <c r="C155" t="s">
        <v>195</v>
      </c>
      <c r="D155" s="6">
        <v>5.5599999999999997E-2</v>
      </c>
      <c r="E155" s="6">
        <v>5.7200000000000001E-2</v>
      </c>
      <c r="F155" s="6">
        <v>6.480000000000001E-2</v>
      </c>
      <c r="G155" s="6">
        <v>0.1026</v>
      </c>
    </row>
    <row r="156" spans="2:12" ht="15.5" x14ac:dyDescent="0.35">
      <c r="C156" t="s">
        <v>196</v>
      </c>
      <c r="D156" s="6">
        <v>4.82E-2</v>
      </c>
      <c r="E156" s="6">
        <v>5.9699999999999996E-2</v>
      </c>
      <c r="F156" s="6">
        <v>5.7500000000000002E-2</v>
      </c>
      <c r="G156" s="6">
        <v>0.14269999999999999</v>
      </c>
    </row>
    <row r="157" spans="2:12" ht="15.5" x14ac:dyDescent="0.35">
      <c r="C157" t="s">
        <v>197</v>
      </c>
      <c r="D157" s="6">
        <v>9.86</v>
      </c>
      <c r="E157" s="6">
        <v>14.8</v>
      </c>
      <c r="F157" s="6">
        <v>13.79</v>
      </c>
      <c r="G157" s="6">
        <v>8.67</v>
      </c>
    </row>
    <row r="158" spans="2:12" ht="15.5" x14ac:dyDescent="0.35">
      <c r="C158" t="s">
        <v>198</v>
      </c>
      <c r="D158" s="5">
        <v>657000000000</v>
      </c>
      <c r="E158" s="5">
        <v>621000000000</v>
      </c>
      <c r="F158" s="5">
        <v>585000000000</v>
      </c>
      <c r="G158" s="5">
        <v>409000000000</v>
      </c>
    </row>
    <row r="159" spans="2:12" ht="15.5" x14ac:dyDescent="0.35">
      <c r="C159" t="s">
        <v>199</v>
      </c>
      <c r="D159" s="6">
        <v>1.95</v>
      </c>
      <c r="E159" s="6">
        <v>2.4300000000000002</v>
      </c>
      <c r="F159" s="6">
        <v>2.97</v>
      </c>
      <c r="G159" s="5">
        <v>0</v>
      </c>
    </row>
    <row r="160" spans="2:12" ht="15.5" x14ac:dyDescent="0.35">
      <c r="C160" t="s">
        <v>200</v>
      </c>
      <c r="D160" s="6">
        <v>194.46</v>
      </c>
      <c r="E160" s="6">
        <v>183.64</v>
      </c>
      <c r="F160" s="6">
        <v>173.14</v>
      </c>
      <c r="G160" s="6">
        <v>1452.24</v>
      </c>
    </row>
    <row r="161" spans="3:12" ht="15.5" x14ac:dyDescent="0.35">
      <c r="C161" t="s">
        <v>201</v>
      </c>
      <c r="D161" s="6">
        <v>1.95</v>
      </c>
      <c r="E161" s="6">
        <v>2.4300000000000002</v>
      </c>
      <c r="F161" s="6">
        <v>2.97</v>
      </c>
      <c r="G161" s="5">
        <v>0</v>
      </c>
    </row>
    <row r="162" spans="3:12" ht="15.5" x14ac:dyDescent="0.35">
      <c r="C162" t="s">
        <v>202</v>
      </c>
      <c r="D162" s="6">
        <v>194.46</v>
      </c>
      <c r="E162" s="6">
        <v>183.64</v>
      </c>
      <c r="F162" s="6">
        <v>173.14</v>
      </c>
      <c r="G162" s="6">
        <v>1452.24</v>
      </c>
    </row>
    <row r="163" spans="3:12" ht="15.5" x14ac:dyDescent="0.35">
      <c r="C163" t="s">
        <v>203</v>
      </c>
      <c r="D163" s="5">
        <v>71000000000</v>
      </c>
      <c r="E163" s="5">
        <v>71000000000</v>
      </c>
      <c r="F163" s="5">
        <v>67000000000</v>
      </c>
      <c r="G163" s="5">
        <v>72000000000</v>
      </c>
    </row>
    <row r="164" spans="3:12" ht="15.5" x14ac:dyDescent="0.35">
      <c r="C164" t="s">
        <v>204</v>
      </c>
      <c r="D164" s="5">
        <v>266000000000</v>
      </c>
      <c r="E164" s="5">
        <v>254000000000</v>
      </c>
      <c r="F164" s="5">
        <v>262000000000</v>
      </c>
      <c r="G164" s="5">
        <v>279000000000</v>
      </c>
    </row>
    <row r="165" spans="3:12" ht="15.5" x14ac:dyDescent="0.35">
      <c r="C165" t="s">
        <v>205</v>
      </c>
      <c r="D165" s="5">
        <v>657000000000</v>
      </c>
      <c r="E165" s="5">
        <v>621000000000</v>
      </c>
      <c r="F165" s="5">
        <v>585000000000</v>
      </c>
      <c r="G165" s="5">
        <v>409000000000</v>
      </c>
    </row>
    <row r="166" spans="3:12" ht="15.5" x14ac:dyDescent="0.35">
      <c r="C166" t="s">
        <v>23</v>
      </c>
      <c r="D166" s="5">
        <v>337000000000</v>
      </c>
      <c r="E166" s="5">
        <v>325000000000</v>
      </c>
      <c r="F166" s="5">
        <v>329000000000</v>
      </c>
      <c r="G166" s="5">
        <v>351000000000</v>
      </c>
    </row>
    <row r="167" spans="3:12" ht="15.5" x14ac:dyDescent="0.35">
      <c r="C167" t="s">
        <v>20</v>
      </c>
      <c r="D167" s="5">
        <v>201000000000</v>
      </c>
      <c r="E167" s="5">
        <v>175000000000</v>
      </c>
      <c r="F167" s="5">
        <v>130000000000</v>
      </c>
      <c r="G167" s="5">
        <v>281000000000</v>
      </c>
    </row>
    <row r="168" spans="3:12" ht="15.5" x14ac:dyDescent="0.35">
      <c r="C168" t="s">
        <v>206</v>
      </c>
      <c r="D168" s="5">
        <v>151000000000</v>
      </c>
      <c r="E168" s="5">
        <v>167000000000</v>
      </c>
      <c r="F168" s="5">
        <v>183000000000</v>
      </c>
      <c r="G168" s="5">
        <v>64000000000</v>
      </c>
    </row>
    <row r="169" spans="3:12" ht="15.5" x14ac:dyDescent="0.35">
      <c r="C169" t="s">
        <v>207</v>
      </c>
      <c r="D169" s="5">
        <v>53000000000</v>
      </c>
      <c r="E169" s="5">
        <v>28000000000</v>
      </c>
      <c r="F169" s="5">
        <v>79000000000</v>
      </c>
      <c r="G169" s="5">
        <v>56000000000</v>
      </c>
    </row>
    <row r="170" spans="3:12" ht="15.5" x14ac:dyDescent="0.35">
      <c r="C170" t="s">
        <v>208</v>
      </c>
    </row>
    <row r="171" spans="3:12" ht="15.5" x14ac:dyDescent="0.35">
      <c r="C171" t="s">
        <v>12</v>
      </c>
      <c r="D171" s="5">
        <v>53000000000</v>
      </c>
      <c r="E171" s="5">
        <v>28000000000</v>
      </c>
      <c r="F171" s="5">
        <v>79000000000</v>
      </c>
      <c r="G171" s="5">
        <v>56000000000</v>
      </c>
    </row>
    <row r="172" spans="3:12" ht="15.5" x14ac:dyDescent="0.35">
      <c r="C172" t="s">
        <v>15</v>
      </c>
      <c r="D172" s="6">
        <v>15.71</v>
      </c>
      <c r="E172" s="6">
        <v>8.18</v>
      </c>
      <c r="F172" s="6">
        <v>23.24</v>
      </c>
      <c r="G172" s="5">
        <v>199</v>
      </c>
    </row>
    <row r="173" spans="3:12" ht="15.5" x14ac:dyDescent="0.35">
      <c r="C173" t="s">
        <v>44</v>
      </c>
      <c r="I173" s="6">
        <v>42.75</v>
      </c>
      <c r="J173" s="6">
        <v>397.2</v>
      </c>
      <c r="K173" s="6">
        <v>363.89</v>
      </c>
      <c r="L173" s="6">
        <v>320.76</v>
      </c>
    </row>
    <row r="174" spans="3:12" ht="15.5" x14ac:dyDescent="0.35">
      <c r="C174" t="s">
        <v>58</v>
      </c>
      <c r="I174" s="6">
        <v>10.43</v>
      </c>
      <c r="J174" s="5">
        <v>0</v>
      </c>
      <c r="K174" s="5">
        <v>0</v>
      </c>
      <c r="L174" s="5">
        <v>0</v>
      </c>
    </row>
    <row r="175" spans="3:12" ht="15.5" x14ac:dyDescent="0.35">
      <c r="C175" t="s">
        <v>61</v>
      </c>
      <c r="I175" s="6">
        <v>1.1399999999999999</v>
      </c>
      <c r="J175" s="5">
        <v>0</v>
      </c>
      <c r="K175" s="5">
        <v>0</v>
      </c>
      <c r="L175" s="5">
        <v>0</v>
      </c>
    </row>
    <row r="176" spans="3:12" ht="15.5" x14ac:dyDescent="0.35">
      <c r="C176" t="s">
        <v>209</v>
      </c>
      <c r="I176" s="5">
        <v>304040000000</v>
      </c>
      <c r="J176" s="5">
        <v>258200000000</v>
      </c>
    </row>
    <row r="177" spans="3:12" ht="15.5" x14ac:dyDescent="0.35">
      <c r="C177" t="s">
        <v>210</v>
      </c>
      <c r="I177" s="6">
        <v>0.14000000000000001</v>
      </c>
      <c r="J177" s="6">
        <v>0.15609999999999999</v>
      </c>
      <c r="K177" s="6">
        <v>0.1605</v>
      </c>
      <c r="L177" s="6">
        <v>0.161</v>
      </c>
    </row>
    <row r="178" spans="3:12" ht="15.5" x14ac:dyDescent="0.35">
      <c r="C178" t="s">
        <v>211</v>
      </c>
      <c r="I178" s="6">
        <v>0.23280000000000001</v>
      </c>
      <c r="J178" s="6">
        <v>0.28839999999999999</v>
      </c>
      <c r="K178" s="6">
        <v>0.2727</v>
      </c>
      <c r="L178" s="6">
        <v>0.29730000000000001</v>
      </c>
    </row>
    <row r="179" spans="3:12" ht="15.5" x14ac:dyDescent="0.35">
      <c r="C179" t="s">
        <v>212</v>
      </c>
      <c r="I179" s="6">
        <v>0.25829999999999997</v>
      </c>
      <c r="J179" s="6">
        <v>0.26369999999999999</v>
      </c>
      <c r="K179" s="6">
        <v>0.26800000000000002</v>
      </c>
      <c r="L179" s="6">
        <v>0.49790000000000001</v>
      </c>
    </row>
    <row r="180" spans="3:12" ht="15.5" x14ac:dyDescent="0.35">
      <c r="C180" t="s">
        <v>213</v>
      </c>
      <c r="I180" s="6">
        <v>11.11</v>
      </c>
      <c r="J180" s="6">
        <v>12.65</v>
      </c>
      <c r="K180" s="6">
        <v>10.68</v>
      </c>
      <c r="L180" s="6">
        <v>8.48</v>
      </c>
    </row>
    <row r="181" spans="3:12" ht="15.5" x14ac:dyDescent="0.35">
      <c r="C181" t="s">
        <v>55</v>
      </c>
      <c r="I181" s="6">
        <v>2.4300000000000002</v>
      </c>
      <c r="J181" s="5">
        <v>0</v>
      </c>
      <c r="K181" s="5">
        <v>0</v>
      </c>
      <c r="L181" s="5">
        <v>0</v>
      </c>
    </row>
    <row r="182" spans="3:12" ht="15.5" x14ac:dyDescent="0.35">
      <c r="C182" t="s">
        <v>52</v>
      </c>
      <c r="I182" s="6">
        <v>183.64</v>
      </c>
      <c r="J182" s="6">
        <v>1377.37</v>
      </c>
      <c r="K182" s="6">
        <v>1334.62</v>
      </c>
      <c r="L182" s="6">
        <v>1078.98</v>
      </c>
    </row>
    <row r="183" spans="3:12" ht="15.5" x14ac:dyDescent="0.35">
      <c r="C183" t="s">
        <v>214</v>
      </c>
      <c r="I183" s="6">
        <v>2.4300000000000002</v>
      </c>
      <c r="J183" s="5">
        <v>0</v>
      </c>
      <c r="K183" s="5">
        <v>0</v>
      </c>
      <c r="L183" s="5">
        <v>0</v>
      </c>
    </row>
    <row r="184" spans="3:12" ht="15.5" x14ac:dyDescent="0.35">
      <c r="C184" t="s">
        <v>215</v>
      </c>
      <c r="I184" s="6">
        <v>183.64</v>
      </c>
      <c r="J184" s="6">
        <v>1377.37</v>
      </c>
      <c r="K184" s="6">
        <v>1334.62</v>
      </c>
      <c r="L184" s="6">
        <v>1078.98</v>
      </c>
    </row>
    <row r="185" spans="3:12" ht="15.5" x14ac:dyDescent="0.35">
      <c r="C185" t="s">
        <v>216</v>
      </c>
      <c r="I185" s="5">
        <v>71000000000</v>
      </c>
      <c r="J185" s="5">
        <v>50000000000</v>
      </c>
      <c r="K185" s="5">
        <v>39000000000</v>
      </c>
      <c r="L185" s="5">
        <v>59000000000</v>
      </c>
    </row>
    <row r="186" spans="3:12" ht="15.5" x14ac:dyDescent="0.35">
      <c r="C186" t="s">
        <v>217</v>
      </c>
      <c r="I186" s="5">
        <v>254000000000</v>
      </c>
      <c r="J186" s="5">
        <v>163000000000</v>
      </c>
      <c r="K186" s="5">
        <v>121000000000</v>
      </c>
      <c r="L186" s="5">
        <v>145000000000</v>
      </c>
    </row>
    <row r="187" spans="3:12" ht="15.5" x14ac:dyDescent="0.35">
      <c r="C187" t="s">
        <v>25</v>
      </c>
      <c r="I187" s="5">
        <v>325000000000</v>
      </c>
      <c r="J187" s="5">
        <v>213000000000</v>
      </c>
      <c r="K187" s="5">
        <v>160000000000</v>
      </c>
      <c r="L187" s="5">
        <v>204000000000</v>
      </c>
    </row>
    <row r="188" spans="3:12" ht="15.5" x14ac:dyDescent="0.35">
      <c r="C188" t="s">
        <v>22</v>
      </c>
      <c r="I188" s="5">
        <v>175000000000</v>
      </c>
      <c r="J188" s="5">
        <v>184000000000</v>
      </c>
      <c r="K188" s="5">
        <v>78000000000</v>
      </c>
      <c r="L188" s="5">
        <v>154000000000</v>
      </c>
    </row>
    <row r="189" spans="3:12" ht="15.5" x14ac:dyDescent="0.35">
      <c r="C189" t="s">
        <v>218</v>
      </c>
      <c r="I189" s="5">
        <v>167000000000</v>
      </c>
      <c r="J189" s="5">
        <v>-4000000000</v>
      </c>
      <c r="K189" s="5">
        <v>43000000000</v>
      </c>
      <c r="L189" s="5">
        <v>16000000000</v>
      </c>
    </row>
    <row r="190" spans="3:12" ht="15.5" x14ac:dyDescent="0.35">
      <c r="C190" t="s">
        <v>219</v>
      </c>
      <c r="I190" s="5">
        <v>179000000000</v>
      </c>
      <c r="J190" s="5">
        <v>196000000000</v>
      </c>
      <c r="K190" s="5">
        <v>226000000000</v>
      </c>
      <c r="L190" s="5">
        <v>149000000000</v>
      </c>
    </row>
    <row r="191" spans="3:12" ht="15.5" x14ac:dyDescent="0.35">
      <c r="C191" t="s">
        <v>220</v>
      </c>
    </row>
    <row r="192" spans="3:12" ht="15.5" x14ac:dyDescent="0.35">
      <c r="C192" t="s">
        <v>14</v>
      </c>
      <c r="I192" s="5">
        <v>179000000000</v>
      </c>
      <c r="J192" s="5">
        <v>196000000000</v>
      </c>
      <c r="K192" s="5">
        <v>226000000000</v>
      </c>
      <c r="L192" s="5">
        <v>149000000000</v>
      </c>
    </row>
    <row r="193" spans="2:12" ht="15.5" x14ac:dyDescent="0.35">
      <c r="C193" t="s">
        <v>16</v>
      </c>
      <c r="I193" s="6">
        <v>52.89</v>
      </c>
      <c r="J193" s="6">
        <v>694.48</v>
      </c>
      <c r="K193" s="6">
        <v>802.61</v>
      </c>
      <c r="L193" s="6">
        <v>528.98</v>
      </c>
    </row>
    <row r="195" spans="2:12" ht="15.5" x14ac:dyDescent="0.35">
      <c r="B195" t="s">
        <v>221</v>
      </c>
      <c r="C195" t="s">
        <v>222</v>
      </c>
      <c r="D195" s="5">
        <v>37000000000</v>
      </c>
      <c r="E195" s="5">
        <v>35000000000</v>
      </c>
      <c r="F195" s="5">
        <v>38000000000</v>
      </c>
      <c r="G195" s="5">
        <v>42000000000</v>
      </c>
      <c r="H195" s="5">
        <v>146000000000</v>
      </c>
      <c r="I195" s="5">
        <v>144000000000</v>
      </c>
      <c r="J195" s="5">
        <v>112000000000</v>
      </c>
      <c r="K195" s="5">
        <v>102000000000</v>
      </c>
      <c r="L195" s="5">
        <v>90000000000</v>
      </c>
    </row>
    <row r="196" spans="2:12" ht="15.5" x14ac:dyDescent="0.35">
      <c r="C196" t="s">
        <v>223</v>
      </c>
      <c r="H196" s="5">
        <v>152000000000</v>
      </c>
      <c r="I196" s="5">
        <v>144000000000</v>
      </c>
    </row>
    <row r="197" spans="2:12" ht="15.5" x14ac:dyDescent="0.35">
      <c r="C197" t="s">
        <v>224</v>
      </c>
      <c r="H197" s="5">
        <v>21</v>
      </c>
      <c r="I197" s="5">
        <v>21</v>
      </c>
    </row>
    <row r="198" spans="2:12" ht="15.5" x14ac:dyDescent="0.35">
      <c r="C198" t="s">
        <v>63</v>
      </c>
      <c r="H198" s="6">
        <v>0.4854</v>
      </c>
      <c r="I198" s="6">
        <v>0.49130000000000001</v>
      </c>
    </row>
    <row r="199" spans="2:12" ht="15.5" x14ac:dyDescent="0.35">
      <c r="C199" t="s">
        <v>225</v>
      </c>
      <c r="H199" s="6">
        <v>6.2899999999999998E-2</v>
      </c>
    </row>
    <row r="200" spans="2:12" ht="15.5" x14ac:dyDescent="0.35">
      <c r="C200" t="s">
        <v>43</v>
      </c>
      <c r="D200" s="6">
        <v>10.82</v>
      </c>
      <c r="E200" s="6">
        <v>10.5</v>
      </c>
      <c r="F200" s="6">
        <v>11.22</v>
      </c>
      <c r="G200" s="6">
        <v>12.42</v>
      </c>
      <c r="H200" s="6">
        <v>43.27</v>
      </c>
      <c r="I200" s="6">
        <v>42.75</v>
      </c>
      <c r="J200" s="6">
        <v>33.1</v>
      </c>
      <c r="K200" s="6">
        <v>30.32</v>
      </c>
      <c r="L200" s="6">
        <v>26.73</v>
      </c>
    </row>
    <row r="201" spans="2:12" ht="15.5" x14ac:dyDescent="0.35">
      <c r="C201" t="s">
        <v>226</v>
      </c>
      <c r="H201" s="6">
        <v>44.95</v>
      </c>
      <c r="I201" s="6">
        <v>42.75</v>
      </c>
    </row>
    <row r="202" spans="2:12" ht="15.5" x14ac:dyDescent="0.35">
      <c r="C202" t="s">
        <v>65</v>
      </c>
      <c r="H202" s="5">
        <v>21</v>
      </c>
      <c r="I202" s="5">
        <v>21</v>
      </c>
    </row>
    <row r="203" spans="2:12" ht="15.5" x14ac:dyDescent="0.35">
      <c r="C203" t="s">
        <v>227</v>
      </c>
      <c r="H203" s="6">
        <v>0.4854</v>
      </c>
      <c r="I203" s="6">
        <v>0.49130000000000001</v>
      </c>
    </row>
    <row r="204" spans="2:12" ht="15.5" x14ac:dyDescent="0.35">
      <c r="C204" t="s">
        <v>228</v>
      </c>
      <c r="H204" s="6">
        <v>6.2899999999999998E-2</v>
      </c>
    </row>
    <row r="205" spans="2:12" ht="15.5" x14ac:dyDescent="0.35">
      <c r="C205" t="s">
        <v>229</v>
      </c>
      <c r="D205" s="5">
        <v>358000000000</v>
      </c>
      <c r="E205" s="5">
        <v>373000000000</v>
      </c>
      <c r="F205" s="5">
        <v>328000000000</v>
      </c>
      <c r="G205" s="5">
        <v>320000000000</v>
      </c>
      <c r="H205" s="5">
        <v>1430000000000</v>
      </c>
      <c r="I205" s="5">
        <v>1328000000000</v>
      </c>
      <c r="J205" s="5">
        <v>1079000000000</v>
      </c>
      <c r="K205" s="5">
        <v>967000000000</v>
      </c>
      <c r="L205" s="5">
        <v>800000000000</v>
      </c>
    </row>
    <row r="206" spans="2:12" ht="15.5" x14ac:dyDescent="0.35">
      <c r="C206" t="s">
        <v>230</v>
      </c>
      <c r="H206" s="5">
        <v>1378000000000</v>
      </c>
      <c r="I206" s="5">
        <v>1328000000000</v>
      </c>
    </row>
    <row r="207" spans="2:12" ht="15.5" x14ac:dyDescent="0.35">
      <c r="C207" t="s">
        <v>231</v>
      </c>
      <c r="H207" s="5">
        <v>21</v>
      </c>
      <c r="I207" s="5">
        <v>21</v>
      </c>
    </row>
    <row r="208" spans="2:12" ht="15.5" x14ac:dyDescent="0.35">
      <c r="C208" t="s">
        <v>232</v>
      </c>
      <c r="H208" s="6">
        <v>0.4854</v>
      </c>
      <c r="I208" s="6">
        <v>0.49130000000000001</v>
      </c>
    </row>
    <row r="209" spans="3:9" ht="15.5" x14ac:dyDescent="0.35">
      <c r="C209" t="s">
        <v>233</v>
      </c>
      <c r="H209" s="6">
        <v>6.2899999999999998E-2</v>
      </c>
    </row>
    <row r="210" spans="3:9" ht="15.5" x14ac:dyDescent="0.35">
      <c r="C210" t="s">
        <v>234</v>
      </c>
      <c r="I210" s="6">
        <v>7.72</v>
      </c>
    </row>
    <row r="211" spans="3:9" ht="15.5" x14ac:dyDescent="0.35">
      <c r="C211" t="s">
        <v>235</v>
      </c>
      <c r="I211" s="6">
        <v>7.43</v>
      </c>
    </row>
    <row r="212" spans="3:9" ht="15.5" x14ac:dyDescent="0.35">
      <c r="C212" t="s">
        <v>236</v>
      </c>
      <c r="I212" s="6">
        <v>7.42</v>
      </c>
    </row>
    <row r="213" spans="3:9" ht="15.5" x14ac:dyDescent="0.35">
      <c r="C213" t="s">
        <v>237</v>
      </c>
      <c r="I213" s="6">
        <v>0.1346</v>
      </c>
    </row>
    <row r="214" spans="3:9" ht="15.5" x14ac:dyDescent="0.35">
      <c r="C214" t="s">
        <v>238</v>
      </c>
      <c r="I214" s="6">
        <v>0.82</v>
      </c>
    </row>
    <row r="215" spans="3:9" ht="15.5" x14ac:dyDescent="0.35">
      <c r="C215" t="s">
        <v>239</v>
      </c>
      <c r="I215" s="6">
        <v>1.72</v>
      </c>
    </row>
    <row r="216" spans="3:9" ht="15.5" x14ac:dyDescent="0.35">
      <c r="C216" t="s">
        <v>240</v>
      </c>
      <c r="I216" s="6">
        <v>5.24</v>
      </c>
    </row>
    <row r="217" spans="3:9" ht="15.5" x14ac:dyDescent="0.35">
      <c r="C217" t="s">
        <v>241</v>
      </c>
      <c r="I217" s="6">
        <v>5.24</v>
      </c>
    </row>
    <row r="218" spans="3:9" ht="15.5" x14ac:dyDescent="0.35">
      <c r="C218" t="s">
        <v>242</v>
      </c>
      <c r="I218" s="6">
        <v>7.7</v>
      </c>
    </row>
    <row r="219" spans="3:9" ht="15.5" x14ac:dyDescent="0.35">
      <c r="C219" t="s">
        <v>243</v>
      </c>
      <c r="I219" s="5">
        <v>4</v>
      </c>
    </row>
    <row r="220" spans="3:9" ht="15.5" x14ac:dyDescent="0.35">
      <c r="C220" t="s">
        <v>244</v>
      </c>
      <c r="I220" s="6">
        <v>-0.08</v>
      </c>
    </row>
    <row r="221" spans="3:9" ht="15.5" x14ac:dyDescent="0.35">
      <c r="C221" t="s">
        <v>245</v>
      </c>
      <c r="I221" s="6">
        <v>-0.15</v>
      </c>
    </row>
    <row r="222" spans="3:9" ht="15.5" x14ac:dyDescent="0.35">
      <c r="C222" t="s">
        <v>246</v>
      </c>
      <c r="I222" s="6">
        <v>44.95</v>
      </c>
    </row>
    <row r="223" spans="3:9" ht="15.5" x14ac:dyDescent="0.35">
      <c r="C223" t="s">
        <v>247</v>
      </c>
      <c r="I223" s="6">
        <v>43.27</v>
      </c>
    </row>
    <row r="224" spans="3:9" ht="15.5" x14ac:dyDescent="0.35">
      <c r="C224" t="s">
        <v>248</v>
      </c>
      <c r="I224" s="6">
        <v>407.87</v>
      </c>
    </row>
    <row r="225" spans="3:9" ht="15.5" x14ac:dyDescent="0.35">
      <c r="C225" t="s">
        <v>249</v>
      </c>
      <c r="D225" s="6">
        <v>40.369999999999997</v>
      </c>
    </row>
    <row r="226" spans="3:9" ht="15.5" x14ac:dyDescent="0.35">
      <c r="C226" t="s">
        <v>250</v>
      </c>
      <c r="I226" s="6">
        <v>194.46</v>
      </c>
    </row>
    <row r="227" spans="3:9" ht="15.5" x14ac:dyDescent="0.35">
      <c r="C227" t="s">
        <v>251</v>
      </c>
      <c r="I227" s="6">
        <v>63.71</v>
      </c>
    </row>
    <row r="228" spans="3:9" ht="15.5" x14ac:dyDescent="0.35">
      <c r="C228" t="s">
        <v>252</v>
      </c>
      <c r="D228" s="6">
        <v>2.13</v>
      </c>
    </row>
    <row r="229" spans="3:9" ht="15.5" x14ac:dyDescent="0.35">
      <c r="C229" t="s">
        <v>253</v>
      </c>
      <c r="D229" s="6">
        <v>2.13</v>
      </c>
    </row>
    <row r="230" spans="3:9" ht="15.5" x14ac:dyDescent="0.35">
      <c r="C230" t="s">
        <v>254</v>
      </c>
      <c r="D230" s="6">
        <v>0.51</v>
      </c>
    </row>
    <row r="231" spans="3:9" ht="15.5" x14ac:dyDescent="0.35">
      <c r="C231" t="s">
        <v>255</v>
      </c>
      <c r="D231" s="6">
        <v>0.41</v>
      </c>
    </row>
    <row r="232" spans="3:9" ht="15.5" x14ac:dyDescent="0.35">
      <c r="C232" t="s">
        <v>256</v>
      </c>
      <c r="D232" s="6">
        <v>0.64</v>
      </c>
    </row>
    <row r="233" spans="3:9" ht="15.5" x14ac:dyDescent="0.35">
      <c r="C233" t="s">
        <v>257</v>
      </c>
      <c r="D233" s="6">
        <v>0.31</v>
      </c>
    </row>
    <row r="234" spans="3:9" ht="15.5" x14ac:dyDescent="0.35">
      <c r="C234" t="s">
        <v>258</v>
      </c>
      <c r="D234" s="6">
        <v>1.64</v>
      </c>
    </row>
    <row r="235" spans="3:9" ht="15.5" x14ac:dyDescent="0.35">
      <c r="C235" t="s">
        <v>259</v>
      </c>
      <c r="I235" s="6">
        <v>11.23</v>
      </c>
    </row>
    <row r="236" spans="3:9" ht="15.5" x14ac:dyDescent="0.35">
      <c r="C236" t="s">
        <v>12</v>
      </c>
      <c r="D236" s="5">
        <v>53000000000</v>
      </c>
    </row>
    <row r="237" spans="3:9" ht="15.5" x14ac:dyDescent="0.35">
      <c r="C237" t="s">
        <v>260</v>
      </c>
      <c r="I237" s="6">
        <v>4.46</v>
      </c>
    </row>
    <row r="238" spans="3:9" ht="15.5" x14ac:dyDescent="0.35">
      <c r="C238" t="s">
        <v>261</v>
      </c>
      <c r="I238" s="6">
        <v>0.14099999999999999</v>
      </c>
    </row>
    <row r="239" spans="3:9" ht="15.5" x14ac:dyDescent="0.35">
      <c r="C239" t="s">
        <v>262</v>
      </c>
      <c r="I239" s="6">
        <v>0.2311</v>
      </c>
    </row>
    <row r="240" spans="3:9" ht="15.5" x14ac:dyDescent="0.35">
      <c r="C240" t="s">
        <v>263</v>
      </c>
      <c r="I240" s="6">
        <v>0.20989999999999998</v>
      </c>
    </row>
    <row r="241" spans="3:9" ht="15.5" x14ac:dyDescent="0.35">
      <c r="C241" t="s">
        <v>264</v>
      </c>
      <c r="I241" s="6">
        <v>0.15359999999999999</v>
      </c>
    </row>
    <row r="242" spans="3:9" ht="15.5" x14ac:dyDescent="0.35">
      <c r="C242" t="s">
        <v>265</v>
      </c>
      <c r="D242" s="6">
        <v>31.17</v>
      </c>
    </row>
    <row r="243" spans="3:9" ht="15.5" x14ac:dyDescent="0.35">
      <c r="C243" t="s">
        <v>340</v>
      </c>
      <c r="D243" s="6">
        <v>10.220000000000001</v>
      </c>
    </row>
    <row r="244" spans="3:9" ht="15.5" x14ac:dyDescent="0.35">
      <c r="C244" t="s">
        <v>268</v>
      </c>
      <c r="D244" s="6">
        <v>2.92</v>
      </c>
    </row>
    <row r="245" spans="3:9" ht="15.5" x14ac:dyDescent="0.35">
      <c r="C245" t="s">
        <v>269</v>
      </c>
      <c r="I245" s="6">
        <v>1.31</v>
      </c>
    </row>
    <row r="246" spans="3:9" ht="15.5" x14ac:dyDescent="0.35">
      <c r="C246" t="s">
        <v>39</v>
      </c>
      <c r="I246" s="5">
        <v>1129000000000</v>
      </c>
    </row>
    <row r="247" spans="3:9" ht="15.5" x14ac:dyDescent="0.35">
      <c r="C247" t="s">
        <v>271</v>
      </c>
      <c r="I247" s="5">
        <v>1330000000000</v>
      </c>
    </row>
    <row r="248" spans="3:9" ht="15.5" x14ac:dyDescent="0.35">
      <c r="C248" t="s">
        <v>272</v>
      </c>
      <c r="I248" s="5">
        <v>3380000000</v>
      </c>
    </row>
    <row r="249" spans="3:9" ht="15.5" x14ac:dyDescent="0.35">
      <c r="C249" t="s">
        <v>273</v>
      </c>
      <c r="I249" s="6">
        <v>0.2</v>
      </c>
    </row>
    <row r="250" spans="3:9" ht="15.5" x14ac:dyDescent="0.35">
      <c r="C250" t="s">
        <v>274</v>
      </c>
      <c r="D250" s="6">
        <v>0.18179999999999999</v>
      </c>
    </row>
    <row r="251" spans="3:9" ht="15.5" x14ac:dyDescent="0.35">
      <c r="C251" t="s">
        <v>275</v>
      </c>
      <c r="D251" s="6">
        <v>0.12369999999999999</v>
      </c>
    </row>
    <row r="252" spans="3:9" ht="15.5" x14ac:dyDescent="0.35">
      <c r="C252" t="s">
        <v>276</v>
      </c>
      <c r="D252" s="6">
        <v>0.10220000000000001</v>
      </c>
    </row>
    <row r="253" spans="3:9" ht="15.5" x14ac:dyDescent="0.35">
      <c r="C253" t="s">
        <v>277</v>
      </c>
      <c r="D253" s="6">
        <v>0.16500000000000001</v>
      </c>
    </row>
    <row r="254" spans="3:9" ht="15.5" x14ac:dyDescent="0.35">
      <c r="C254" t="s">
        <v>278</v>
      </c>
      <c r="D254" s="6">
        <v>0.12359999999999999</v>
      </c>
    </row>
    <row r="255" spans="3:9" ht="15.5" x14ac:dyDescent="0.35">
      <c r="C255" t="s">
        <v>279</v>
      </c>
      <c r="D255" s="6">
        <v>0.25509999999999999</v>
      </c>
    </row>
    <row r="256" spans="3:9" ht="15.5" x14ac:dyDescent="0.35">
      <c r="C256" t="s">
        <v>280</v>
      </c>
      <c r="I256" s="5">
        <v>21</v>
      </c>
    </row>
    <row r="257" spans="3:9" ht="15.5" x14ac:dyDescent="0.35">
      <c r="C257" t="s">
        <v>281</v>
      </c>
      <c r="I257" s="5">
        <v>21</v>
      </c>
    </row>
    <row r="258" spans="3:9" ht="15.5" x14ac:dyDescent="0.35">
      <c r="C258" t="s">
        <v>282</v>
      </c>
      <c r="I258" s="6">
        <v>0.4854</v>
      </c>
    </row>
    <row r="259" spans="3:9" ht="15.5" x14ac:dyDescent="0.35">
      <c r="C259" t="s">
        <v>283</v>
      </c>
      <c r="I259" s="6">
        <v>6.2899999999999998E-2</v>
      </c>
    </row>
    <row r="260" spans="3:9" ht="15.5" x14ac:dyDescent="0.35">
      <c r="C260" t="s">
        <v>284</v>
      </c>
      <c r="I260" t="s">
        <v>428</v>
      </c>
    </row>
    <row r="261" spans="3:9" ht="15.5" x14ac:dyDescent="0.35">
      <c r="C261" t="s">
        <v>286</v>
      </c>
      <c r="I261" s="5">
        <v>7</v>
      </c>
    </row>
    <row r="262" spans="3:9" ht="15.5" x14ac:dyDescent="0.35">
      <c r="C262" t="s">
        <v>287</v>
      </c>
      <c r="I262" s="6">
        <v>0.28000000000000003</v>
      </c>
    </row>
    <row r="263" spans="3:9" ht="15.5" x14ac:dyDescent="0.35">
      <c r="C263" t="s">
        <v>288</v>
      </c>
      <c r="I263" s="6">
        <v>0.53</v>
      </c>
    </row>
    <row r="264" spans="3:9" ht="15.5" x14ac:dyDescent="0.35">
      <c r="C264" t="s">
        <v>289</v>
      </c>
      <c r="I264" s="6">
        <v>0.78</v>
      </c>
    </row>
    <row r="265" spans="3:9" ht="15.5" x14ac:dyDescent="0.35">
      <c r="C265" t="s">
        <v>290</v>
      </c>
      <c r="I265" s="6">
        <v>0.63</v>
      </c>
    </row>
    <row r="266" spans="3:9" ht="15.5" x14ac:dyDescent="0.35">
      <c r="C266" t="s">
        <v>291</v>
      </c>
      <c r="I266" s="6">
        <v>0.37</v>
      </c>
    </row>
    <row r="267" spans="3:9" ht="15.5" x14ac:dyDescent="0.35">
      <c r="C267" t="s">
        <v>292</v>
      </c>
      <c r="I267" s="6">
        <v>0.18</v>
      </c>
    </row>
    <row r="268" spans="3:9" ht="15.5" x14ac:dyDescent="0.35">
      <c r="C268" t="s">
        <v>293</v>
      </c>
      <c r="I268" s="5">
        <v>1378000000000</v>
      </c>
    </row>
    <row r="269" spans="3:9" ht="15.5" x14ac:dyDescent="0.35">
      <c r="C269" t="s">
        <v>294</v>
      </c>
      <c r="I269" s="5">
        <v>275000000000</v>
      </c>
    </row>
    <row r="270" spans="3:9" ht="15.5" x14ac:dyDescent="0.35">
      <c r="C270" t="s">
        <v>295</v>
      </c>
      <c r="I270" s="5">
        <v>378000000000</v>
      </c>
    </row>
    <row r="271" spans="3:9" ht="15.5" x14ac:dyDescent="0.35">
      <c r="C271" t="s">
        <v>296</v>
      </c>
      <c r="I271" s="5">
        <v>152000000000</v>
      </c>
    </row>
    <row r="272" spans="3:9" ht="15.5" x14ac:dyDescent="0.35">
      <c r="C272" t="s">
        <v>297</v>
      </c>
      <c r="D272" s="5">
        <v>136000000000</v>
      </c>
    </row>
    <row r="273" spans="3:9" ht="15.5" x14ac:dyDescent="0.35">
      <c r="C273" t="s">
        <v>298</v>
      </c>
      <c r="D273" s="5">
        <v>1077000000000</v>
      </c>
    </row>
    <row r="274" spans="3:9" ht="15.5" x14ac:dyDescent="0.35">
      <c r="C274" t="s">
        <v>299</v>
      </c>
      <c r="D274" s="5">
        <v>420000000000</v>
      </c>
    </row>
    <row r="275" spans="3:9" ht="15.5" x14ac:dyDescent="0.35">
      <c r="C275" t="s">
        <v>206</v>
      </c>
      <c r="D275" s="5">
        <v>151000000000</v>
      </c>
    </row>
    <row r="276" spans="3:9" ht="15.5" x14ac:dyDescent="0.35">
      <c r="C276" t="s">
        <v>205</v>
      </c>
      <c r="I276" s="5">
        <v>657000000000</v>
      </c>
    </row>
    <row r="277" spans="3:9" ht="15.5" x14ac:dyDescent="0.35">
      <c r="C277" t="s">
        <v>204</v>
      </c>
      <c r="D277" s="5">
        <v>266000000000</v>
      </c>
    </row>
    <row r="278" spans="3:9" ht="15.5" x14ac:dyDescent="0.35">
      <c r="C278" t="s">
        <v>203</v>
      </c>
      <c r="D278" s="5">
        <v>71000000000</v>
      </c>
    </row>
    <row r="279" spans="3:9" ht="15.5" x14ac:dyDescent="0.35">
      <c r="C279" t="s">
        <v>23</v>
      </c>
      <c r="D279" s="5">
        <v>337000000000</v>
      </c>
    </row>
    <row r="280" spans="3:9" ht="15.5" x14ac:dyDescent="0.35">
      <c r="C280" t="s">
        <v>20</v>
      </c>
      <c r="D280" s="5">
        <v>201000000000</v>
      </c>
    </row>
    <row r="281" spans="3:9" ht="15.5" x14ac:dyDescent="0.35">
      <c r="C281" t="s">
        <v>300</v>
      </c>
      <c r="I281" s="5">
        <v>657000000000</v>
      </c>
    </row>
    <row r="282" spans="3:9" ht="15.5" x14ac:dyDescent="0.35">
      <c r="C282" t="s">
        <v>301</v>
      </c>
      <c r="I282" s="5">
        <v>215000000000</v>
      </c>
    </row>
    <row r="283" spans="3:9" ht="15.5" x14ac:dyDescent="0.35">
      <c r="C283" t="s">
        <v>302</v>
      </c>
      <c r="I283" s="5">
        <v>-225000000000</v>
      </c>
    </row>
    <row r="284" spans="3:9" ht="15.5" x14ac:dyDescent="0.35">
      <c r="C284" t="s">
        <v>303</v>
      </c>
      <c r="I284" s="5">
        <v>84000000000</v>
      </c>
    </row>
    <row r="285" spans="3:9" ht="15.5" x14ac:dyDescent="0.35">
      <c r="C285" t="s">
        <v>305</v>
      </c>
      <c r="I285" s="5">
        <v>215000000000</v>
      </c>
    </row>
  </sheetData>
  <pageMargins left="0.7" right="0.7" top="0.75" bottom="0.75" header="0.3" footer="0.3"/>
  <ignoredErrors>
    <ignoredError sqref="A1:L28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5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429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430</v>
      </c>
      <c r="D2" s="2" vm="13">
        <f ca="1">IFERROR(_xlfn.STOCKHISTORY("XIDX:" &amp; $C$1, D3, , 0, 0, 1), "Libur")</f>
        <v>136</v>
      </c>
      <c r="H2" s="2" vm="13">
        <f ca="1">IFERROR(INDEX(D2:G2,COUNT(D2:G2)),"")</f>
        <v>136</v>
      </c>
      <c r="I2" s="2" vm="14">
        <f ca="1">IFERROR(_xlfn.STOCKHISTORY("XIDX:" &amp; $C$1, I1, , 0, 0, 1), "Libur")</f>
        <v>178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10019617194</v>
      </c>
      <c r="H4" s="2">
        <f>IFERROR(SUM(D4:G4)*(4/MAX(1,COUNT(D4:G4))),"")</f>
        <v>40078468776</v>
      </c>
      <c r="I4" s="2">
        <f>IFERROR(INDEX(I51:I500,MATCH($C$4,$C$51:$C$500,0)),"")</f>
        <v>36373600013</v>
      </c>
      <c r="J4" s="2">
        <f>IFERROR(INDEX(J51:J500,MATCH($C$4,$C$51:$C$500,0)),"")</f>
        <v>35816859123</v>
      </c>
      <c r="K4" s="2">
        <f>IFERROR(INDEX(K51:K500,MATCH($C$4,$C$51:$C$500,0)),"")</f>
        <v>27503542684</v>
      </c>
      <c r="L4" s="2">
        <f>IFERROR(INDEX(L51:L500,MATCH($C$4,$C$51:$C$500,0)),"")</f>
        <v>17506781868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538353068</v>
      </c>
      <c r="H5" s="2">
        <f>IFERROR(SUM(D5:G5)*(4/MAX(1,COUNT(D5:G5))),"")</f>
        <v>2153412272</v>
      </c>
      <c r="I5" s="2">
        <f>IFERROR(INDEX(I51:I500,MATCH($C$5,$C$51:$C$500,0)),"")</f>
        <v>4374334942</v>
      </c>
      <c r="J5" s="2">
        <f>IFERROR(INDEX(J51:J500,MATCH($C$5,$C$51:$C$500,0)),"")</f>
        <v>9328207605</v>
      </c>
      <c r="K5" s="2">
        <f>IFERROR(INDEX(K51:K500,MATCH($C$5,$C$51:$C$500,0)),"")</f>
        <v>8701418125</v>
      </c>
      <c r="L5" s="2">
        <f>IFERROR(INDEX(L51:L500,MATCH($C$5,$C$51:$C$500,0)),"")</f>
        <v>2729014704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44546557294</v>
      </c>
      <c r="H6" s="2">
        <f>IFERROR(INDEX(D6:G6,COUNT(D6:G6)),"")</f>
        <v>44546557294</v>
      </c>
      <c r="I6" s="2">
        <f>IFERROR(INDEX(I51:I500,MATCH($C$6,$C$51:$C$500,0)),"")</f>
        <v>43826749472</v>
      </c>
      <c r="J6" s="2">
        <f>IFERROR(INDEX(J51:J500,MATCH($C$6,$C$51:$C$500,0)),"")</f>
        <v>11777915609</v>
      </c>
      <c r="K6" s="2">
        <f>IFERROR(INDEX(K51:K500,MATCH($C$6,$C$51:$C$500,0)),"")</f>
        <v>5748759640</v>
      </c>
      <c r="L6" s="2">
        <f>IFERROR(INDEX(L51:L500,MATCH($C$6,$C$51:$C$500,0)),"")</f>
        <v>3577202400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0.8</v>
      </c>
      <c r="H7" s="3">
        <f>IFERROR(INDEX(D7:G7,COUNT(D7:G7)),"")</f>
        <v>0.8</v>
      </c>
      <c r="I7" s="3">
        <f>IFERROR(INDEX(I51:I500,MATCH($C$7,$C$51:$C$500,0))/1000000000,"")</f>
        <v>0.8</v>
      </c>
      <c r="J7" s="3">
        <f>IFERROR(INDEX(J51:J500,MATCH($C$7,$C$51:$C$500,0))/1000000000,"")</f>
        <v>0.01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7000000000</v>
      </c>
      <c r="J8" s="2">
        <f>IFERROR(INDEX(J51:J500,MATCH($C$8,$C$51:$C$500,0)),"")</f>
        <v>10000000000</v>
      </c>
      <c r="K8" s="2">
        <f>IFERROR(INDEX(K51:K500,MATCH($C$8,$C$51:$C$500,0)),"")</f>
        <v>7000000000</v>
      </c>
      <c r="L8" s="2">
        <f>IFERROR(INDEX(L51:L500,MATCH($C$8,$C$51:$C$500,0)),"")</f>
        <v>7000000000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0.25</v>
      </c>
      <c r="H9" s="3">
        <f>IFERROR(INDEX(D9:G9,COUNT(D9:G9)),"")</f>
        <v>0.25</v>
      </c>
      <c r="I9" s="3">
        <f>IFERROR(INDEX(I51:I500,MATCH($C$9,$C$51:$C$500,0)),"")</f>
        <v>8.15</v>
      </c>
      <c r="J9" s="3">
        <f>IFERROR(INDEX(J51:J500,MATCH($C$9,$C$51:$C$500,0)),"")</f>
        <v>1010.77</v>
      </c>
      <c r="K9" s="3">
        <f>IFERROR(INDEX(K51:K500,MATCH($C$9,$C$51:$C$500,0)),"")</f>
        <v>12939.34</v>
      </c>
      <c r="L9" s="3">
        <f>IFERROR(INDEX(L51:L500,MATCH($C$9,$C$51:$C$500,0)),"")</f>
        <v>12746.14</v>
      </c>
    </row>
    <row r="10" spans="1:12" ht="15.5" x14ac:dyDescent="0.35">
      <c r="C10" t="s">
        <v>17</v>
      </c>
      <c r="D10" s="3">
        <f ca="1">IFERROR(IF(D9=0,"",D2/D9),"")</f>
        <v>544</v>
      </c>
      <c r="I10" s="3">
        <f ca="1">IFERROR(IF(I9=0,"",I2/I9),"")</f>
        <v>21.840490797546011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43009747173</v>
      </c>
      <c r="H11" s="2">
        <f>IFERROR(INDEX(D11:G11,COUNT(D11:G11)),"")</f>
        <v>43009747173</v>
      </c>
      <c r="I11" s="2">
        <f>IFERROR(INDEX(I51:I500,MATCH($C$11,$C$51:$C$500,0)),"")</f>
        <v>44415542607</v>
      </c>
      <c r="J11" s="2">
        <f>IFERROR(INDEX(J51:J500,MATCH($C$11,$C$51:$C$500,0)),"")</f>
        <v>13435232998</v>
      </c>
      <c r="K11" s="2">
        <f>IFERROR(INDEX(K51:K500,MATCH($C$11,$C$51:$C$500,0)),"")</f>
        <v>5430957873</v>
      </c>
      <c r="L11" s="2">
        <f>IFERROR(INDEX(L51:L500,MATCH($C$11,$C$51:$C$500,0)),"")</f>
        <v>6761676780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-43000000000</v>
      </c>
      <c r="H12" s="2">
        <f>IFERROR(INDEX(D12:G12,COUNT(D12:G12)),"")</f>
        <v>-43000000000</v>
      </c>
      <c r="I12" s="2">
        <f>IFERROR(INDEX(I51:I500,MATCH($C$12,$C$51:$C$500,0)),"")</f>
        <v>-44000000000</v>
      </c>
      <c r="J12" s="2">
        <f>IFERROR(INDEX(J51:J500,MATCH($C$12,$C$51:$C$500,0)),"")</f>
        <v>-13000000000</v>
      </c>
      <c r="K12" s="2">
        <f>IFERROR(INDEX(K51:K500,MATCH($C$12,$C$51:$C$500,0)),"")</f>
        <v>-5000000000</v>
      </c>
      <c r="L12" s="2">
        <f>IFERROR(INDEX(L51:L500,MATCH($C$12,$C$51:$C$500,0)),"")</f>
        <v>-7000000000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26</v>
      </c>
      <c r="D14" s="2">
        <f>IFERROR(INDEX(D51:D500,MATCH($C$14,$C$51:$C$500,0)),"")</f>
        <v>-48837929</v>
      </c>
      <c r="H14" s="2">
        <f>IFERROR(SUM(D14:G14)*(4/MAX(1,COUNT(D14:G14))),"")</f>
        <v>-195351716</v>
      </c>
      <c r="I14" s="2">
        <f>IFERROR(INDEX(I51:I500,MATCH($C$14,$C$51:$C$500,0)),"")</f>
        <v>-143651488</v>
      </c>
      <c r="J14" s="2">
        <f>IFERROR(INDEX(J51:J500,MATCH($C$14,$C$51:$C$500,0)),"")</f>
        <v>-55569052</v>
      </c>
      <c r="K14" s="2">
        <f>IFERROR(INDEX(K51:K500,MATCH($C$14,$C$51:$C$500,0)),"")</f>
        <v>-10622624</v>
      </c>
      <c r="L14" s="2">
        <f>IFERROR(INDEX(L51:L500,MATCH($C$14,$C$51:$C$500,0)),"")</f>
        <v>-8255716</v>
      </c>
    </row>
    <row r="15" spans="1:1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0</v>
      </c>
      <c r="J15" s="2">
        <f>IFERROR(INDEX(J51:J500,MATCH($C$15,$C$51:$C$500,0)),"")</f>
        <v>0</v>
      </c>
      <c r="K15" s="2">
        <f>IFERROR(INDEX(K51:K500,MATCH($C$15,$C$51:$C$500,0)),"")</f>
        <v>0</v>
      </c>
      <c r="L15" s="2">
        <f>IFERROR(INDEX(L51:L500,MATCH($C$15,$C$51:$C$500,0)),"")</f>
        <v>0</v>
      </c>
    </row>
    <row r="16" spans="1:12" ht="15.5" x14ac:dyDescent="0.35">
      <c r="C16" t="s">
        <v>28</v>
      </c>
      <c r="D16" s="2">
        <f>IFERROR(INDEX(D51:D500,MATCH($C$16,$C$51:$C$500,0)),"")</f>
        <v>796671377</v>
      </c>
      <c r="H16" s="2">
        <f>IFERROR(SUM(D16:G16)*(4/MAX(1,COUNT(D16:G16))),"")</f>
        <v>3186685508</v>
      </c>
      <c r="I16" s="2">
        <f>IFERROR(INDEX(I51:I500,MATCH($C$16,$C$51:$C$500,0)),"")</f>
        <v>5895995026</v>
      </c>
      <c r="J16" s="2">
        <f>IFERROR(INDEX(J51:J500,MATCH($C$16,$C$51:$C$500,0)),"")</f>
        <v>9318779915</v>
      </c>
      <c r="K16" s="2">
        <f>IFERROR(INDEX(K51:K500,MATCH($C$16,$C$51:$C$500,0)),"")</f>
        <v>8831124611</v>
      </c>
      <c r="L16" s="2">
        <f>IFERROR(INDEX(L51:L500,MATCH($C$16,$C$51:$C$500,0)),"")</f>
        <v>2808521772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</row>
    <row r="19" spans="1:12" ht="15.5" x14ac:dyDescent="0.35">
      <c r="A19" t="s">
        <v>36</v>
      </c>
      <c r="C19" t="s">
        <v>37</v>
      </c>
    </row>
    <row r="20" spans="1:12" ht="15.5" x14ac:dyDescent="0.35">
      <c r="A20" t="s">
        <v>38</v>
      </c>
      <c r="C20" t="s">
        <v>39</v>
      </c>
      <c r="D20" s="2">
        <f ca="1">IFERROR(D21*D2,"")</f>
        <v>108800000000</v>
      </c>
      <c r="H20" s="2">
        <f ca="1">IFERROR(H21*H2,"")</f>
        <v>108800000000</v>
      </c>
      <c r="I20" s="2">
        <f ca="1">IFERROR(I21*I2,"")</f>
        <v>142400000000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800000000</v>
      </c>
      <c r="H21" s="2">
        <f>IFERROR(INDEX(D21:G21,COUNT(D21:G21)),"")</f>
        <v>800000000</v>
      </c>
      <c r="I21" s="2">
        <f>IFERROR(INDEX(I51:I500,MATCH($C$7,$C$51:$C$500,0)),"")</f>
        <v>800000000</v>
      </c>
      <c r="J21" s="2">
        <f>IFERROR(INDEX(J51:J500,MATCH($C$7,$C$51:$C$500,0)),"")</f>
        <v>10000000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40</v>
      </c>
      <c r="C23" t="s">
        <v>41</v>
      </c>
      <c r="D23" s="3">
        <f>IFERROR(D5/D6*100,"")</f>
        <v>1.208517786115227</v>
      </c>
      <c r="H23" s="3">
        <f>IFERROR(H5/H6*100,"")</f>
        <v>4.8340711444609079</v>
      </c>
      <c r="I23" s="3">
        <f>IFERROR(I5/I6*100,"")</f>
        <v>9.9809705138973897</v>
      </c>
      <c r="J23" s="3">
        <f>IFERROR(J5/J6*100,"")</f>
        <v>79.200835824226189</v>
      </c>
      <c r="K23" s="3">
        <f>IFERROR(K5/K6*100,"")</f>
        <v>151.36166181753947</v>
      </c>
      <c r="L23" s="3">
        <f>IFERROR(L5/L6*100,"")</f>
        <v>76.289077296828381</v>
      </c>
    </row>
    <row r="24" spans="1:12" ht="15.5" x14ac:dyDescent="0.35">
      <c r="C24" t="s">
        <v>42</v>
      </c>
      <c r="D24" s="4">
        <f>IFERROR(_xlfn.RRI(5,I23,D23),"")</f>
        <v>-0.34443455345083451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43</v>
      </c>
      <c r="C25" t="s">
        <v>44</v>
      </c>
      <c r="D25" s="3">
        <f>IFERROR(INDEX(D51:D500,MATCH($A$25,$C$51:$C$500,0)),"")</f>
        <v>0.52</v>
      </c>
      <c r="H25" s="3">
        <f>IFERROR(INDEX(D25:G25,COUNT(D25:G25)),"")</f>
        <v>0.52</v>
      </c>
      <c r="I25" s="3">
        <f>IFERROR(INDEX(I51:I500,MATCH($C$25,$C$51:$C$500,0)),"")</f>
        <v>5.49</v>
      </c>
      <c r="J25" s="3">
        <f>IFERROR(INDEX(J51:J500,MATCH($C$25,$C$51:$C$500,0)),"")</f>
        <v>929.05</v>
      </c>
      <c r="K25" s="3">
        <f>IFERROR(INDEX(K51:K500,MATCH($C$25,$C$51:$C$500,0)),"")</f>
        <v>17061.599999999999</v>
      </c>
      <c r="L25" s="3">
        <f>IFERROR(INDEX(L51:L500,MATCH($C$25,$C$51:$C$500,0)),"")</f>
        <v>5351.01</v>
      </c>
    </row>
    <row r="26" spans="1:12" ht="15.5" x14ac:dyDescent="0.35">
      <c r="C26" t="s">
        <v>45</v>
      </c>
      <c r="D26" s="4">
        <f>IFERROR(_xlfn.RRI(5,I25,D25),"")</f>
        <v>-0.37585398811885284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46</v>
      </c>
      <c r="D27" s="3">
        <f>IFERROR(D4/D21,"")</f>
        <v>12.5245214925</v>
      </c>
      <c r="H27" s="3">
        <f>IFERROR(H4/H21,"")</f>
        <v>50.09808597</v>
      </c>
      <c r="I27" s="3">
        <f>IFERROR(I4/I21,"")</f>
        <v>45.467000016249997</v>
      </c>
      <c r="J27" s="3">
        <f>IFERROR(J4/J21,"")</f>
        <v>3581.6859122999999</v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47</v>
      </c>
      <c r="D28" s="4">
        <f>IFERROR(_xlfn.RRI(5,I27,D27),"")</f>
        <v>-0.22729634144036615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48</v>
      </c>
      <c r="H29" s="4">
        <f>IFERROR(((H25-I25)/I25)*100%,"")</f>
        <v>-0.90528233151183979</v>
      </c>
      <c r="I29" s="4">
        <f>IFERROR(((I25-J25)/J25)*100%,"")</f>
        <v>-0.9940907378504924</v>
      </c>
      <c r="J29" s="4">
        <f>IFERROR(((J25-K25)/K25)*100%,"")</f>
        <v>-0.94554731092042954</v>
      </c>
      <c r="K29" s="4">
        <f>IFERROR(((K25-L25)/L25)*100%,"")</f>
        <v>2.1884821743932448</v>
      </c>
      <c r="L29" s="4" t="str">
        <f>IFERROR(((L25-M25)/M25)*100%,"")</f>
        <v/>
      </c>
    </row>
    <row r="30" spans="1:12" ht="15.5" x14ac:dyDescent="0.35">
      <c r="C30" t="s">
        <v>49</v>
      </c>
      <c r="H30" s="4">
        <f>IFERROR(((H27-I27)/I27)*100%,"")</f>
        <v>0.10185598240690705</v>
      </c>
      <c r="I30" s="4">
        <f>IFERROR(((I27-J27)/J27)*100%,"")</f>
        <v>-0.98730569873251306</v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55.16</v>
      </c>
      <c r="H32" s="3">
        <f>IFERROR(INDEX(D32:G32,COUNT(D32:G32)),"")</f>
        <v>55.16</v>
      </c>
      <c r="I32" s="3">
        <f>IFERROR(INDEX(I51:I500,MATCH($C$32,$C$51:$C$500,0)),"")</f>
        <v>54.49</v>
      </c>
      <c r="J32" s="3">
        <f>IFERROR(INDEX(J51:J500,MATCH($C$32,$C$51:$C$500,0)),"")</f>
        <v>1177.76</v>
      </c>
      <c r="K32" s="3">
        <f>IFERROR(INDEX(K51:K500,MATCH($C$32,$C$51:$C$500,0)),"")</f>
        <v>11271.64</v>
      </c>
      <c r="L32" s="3">
        <f>IFERROR(INDEX(L51:L500,MATCH($C$32,$C$51:$C$500,0)),"")</f>
        <v>7013.96</v>
      </c>
    </row>
    <row r="33" spans="1:12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2.57</v>
      </c>
      <c r="H33" s="3">
        <f>IFERROR(INDEX(D33:G33,COUNT(D33:G33)),"")</f>
        <v>2.57</v>
      </c>
      <c r="I33" s="3">
        <f>IFERROR(INDEX(I51:I500,MATCH($C$33,$C$51:$C$500,0)),"")</f>
        <v>3.27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208.82</v>
      </c>
      <c r="H34" s="3">
        <f>IFERROR(INDEX(D34:G34,COUNT(D34:G34)),"")</f>
        <v>208.82</v>
      </c>
      <c r="I34" s="3">
        <f>IFERROR(INDEX(I51:I500,MATCH($C$34,$C$51:$C$500,0)),"")</f>
        <v>32.42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11.34</v>
      </c>
      <c r="H35" s="3">
        <f>IFERROR(INDEX(D35:G35,COUNT(D35:G35)),"")</f>
        <v>11.34</v>
      </c>
      <c r="I35" s="3">
        <f>IFERROR(INDEX(I51:I500,MATCH($C$35,$C$51:$C$500,0)),"")</f>
        <v>3.91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</row>
    <row r="51" spans="2:12" ht="15.5" x14ac:dyDescent="0.35">
      <c r="B51" t="s">
        <v>71</v>
      </c>
      <c r="C51" t="s">
        <v>5</v>
      </c>
      <c r="D51" s="5">
        <v>10019617194</v>
      </c>
      <c r="E51" s="5">
        <v>7478720838</v>
      </c>
      <c r="F51" s="5">
        <v>9180465476</v>
      </c>
      <c r="G51" s="5">
        <v>11387060384</v>
      </c>
      <c r="I51" s="5">
        <v>36373600013</v>
      </c>
      <c r="J51" s="5">
        <v>35816859123</v>
      </c>
      <c r="K51" s="5">
        <v>27503542684</v>
      </c>
      <c r="L51" s="5">
        <v>17506781868</v>
      </c>
    </row>
    <row r="52" spans="2:12" ht="15.5" x14ac:dyDescent="0.35">
      <c r="C52" t="s">
        <v>72</v>
      </c>
      <c r="D52" s="5">
        <v>-3237862575</v>
      </c>
      <c r="E52" s="5">
        <v>-2818659215</v>
      </c>
      <c r="F52" s="5">
        <v>-2573798966</v>
      </c>
      <c r="G52" s="5">
        <v>-5660195233</v>
      </c>
      <c r="I52" s="5">
        <v>-13129816123</v>
      </c>
      <c r="J52" s="5">
        <v>-13042329595</v>
      </c>
      <c r="K52" s="5">
        <v>-9751374043</v>
      </c>
      <c r="L52" s="5">
        <v>-7153473481</v>
      </c>
    </row>
    <row r="53" spans="2:12" ht="15.5" x14ac:dyDescent="0.35">
      <c r="C53" t="s">
        <v>73</v>
      </c>
      <c r="D53" s="5">
        <v>6781754619</v>
      </c>
      <c r="E53" s="5">
        <v>4660061623</v>
      </c>
      <c r="F53" s="5">
        <v>6606666510</v>
      </c>
      <c r="G53" s="5">
        <v>5726865151</v>
      </c>
      <c r="I53" s="5">
        <v>23243783890</v>
      </c>
      <c r="J53" s="5">
        <v>22774529528</v>
      </c>
      <c r="K53" s="5">
        <v>17752168641</v>
      </c>
      <c r="L53" s="5">
        <v>10353308387</v>
      </c>
    </row>
    <row r="54" spans="2:12" ht="15.5" x14ac:dyDescent="0.35">
      <c r="C54" t="s">
        <v>74</v>
      </c>
      <c r="D54" s="5">
        <v>-6113706961</v>
      </c>
      <c r="E54" s="5">
        <v>-3405326284</v>
      </c>
      <c r="F54" s="5">
        <v>-6658287865</v>
      </c>
      <c r="G54" s="5">
        <v>-3568542293</v>
      </c>
      <c r="I54" s="5">
        <v>-18026111626</v>
      </c>
      <c r="J54" s="5">
        <v>-13900646838</v>
      </c>
      <c r="K54" s="5">
        <v>-9134879463</v>
      </c>
      <c r="L54" s="5">
        <v>-7861088463</v>
      </c>
    </row>
    <row r="55" spans="2:12" ht="15.5" x14ac:dyDescent="0.35">
      <c r="C55" t="s">
        <v>75</v>
      </c>
      <c r="D55" s="5">
        <v>-620119251</v>
      </c>
      <c r="E55" s="5">
        <v>-1376737929</v>
      </c>
      <c r="F55" s="5">
        <v>-956068814</v>
      </c>
      <c r="G55" s="5">
        <v>-533033982</v>
      </c>
      <c r="I55" s="5">
        <v>-3756521223</v>
      </c>
      <c r="J55" s="5">
        <v>-2974518317</v>
      </c>
      <c r="K55" s="5">
        <v>-1897895547</v>
      </c>
      <c r="L55" s="5">
        <v>-1880866547</v>
      </c>
    </row>
    <row r="56" spans="2:12" ht="15.5" x14ac:dyDescent="0.35">
      <c r="C56" t="s">
        <v>77</v>
      </c>
      <c r="D56" s="5">
        <v>-5493587710</v>
      </c>
      <c r="E56" s="5">
        <v>-2028588355</v>
      </c>
      <c r="F56" s="5">
        <v>-5702219051</v>
      </c>
      <c r="G56" s="5">
        <v>-3035508311</v>
      </c>
      <c r="I56" s="5">
        <v>-14269590403</v>
      </c>
      <c r="J56" s="5">
        <v>-10926128521</v>
      </c>
      <c r="K56" s="5">
        <v>-7236983916</v>
      </c>
      <c r="L56" s="5">
        <v>-5980221916</v>
      </c>
    </row>
    <row r="57" spans="2:12" ht="15.5" x14ac:dyDescent="0.35">
      <c r="C57" t="s">
        <v>79</v>
      </c>
      <c r="D57" s="5">
        <v>668047658</v>
      </c>
      <c r="E57" s="5">
        <v>1254735339</v>
      </c>
      <c r="F57" s="5">
        <v>-51621355</v>
      </c>
      <c r="G57" s="5">
        <v>2158322858</v>
      </c>
      <c r="I57" s="5">
        <v>5217672264</v>
      </c>
      <c r="J57" s="5">
        <v>8873882690</v>
      </c>
      <c r="K57" s="5">
        <v>8617289178</v>
      </c>
      <c r="L57" s="5">
        <v>2492219924</v>
      </c>
    </row>
    <row r="58" spans="2:12" ht="15.5" x14ac:dyDescent="0.35">
      <c r="C58" t="s">
        <v>80</v>
      </c>
      <c r="D58" s="5">
        <v>128623719</v>
      </c>
      <c r="E58" s="5">
        <v>152430395</v>
      </c>
      <c r="F58" s="5">
        <v>101045215</v>
      </c>
      <c r="G58" s="5">
        <v>143945053</v>
      </c>
      <c r="I58" s="5">
        <v>678322762</v>
      </c>
      <c r="J58" s="5">
        <v>444897225</v>
      </c>
      <c r="K58" s="5">
        <v>213835433</v>
      </c>
      <c r="L58" s="5">
        <v>316301848</v>
      </c>
    </row>
    <row r="59" spans="2:12" ht="15.5" x14ac:dyDescent="0.35">
      <c r="C59" t="s">
        <v>26</v>
      </c>
      <c r="D59" s="5">
        <v>-48837929</v>
      </c>
      <c r="E59" s="5">
        <v>-86300101</v>
      </c>
      <c r="F59" s="5">
        <v>-18405559</v>
      </c>
      <c r="G59" s="5">
        <v>-7220591</v>
      </c>
      <c r="I59" s="5">
        <v>-143651488</v>
      </c>
      <c r="J59" s="5">
        <v>-55569052</v>
      </c>
      <c r="K59" s="5">
        <v>-10622624</v>
      </c>
      <c r="L59" s="5">
        <v>-8255716</v>
      </c>
    </row>
    <row r="60" spans="2:12" ht="15.5" x14ac:dyDescent="0.35">
      <c r="C60" t="s">
        <v>78</v>
      </c>
      <c r="D60" s="5">
        <v>181454754</v>
      </c>
      <c r="E60" s="5">
        <v>98799339</v>
      </c>
      <c r="F60" s="5">
        <v>-30273075</v>
      </c>
      <c r="G60" s="5">
        <v>54858</v>
      </c>
      <c r="I60" s="5">
        <v>68633321</v>
      </c>
      <c r="J60" s="5">
        <v>129534</v>
      </c>
      <c r="K60" s="5">
        <v>158744</v>
      </c>
      <c r="L60" s="5">
        <v>57663</v>
      </c>
    </row>
    <row r="61" spans="2:12" ht="15.5" x14ac:dyDescent="0.35">
      <c r="C61" t="s">
        <v>81</v>
      </c>
      <c r="D61" s="5">
        <v>128623719</v>
      </c>
      <c r="E61" s="5">
        <v>152430395</v>
      </c>
      <c r="F61" s="5">
        <v>101045215</v>
      </c>
      <c r="G61" s="5">
        <v>143945053</v>
      </c>
      <c r="I61" s="5">
        <v>678322762</v>
      </c>
      <c r="J61" s="5">
        <v>444897225</v>
      </c>
      <c r="K61" s="5">
        <v>213835433</v>
      </c>
      <c r="L61" s="5">
        <v>316301848</v>
      </c>
    </row>
    <row r="62" spans="2:12" ht="15.5" x14ac:dyDescent="0.35">
      <c r="C62" t="s">
        <v>28</v>
      </c>
      <c r="D62" s="5">
        <v>796671377</v>
      </c>
      <c r="E62" s="5">
        <v>1407165734</v>
      </c>
      <c r="F62" s="5">
        <v>49423860</v>
      </c>
      <c r="G62" s="5">
        <v>2302267911</v>
      </c>
      <c r="I62" s="5">
        <v>5895995026</v>
      </c>
      <c r="J62" s="5">
        <v>9318779915</v>
      </c>
      <c r="K62" s="5">
        <v>8831124611</v>
      </c>
      <c r="L62" s="5">
        <v>2808521772</v>
      </c>
    </row>
    <row r="63" spans="2:12" ht="15.5" x14ac:dyDescent="0.35">
      <c r="C63" t="s">
        <v>27</v>
      </c>
    </row>
    <row r="64" spans="2:12" ht="15.5" x14ac:dyDescent="0.35">
      <c r="C64" t="s">
        <v>82</v>
      </c>
    </row>
    <row r="65" spans="2:12" ht="15.5" x14ac:dyDescent="0.35">
      <c r="C65" t="s">
        <v>83</v>
      </c>
    </row>
    <row r="66" spans="2:12" ht="15.5" x14ac:dyDescent="0.35">
      <c r="C66" t="s">
        <v>84</v>
      </c>
    </row>
    <row r="67" spans="2:12" ht="15.5" x14ac:dyDescent="0.35">
      <c r="C67" t="s">
        <v>308</v>
      </c>
      <c r="D67" s="5">
        <v>724641703</v>
      </c>
      <c r="E67" s="5">
        <v>55001162</v>
      </c>
      <c r="F67" s="5">
        <v>46170772</v>
      </c>
      <c r="G67" s="5">
        <v>2327020036</v>
      </c>
      <c r="I67" s="5">
        <v>4462303785</v>
      </c>
      <c r="J67" s="5">
        <v>9290648615</v>
      </c>
      <c r="K67" s="5">
        <v>8701576869</v>
      </c>
      <c r="L67" s="5">
        <v>2729072367</v>
      </c>
    </row>
    <row r="68" spans="2:12" ht="15.5" x14ac:dyDescent="0.35">
      <c r="C68" t="s">
        <v>431</v>
      </c>
    </row>
    <row r="69" spans="2:12" ht="15.5" x14ac:dyDescent="0.35">
      <c r="C69" t="s">
        <v>85</v>
      </c>
      <c r="D69" s="5">
        <v>724641703</v>
      </c>
      <c r="E69" s="5">
        <v>55001162</v>
      </c>
      <c r="F69" s="5">
        <v>46170772</v>
      </c>
      <c r="G69" s="5">
        <v>2327020036</v>
      </c>
      <c r="I69" s="5">
        <v>4462303785</v>
      </c>
      <c r="J69" s="5">
        <v>9290648615</v>
      </c>
      <c r="K69" s="5">
        <v>8701576869</v>
      </c>
      <c r="L69" s="5">
        <v>2729072367</v>
      </c>
    </row>
    <row r="70" spans="2:12" ht="15.5" x14ac:dyDescent="0.35">
      <c r="C70" t="s">
        <v>86</v>
      </c>
      <c r="D70" s="5">
        <v>-4833881</v>
      </c>
      <c r="E70" s="5">
        <v>-46937628</v>
      </c>
      <c r="F70" s="5">
        <v>6253939</v>
      </c>
      <c r="G70" s="5">
        <v>15947467</v>
      </c>
      <c r="I70" s="5">
        <v>-19335522</v>
      </c>
      <c r="J70" s="5">
        <v>37688524</v>
      </c>
    </row>
    <row r="71" spans="2:12" ht="15.5" x14ac:dyDescent="0.35">
      <c r="C71" t="s">
        <v>87</v>
      </c>
      <c r="D71" s="5">
        <v>719807822</v>
      </c>
      <c r="E71" s="5">
        <v>8063534</v>
      </c>
      <c r="F71" s="5">
        <v>52424711</v>
      </c>
      <c r="G71" s="5">
        <v>2342967503</v>
      </c>
      <c r="I71" s="5">
        <v>4442968263</v>
      </c>
      <c r="J71" s="5">
        <v>9328337139</v>
      </c>
      <c r="K71" s="5">
        <v>8701576869</v>
      </c>
      <c r="L71" s="5">
        <v>2729072367</v>
      </c>
    </row>
    <row r="72" spans="2:12" ht="15.5" x14ac:dyDescent="0.35">
      <c r="C72" t="s">
        <v>88</v>
      </c>
      <c r="D72" s="5">
        <v>724641703</v>
      </c>
      <c r="E72" s="5">
        <v>55001162</v>
      </c>
      <c r="F72" s="5">
        <v>46170772</v>
      </c>
      <c r="G72" s="5">
        <v>2327020036</v>
      </c>
      <c r="I72" s="5">
        <v>4462303785</v>
      </c>
      <c r="J72" s="5">
        <v>9290648615</v>
      </c>
      <c r="K72" s="5">
        <v>8701576869</v>
      </c>
      <c r="L72" s="5">
        <v>2729072367</v>
      </c>
    </row>
    <row r="73" spans="2:12" ht="15.5" x14ac:dyDescent="0.35">
      <c r="C73" t="s">
        <v>7</v>
      </c>
      <c r="D73" s="5">
        <v>538353068</v>
      </c>
      <c r="E73" s="5">
        <v>-90735805</v>
      </c>
      <c r="F73" s="5">
        <v>82697786</v>
      </c>
      <c r="G73" s="5">
        <v>2342912645</v>
      </c>
      <c r="I73" s="5">
        <v>4374334942</v>
      </c>
      <c r="J73" s="5">
        <v>9328207605</v>
      </c>
      <c r="K73" s="5">
        <v>8701418125</v>
      </c>
      <c r="L73" s="5">
        <v>2729014704</v>
      </c>
    </row>
    <row r="74" spans="2:12" ht="15.5" x14ac:dyDescent="0.35">
      <c r="C74" t="s">
        <v>90</v>
      </c>
      <c r="D74" s="5">
        <v>724641703</v>
      </c>
      <c r="E74" s="5">
        <v>55001162</v>
      </c>
      <c r="F74" s="5">
        <v>46170772</v>
      </c>
      <c r="G74" s="5">
        <v>2327020036</v>
      </c>
      <c r="I74" s="5">
        <v>4462303785</v>
      </c>
      <c r="J74" s="5">
        <v>9290648615</v>
      </c>
      <c r="K74" s="5">
        <v>8701576869</v>
      </c>
      <c r="L74" s="5">
        <v>2729072367</v>
      </c>
    </row>
    <row r="75" spans="2:12" ht="15.5" x14ac:dyDescent="0.35">
      <c r="C75" t="s">
        <v>91</v>
      </c>
      <c r="D75" s="5">
        <v>719807822</v>
      </c>
      <c r="E75" s="5">
        <v>8063534</v>
      </c>
      <c r="F75" s="5">
        <v>52424711</v>
      </c>
      <c r="G75" s="5">
        <v>2342967503</v>
      </c>
      <c r="I75" s="5">
        <v>4442968263</v>
      </c>
      <c r="J75" s="5">
        <v>9328337139</v>
      </c>
      <c r="K75" s="5">
        <v>8701576869</v>
      </c>
      <c r="L75" s="5">
        <v>2729072367</v>
      </c>
    </row>
    <row r="76" spans="2:12" ht="15.5" x14ac:dyDescent="0.35">
      <c r="C76" t="s">
        <v>92</v>
      </c>
      <c r="D76" s="5">
        <v>719807822</v>
      </c>
      <c r="E76" s="5">
        <v>8063534</v>
      </c>
      <c r="F76" s="5">
        <v>52424711</v>
      </c>
      <c r="G76" s="5">
        <v>2342967503</v>
      </c>
      <c r="I76" s="5">
        <v>4442968263</v>
      </c>
      <c r="J76" s="5">
        <v>9328337139</v>
      </c>
      <c r="K76" s="5">
        <v>8701576869</v>
      </c>
      <c r="L76" s="5">
        <v>2729072367</v>
      </c>
    </row>
    <row r="78" spans="2:12" ht="15.5" x14ac:dyDescent="0.35">
      <c r="B78" t="s">
        <v>93</v>
      </c>
      <c r="C78" t="s">
        <v>94</v>
      </c>
    </row>
    <row r="79" spans="2:12" ht="15.5" x14ac:dyDescent="0.35">
      <c r="C79" t="s">
        <v>95</v>
      </c>
    </row>
    <row r="80" spans="2:12" ht="15.5" x14ac:dyDescent="0.35">
      <c r="C80" t="s">
        <v>19</v>
      </c>
      <c r="D80" s="5">
        <v>43009747173</v>
      </c>
      <c r="E80" s="5">
        <v>44415542607</v>
      </c>
      <c r="F80" s="5">
        <v>47174478599</v>
      </c>
      <c r="G80" s="5">
        <v>21093636730</v>
      </c>
      <c r="I80" s="5">
        <v>44415542607</v>
      </c>
      <c r="J80" s="5">
        <v>13435232998</v>
      </c>
      <c r="K80" s="5">
        <v>5430957873</v>
      </c>
      <c r="L80" s="5">
        <v>6761676780</v>
      </c>
    </row>
    <row r="81" spans="3:12" ht="15.5" x14ac:dyDescent="0.35">
      <c r="C81" t="s">
        <v>78</v>
      </c>
      <c r="D81" s="5">
        <v>4492945726</v>
      </c>
      <c r="E81" s="5">
        <v>5436056088</v>
      </c>
      <c r="F81" s="5">
        <v>7010158976</v>
      </c>
      <c r="G81" s="5">
        <v>6687046215</v>
      </c>
      <c r="I81" s="5">
        <v>5436056088</v>
      </c>
      <c r="J81" s="5">
        <v>6357927462</v>
      </c>
      <c r="K81" s="5">
        <v>4891358336</v>
      </c>
      <c r="L81" s="5">
        <v>2228475711</v>
      </c>
    </row>
    <row r="82" spans="3:12" ht="15.5" x14ac:dyDescent="0.35">
      <c r="C82" t="s">
        <v>104</v>
      </c>
      <c r="D82" s="5">
        <v>45961883741</v>
      </c>
      <c r="E82" s="5">
        <v>47453613108</v>
      </c>
      <c r="F82" s="5">
        <v>48870274592</v>
      </c>
      <c r="G82" s="5">
        <v>24352319546</v>
      </c>
      <c r="I82" s="5">
        <v>47453613108</v>
      </c>
      <c r="J82" s="5">
        <v>17130241292</v>
      </c>
      <c r="K82" s="5">
        <v>7952584615</v>
      </c>
      <c r="L82" s="5">
        <v>7706946711</v>
      </c>
    </row>
    <row r="83" spans="3:12" ht="15.5" x14ac:dyDescent="0.35">
      <c r="C83" t="s">
        <v>105</v>
      </c>
    </row>
    <row r="84" spans="3:12" ht="15.5" x14ac:dyDescent="0.35">
      <c r="C84" t="s">
        <v>100</v>
      </c>
      <c r="K84" s="5">
        <v>5284002544</v>
      </c>
      <c r="L84" s="5">
        <v>4557493956</v>
      </c>
    </row>
    <row r="85" spans="3:12" ht="15.5" x14ac:dyDescent="0.35">
      <c r="C85" t="s">
        <v>97</v>
      </c>
      <c r="K85" s="5">
        <v>5284002544</v>
      </c>
      <c r="L85" s="5">
        <v>4557493956</v>
      </c>
    </row>
    <row r="86" spans="3:12" ht="15.5" x14ac:dyDescent="0.35">
      <c r="C86" t="s">
        <v>101</v>
      </c>
      <c r="K86" s="5">
        <v>5284002544</v>
      </c>
      <c r="L86" s="5">
        <v>4557493956</v>
      </c>
    </row>
    <row r="87" spans="3:12" ht="15.5" x14ac:dyDescent="0.35">
      <c r="C87" t="s">
        <v>109</v>
      </c>
      <c r="D87" s="5">
        <v>336483510</v>
      </c>
      <c r="E87" s="5">
        <v>316068782</v>
      </c>
      <c r="F87" s="5">
        <v>301085968</v>
      </c>
      <c r="G87" s="5">
        <v>285978850</v>
      </c>
      <c r="I87" s="5">
        <v>316068782</v>
      </c>
      <c r="J87" s="5">
        <v>234409871</v>
      </c>
    </row>
    <row r="88" spans="3:12" ht="15.5" x14ac:dyDescent="0.35">
      <c r="C88" t="s">
        <v>106</v>
      </c>
      <c r="D88" s="5">
        <v>4640146554</v>
      </c>
      <c r="E88" s="5">
        <v>3781276973</v>
      </c>
      <c r="F88" s="5">
        <v>3099338854</v>
      </c>
      <c r="G88" s="5">
        <v>2603330289</v>
      </c>
      <c r="I88" s="5">
        <v>3781276973</v>
      </c>
      <c r="J88" s="5">
        <v>1874564544</v>
      </c>
      <c r="K88" s="5">
        <v>787781256</v>
      </c>
      <c r="L88" s="5">
        <v>327018687</v>
      </c>
    </row>
    <row r="89" spans="3:12" ht="15.5" x14ac:dyDescent="0.35">
      <c r="C89" t="s">
        <v>110</v>
      </c>
      <c r="D89" s="5">
        <v>9747622755</v>
      </c>
      <c r="E89" s="5">
        <v>8712168170</v>
      </c>
      <c r="F89" s="5">
        <v>6650213732</v>
      </c>
      <c r="G89" s="5">
        <v>5863086661</v>
      </c>
      <c r="I89" s="5">
        <v>8712168170</v>
      </c>
      <c r="J89" s="5">
        <v>6357961587</v>
      </c>
      <c r="K89" s="5">
        <v>9842310888</v>
      </c>
      <c r="L89" s="5">
        <v>5677928532</v>
      </c>
    </row>
    <row r="90" spans="3:12" ht="15.5" x14ac:dyDescent="0.35">
      <c r="C90" t="s">
        <v>111</v>
      </c>
      <c r="D90" s="5">
        <v>55709506496</v>
      </c>
      <c r="E90" s="5">
        <v>56165781278</v>
      </c>
      <c r="F90" s="5">
        <v>55520488324</v>
      </c>
      <c r="G90" s="5">
        <v>30215406207</v>
      </c>
      <c r="I90" s="5">
        <v>56165781278</v>
      </c>
      <c r="J90" s="5">
        <v>23488202879</v>
      </c>
      <c r="K90" s="5">
        <v>17794895503</v>
      </c>
      <c r="L90" s="5">
        <v>13384875243</v>
      </c>
    </row>
    <row r="91" spans="3:12" ht="15.5" x14ac:dyDescent="0.35">
      <c r="C91" t="s">
        <v>112</v>
      </c>
    </row>
    <row r="92" spans="3:12" ht="15.5" x14ac:dyDescent="0.35">
      <c r="C92" t="s">
        <v>113</v>
      </c>
    </row>
    <row r="93" spans="3:12" ht="15.5" x14ac:dyDescent="0.35">
      <c r="C93" t="s">
        <v>114</v>
      </c>
      <c r="D93" s="5">
        <v>6464916349</v>
      </c>
      <c r="E93" s="5">
        <v>6902975718</v>
      </c>
      <c r="F93" s="5">
        <v>4692143366</v>
      </c>
      <c r="G93" s="5">
        <v>7367964365</v>
      </c>
      <c r="I93" s="5">
        <v>6902975718</v>
      </c>
      <c r="J93" s="5">
        <v>5133814975</v>
      </c>
      <c r="K93" s="5">
        <v>7154777527</v>
      </c>
      <c r="L93" s="5">
        <v>7579197132</v>
      </c>
    </row>
    <row r="94" spans="3:12" ht="15.5" x14ac:dyDescent="0.35">
      <c r="C94" t="s">
        <v>115</v>
      </c>
      <c r="D94" s="5">
        <v>545128472</v>
      </c>
      <c r="E94" s="5">
        <v>509662329</v>
      </c>
      <c r="F94" s="5">
        <v>876933003</v>
      </c>
      <c r="G94" s="5">
        <v>1153236098</v>
      </c>
      <c r="I94" s="5">
        <v>509662329</v>
      </c>
      <c r="J94" s="5">
        <v>415855958</v>
      </c>
      <c r="K94" s="5">
        <v>154746195</v>
      </c>
      <c r="L94" s="5">
        <v>280615562</v>
      </c>
    </row>
    <row r="95" spans="3:12" ht="15.5" x14ac:dyDescent="0.35">
      <c r="C95" t="s">
        <v>118</v>
      </c>
      <c r="D95" s="5">
        <v>1623723668</v>
      </c>
      <c r="E95" s="5">
        <v>1503207028</v>
      </c>
      <c r="F95" s="5">
        <v>163493431</v>
      </c>
      <c r="G95" s="5">
        <v>109714373</v>
      </c>
      <c r="I95" s="5">
        <v>1503207028</v>
      </c>
      <c r="J95" s="5">
        <v>183667094</v>
      </c>
      <c r="K95" s="5">
        <v>1262214</v>
      </c>
      <c r="L95" s="5">
        <v>13812330</v>
      </c>
    </row>
    <row r="96" spans="3:12" ht="15.5" x14ac:dyDescent="0.35">
      <c r="C96" t="s">
        <v>119</v>
      </c>
      <c r="D96" s="5">
        <v>146412821</v>
      </c>
      <c r="E96" s="5">
        <v>157254007</v>
      </c>
      <c r="F96" s="5">
        <v>1234852249</v>
      </c>
      <c r="G96" s="5">
        <v>1537888762</v>
      </c>
      <c r="I96" s="5">
        <v>157254007</v>
      </c>
      <c r="J96" s="5">
        <v>179759279</v>
      </c>
      <c r="K96" s="5">
        <v>20244507</v>
      </c>
      <c r="L96" s="5">
        <v>82056106</v>
      </c>
    </row>
    <row r="97" spans="3:12" ht="15.5" x14ac:dyDescent="0.35">
      <c r="C97" t="s">
        <v>313</v>
      </c>
    </row>
    <row r="98" spans="3:12" ht="15.5" x14ac:dyDescent="0.35">
      <c r="C98" t="s">
        <v>315</v>
      </c>
      <c r="D98" s="5">
        <v>377955643</v>
      </c>
      <c r="E98" s="5">
        <v>500960633</v>
      </c>
      <c r="F98" s="5">
        <v>218544833</v>
      </c>
      <c r="G98" s="5">
        <v>218544833</v>
      </c>
      <c r="I98" s="5">
        <v>500960633</v>
      </c>
      <c r="J98" s="5">
        <v>196646163</v>
      </c>
    </row>
    <row r="99" spans="3:12" ht="15.5" x14ac:dyDescent="0.35">
      <c r="C99" t="s">
        <v>121</v>
      </c>
      <c r="D99" s="5">
        <v>4698032853</v>
      </c>
      <c r="E99" s="5">
        <v>5436056088</v>
      </c>
      <c r="F99" s="5">
        <v>7010158976</v>
      </c>
      <c r="G99" s="5">
        <v>6687046215</v>
      </c>
      <c r="I99" s="5">
        <v>5436056088</v>
      </c>
      <c r="J99" s="5">
        <v>6576472295</v>
      </c>
      <c r="K99" s="5">
        <v>4891358336</v>
      </c>
      <c r="L99" s="5">
        <v>2228475711</v>
      </c>
    </row>
    <row r="100" spans="3:12" ht="15.5" x14ac:dyDescent="0.35">
      <c r="C100" t="s">
        <v>122</v>
      </c>
      <c r="D100" s="5">
        <v>4698032853</v>
      </c>
      <c r="E100" s="5">
        <v>5436056088</v>
      </c>
      <c r="F100" s="5">
        <v>7010158976</v>
      </c>
      <c r="G100" s="5">
        <v>6687046215</v>
      </c>
      <c r="I100" s="5">
        <v>5436056088</v>
      </c>
      <c r="J100" s="5">
        <v>6576472295</v>
      </c>
      <c r="K100" s="5">
        <v>4891358336</v>
      </c>
      <c r="L100" s="5">
        <v>2228475711</v>
      </c>
    </row>
    <row r="101" spans="3:12" ht="15.5" x14ac:dyDescent="0.35">
      <c r="C101" t="s">
        <v>316</v>
      </c>
    </row>
    <row r="102" spans="3:12" ht="15.5" x14ac:dyDescent="0.35">
      <c r="C102" t="s">
        <v>317</v>
      </c>
      <c r="D102" s="5">
        <v>205087127</v>
      </c>
      <c r="J102" s="5">
        <v>218544833</v>
      </c>
    </row>
    <row r="103" spans="3:12" ht="15.5" x14ac:dyDescent="0.35">
      <c r="C103" t="s">
        <v>127</v>
      </c>
      <c r="D103" s="5">
        <v>11162949202</v>
      </c>
      <c r="E103" s="5">
        <v>12339031806</v>
      </c>
      <c r="F103" s="5">
        <v>11702302342</v>
      </c>
      <c r="G103" s="5">
        <v>14055010580</v>
      </c>
      <c r="I103" s="5">
        <v>12339031806</v>
      </c>
      <c r="J103" s="5">
        <v>11710287270</v>
      </c>
      <c r="K103" s="5">
        <v>12046135863</v>
      </c>
      <c r="L103" s="5">
        <v>9807672843</v>
      </c>
    </row>
    <row r="104" spans="3:12" ht="15.5" x14ac:dyDescent="0.35">
      <c r="C104" t="s">
        <v>128</v>
      </c>
    </row>
    <row r="105" spans="3:12" ht="15.5" x14ac:dyDescent="0.35">
      <c r="C105" t="s">
        <v>129</v>
      </c>
      <c r="D105" s="5">
        <v>12939156250</v>
      </c>
      <c r="E105" s="5">
        <v>12939156250</v>
      </c>
      <c r="F105" s="5">
        <v>12939156250</v>
      </c>
      <c r="G105" s="5">
        <v>10000000000</v>
      </c>
      <c r="I105" s="5">
        <v>12939156250</v>
      </c>
      <c r="J105" s="5">
        <v>10000000000</v>
      </c>
      <c r="K105" s="5">
        <v>510000000</v>
      </c>
      <c r="L105" s="5">
        <v>510000000</v>
      </c>
    </row>
    <row r="106" spans="3:12" ht="15.5" x14ac:dyDescent="0.35">
      <c r="C106" t="s">
        <v>130</v>
      </c>
      <c r="D106" s="5">
        <v>25451103169</v>
      </c>
      <c r="E106" s="5">
        <v>25451103169</v>
      </c>
      <c r="F106" s="5">
        <v>25451103213</v>
      </c>
      <c r="G106" s="5">
        <v>950043819</v>
      </c>
      <c r="I106" s="5">
        <v>25451103169</v>
      </c>
      <c r="J106" s="5">
        <v>950043819</v>
      </c>
      <c r="K106" s="5">
        <v>70916747</v>
      </c>
      <c r="L106" s="5">
        <v>70916747</v>
      </c>
    </row>
    <row r="107" spans="3:12" ht="15.5" x14ac:dyDescent="0.35">
      <c r="C107" t="s">
        <v>131</v>
      </c>
      <c r="D107" s="5">
        <v>5740233583</v>
      </c>
      <c r="E107" s="5">
        <v>5201880515</v>
      </c>
      <c r="F107" s="5">
        <v>5292616320</v>
      </c>
      <c r="G107" s="5">
        <v>5209918534</v>
      </c>
      <c r="I107" s="5">
        <v>5201880515</v>
      </c>
      <c r="J107" s="5">
        <v>827545573</v>
      </c>
      <c r="K107" s="5">
        <v>5167622068</v>
      </c>
      <c r="L107" s="5">
        <v>2996203943</v>
      </c>
    </row>
    <row r="108" spans="3:12" ht="15.5" x14ac:dyDescent="0.35">
      <c r="C108" t="s">
        <v>132</v>
      </c>
      <c r="D108" s="5">
        <v>100000000</v>
      </c>
      <c r="E108" s="5">
        <v>100000000</v>
      </c>
      <c r="F108" s="5">
        <v>100000000</v>
      </c>
      <c r="G108" s="5">
        <v>100000000</v>
      </c>
      <c r="I108" s="5">
        <v>100000000</v>
      </c>
      <c r="J108" s="5">
        <v>100000000</v>
      </c>
    </row>
    <row r="109" spans="3:12" ht="15.5" x14ac:dyDescent="0.35">
      <c r="C109" t="s">
        <v>133</v>
      </c>
      <c r="D109" s="5">
        <v>5640233583</v>
      </c>
      <c r="E109" s="5">
        <v>5101880515</v>
      </c>
      <c r="F109" s="5">
        <v>5192616320</v>
      </c>
      <c r="G109" s="5">
        <v>5109918534</v>
      </c>
      <c r="I109" s="5">
        <v>5101880515</v>
      </c>
      <c r="J109" s="5">
        <v>727545573</v>
      </c>
      <c r="K109" s="5">
        <v>5167622068</v>
      </c>
      <c r="L109" s="5">
        <v>2996203943</v>
      </c>
    </row>
    <row r="110" spans="3:12" ht="15.5" x14ac:dyDescent="0.35">
      <c r="C110" t="s">
        <v>134</v>
      </c>
      <c r="D110" s="5">
        <v>5740233583</v>
      </c>
      <c r="E110" s="5">
        <v>5201880515</v>
      </c>
      <c r="F110" s="5">
        <v>5292616320</v>
      </c>
      <c r="G110" s="5">
        <v>5209918534</v>
      </c>
      <c r="I110" s="5">
        <v>5201880515</v>
      </c>
      <c r="J110" s="5">
        <v>827545573</v>
      </c>
      <c r="K110" s="5">
        <v>5167622068</v>
      </c>
      <c r="L110" s="5">
        <v>2996203943</v>
      </c>
    </row>
    <row r="111" spans="3:12" ht="15.5" x14ac:dyDescent="0.35">
      <c r="C111" t="s">
        <v>135</v>
      </c>
      <c r="D111" s="5">
        <v>416064292</v>
      </c>
      <c r="E111" s="5">
        <v>234609538</v>
      </c>
      <c r="F111" s="5">
        <v>135310199</v>
      </c>
      <c r="G111" s="5">
        <v>433274</v>
      </c>
      <c r="I111" s="5">
        <v>234609538</v>
      </c>
      <c r="J111" s="5">
        <v>326217</v>
      </c>
      <c r="K111" s="5">
        <v>220825</v>
      </c>
      <c r="L111" s="5">
        <v>81710</v>
      </c>
    </row>
    <row r="112" spans="3:12" ht="15.5" x14ac:dyDescent="0.35">
      <c r="C112" t="s">
        <v>9</v>
      </c>
      <c r="D112" s="5">
        <v>44546557294</v>
      </c>
      <c r="E112" s="5">
        <v>43826749472</v>
      </c>
      <c r="F112" s="5">
        <v>43818185982</v>
      </c>
      <c r="G112" s="5">
        <v>16160395627</v>
      </c>
      <c r="I112" s="5">
        <v>43826749472</v>
      </c>
      <c r="J112" s="5">
        <v>11777915609</v>
      </c>
      <c r="K112" s="5">
        <v>5748759640</v>
      </c>
      <c r="L112" s="5">
        <v>3577202400</v>
      </c>
    </row>
    <row r="113" spans="2:12" ht="15.5" x14ac:dyDescent="0.35">
      <c r="C113" t="s">
        <v>136</v>
      </c>
      <c r="D113" s="5">
        <v>55709506496</v>
      </c>
      <c r="E113" s="5">
        <v>56165781278</v>
      </c>
      <c r="F113" s="5">
        <v>55520488324</v>
      </c>
      <c r="G113" s="5">
        <v>30215406207</v>
      </c>
      <c r="I113" s="5">
        <v>56165781278</v>
      </c>
      <c r="J113" s="5">
        <v>23488202879</v>
      </c>
      <c r="K113" s="5">
        <v>17794895503</v>
      </c>
      <c r="L113" s="5">
        <v>13384875243</v>
      </c>
    </row>
    <row r="114" spans="2:12" ht="15.5" x14ac:dyDescent="0.35">
      <c r="C114" t="s">
        <v>137</v>
      </c>
      <c r="D114" s="5">
        <v>800000000</v>
      </c>
      <c r="E114" s="5">
        <v>800000000</v>
      </c>
      <c r="F114" s="5">
        <v>800000000</v>
      </c>
      <c r="G114" s="5">
        <v>10000000</v>
      </c>
      <c r="I114" s="5">
        <v>800000000</v>
      </c>
      <c r="J114" s="5">
        <v>10000000</v>
      </c>
      <c r="K114" s="5">
        <v>510000</v>
      </c>
      <c r="L114" s="5">
        <v>510000</v>
      </c>
    </row>
    <row r="116" spans="2:12" ht="15.5" x14ac:dyDescent="0.35">
      <c r="B116" t="s">
        <v>138</v>
      </c>
      <c r="C116" t="s">
        <v>139</v>
      </c>
      <c r="D116" s="5">
        <v>202959402</v>
      </c>
      <c r="E116" s="5">
        <v>-1331603969</v>
      </c>
      <c r="F116" s="5">
        <v>-2431206309</v>
      </c>
      <c r="G116" s="5">
        <v>8942452987</v>
      </c>
      <c r="I116" s="5">
        <v>5795012655</v>
      </c>
      <c r="J116" s="5">
        <v>9795762462</v>
      </c>
      <c r="K116" s="5">
        <v>6519957627</v>
      </c>
      <c r="L116" s="5">
        <v>6283443117</v>
      </c>
    </row>
    <row r="117" spans="2:12" ht="15.5" x14ac:dyDescent="0.35">
      <c r="C117" t="s">
        <v>319</v>
      </c>
      <c r="D117" s="5">
        <v>8523516639</v>
      </c>
      <c r="E117" s="5">
        <v>7870086119</v>
      </c>
      <c r="F117" s="5">
        <v>7284649070</v>
      </c>
      <c r="G117" s="5">
        <v>13432137367</v>
      </c>
      <c r="I117" s="5">
        <v>35154557011</v>
      </c>
      <c r="J117" s="5">
        <v>33397290706</v>
      </c>
      <c r="K117" s="5">
        <v>29942236786</v>
      </c>
      <c r="L117" s="5">
        <v>21066374629</v>
      </c>
    </row>
    <row r="118" spans="2:12" ht="15.5" x14ac:dyDescent="0.35">
      <c r="C118" t="s">
        <v>320</v>
      </c>
      <c r="D118" s="5">
        <v>-8320557237</v>
      </c>
      <c r="E118" s="5">
        <v>-9201690088</v>
      </c>
      <c r="F118" s="5">
        <v>-9715855379</v>
      </c>
      <c r="G118" s="5">
        <v>-4489684380</v>
      </c>
      <c r="I118" s="5">
        <v>-29359544356</v>
      </c>
      <c r="J118" s="5">
        <v>-23601528244</v>
      </c>
      <c r="K118" s="5">
        <v>-23422279159</v>
      </c>
      <c r="L118" s="5">
        <v>-14782931512</v>
      </c>
    </row>
    <row r="119" spans="2:12" ht="15.5" x14ac:dyDescent="0.35">
      <c r="C119" t="s">
        <v>321</v>
      </c>
      <c r="I119" s="5">
        <v>348121602</v>
      </c>
      <c r="J119" s="5">
        <v>6564544</v>
      </c>
      <c r="K119" s="5">
        <v>3298119</v>
      </c>
      <c r="L119" s="5">
        <v>7771580</v>
      </c>
    </row>
    <row r="120" spans="2:12" ht="15.5" x14ac:dyDescent="0.35">
      <c r="C120" t="s">
        <v>322</v>
      </c>
      <c r="I120" s="5">
        <v>-603442552</v>
      </c>
      <c r="J120" s="5">
        <v>-299267426</v>
      </c>
      <c r="K120" s="5">
        <v>-137946904</v>
      </c>
      <c r="L120" s="5">
        <v>-99214620</v>
      </c>
    </row>
    <row r="121" spans="2:12" ht="15.5" x14ac:dyDescent="0.35">
      <c r="C121" t="s">
        <v>432</v>
      </c>
      <c r="I121" s="5">
        <v>984060831</v>
      </c>
      <c r="J121" s="5">
        <v>604687253</v>
      </c>
      <c r="K121" s="5">
        <v>213753564</v>
      </c>
      <c r="L121" s="5">
        <v>308530268</v>
      </c>
    </row>
    <row r="122" spans="2:12" ht="15.5" x14ac:dyDescent="0.35">
      <c r="C122" t="s">
        <v>433</v>
      </c>
      <c r="D122" s="5">
        <v>-8320557237</v>
      </c>
      <c r="E122" s="5">
        <v>-9201690088</v>
      </c>
      <c r="F122" s="5">
        <v>-9715855379</v>
      </c>
      <c r="G122" s="5">
        <v>-4489684380</v>
      </c>
      <c r="I122" s="5">
        <v>-29359544356</v>
      </c>
      <c r="J122" s="5">
        <v>-23601528244</v>
      </c>
      <c r="K122" s="5">
        <v>-23422279159</v>
      </c>
      <c r="L122" s="5">
        <v>-14782931512</v>
      </c>
    </row>
    <row r="123" spans="2:12" ht="15.5" x14ac:dyDescent="0.35">
      <c r="C123" t="s">
        <v>159</v>
      </c>
      <c r="D123" s="5">
        <v>-218544833</v>
      </c>
      <c r="E123" s="5">
        <v>499956</v>
      </c>
      <c r="F123" s="5">
        <v>27605365644</v>
      </c>
      <c r="I123" s="5">
        <v>27409219437</v>
      </c>
      <c r="J123" s="5">
        <v>-4178308242</v>
      </c>
      <c r="K123" s="5">
        <v>-6530019629</v>
      </c>
      <c r="L123" s="5">
        <v>4000</v>
      </c>
    </row>
    <row r="124" spans="2:12" ht="15.5" x14ac:dyDescent="0.35">
      <c r="C124" t="s">
        <v>160</v>
      </c>
      <c r="D124" s="5">
        <v>-1283516033</v>
      </c>
      <c r="E124" s="5">
        <v>-1081762880</v>
      </c>
      <c r="F124" s="5">
        <v>-877853385</v>
      </c>
      <c r="G124" s="5">
        <v>-444069307</v>
      </c>
      <c r="I124" s="5">
        <v>-2952662364</v>
      </c>
      <c r="J124" s="5">
        <v>2074836534</v>
      </c>
      <c r="K124" s="5">
        <v>-1399761684</v>
      </c>
      <c r="L124" s="5">
        <v>-6211758167</v>
      </c>
    </row>
    <row r="125" spans="2:12" ht="15.5" x14ac:dyDescent="0.35">
      <c r="C125" t="s">
        <v>434</v>
      </c>
      <c r="J125" s="5">
        <v>17033832970</v>
      </c>
      <c r="K125" s="5">
        <v>1847674515</v>
      </c>
      <c r="L125" s="5">
        <v>249734010</v>
      </c>
    </row>
    <row r="126" spans="2:12" ht="15.5" x14ac:dyDescent="0.35">
      <c r="C126" t="s">
        <v>435</v>
      </c>
      <c r="J126" s="5">
        <v>-11749830426</v>
      </c>
      <c r="K126" s="5">
        <v>-2574183103</v>
      </c>
      <c r="L126" s="5">
        <v>-6222838065</v>
      </c>
    </row>
    <row r="127" spans="2:12" ht="15.5" x14ac:dyDescent="0.35">
      <c r="C127" t="s">
        <v>436</v>
      </c>
      <c r="D127" s="5">
        <v>-196107090</v>
      </c>
      <c r="E127" s="5">
        <v>-190662914</v>
      </c>
      <c r="F127" s="5">
        <v>-220000000</v>
      </c>
      <c r="I127" s="5">
        <v>-410662914</v>
      </c>
      <c r="J127" s="5">
        <v>-1798130724</v>
      </c>
    </row>
    <row r="128" spans="2:12" ht="15.5" x14ac:dyDescent="0.35">
      <c r="C128" t="s">
        <v>437</v>
      </c>
      <c r="D128" s="5">
        <v>-1087408943</v>
      </c>
      <c r="E128" s="5">
        <v>-891099966</v>
      </c>
      <c r="F128" s="5">
        <v>-657853385</v>
      </c>
      <c r="G128" s="5">
        <v>-444069307</v>
      </c>
      <c r="I128" s="5">
        <v>-2541999450</v>
      </c>
      <c r="J128" s="5">
        <v>-1412285286</v>
      </c>
      <c r="K128" s="5">
        <v>-673753096</v>
      </c>
      <c r="L128" s="5">
        <v>-238654112</v>
      </c>
    </row>
    <row r="129" spans="2:12" ht="15.5" x14ac:dyDescent="0.35">
      <c r="C129" t="s">
        <v>352</v>
      </c>
      <c r="J129" s="5">
        <v>1250000</v>
      </c>
      <c r="K129" s="5">
        <v>500000</v>
      </c>
    </row>
    <row r="130" spans="2:12" ht="15.5" x14ac:dyDescent="0.35">
      <c r="C130" t="s">
        <v>170</v>
      </c>
      <c r="D130" s="5">
        <v>-218544833</v>
      </c>
      <c r="E130" s="5">
        <v>499956</v>
      </c>
      <c r="F130" s="5">
        <v>27605365644</v>
      </c>
      <c r="I130" s="5">
        <v>27409219437</v>
      </c>
      <c r="J130" s="5">
        <v>-4178308242</v>
      </c>
      <c r="K130" s="5">
        <v>-6530019629</v>
      </c>
      <c r="L130" s="5">
        <v>4000</v>
      </c>
    </row>
    <row r="131" spans="2:12" ht="15.5" x14ac:dyDescent="0.35">
      <c r="C131" t="s">
        <v>438</v>
      </c>
      <c r="E131" s="5">
        <v>-27440215644</v>
      </c>
      <c r="F131" s="5">
        <v>27440215644</v>
      </c>
      <c r="J131" s="5">
        <v>9490000000</v>
      </c>
    </row>
    <row r="132" spans="2:12" ht="15.5" x14ac:dyDescent="0.35">
      <c r="C132" t="s">
        <v>439</v>
      </c>
      <c r="E132" s="5">
        <v>27440215600</v>
      </c>
      <c r="I132" s="5">
        <v>27440215600</v>
      </c>
    </row>
    <row r="133" spans="2:12" ht="15.5" x14ac:dyDescent="0.35">
      <c r="C133" t="s">
        <v>440</v>
      </c>
      <c r="E133" s="5">
        <v>165650000</v>
      </c>
      <c r="I133" s="5">
        <v>165650000</v>
      </c>
    </row>
    <row r="134" spans="2:12" ht="15.5" x14ac:dyDescent="0.35">
      <c r="C134" t="s">
        <v>441</v>
      </c>
      <c r="E134" s="5">
        <v>-165150000</v>
      </c>
      <c r="F134" s="5">
        <v>165150000</v>
      </c>
      <c r="K134" s="5">
        <v>3000</v>
      </c>
      <c r="L134" s="5">
        <v>4000</v>
      </c>
    </row>
    <row r="135" spans="2:12" ht="15.5" x14ac:dyDescent="0.35">
      <c r="C135" t="s">
        <v>185</v>
      </c>
      <c r="D135" s="5">
        <v>-218544833</v>
      </c>
      <c r="I135" s="5">
        <v>-196646163</v>
      </c>
    </row>
    <row r="136" spans="2:12" ht="15.5" x14ac:dyDescent="0.35">
      <c r="C136" t="s">
        <v>442</v>
      </c>
      <c r="J136" s="5">
        <v>-13668284100</v>
      </c>
      <c r="K136" s="5">
        <v>-6530000000</v>
      </c>
    </row>
    <row r="137" spans="2:12" ht="15.5" x14ac:dyDescent="0.35">
      <c r="C137" t="s">
        <v>443</v>
      </c>
      <c r="J137" s="5">
        <v>-24142</v>
      </c>
      <c r="K137" s="5">
        <v>-22629</v>
      </c>
    </row>
    <row r="138" spans="2:12" ht="15.5" x14ac:dyDescent="0.35">
      <c r="C138" t="s">
        <v>187</v>
      </c>
      <c r="D138" s="5">
        <v>-1405795434</v>
      </c>
      <c r="E138" s="5">
        <v>-2758935992</v>
      </c>
      <c r="F138" s="5">
        <v>26080841869</v>
      </c>
      <c r="G138" s="5">
        <v>7606832771</v>
      </c>
      <c r="I138" s="5">
        <v>30980309609</v>
      </c>
      <c r="J138" s="5">
        <v>8004275125</v>
      </c>
      <c r="K138" s="5">
        <v>-1330718907</v>
      </c>
      <c r="L138" s="5">
        <v>288776178</v>
      </c>
    </row>
    <row r="139" spans="2:12" ht="15.5" x14ac:dyDescent="0.35">
      <c r="C139" t="s">
        <v>188</v>
      </c>
      <c r="D139" s="5">
        <v>44415542607</v>
      </c>
      <c r="I139" s="5">
        <v>13435232998</v>
      </c>
      <c r="J139" s="5">
        <v>5430957873</v>
      </c>
      <c r="K139" s="5">
        <v>6761676780</v>
      </c>
      <c r="L139" s="5">
        <v>6472900602</v>
      </c>
    </row>
    <row r="140" spans="2:12" ht="15.5" x14ac:dyDescent="0.35">
      <c r="C140" t="s">
        <v>339</v>
      </c>
    </row>
    <row r="141" spans="2:12" ht="15.5" x14ac:dyDescent="0.35">
      <c r="C141" t="s">
        <v>189</v>
      </c>
      <c r="D141" s="5">
        <v>43009747173</v>
      </c>
      <c r="E141" s="5">
        <v>-2758935992</v>
      </c>
      <c r="F141" s="5">
        <v>26080841869</v>
      </c>
      <c r="G141" s="5">
        <v>7606832771</v>
      </c>
      <c r="I141" s="5">
        <v>44415542607</v>
      </c>
      <c r="J141" s="5">
        <v>13435232998</v>
      </c>
      <c r="K141" s="5">
        <v>5430957873</v>
      </c>
      <c r="L141" s="5">
        <v>6761676780</v>
      </c>
    </row>
    <row r="143" spans="2:12" ht="15.5" x14ac:dyDescent="0.35">
      <c r="B143" t="s">
        <v>190</v>
      </c>
      <c r="C143" t="s">
        <v>11</v>
      </c>
      <c r="D143" s="5">
        <v>800000000</v>
      </c>
      <c r="E143" s="5">
        <v>800000000</v>
      </c>
      <c r="F143" s="5">
        <v>800000000</v>
      </c>
      <c r="G143" s="5">
        <v>10000000</v>
      </c>
      <c r="I143" s="5">
        <v>800000000</v>
      </c>
      <c r="J143" s="5">
        <v>10000000</v>
      </c>
      <c r="K143" s="5">
        <v>0</v>
      </c>
      <c r="L143" s="5">
        <v>0</v>
      </c>
    </row>
    <row r="144" spans="2:12" ht="15.5" x14ac:dyDescent="0.35">
      <c r="C144" t="s">
        <v>191</v>
      </c>
      <c r="D144" s="6">
        <v>0.68</v>
      </c>
      <c r="E144" s="6">
        <v>-0.05</v>
      </c>
      <c r="F144" s="6">
        <v>0.1</v>
      </c>
      <c r="G144" s="6">
        <v>232.7</v>
      </c>
    </row>
    <row r="145" spans="3:7" ht="15.5" x14ac:dyDescent="0.35">
      <c r="C145" t="s">
        <v>192</v>
      </c>
      <c r="D145" s="6">
        <v>208.82</v>
      </c>
      <c r="E145" s="5">
        <v>-3560</v>
      </c>
      <c r="F145" s="5">
        <v>2300</v>
      </c>
      <c r="G145" s="5">
        <v>0</v>
      </c>
    </row>
    <row r="146" spans="3:7" ht="15.5" x14ac:dyDescent="0.35">
      <c r="C146" t="s">
        <v>59</v>
      </c>
      <c r="D146" s="6">
        <v>11.34</v>
      </c>
      <c r="E146" s="6">
        <v>19.04</v>
      </c>
      <c r="F146" s="6">
        <v>20.04</v>
      </c>
      <c r="G146" s="5">
        <v>0</v>
      </c>
    </row>
    <row r="147" spans="3:7" ht="15.5" x14ac:dyDescent="0.35">
      <c r="C147" t="s">
        <v>193</v>
      </c>
      <c r="D147" s="5">
        <v>1100000000</v>
      </c>
      <c r="E147" s="5">
        <v>1610000000</v>
      </c>
      <c r="F147" s="5">
        <v>240000000</v>
      </c>
      <c r="G147" s="5">
        <v>2680000000</v>
      </c>
    </row>
    <row r="148" spans="3:7" ht="15.5" x14ac:dyDescent="0.35">
      <c r="C148" t="s">
        <v>194</v>
      </c>
      <c r="D148" s="6">
        <v>9.7999999999999997E-3</v>
      </c>
      <c r="E148" s="6">
        <v>-8.0000000000000004E-4</v>
      </c>
      <c r="F148" s="6">
        <v>1.4000000000000002E-3</v>
      </c>
      <c r="G148" s="6">
        <v>7.6999999999999999E-2</v>
      </c>
    </row>
    <row r="149" spans="3:7" ht="15.5" x14ac:dyDescent="0.35">
      <c r="C149" t="s">
        <v>195</v>
      </c>
      <c r="D149" s="6">
        <v>1.23E-2</v>
      </c>
      <c r="E149" s="6">
        <v>-1E-3</v>
      </c>
      <c r="F149" s="6">
        <v>1.7000000000000001E-3</v>
      </c>
      <c r="G149" s="6">
        <v>0.14400000000000002</v>
      </c>
    </row>
    <row r="150" spans="3:7" ht="15.5" x14ac:dyDescent="0.35">
      <c r="C150" t="s">
        <v>196</v>
      </c>
      <c r="D150" s="6">
        <v>1.3600000000000001E-2</v>
      </c>
      <c r="E150" s="6">
        <v>2.5099999999999997E-2</v>
      </c>
      <c r="F150" s="6">
        <v>-1.4000000000000002E-3</v>
      </c>
      <c r="G150" s="5">
        <v>0</v>
      </c>
    </row>
    <row r="151" spans="3:7" ht="15.5" x14ac:dyDescent="0.35">
      <c r="C151" t="s">
        <v>197</v>
      </c>
      <c r="D151" s="6">
        <v>13.68</v>
      </c>
      <c r="E151" s="6">
        <v>14.54</v>
      </c>
      <c r="F151" s="6">
        <v>-2.8</v>
      </c>
      <c r="G151" s="6">
        <v>298.91000000000003</v>
      </c>
    </row>
    <row r="152" spans="3:7" ht="15.5" x14ac:dyDescent="0.35">
      <c r="C152" t="s">
        <v>198</v>
      </c>
      <c r="D152" s="5">
        <v>45000000000</v>
      </c>
      <c r="E152" s="5">
        <v>44000000000</v>
      </c>
      <c r="F152" s="5">
        <v>44000000000</v>
      </c>
      <c r="G152" s="5">
        <v>16000000000</v>
      </c>
    </row>
    <row r="153" spans="3:7" ht="15.5" x14ac:dyDescent="0.35">
      <c r="C153" t="s">
        <v>199</v>
      </c>
      <c r="D153" s="6">
        <v>2.57</v>
      </c>
      <c r="E153" s="6">
        <v>3.27</v>
      </c>
      <c r="F153" s="6">
        <v>4.21</v>
      </c>
      <c r="G153" s="5">
        <v>0</v>
      </c>
    </row>
    <row r="154" spans="3:7" ht="15.5" x14ac:dyDescent="0.35">
      <c r="C154" t="s">
        <v>200</v>
      </c>
      <c r="D154" s="6">
        <v>55.16</v>
      </c>
      <c r="E154" s="6">
        <v>54.49</v>
      </c>
      <c r="F154" s="6">
        <v>54.6</v>
      </c>
      <c r="G154" s="5">
        <v>1616</v>
      </c>
    </row>
    <row r="155" spans="3:7" ht="15.5" x14ac:dyDescent="0.35">
      <c r="C155" t="s">
        <v>201</v>
      </c>
      <c r="D155" s="6">
        <v>2.57</v>
      </c>
      <c r="E155" s="6">
        <v>3.27</v>
      </c>
      <c r="F155" s="6">
        <v>4.21</v>
      </c>
      <c r="G155" s="5">
        <v>0</v>
      </c>
    </row>
    <row r="156" spans="3:7" ht="15.5" x14ac:dyDescent="0.35">
      <c r="C156" t="s">
        <v>202</v>
      </c>
      <c r="D156" s="6">
        <v>55.16</v>
      </c>
      <c r="E156" s="6">
        <v>54.49</v>
      </c>
      <c r="F156" s="6">
        <v>54.6</v>
      </c>
      <c r="G156" s="5">
        <v>1616</v>
      </c>
    </row>
    <row r="157" spans="3:7" ht="15.5" x14ac:dyDescent="0.35">
      <c r="C157" t="s">
        <v>203</v>
      </c>
    </row>
    <row r="158" spans="3:7" ht="15.5" x14ac:dyDescent="0.35">
      <c r="C158" t="s">
        <v>204</v>
      </c>
    </row>
    <row r="159" spans="3:7" ht="15.5" x14ac:dyDescent="0.35">
      <c r="C159" t="s">
        <v>205</v>
      </c>
      <c r="D159" s="5">
        <v>44000000000</v>
      </c>
      <c r="E159" s="5">
        <v>44000000000</v>
      </c>
      <c r="F159" s="5">
        <v>44000000000</v>
      </c>
      <c r="G159" s="5">
        <v>16000000000</v>
      </c>
    </row>
    <row r="160" spans="3:7" ht="15.5" x14ac:dyDescent="0.35">
      <c r="C160" t="s">
        <v>23</v>
      </c>
    </row>
    <row r="161" spans="3:12" ht="15.5" x14ac:dyDescent="0.35">
      <c r="C161" t="s">
        <v>20</v>
      </c>
      <c r="D161" s="5">
        <v>-43000000000</v>
      </c>
      <c r="E161" s="5">
        <v>-44000000000</v>
      </c>
      <c r="F161" s="5">
        <v>-47000000000</v>
      </c>
      <c r="G161" s="5">
        <v>-21000000000</v>
      </c>
    </row>
    <row r="162" spans="3:12" ht="15.5" x14ac:dyDescent="0.35">
      <c r="C162" t="s">
        <v>206</v>
      </c>
      <c r="D162" s="5">
        <v>39000000000</v>
      </c>
      <c r="E162" s="5">
        <v>41000000000</v>
      </c>
      <c r="F162" s="5">
        <v>44000000000</v>
      </c>
      <c r="G162" s="5">
        <v>17000000000</v>
      </c>
    </row>
    <row r="163" spans="3:12" ht="15.5" x14ac:dyDescent="0.35">
      <c r="C163" t="s">
        <v>207</v>
      </c>
      <c r="D163" s="5">
        <v>0</v>
      </c>
      <c r="E163" s="5">
        <v>-1000000000</v>
      </c>
      <c r="F163" s="5">
        <v>-2000000000</v>
      </c>
      <c r="G163" s="5">
        <v>9000000000</v>
      </c>
    </row>
    <row r="164" spans="3:12" ht="15.5" x14ac:dyDescent="0.35">
      <c r="C164" t="s">
        <v>208</v>
      </c>
    </row>
    <row r="165" spans="3:12" ht="15.5" x14ac:dyDescent="0.35">
      <c r="C165" t="s">
        <v>12</v>
      </c>
      <c r="D165" s="5">
        <v>0</v>
      </c>
      <c r="E165" s="5">
        <v>-1000000000</v>
      </c>
      <c r="F165" s="5">
        <v>-2000000000</v>
      </c>
      <c r="G165" s="5">
        <v>9000000000</v>
      </c>
    </row>
    <row r="166" spans="3:12" ht="15.5" x14ac:dyDescent="0.35">
      <c r="C166" t="s">
        <v>15</v>
      </c>
      <c r="D166" s="6">
        <v>0.25</v>
      </c>
      <c r="E166" s="6">
        <v>-1.66</v>
      </c>
      <c r="F166" s="6">
        <v>-3.04</v>
      </c>
      <c r="G166" s="6">
        <v>894.25</v>
      </c>
    </row>
    <row r="167" spans="3:12" ht="15.5" x14ac:dyDescent="0.35">
      <c r="C167" t="s">
        <v>44</v>
      </c>
      <c r="I167" s="6">
        <v>5.49</v>
      </c>
      <c r="J167" s="6">
        <v>929.05</v>
      </c>
      <c r="K167" s="6">
        <v>17061.599999999999</v>
      </c>
      <c r="L167" s="6">
        <v>5351.01</v>
      </c>
    </row>
    <row r="168" spans="3:12" ht="15.5" x14ac:dyDescent="0.35">
      <c r="C168" t="s">
        <v>58</v>
      </c>
      <c r="I168" s="6">
        <v>32.42</v>
      </c>
      <c r="J168" s="5">
        <v>0</v>
      </c>
      <c r="K168" s="5">
        <v>0</v>
      </c>
      <c r="L168" s="5">
        <v>0</v>
      </c>
    </row>
    <row r="169" spans="3:12" ht="15.5" x14ac:dyDescent="0.35">
      <c r="C169" t="s">
        <v>61</v>
      </c>
      <c r="I169" s="6">
        <v>3.91</v>
      </c>
      <c r="J169" s="5">
        <v>0</v>
      </c>
      <c r="K169" s="5">
        <v>0</v>
      </c>
      <c r="L169" s="5">
        <v>0</v>
      </c>
    </row>
    <row r="170" spans="3:12" ht="15.5" x14ac:dyDescent="0.35">
      <c r="C170" t="s">
        <v>209</v>
      </c>
      <c r="I170" s="5">
        <v>6390000000</v>
      </c>
      <c r="J170" s="5">
        <v>9680000000</v>
      </c>
    </row>
    <row r="171" spans="3:12" ht="15.5" x14ac:dyDescent="0.35">
      <c r="C171" t="s">
        <v>210</v>
      </c>
      <c r="I171" s="6">
        <v>7.8200000000000006E-2</v>
      </c>
      <c r="J171" s="6">
        <v>0.39549999999999996</v>
      </c>
      <c r="K171" s="6">
        <v>0.48899999999999999</v>
      </c>
      <c r="L171" s="6">
        <v>0.2039</v>
      </c>
    </row>
    <row r="172" spans="3:12" ht="15.5" x14ac:dyDescent="0.35">
      <c r="C172" t="s">
        <v>211</v>
      </c>
      <c r="I172" s="6">
        <v>0.1008</v>
      </c>
      <c r="J172" s="6">
        <v>0.78879999999999995</v>
      </c>
      <c r="K172" s="6">
        <v>1.5137</v>
      </c>
      <c r="L172" s="6">
        <v>0.76290000000000002</v>
      </c>
    </row>
    <row r="173" spans="3:12" ht="15.5" x14ac:dyDescent="0.35">
      <c r="C173" t="s">
        <v>212</v>
      </c>
      <c r="I173" s="6">
        <v>0.15429999999999999</v>
      </c>
      <c r="J173" s="6">
        <v>0.61209999999999998</v>
      </c>
      <c r="K173" s="6">
        <v>1.048</v>
      </c>
      <c r="L173" s="6">
        <v>0.85849999999999993</v>
      </c>
    </row>
    <row r="174" spans="3:12" ht="15.5" x14ac:dyDescent="0.35">
      <c r="C174" t="s">
        <v>213</v>
      </c>
      <c r="I174" s="6">
        <v>36.32</v>
      </c>
      <c r="J174" s="6">
        <v>159.69</v>
      </c>
      <c r="K174" s="6">
        <v>811.22</v>
      </c>
      <c r="L174" s="6">
        <v>301.88</v>
      </c>
    </row>
    <row r="175" spans="3:12" ht="15.5" x14ac:dyDescent="0.35">
      <c r="C175" t="s">
        <v>55</v>
      </c>
      <c r="I175" s="6">
        <v>3.27</v>
      </c>
      <c r="J175" s="5">
        <v>0</v>
      </c>
      <c r="K175" s="5">
        <v>0</v>
      </c>
      <c r="L175" s="5">
        <v>0</v>
      </c>
    </row>
    <row r="176" spans="3:12" ht="15.5" x14ac:dyDescent="0.35">
      <c r="C176" t="s">
        <v>52</v>
      </c>
      <c r="I176" s="6">
        <v>54.49</v>
      </c>
      <c r="J176" s="6">
        <v>1177.76</v>
      </c>
      <c r="K176" s="6">
        <v>11271.64</v>
      </c>
      <c r="L176" s="6">
        <v>7013.96</v>
      </c>
    </row>
    <row r="177" spans="2:12" ht="15.5" x14ac:dyDescent="0.35">
      <c r="C177" t="s">
        <v>214</v>
      </c>
      <c r="I177" s="6">
        <v>3.27</v>
      </c>
      <c r="J177" s="5">
        <v>0</v>
      </c>
      <c r="K177" s="5">
        <v>0</v>
      </c>
      <c r="L177" s="5">
        <v>0</v>
      </c>
    </row>
    <row r="178" spans="2:12" ht="15.5" x14ac:dyDescent="0.35">
      <c r="C178" t="s">
        <v>215</v>
      </c>
      <c r="I178" s="6">
        <v>54.49</v>
      </c>
      <c r="J178" s="6">
        <v>1177.76</v>
      </c>
      <c r="K178" s="6">
        <v>11271.64</v>
      </c>
      <c r="L178" s="6">
        <v>7013.96</v>
      </c>
    </row>
    <row r="179" spans="2:12" ht="15.5" x14ac:dyDescent="0.35">
      <c r="C179" t="s">
        <v>216</v>
      </c>
    </row>
    <row r="180" spans="2:12" ht="15.5" x14ac:dyDescent="0.35">
      <c r="C180" t="s">
        <v>217</v>
      </c>
    </row>
    <row r="181" spans="2:12" ht="15.5" x14ac:dyDescent="0.35">
      <c r="C181" t="s">
        <v>25</v>
      </c>
    </row>
    <row r="182" spans="2:12" ht="15.5" x14ac:dyDescent="0.35">
      <c r="C182" t="s">
        <v>22</v>
      </c>
      <c r="I182" s="5">
        <v>-44000000000</v>
      </c>
      <c r="J182" s="5">
        <v>-13000000000</v>
      </c>
      <c r="K182" s="5">
        <v>-5000000000</v>
      </c>
      <c r="L182" s="5">
        <v>-7000000000</v>
      </c>
    </row>
    <row r="183" spans="2:12" ht="15.5" x14ac:dyDescent="0.35">
      <c r="C183" t="s">
        <v>218</v>
      </c>
      <c r="I183" s="5">
        <v>41000000000</v>
      </c>
      <c r="J183" s="5">
        <v>12000000000</v>
      </c>
      <c r="K183" s="5">
        <v>1000000000</v>
      </c>
      <c r="L183" s="5">
        <v>0</v>
      </c>
    </row>
    <row r="184" spans="2:12" ht="15.5" x14ac:dyDescent="0.35">
      <c r="C184" t="s">
        <v>219</v>
      </c>
      <c r="I184" s="5">
        <v>7000000000</v>
      </c>
      <c r="J184" s="5">
        <v>10000000000</v>
      </c>
      <c r="K184" s="5">
        <v>7000000000</v>
      </c>
      <c r="L184" s="5">
        <v>7000000000</v>
      </c>
    </row>
    <row r="185" spans="2:12" ht="15.5" x14ac:dyDescent="0.35">
      <c r="C185" t="s">
        <v>220</v>
      </c>
    </row>
    <row r="186" spans="2:12" ht="15.5" x14ac:dyDescent="0.35">
      <c r="C186" t="s">
        <v>14</v>
      </c>
      <c r="I186" s="5">
        <v>7000000000</v>
      </c>
      <c r="J186" s="5">
        <v>10000000000</v>
      </c>
      <c r="K186" s="5">
        <v>7000000000</v>
      </c>
      <c r="L186" s="5">
        <v>7000000000</v>
      </c>
    </row>
    <row r="187" spans="2:12" ht="15.5" x14ac:dyDescent="0.35">
      <c r="C187" t="s">
        <v>16</v>
      </c>
      <c r="I187" s="6">
        <v>8.15</v>
      </c>
      <c r="J187" s="6">
        <v>1010.77</v>
      </c>
      <c r="K187" s="6">
        <v>12939.34</v>
      </c>
      <c r="L187" s="6">
        <v>12746.14</v>
      </c>
    </row>
    <row r="189" spans="2:12" ht="15.5" x14ac:dyDescent="0.35">
      <c r="B189" t="s">
        <v>221</v>
      </c>
      <c r="C189" t="s">
        <v>222</v>
      </c>
      <c r="D189" s="5">
        <v>543000000</v>
      </c>
      <c r="E189" s="5">
        <v>-44000000</v>
      </c>
      <c r="F189" s="5">
        <v>76000000</v>
      </c>
      <c r="G189" s="5">
        <v>2000000000</v>
      </c>
      <c r="H189" s="5">
        <v>2000000000</v>
      </c>
      <c r="I189" s="5">
        <v>4000000000</v>
      </c>
      <c r="J189" s="5">
        <v>9000000000</v>
      </c>
      <c r="K189" s="5">
        <v>9000000000</v>
      </c>
      <c r="L189" s="5">
        <v>3000000000</v>
      </c>
    </row>
    <row r="190" spans="2:12" ht="15.5" x14ac:dyDescent="0.35">
      <c r="C190" t="s">
        <v>223</v>
      </c>
      <c r="H190" s="5">
        <v>3000000000</v>
      </c>
      <c r="I190" s="5">
        <v>4000000000</v>
      </c>
    </row>
    <row r="191" spans="2:12" ht="15.5" x14ac:dyDescent="0.35">
      <c r="C191" t="s">
        <v>43</v>
      </c>
      <c r="D191" s="6">
        <v>0.52</v>
      </c>
      <c r="E191" s="6">
        <v>-0.04</v>
      </c>
      <c r="F191" s="6">
        <v>7.0000000000000007E-2</v>
      </c>
      <c r="G191" s="6">
        <v>2.25</v>
      </c>
      <c r="H191" s="6">
        <v>2.1</v>
      </c>
      <c r="I191" s="6">
        <v>4.24</v>
      </c>
      <c r="J191" s="6">
        <v>8.98</v>
      </c>
      <c r="K191" s="6">
        <v>8.41</v>
      </c>
      <c r="L191" s="6">
        <v>2.64</v>
      </c>
    </row>
    <row r="192" spans="2:12" ht="15.5" x14ac:dyDescent="0.35">
      <c r="C192" t="s">
        <v>226</v>
      </c>
      <c r="H192" s="6">
        <v>2.8</v>
      </c>
      <c r="I192" s="6">
        <v>4.24</v>
      </c>
    </row>
    <row r="193" spans="3:12" ht="15.5" x14ac:dyDescent="0.35">
      <c r="C193" t="s">
        <v>229</v>
      </c>
      <c r="D193" s="5">
        <v>10000000000</v>
      </c>
      <c r="E193" s="5">
        <v>7000000000</v>
      </c>
      <c r="F193" s="5">
        <v>9000000000</v>
      </c>
      <c r="G193" s="5">
        <v>11000000000</v>
      </c>
      <c r="H193" s="5">
        <v>40000000000</v>
      </c>
      <c r="I193" s="5">
        <v>36000000000</v>
      </c>
      <c r="J193" s="5">
        <v>36000000000</v>
      </c>
      <c r="K193" s="5">
        <v>28000000000</v>
      </c>
      <c r="L193" s="5">
        <v>18000000000</v>
      </c>
    </row>
    <row r="194" spans="3:12" ht="15.5" x14ac:dyDescent="0.35">
      <c r="C194" t="s">
        <v>230</v>
      </c>
      <c r="H194" s="5">
        <v>38000000000</v>
      </c>
      <c r="I194" s="5">
        <v>36000000000</v>
      </c>
    </row>
    <row r="195" spans="3:12" ht="15.5" x14ac:dyDescent="0.35">
      <c r="C195" t="s">
        <v>234</v>
      </c>
      <c r="I195" s="6">
        <v>54.79</v>
      </c>
    </row>
    <row r="196" spans="3:12" ht="15.5" x14ac:dyDescent="0.35">
      <c r="C196" t="s">
        <v>235</v>
      </c>
      <c r="I196" s="6">
        <v>41.01</v>
      </c>
    </row>
    <row r="197" spans="3:12" ht="15.5" x14ac:dyDescent="0.35">
      <c r="C197" t="s">
        <v>236</v>
      </c>
      <c r="I197" s="6">
        <v>7.42</v>
      </c>
    </row>
    <row r="198" spans="3:12" ht="15.5" x14ac:dyDescent="0.35">
      <c r="C198" t="s">
        <v>237</v>
      </c>
      <c r="I198" s="6">
        <v>2.4399999999999998E-2</v>
      </c>
    </row>
    <row r="199" spans="3:12" ht="15.5" x14ac:dyDescent="0.35">
      <c r="C199" t="s">
        <v>238</v>
      </c>
      <c r="I199" s="6">
        <v>3.13</v>
      </c>
    </row>
    <row r="200" spans="3:12" ht="15.5" x14ac:dyDescent="0.35">
      <c r="C200" t="s">
        <v>239</v>
      </c>
      <c r="I200" s="6">
        <v>2.7</v>
      </c>
    </row>
    <row r="201" spans="3:12" ht="15.5" x14ac:dyDescent="0.35">
      <c r="C201" t="s">
        <v>240</v>
      </c>
      <c r="I201" s="6">
        <v>22.12</v>
      </c>
    </row>
    <row r="202" spans="3:12" ht="15.5" x14ac:dyDescent="0.35">
      <c r="C202" t="s">
        <v>241</v>
      </c>
      <c r="I202" s="6">
        <v>22.12</v>
      </c>
    </row>
    <row r="203" spans="3:12" ht="15.5" x14ac:dyDescent="0.35">
      <c r="C203" t="s">
        <v>242</v>
      </c>
      <c r="I203" s="6">
        <v>25.91</v>
      </c>
    </row>
    <row r="204" spans="3:12" ht="15.5" x14ac:dyDescent="0.35">
      <c r="C204" t="s">
        <v>243</v>
      </c>
      <c r="I204" s="5">
        <v>13</v>
      </c>
    </row>
    <row r="205" spans="3:12" ht="15.5" x14ac:dyDescent="0.35">
      <c r="C205" t="s">
        <v>244</v>
      </c>
      <c r="I205" s="6">
        <v>-0.41</v>
      </c>
    </row>
    <row r="206" spans="3:12" ht="15.5" x14ac:dyDescent="0.35">
      <c r="C206" t="s">
        <v>245</v>
      </c>
      <c r="I206" s="6">
        <v>-0.45</v>
      </c>
    </row>
    <row r="207" spans="3:12" ht="15.5" x14ac:dyDescent="0.35">
      <c r="C207" t="s">
        <v>246</v>
      </c>
      <c r="I207" s="6">
        <v>2.8</v>
      </c>
    </row>
    <row r="208" spans="3:12" ht="15.5" x14ac:dyDescent="0.35">
      <c r="C208" t="s">
        <v>247</v>
      </c>
      <c r="I208" s="6">
        <v>2.1</v>
      </c>
    </row>
    <row r="209" spans="3:9" ht="15.5" x14ac:dyDescent="0.35">
      <c r="C209" t="s">
        <v>248</v>
      </c>
      <c r="I209" s="6">
        <v>36.770000000000003</v>
      </c>
    </row>
    <row r="210" spans="3:9" ht="15.5" x14ac:dyDescent="0.35">
      <c r="C210" t="s">
        <v>249</v>
      </c>
      <c r="D210" s="6">
        <v>41.55</v>
      </c>
    </row>
    <row r="211" spans="3:9" ht="15.5" x14ac:dyDescent="0.35">
      <c r="C211" t="s">
        <v>250</v>
      </c>
      <c r="I211" s="6">
        <v>42.63</v>
      </c>
    </row>
    <row r="212" spans="3:9" ht="15.5" x14ac:dyDescent="0.35">
      <c r="C212" t="s">
        <v>251</v>
      </c>
      <c r="I212" s="6">
        <v>5.2</v>
      </c>
    </row>
    <row r="213" spans="3:9" ht="15.5" x14ac:dyDescent="0.35">
      <c r="C213" t="s">
        <v>252</v>
      </c>
      <c r="D213" s="6">
        <v>7.11</v>
      </c>
    </row>
    <row r="214" spans="3:9" ht="15.5" x14ac:dyDescent="0.35">
      <c r="C214" t="s">
        <v>253</v>
      </c>
      <c r="D214" s="6">
        <v>7.11</v>
      </c>
    </row>
    <row r="215" spans="3:9" ht="15.5" x14ac:dyDescent="0.35">
      <c r="C215" t="s">
        <v>256</v>
      </c>
      <c r="D215" s="6">
        <v>0.25</v>
      </c>
    </row>
    <row r="216" spans="3:9" ht="15.5" x14ac:dyDescent="0.35">
      <c r="C216" t="s">
        <v>258</v>
      </c>
      <c r="D216" s="6">
        <v>1.26</v>
      </c>
    </row>
    <row r="217" spans="3:9" ht="15.5" x14ac:dyDescent="0.35">
      <c r="C217" t="s">
        <v>259</v>
      </c>
      <c r="I217" s="6">
        <v>25.06</v>
      </c>
    </row>
    <row r="218" spans="3:9" ht="15.5" x14ac:dyDescent="0.35">
      <c r="C218" t="s">
        <v>12</v>
      </c>
      <c r="D218" s="5">
        <v>0</v>
      </c>
    </row>
    <row r="219" spans="3:9" ht="15.5" x14ac:dyDescent="0.35">
      <c r="C219" t="s">
        <v>260</v>
      </c>
      <c r="I219" s="6">
        <v>9.6199999999999992</v>
      </c>
    </row>
    <row r="220" spans="3:9" ht="15.5" x14ac:dyDescent="0.35">
      <c r="C220" t="s">
        <v>261</v>
      </c>
      <c r="I220" s="6">
        <v>5.21E-2</v>
      </c>
    </row>
    <row r="221" spans="3:9" ht="15.5" x14ac:dyDescent="0.35">
      <c r="C221" t="s">
        <v>262</v>
      </c>
      <c r="I221" s="6">
        <v>6.5799999999999997E-2</v>
      </c>
    </row>
    <row r="222" spans="3:9" ht="15.5" x14ac:dyDescent="0.35">
      <c r="C222" t="s">
        <v>263</v>
      </c>
      <c r="I222" s="6">
        <v>8.1799999999999998E-2</v>
      </c>
    </row>
    <row r="223" spans="3:9" ht="15.5" x14ac:dyDescent="0.35">
      <c r="C223" t="s">
        <v>264</v>
      </c>
      <c r="I223" s="6">
        <v>9.1199999999999989E-2</v>
      </c>
    </row>
    <row r="224" spans="3:9" ht="15.5" x14ac:dyDescent="0.35">
      <c r="C224" t="s">
        <v>340</v>
      </c>
      <c r="D224" s="6">
        <v>14.82</v>
      </c>
    </row>
    <row r="225" spans="3:9" ht="15.5" x14ac:dyDescent="0.35">
      <c r="C225" t="s">
        <v>269</v>
      </c>
      <c r="I225" s="6">
        <v>0.68</v>
      </c>
    </row>
    <row r="226" spans="3:9" ht="15.5" x14ac:dyDescent="0.35">
      <c r="C226" t="s">
        <v>39</v>
      </c>
      <c r="I226" s="5">
        <v>119000000000</v>
      </c>
    </row>
    <row r="227" spans="3:9" ht="15.5" x14ac:dyDescent="0.35">
      <c r="C227" t="s">
        <v>271</v>
      </c>
      <c r="I227" s="5">
        <v>76000000000</v>
      </c>
    </row>
    <row r="228" spans="3:9" ht="15.5" x14ac:dyDescent="0.35">
      <c r="C228" t="s">
        <v>272</v>
      </c>
      <c r="I228" s="5">
        <v>1040000000</v>
      </c>
    </row>
    <row r="229" spans="3:9" ht="15.5" x14ac:dyDescent="0.35">
      <c r="C229" t="s">
        <v>273</v>
      </c>
      <c r="I229" s="6">
        <v>0.22719999999999999</v>
      </c>
    </row>
    <row r="230" spans="3:9" ht="15.5" x14ac:dyDescent="0.35">
      <c r="C230" t="s">
        <v>274</v>
      </c>
      <c r="D230" s="6">
        <v>0.67680000000000007</v>
      </c>
    </row>
    <row r="231" spans="3:9" ht="15.5" x14ac:dyDescent="0.35">
      <c r="C231" t="s">
        <v>275</v>
      </c>
      <c r="D231" s="6">
        <v>6.6699999999999995E-2</v>
      </c>
    </row>
    <row r="232" spans="3:9" ht="15.5" x14ac:dyDescent="0.35">
      <c r="C232" t="s">
        <v>276</v>
      </c>
      <c r="D232" s="6">
        <v>5.4199999999999998E-2</v>
      </c>
    </row>
    <row r="233" spans="3:9" ht="15.5" x14ac:dyDescent="0.35">
      <c r="C233" t="s">
        <v>277</v>
      </c>
      <c r="D233" s="6">
        <v>0.20319999999999999</v>
      </c>
    </row>
    <row r="234" spans="3:9" ht="15.5" x14ac:dyDescent="0.35">
      <c r="C234" t="s">
        <v>278</v>
      </c>
      <c r="D234" s="6">
        <v>8.5000000000000006E-2</v>
      </c>
    </row>
    <row r="235" spans="3:9" ht="15.5" x14ac:dyDescent="0.35">
      <c r="C235" t="s">
        <v>279</v>
      </c>
      <c r="D235" s="6">
        <v>-0.73299999999999998</v>
      </c>
    </row>
    <row r="236" spans="3:9" ht="15.5" x14ac:dyDescent="0.35">
      <c r="C236" t="s">
        <v>286</v>
      </c>
      <c r="I236" s="5">
        <v>7</v>
      </c>
    </row>
    <row r="237" spans="3:9" ht="15.5" x14ac:dyDescent="0.35">
      <c r="C237" t="s">
        <v>287</v>
      </c>
      <c r="I237" s="6">
        <v>0.2</v>
      </c>
    </row>
    <row r="238" spans="3:9" ht="15.5" x14ac:dyDescent="0.35">
      <c r="C238" t="s">
        <v>288</v>
      </c>
      <c r="I238" s="6">
        <v>0.12</v>
      </c>
    </row>
    <row r="239" spans="3:9" ht="15.5" x14ac:dyDescent="0.35">
      <c r="C239" t="s">
        <v>289</v>
      </c>
      <c r="I239" s="6">
        <v>0.25</v>
      </c>
    </row>
    <row r="240" spans="3:9" ht="15.5" x14ac:dyDescent="0.35">
      <c r="C240" t="s">
        <v>290</v>
      </c>
      <c r="I240" s="6">
        <v>0.31</v>
      </c>
    </row>
    <row r="241" spans="3:9" ht="15.5" x14ac:dyDescent="0.35">
      <c r="C241" t="s">
        <v>291</v>
      </c>
      <c r="I241" s="6">
        <v>0.24</v>
      </c>
    </row>
    <row r="242" spans="3:9" ht="15.5" x14ac:dyDescent="0.35">
      <c r="C242" t="s">
        <v>292</v>
      </c>
      <c r="I242" s="6">
        <v>0.02</v>
      </c>
    </row>
    <row r="243" spans="3:9" ht="15.5" x14ac:dyDescent="0.35">
      <c r="C243" t="s">
        <v>293</v>
      </c>
      <c r="I243" s="5">
        <v>38000000000</v>
      </c>
    </row>
    <row r="244" spans="3:9" ht="15.5" x14ac:dyDescent="0.35">
      <c r="C244" t="s">
        <v>294</v>
      </c>
      <c r="I244" s="5">
        <v>24000000000</v>
      </c>
    </row>
    <row r="245" spans="3:9" ht="15.5" x14ac:dyDescent="0.35">
      <c r="C245" t="s">
        <v>295</v>
      </c>
      <c r="I245" s="5">
        <v>7000000000</v>
      </c>
    </row>
    <row r="246" spans="3:9" ht="15.5" x14ac:dyDescent="0.35">
      <c r="C246" t="s">
        <v>296</v>
      </c>
      <c r="I246" s="5">
        <v>3000000000</v>
      </c>
    </row>
    <row r="247" spans="3:9" ht="15.5" x14ac:dyDescent="0.35">
      <c r="C247" t="s">
        <v>297</v>
      </c>
      <c r="D247" s="5">
        <v>43000000000</v>
      </c>
    </row>
    <row r="248" spans="3:9" ht="15.5" x14ac:dyDescent="0.35">
      <c r="C248" t="s">
        <v>298</v>
      </c>
      <c r="D248" s="5">
        <v>56000000000</v>
      </c>
    </row>
    <row r="249" spans="3:9" ht="15.5" x14ac:dyDescent="0.35">
      <c r="C249" t="s">
        <v>299</v>
      </c>
      <c r="D249" s="5">
        <v>11000000000</v>
      </c>
    </row>
    <row r="250" spans="3:9" ht="15.5" x14ac:dyDescent="0.35">
      <c r="C250" t="s">
        <v>206</v>
      </c>
      <c r="D250" s="5">
        <v>39000000000</v>
      </c>
    </row>
    <row r="251" spans="3:9" ht="15.5" x14ac:dyDescent="0.35">
      <c r="C251" t="s">
        <v>205</v>
      </c>
      <c r="I251" s="5">
        <v>44000000000</v>
      </c>
    </row>
    <row r="252" spans="3:9" ht="15.5" x14ac:dyDescent="0.35">
      <c r="C252" t="s">
        <v>20</v>
      </c>
      <c r="D252" s="5">
        <v>-43000000000</v>
      </c>
    </row>
    <row r="253" spans="3:9" ht="15.5" x14ac:dyDescent="0.35">
      <c r="C253" t="s">
        <v>300</v>
      </c>
      <c r="I253" s="5">
        <v>45000000000</v>
      </c>
    </row>
    <row r="254" spans="3:9" ht="15.5" x14ac:dyDescent="0.35">
      <c r="C254" t="s">
        <v>301</v>
      </c>
      <c r="I254" s="5">
        <v>5000000000</v>
      </c>
    </row>
    <row r="255" spans="3:9" ht="15.5" x14ac:dyDescent="0.35">
      <c r="C255" t="s">
        <v>302</v>
      </c>
      <c r="I255" s="5">
        <v>-4000000000</v>
      </c>
    </row>
    <row r="256" spans="3:9" ht="15.5" x14ac:dyDescent="0.35">
      <c r="C256" t="s">
        <v>303</v>
      </c>
      <c r="I256" s="5">
        <v>27000000000</v>
      </c>
    </row>
    <row r="257" spans="3:9" ht="15.5" x14ac:dyDescent="0.35">
      <c r="C257" t="s">
        <v>305</v>
      </c>
      <c r="I257" s="5">
        <v>5000000000</v>
      </c>
    </row>
  </sheetData>
  <pageMargins left="0.7" right="0.7" top="0.75" bottom="0.75" header="0.3" footer="0.3"/>
  <ignoredErrors>
    <ignoredError sqref="A1:L25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444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445</v>
      </c>
      <c r="D2" s="2" vm="15">
        <f ca="1">IFERROR(_xlfn.STOCKHISTORY("XIDX:" &amp; $C$1, D3, , 0, 0, 1), "Libur")</f>
        <v>85</v>
      </c>
      <c r="H2" s="2" vm="15">
        <f ca="1">IFERROR(INDEX(D2:G2,COUNT(D2:G2)),"")</f>
        <v>85</v>
      </c>
      <c r="I2" s="2" vm="16">
        <f ca="1">IFERROR(_xlfn.STOCKHISTORY("XIDX:" &amp; $C$1, I1, , 0, 0, 1), "Libur")</f>
        <v>70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18526653607</v>
      </c>
      <c r="H4" s="2">
        <f>IFERROR(SUM(D4:G4)*(4/MAX(1,COUNT(D4:G4))),"")</f>
        <v>74106614428</v>
      </c>
      <c r="I4" s="2">
        <f>IFERROR(INDEX(I51:I500,MATCH($C$4,$C$51:$C$500,0)),"")</f>
        <v>76839931752</v>
      </c>
      <c r="J4" s="2">
        <f>IFERROR(INDEX(J51:J500,MATCH($C$4,$C$51:$C$500,0)),"")</f>
        <v>57507282241</v>
      </c>
      <c r="K4" s="2">
        <f>IFERROR(INDEX(K51:K500,MATCH($C$4,$C$51:$C$500,0)),"")</f>
        <v>50011558103</v>
      </c>
      <c r="L4" s="2">
        <f>IFERROR(INDEX(L51:L500,MATCH($C$4,$C$51:$C$500,0)),"")</f>
        <v>6619094117</v>
      </c>
      <c r="M4" s="2">
        <f>IFERROR(INDEX(M51:M500,MATCH($C$4,$C$51:$C$500,0)),"")</f>
        <v>4394293000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4207803347</v>
      </c>
      <c r="H5" s="2">
        <f>IFERROR(SUM(D5:G5)*(4/MAX(1,COUNT(D5:G5))),"")</f>
        <v>16831213388</v>
      </c>
      <c r="I5" s="2">
        <f>IFERROR(INDEX(I51:I500,MATCH($C$5,$C$51:$C$500,0)),"")</f>
        <v>9332486855</v>
      </c>
      <c r="J5" s="2">
        <f>IFERROR(INDEX(J51:J500,MATCH($C$5,$C$51:$C$500,0)),"")</f>
        <v>9264038563</v>
      </c>
      <c r="K5" s="2">
        <f>IFERROR(INDEX(K51:K500,MATCH($C$5,$C$51:$C$500,0)),"")</f>
        <v>1067427846</v>
      </c>
      <c r="L5" s="2">
        <f>IFERROR(INDEX(L51:L500,MATCH($C$5,$C$51:$C$500,0)),"")</f>
        <v>870481685</v>
      </c>
      <c r="M5" s="2">
        <f>IFERROR(INDEX(M51:M500,MATCH($C$5,$C$51:$C$500,0)),"")</f>
        <v>772251190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124040659380</v>
      </c>
      <c r="H6" s="2">
        <f>IFERROR(INDEX(D6:G6,COUNT(D6:G6)),"")</f>
        <v>124040659380</v>
      </c>
      <c r="I6" s="2">
        <f>IFERROR(INDEX(I51:I500,MATCH($C$6,$C$51:$C$500,0)),"")</f>
        <v>119831816965</v>
      </c>
      <c r="J6" s="2">
        <f>IFERROR(INDEX(J51:J500,MATCH($C$6,$C$51:$C$500,0)),"")</f>
        <v>60912468196</v>
      </c>
      <c r="K6" s="2">
        <f>IFERROR(INDEX(K51:K500,MATCH($C$6,$C$51:$C$500,0)),"")</f>
        <v>51381612565</v>
      </c>
      <c r="L6" s="2">
        <f>IFERROR(INDEX(L51:L500,MATCH($C$6,$C$51:$C$500,0)),"")</f>
        <v>3184390817</v>
      </c>
      <c r="M6" s="2">
        <f>IFERROR(INDEX(M51:M500,MATCH($C$6,$C$51:$C$500,0)),"")</f>
        <v>2373909132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2.08</v>
      </c>
      <c r="H7" s="3">
        <f>IFERROR(INDEX(D7:G7,COUNT(D7:G7)),"")</f>
        <v>2.08</v>
      </c>
      <c r="I7" s="3">
        <f>IFERROR(INDEX(I51:I500,MATCH($C$7,$C$51:$C$500,0))/1000000000,"")</f>
        <v>2.08</v>
      </c>
      <c r="J7" s="3">
        <f>IFERROR(INDEX(J51:J500,MATCH($C$7,$C$51:$C$500,0))/1000000000,"")</f>
        <v>1.63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>IFERROR(INDEX(I51:I500,MATCH($C$8,$C$51:$C$500,0)),"")</f>
        <v>-41000000000</v>
      </c>
      <c r="J8" s="2">
        <f>IFERROR(INDEX(J51:J500,MATCH($C$8,$C$51:$C$500,0)),"")</f>
        <v>-2000000000</v>
      </c>
      <c r="K8" s="2">
        <f>IFERROR(INDEX(K51:K500,MATCH($C$8,$C$51:$C$500,0)),"")</f>
        <v>-1000000000</v>
      </c>
      <c r="L8" s="2">
        <f>IFERROR(INDEX(L51:L500,MATCH($C$8,$C$51:$C$500,0)),"")</f>
        <v>-8000000000</v>
      </c>
      <c r="M8" s="2">
        <f>IFERROR(INDEX(M51:M500,MATCH($C$8,$C$51:$C$500,0)),"")</f>
        <v>1000000000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1.23</v>
      </c>
      <c r="H9" s="3">
        <f>IFERROR(INDEX(D9:G9,COUNT(D9:G9)),"")</f>
        <v>1.23</v>
      </c>
      <c r="I9" s="3">
        <f>IFERROR(INDEX(I51:I500,MATCH($C$9,$C$51:$C$500,0)),"")</f>
        <v>-19.55</v>
      </c>
      <c r="J9" s="3">
        <f>IFERROR(INDEX(J51:J500,MATCH($C$9,$C$51:$C$500,0)),"")</f>
        <v>-1.1399999999999999</v>
      </c>
      <c r="K9" s="3">
        <f>IFERROR(INDEX(K51:K500,MATCH($C$9,$C$51:$C$500,0)),"")</f>
        <v>-1721.34</v>
      </c>
      <c r="L9" s="3">
        <f>IFERROR(INDEX(L51:L500,MATCH($C$9,$C$51:$C$500,0)),"")</f>
        <v>-7537220.9000000004</v>
      </c>
      <c r="M9" s="3">
        <f>IFERROR(INDEX(M51:M500,MATCH($C$9,$C$51:$C$500,0)),"")</f>
        <v>850560.59</v>
      </c>
    </row>
    <row r="10" spans="1:13" ht="15.5" x14ac:dyDescent="0.35">
      <c r="C10" t="s">
        <v>17</v>
      </c>
      <c r="D10" s="3">
        <f ca="1">IFERROR(IF(D9=0,"",D2/D9),"")</f>
        <v>69.105691056910572</v>
      </c>
      <c r="I10" s="3">
        <f ca="1">IFERROR(IF(I9=0,"",I2/I9),"")</f>
        <v>-3.5805626598465472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27653272603</v>
      </c>
      <c r="H11" s="2">
        <f>IFERROR(INDEX(D11:G11,COUNT(D11:G11)),"")</f>
        <v>27653272603</v>
      </c>
      <c r="I11" s="2">
        <f>IFERROR(INDEX(I51:I500,MATCH($C$11,$C$51:$C$500,0)),"")</f>
        <v>26630019997</v>
      </c>
      <c r="J11" s="2">
        <f>IFERROR(INDEX(J51:J500,MATCH($C$11,$C$51:$C$500,0)),"")</f>
        <v>18925727099</v>
      </c>
      <c r="K11" s="2">
        <f>IFERROR(INDEX(K51:K500,MATCH($C$11,$C$51:$C$500,0)),"")</f>
        <v>19599136854</v>
      </c>
      <c r="L11" s="2">
        <f>IFERROR(INDEX(L51:L500,MATCH($C$11,$C$51:$C$500,0)),"")</f>
        <v>5012867174</v>
      </c>
      <c r="M11" s="2">
        <f>IFERROR(INDEX(M51:M500,MATCH($C$11,$C$51:$C$500,0)),"")</f>
        <v>1897879894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-21000000000</v>
      </c>
      <c r="H12" s="2">
        <f>IFERROR(INDEX(D12:G12,COUNT(D12:G12)),"")</f>
        <v>-21000000000</v>
      </c>
      <c r="I12" s="2">
        <f>IFERROR(INDEX(I51:I500,MATCH($C$12,$C$51:$C$500,0)),"")</f>
        <v>-19000000000</v>
      </c>
      <c r="J12" s="2">
        <f>IFERROR(INDEX(J51:J500,MATCH($C$12,$C$51:$C$500,0)),"")</f>
        <v>-8000000000</v>
      </c>
      <c r="K12" s="2">
        <f>IFERROR(INDEX(K51:K500,MATCH($C$12,$C$51:$C$500,0)),"")</f>
        <v>-10000000000</v>
      </c>
      <c r="L12" s="2">
        <f>IFERROR(INDEX(L51:L500,MATCH($C$12,$C$51:$C$500,0)),"")</f>
        <v>2000000000</v>
      </c>
      <c r="M12" s="2">
        <f>IFERROR(INDEX(M51:M500,MATCH($C$12,$C$51:$C$500,0)),"")</f>
        <v>-2000000000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7000000000</v>
      </c>
      <c r="H13" s="2">
        <f>IFERROR(INDEX(D13:G13,COUNT(D13:G13)),"")</f>
        <v>7000000000</v>
      </c>
      <c r="I13" s="2">
        <f>IFERROR(INDEX(I51:I500,MATCH($C$13,$C$51:$C$500,0)),"")</f>
        <v>7000000000</v>
      </c>
      <c r="J13" s="2">
        <f>IFERROR(INDEX(J51:J500,MATCH($C$13,$C$51:$C$500,0)),"")</f>
        <v>11000000000</v>
      </c>
      <c r="K13" s="2">
        <f>IFERROR(INDEX(K51:K500,MATCH($C$13,$C$51:$C$500,0)),"")</f>
        <v>9000000000</v>
      </c>
      <c r="L13" s="2">
        <f>IFERROR(INDEX(L51:L500,MATCH($C$13,$C$51:$C$500,0)),"")</f>
        <v>7000000000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-399652971</v>
      </c>
      <c r="H14" s="2">
        <f>IFERROR(SUM(D14:G14)*(4/MAX(1,COUNT(D14:G14))),"")</f>
        <v>-1598611884</v>
      </c>
      <c r="I14" s="2">
        <f>IFERROR(INDEX(I51:I500,MATCH($C$14,$C$51:$C$500,0)),"")</f>
        <v>-1514417668</v>
      </c>
      <c r="J14" s="2">
        <f>IFERROR(INDEX(J51:J500,MATCH($C$14,$C$51:$C$500,0)),"")</f>
        <v>-1330896265</v>
      </c>
      <c r="K14" s="2">
        <f>IFERROR(INDEX(K51:K500,MATCH($C$14,$C$51:$C$500,0)),"")</f>
        <v>-1091041909</v>
      </c>
      <c r="L14" s="2">
        <f>IFERROR(INDEX(L51:L500,MATCH($C$14,$C$51:$C$500,0)),"")</f>
        <v>-417697516</v>
      </c>
      <c r="M14" s="2">
        <f>IFERROR(INDEX(M51:M500,MATCH($C$14,$C$51:$C$500,0)),"")</f>
        <v>-14863549</v>
      </c>
    </row>
    <row r="15" spans="1:13" ht="15.5" x14ac:dyDescent="0.35">
      <c r="C15" t="s">
        <v>27</v>
      </c>
      <c r="D15" s="2">
        <f>IFERROR(INDEX(D51:D500,MATCH($C$15,$C$51:$C$500,0)),"")</f>
        <v>-635219460</v>
      </c>
      <c r="H15" s="2">
        <f>IFERROR(SUM(D15:G15)*(4/MAX(1,COUNT(D15:G15))),"")</f>
        <v>-2540877840</v>
      </c>
      <c r="I15" s="2">
        <f>IFERROR(INDEX(I51:I500,MATCH($C$15,$C$51:$C$500,0)),"")</f>
        <v>-1666763178</v>
      </c>
      <c r="J15" s="2">
        <f>IFERROR(INDEX(J51:J500,MATCH($C$15,$C$51:$C$500,0)),"")</f>
        <v>-1554029220</v>
      </c>
      <c r="K15" s="2">
        <f>IFERROR(INDEX(K51:K500,MATCH($C$15,$C$51:$C$500,0)),"")</f>
        <v>-1426094852</v>
      </c>
      <c r="L15" s="2">
        <f>IFERROR(INDEX(L51:L500,MATCH($C$15,$C$51:$C$500,0)),"")</f>
        <v>-142771704</v>
      </c>
      <c r="M15" s="2">
        <f>IFERROR(INDEX(M51:M500,MATCH($C$15,$C$51:$C$500,0)),"")</f>
        <v>-94606911</v>
      </c>
    </row>
    <row r="16" spans="1:13" ht="15.5" x14ac:dyDescent="0.35">
      <c r="C16" t="s">
        <v>28</v>
      </c>
      <c r="D16" s="2">
        <f>IFERROR(INDEX(D51:D500,MATCH($C$16,$C$51:$C$500,0)),"")</f>
        <v>4858907406</v>
      </c>
      <c r="H16" s="2">
        <f>IFERROR(SUM(D16:G16)*(4/MAX(1,COUNT(D16:G16))),"")</f>
        <v>19435629624</v>
      </c>
      <c r="I16" s="2">
        <f>IFERROR(INDEX(I51:I500,MATCH($C$16,$C$51:$C$500,0)),"")</f>
        <v>11067157450</v>
      </c>
      <c r="J16" s="2">
        <f>IFERROR(INDEX(J51:J500,MATCH($C$16,$C$51:$C$500,0)),"")</f>
        <v>10670733898</v>
      </c>
      <c r="K16" s="2">
        <f>IFERROR(INDEX(K51:K500,MATCH($C$16,$C$51:$C$500,0)),"")</f>
        <v>11509054785</v>
      </c>
      <c r="L16" s="2">
        <f>IFERROR(INDEX(L51:L500,MATCH($C$16,$C$51:$C$500,0)),"")</f>
        <v>1011034330</v>
      </c>
      <c r="M16" s="2">
        <f>IFERROR(INDEX(M51:M500,MATCH($C$16,$C$51:$C$500,0)),"")</f>
        <v>826590479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36</v>
      </c>
      <c r="C19" t="s">
        <v>37</v>
      </c>
    </row>
    <row r="20" spans="1:13" ht="15.5" x14ac:dyDescent="0.35">
      <c r="A20" t="s">
        <v>38</v>
      </c>
      <c r="C20" t="s">
        <v>39</v>
      </c>
      <c r="D20" s="2">
        <f ca="1">IFERROR(D21*D2,"")</f>
        <v>176800000000</v>
      </c>
      <c r="H20" s="2">
        <f t="shared" ref="H20:M20" ca="1" si="0">IFERROR(H21*H2,"")</f>
        <v>176800000000</v>
      </c>
      <c r="I20" s="2">
        <f t="shared" ca="1" si="0"/>
        <v>145600000000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2080000000</v>
      </c>
      <c r="H21" s="2">
        <f>IFERROR(INDEX(D21:G21,COUNT(D21:G21)),"")</f>
        <v>2080000000</v>
      </c>
      <c r="I21" s="2">
        <f>IFERROR(INDEX(I51:I500,MATCH($C$7,$C$51:$C$500,0)),"")</f>
        <v>2080000000</v>
      </c>
      <c r="J21" s="2">
        <f>IFERROR(INDEX(J51:J500,MATCH($C$7,$C$51:$C$500,0)),"")</f>
        <v>1630000000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40</v>
      </c>
      <c r="C23" t="s">
        <v>41</v>
      </c>
      <c r="D23" s="3">
        <f>IFERROR(D5/D6*100,"")</f>
        <v>3.3922774742025075</v>
      </c>
      <c r="H23" s="3">
        <f t="shared" ref="H23:M23" si="1">IFERROR(H5/H6*100,"")</f>
        <v>13.56910989681003</v>
      </c>
      <c r="I23" s="3">
        <f t="shared" si="1"/>
        <v>7.7879874405357601</v>
      </c>
      <c r="J23" s="3">
        <f t="shared" si="1"/>
        <v>15.208772255280817</v>
      </c>
      <c r="K23" s="3">
        <f t="shared" si="1"/>
        <v>2.0774510427240034</v>
      </c>
      <c r="L23" s="3">
        <f t="shared" si="1"/>
        <v>27.33589358293894</v>
      </c>
      <c r="M23" s="3">
        <f t="shared" si="1"/>
        <v>32.530781384601035</v>
      </c>
    </row>
    <row r="24" spans="1:13" ht="15.5" x14ac:dyDescent="0.35">
      <c r="C24" t="s">
        <v>42</v>
      </c>
      <c r="D24" s="4">
        <f>IFERROR(_xlfn.RRI(5,I23,D23),"")</f>
        <v>-0.1531368702502417</v>
      </c>
      <c r="H24" s="4">
        <f t="shared" ref="H24:M24" si="2">IFERROR(_xlfn.RRI(5,M23,H23),"")</f>
        <v>-0.16044070739004646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43</v>
      </c>
      <c r="C25" t="s">
        <v>44</v>
      </c>
      <c r="D25" s="3">
        <f>IFERROR(INDEX(D51:D500,MATCH($A$25,$C$51:$C$500,0)),"")</f>
        <v>2.0299999999999998</v>
      </c>
      <c r="H25" s="3">
        <f>IFERROR(INDEX(D25:G25,COUNT(D25:G25)),"")</f>
        <v>2.0299999999999998</v>
      </c>
      <c r="I25" s="3">
        <f>IFERROR(INDEX(I51:I500,MATCH($C$25,$C$51:$C$500,0)),"")</f>
        <v>4.53</v>
      </c>
      <c r="J25" s="3">
        <f>IFERROR(INDEX(J51:J500,MATCH($C$25,$C$51:$C$500,0)),"")</f>
        <v>5.61</v>
      </c>
      <c r="K25" s="3">
        <f>IFERROR(INDEX(K51:K500,MATCH($C$25,$C$51:$C$500,0)),"")</f>
        <v>2605.5500000000002</v>
      </c>
      <c r="L25" s="3">
        <f>IFERROR(INDEX(L51:L500,MATCH($C$25,$C$51:$C$500,0)),"")</f>
        <v>868262.63</v>
      </c>
      <c r="M25" s="3">
        <f>IFERROR(INDEX(M51:M500,MATCH($C$25,$C$51:$C$500,0)),"")</f>
        <v>731983.57</v>
      </c>
    </row>
    <row r="26" spans="1:13" ht="15.5" x14ac:dyDescent="0.35">
      <c r="C26" t="s">
        <v>45</v>
      </c>
      <c r="D26" s="4">
        <f>IFERROR(_xlfn.RRI(5,I25,D25),"")</f>
        <v>-0.14831388468616824</v>
      </c>
      <c r="H26" s="4">
        <f t="shared" ref="H26:M26" si="3">IFERROR(_xlfn.RRI(5,M25,H25),"")</f>
        <v>-0.92262530662716713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46</v>
      </c>
      <c r="D27" s="3">
        <f>IFERROR(D4/D21,"")</f>
        <v>8.9070450033653845</v>
      </c>
      <c r="H27" s="3">
        <f t="shared" ref="H27:M27" si="4">IFERROR(H4/H21,"")</f>
        <v>35.628180013461538</v>
      </c>
      <c r="I27" s="3">
        <f t="shared" si="4"/>
        <v>36.942274880769233</v>
      </c>
      <c r="J27" s="3">
        <f t="shared" si="4"/>
        <v>35.280541252147238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47</v>
      </c>
      <c r="D28" s="4">
        <f>IFERROR(_xlfn.RRI(5,I27,D27),"")</f>
        <v>-0.24761175408250435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48</v>
      </c>
      <c r="H29" s="4">
        <f t="shared" ref="H29:M29" si="6">IFERROR(((H25-I25)/I25)*100%,"")</f>
        <v>-0.55187637969094927</v>
      </c>
      <c r="I29" s="4">
        <f t="shared" si="6"/>
        <v>-0.19251336898395721</v>
      </c>
      <c r="J29" s="4">
        <f t="shared" si="6"/>
        <v>-0.99784690372474139</v>
      </c>
      <c r="K29" s="4">
        <f t="shared" si="6"/>
        <v>-0.99699912225866494</v>
      </c>
      <c r="L29" s="4">
        <f t="shared" si="6"/>
        <v>0.18617775806088116</v>
      </c>
      <c r="M29" s="4" t="str">
        <f t="shared" si="6"/>
        <v/>
      </c>
    </row>
    <row r="30" spans="1:13" ht="15.5" x14ac:dyDescent="0.35">
      <c r="C30" t="s">
        <v>49</v>
      </c>
      <c r="H30" s="4">
        <f t="shared" ref="H30:M30" si="7">IFERROR(((H27-I27)/I27)*100%,"")</f>
        <v>-3.5571574071952008E-2</v>
      </c>
      <c r="I30" s="4">
        <f t="shared" si="7"/>
        <v>4.7100570729505437E-2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59.74</v>
      </c>
      <c r="H32" s="3">
        <f>IFERROR(INDEX(D32:G32,COUNT(D32:G32)),"")</f>
        <v>59.74</v>
      </c>
      <c r="I32" s="3">
        <f>IFERROR(INDEX(I51:I500,MATCH($C$32,$C$51:$C$500,0)),"")</f>
        <v>57.72</v>
      </c>
      <c r="J32" s="3">
        <f>IFERROR(INDEX(J51:J500,MATCH($C$32,$C$51:$C$500,0)),"")</f>
        <v>37.46</v>
      </c>
      <c r="K32" s="3">
        <f>IFERROR(INDEX(K51:K500,MATCH($C$32,$C$51:$C$500,0)),"")</f>
        <v>126382.6</v>
      </c>
      <c r="L32" s="3">
        <f>IFERROR(INDEX(L51:L500,MATCH($C$32,$C$51:$C$500,0)),"")</f>
        <v>3184390.82</v>
      </c>
      <c r="M32" s="3">
        <f>IFERROR(INDEX(M51:M500,MATCH($C$32,$C$51:$C$500,0)),"")</f>
        <v>2373909.13</v>
      </c>
    </row>
    <row r="33" spans="1:13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1.46</v>
      </c>
      <c r="H33" s="3">
        <f>IFERROR(INDEX(D33:G33,COUNT(D33:G33)),"")</f>
        <v>1.46</v>
      </c>
      <c r="I33" s="3">
        <f>IFERROR(INDEX(I51:I500,MATCH($C$33,$C$51:$C$500,0)),"")</f>
        <v>1.21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42.86</v>
      </c>
      <c r="H34" s="3">
        <f>IFERROR(INDEX(D34:G34,COUNT(D34:G34)),"")</f>
        <v>42.86</v>
      </c>
      <c r="I34" s="3">
        <f>IFERROR(INDEX(I51:I500,MATCH($C$34,$C$51:$C$500,0)),"")</f>
        <v>15.45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9.75</v>
      </c>
      <c r="H35" s="3">
        <f>IFERROR(INDEX(D35:G35,COUNT(D35:G35)),"")</f>
        <v>9.75</v>
      </c>
      <c r="I35" s="3">
        <f>IFERROR(INDEX(I51:I500,MATCH($C$35,$C$51:$C$500,0)),"")</f>
        <v>1.89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71</v>
      </c>
      <c r="C51" t="s">
        <v>5</v>
      </c>
      <c r="D51" s="5">
        <v>18526653607</v>
      </c>
      <c r="E51" s="5">
        <v>23608232840</v>
      </c>
      <c r="F51" s="5">
        <v>20054360893</v>
      </c>
      <c r="G51" s="5">
        <v>17193428146</v>
      </c>
      <c r="I51" s="5">
        <v>76839931752</v>
      </c>
      <c r="J51" s="5">
        <v>57507282241</v>
      </c>
      <c r="K51" s="5">
        <v>50011558103</v>
      </c>
      <c r="L51" s="5">
        <v>6619094117</v>
      </c>
      <c r="M51" s="5">
        <v>4394293000</v>
      </c>
    </row>
    <row r="52" spans="2:13" ht="15.5" x14ac:dyDescent="0.35">
      <c r="C52" t="s">
        <v>72</v>
      </c>
      <c r="D52" s="5">
        <v>-8327440172</v>
      </c>
      <c r="E52" s="5">
        <v>-12994787820</v>
      </c>
      <c r="F52" s="5">
        <v>-11323231543</v>
      </c>
      <c r="G52" s="5">
        <v>-7207355565</v>
      </c>
      <c r="I52" s="5">
        <v>-38672464576</v>
      </c>
      <c r="J52" s="5">
        <v>-25554254846</v>
      </c>
      <c r="K52" s="5">
        <v>-11350886980</v>
      </c>
      <c r="L52" s="5">
        <v>-1821292500</v>
      </c>
      <c r="M52" s="5">
        <v>-1331566878</v>
      </c>
    </row>
    <row r="53" spans="2:13" ht="15.5" x14ac:dyDescent="0.35">
      <c r="C53" t="s">
        <v>73</v>
      </c>
      <c r="D53" s="5">
        <v>10199213435</v>
      </c>
      <c r="E53" s="5">
        <v>10613445020</v>
      </c>
      <c r="F53" s="5">
        <v>8731129350</v>
      </c>
      <c r="G53" s="5">
        <v>9986072581</v>
      </c>
      <c r="I53" s="5">
        <v>38167467176</v>
      </c>
      <c r="J53" s="5">
        <v>31953027395</v>
      </c>
      <c r="K53" s="5">
        <v>38660671123</v>
      </c>
      <c r="L53" s="5">
        <v>4797801617</v>
      </c>
      <c r="M53" s="5">
        <v>3062726122</v>
      </c>
    </row>
    <row r="54" spans="2:13" ht="15.5" x14ac:dyDescent="0.35">
      <c r="C54" t="s">
        <v>74</v>
      </c>
      <c r="D54" s="5">
        <v>-5862347284</v>
      </c>
      <c r="E54" s="5">
        <v>-6674154033</v>
      </c>
      <c r="F54" s="5">
        <v>-6585622842</v>
      </c>
      <c r="G54" s="5">
        <v>-5377707394</v>
      </c>
      <c r="I54" s="5">
        <v>-26189360065</v>
      </c>
      <c r="J54" s="5">
        <v>-21089354982</v>
      </c>
      <c r="K54" s="5">
        <v>-26456867506</v>
      </c>
      <c r="L54" s="5">
        <v>-3378230805</v>
      </c>
      <c r="M54" s="5">
        <v>-2233550237</v>
      </c>
    </row>
    <row r="55" spans="2:13" ht="15.5" x14ac:dyDescent="0.35">
      <c r="C55" t="s">
        <v>77</v>
      </c>
      <c r="D55" s="5">
        <v>-5862347284</v>
      </c>
      <c r="E55" s="5">
        <v>-6674154033</v>
      </c>
      <c r="F55" s="5">
        <v>-6585622842</v>
      </c>
      <c r="G55" s="5">
        <v>-5377707394</v>
      </c>
      <c r="I55" s="5">
        <v>-26189360065</v>
      </c>
      <c r="J55" s="5">
        <v>-21089354982</v>
      </c>
      <c r="K55" s="5">
        <v>-26456867506</v>
      </c>
      <c r="L55" s="5">
        <v>-3378230805</v>
      </c>
      <c r="M55" s="5">
        <v>-2233550237</v>
      </c>
    </row>
    <row r="56" spans="2:13" ht="15.5" x14ac:dyDescent="0.35">
      <c r="C56" t="s">
        <v>158</v>
      </c>
    </row>
    <row r="57" spans="2:13" ht="15.5" x14ac:dyDescent="0.35">
      <c r="C57" t="s">
        <v>79</v>
      </c>
      <c r="D57" s="5">
        <v>4336866151</v>
      </c>
      <c r="E57" s="5">
        <v>3939290987</v>
      </c>
      <c r="F57" s="5">
        <v>2145506508</v>
      </c>
      <c r="G57" s="5">
        <v>4608365187</v>
      </c>
      <c r="I57" s="5">
        <v>11978107111</v>
      </c>
      <c r="J57" s="5">
        <v>10863672413</v>
      </c>
      <c r="K57" s="5">
        <v>12203803617</v>
      </c>
      <c r="L57" s="5">
        <v>1419570812</v>
      </c>
      <c r="M57" s="5">
        <v>829175885</v>
      </c>
    </row>
    <row r="58" spans="2:13" ht="15.5" x14ac:dyDescent="0.35">
      <c r="C58" t="s">
        <v>80</v>
      </c>
      <c r="D58" s="5">
        <v>522041255</v>
      </c>
      <c r="E58" s="5">
        <v>-300815726</v>
      </c>
      <c r="F58" s="5">
        <v>-372821219</v>
      </c>
      <c r="G58" s="5">
        <v>-111851950</v>
      </c>
      <c r="I58" s="5">
        <v>-910949661</v>
      </c>
      <c r="J58" s="5">
        <v>-192938515</v>
      </c>
      <c r="K58" s="5">
        <v>-694748832</v>
      </c>
      <c r="L58" s="5">
        <v>-408536482</v>
      </c>
      <c r="M58" s="5">
        <v>-2585406</v>
      </c>
    </row>
    <row r="59" spans="2:13" ht="15.5" x14ac:dyDescent="0.35">
      <c r="C59" t="s">
        <v>366</v>
      </c>
      <c r="D59" s="5">
        <v>104701031</v>
      </c>
      <c r="E59" s="5">
        <v>120928851</v>
      </c>
      <c r="F59" s="5">
        <v>243042203</v>
      </c>
      <c r="G59" s="5">
        <v>104687315</v>
      </c>
      <c r="I59" s="5">
        <v>646749733</v>
      </c>
      <c r="J59" s="5">
        <v>104999650</v>
      </c>
      <c r="K59" s="5">
        <v>190963002</v>
      </c>
      <c r="L59" s="5">
        <v>7882763</v>
      </c>
      <c r="M59" s="5">
        <v>5053456</v>
      </c>
    </row>
    <row r="60" spans="2:13" ht="15.5" x14ac:dyDescent="0.35">
      <c r="C60" t="s">
        <v>26</v>
      </c>
      <c r="D60" s="5">
        <v>-399652971</v>
      </c>
      <c r="E60" s="5">
        <v>-372362574</v>
      </c>
      <c r="F60" s="5">
        <v>-472228435</v>
      </c>
      <c r="G60" s="5">
        <v>-333760172</v>
      </c>
      <c r="I60" s="5">
        <v>-1514417668</v>
      </c>
      <c r="J60" s="5">
        <v>-1330896265</v>
      </c>
      <c r="K60" s="5">
        <v>-1091041909</v>
      </c>
      <c r="L60" s="5">
        <v>-417697516</v>
      </c>
      <c r="M60" s="5">
        <v>-14863549</v>
      </c>
    </row>
    <row r="61" spans="2:13" ht="15.5" x14ac:dyDescent="0.35">
      <c r="C61" t="s">
        <v>78</v>
      </c>
      <c r="D61" s="5">
        <v>1039068</v>
      </c>
      <c r="E61" s="5">
        <v>1353598</v>
      </c>
      <c r="F61" s="5">
        <v>1037378</v>
      </c>
      <c r="G61" s="5">
        <v>2146700</v>
      </c>
      <c r="I61" s="5">
        <v>5225294</v>
      </c>
      <c r="J61" s="5">
        <v>2788028</v>
      </c>
    </row>
    <row r="62" spans="2:13" ht="15.5" x14ac:dyDescent="0.35">
      <c r="C62" t="s">
        <v>81</v>
      </c>
      <c r="D62" s="5">
        <v>522041255</v>
      </c>
      <c r="E62" s="5">
        <v>-300815726</v>
      </c>
      <c r="F62" s="5">
        <v>-372821219</v>
      </c>
      <c r="G62" s="5">
        <v>-111851950</v>
      </c>
      <c r="I62" s="5">
        <v>-910949661</v>
      </c>
      <c r="J62" s="5">
        <v>-192938515</v>
      </c>
      <c r="K62" s="5">
        <v>-694748832</v>
      </c>
      <c r="L62" s="5">
        <v>-408536482</v>
      </c>
      <c r="M62" s="5">
        <v>-2585406</v>
      </c>
    </row>
    <row r="63" spans="2:13" ht="15.5" x14ac:dyDescent="0.35">
      <c r="C63" t="s">
        <v>28</v>
      </c>
      <c r="D63" s="5">
        <v>4858907406</v>
      </c>
      <c r="E63" s="5">
        <v>3638475261</v>
      </c>
      <c r="F63" s="5">
        <v>1772685289</v>
      </c>
      <c r="G63" s="5">
        <v>4496513237</v>
      </c>
      <c r="I63" s="5">
        <v>11067157450</v>
      </c>
      <c r="J63" s="5">
        <v>10670733898</v>
      </c>
      <c r="K63" s="5">
        <v>11509054785</v>
      </c>
      <c r="L63" s="5">
        <v>1011034330</v>
      </c>
      <c r="M63" s="5">
        <v>826590479</v>
      </c>
    </row>
    <row r="64" spans="2:13" ht="15.5" x14ac:dyDescent="0.35">
      <c r="C64" t="s">
        <v>27</v>
      </c>
      <c r="D64" s="5">
        <v>-635219460</v>
      </c>
      <c r="E64" s="5">
        <v>-622743865</v>
      </c>
      <c r="F64" s="5">
        <v>-332856135</v>
      </c>
      <c r="G64" s="5">
        <v>-571158727</v>
      </c>
      <c r="I64" s="5">
        <v>-1666763178</v>
      </c>
      <c r="J64" s="5">
        <v>-1554029220</v>
      </c>
      <c r="K64" s="5">
        <v>-1426094852</v>
      </c>
      <c r="L64" s="5">
        <v>-142771704</v>
      </c>
      <c r="M64" s="5">
        <v>-94606911</v>
      </c>
    </row>
    <row r="65" spans="2:13" ht="15.5" x14ac:dyDescent="0.35">
      <c r="C65" t="s">
        <v>82</v>
      </c>
      <c r="D65" s="5">
        <v>-672014873</v>
      </c>
      <c r="E65" s="5">
        <v>-693027959</v>
      </c>
      <c r="F65" s="5">
        <v>-356404452</v>
      </c>
      <c r="G65" s="5">
        <v>-581459936</v>
      </c>
      <c r="I65" s="5">
        <v>-1807692211</v>
      </c>
      <c r="J65" s="5">
        <v>-1554029220</v>
      </c>
      <c r="K65" s="5">
        <v>-1497693180</v>
      </c>
      <c r="L65" s="5">
        <v>-152054755</v>
      </c>
      <c r="M65" s="5">
        <v>-86791234</v>
      </c>
    </row>
    <row r="66" spans="2:13" ht="15.5" x14ac:dyDescent="0.35">
      <c r="C66" t="s">
        <v>83</v>
      </c>
      <c r="D66" s="5">
        <v>36795413</v>
      </c>
      <c r="E66" s="5">
        <v>70284094</v>
      </c>
      <c r="F66" s="5">
        <v>23548317</v>
      </c>
      <c r="G66" s="5">
        <v>10301209</v>
      </c>
      <c r="I66" s="5">
        <v>140929033</v>
      </c>
      <c r="K66" s="5">
        <v>71598328</v>
      </c>
      <c r="L66" s="5">
        <v>9283051</v>
      </c>
      <c r="M66" s="5">
        <v>-7815677</v>
      </c>
    </row>
    <row r="67" spans="2:13" ht="15.5" x14ac:dyDescent="0.35">
      <c r="C67" t="s">
        <v>84</v>
      </c>
      <c r="D67" s="5">
        <v>-635219460</v>
      </c>
      <c r="E67" s="5">
        <v>-622743865</v>
      </c>
      <c r="F67" s="5">
        <v>-332856135</v>
      </c>
      <c r="G67" s="5">
        <v>-571158727</v>
      </c>
      <c r="I67" s="5">
        <v>-1666763178</v>
      </c>
      <c r="J67" s="5">
        <v>-1554029220</v>
      </c>
      <c r="K67" s="5">
        <v>-1426094852</v>
      </c>
      <c r="L67" s="5">
        <v>-142771704</v>
      </c>
      <c r="M67" s="5">
        <v>-94606911</v>
      </c>
    </row>
    <row r="68" spans="2:13" ht="15.5" x14ac:dyDescent="0.35">
      <c r="C68" t="s">
        <v>308</v>
      </c>
      <c r="D68" s="5">
        <v>4223687946</v>
      </c>
      <c r="E68" s="5">
        <v>3015731396</v>
      </c>
      <c r="F68" s="5">
        <v>1439829154</v>
      </c>
      <c r="G68" s="5">
        <v>3925354510</v>
      </c>
      <c r="I68" s="5">
        <v>9400394272</v>
      </c>
      <c r="J68" s="5">
        <v>9116704678</v>
      </c>
      <c r="K68" s="5">
        <v>10082959933</v>
      </c>
      <c r="L68" s="5">
        <v>868262626</v>
      </c>
      <c r="M68" s="5">
        <v>731983568</v>
      </c>
    </row>
    <row r="69" spans="2:13" ht="15.5" x14ac:dyDescent="0.35">
      <c r="C69" t="s">
        <v>431</v>
      </c>
      <c r="K69" s="5">
        <v>-9023932616</v>
      </c>
    </row>
    <row r="70" spans="2:13" ht="15.5" x14ac:dyDescent="0.35">
      <c r="C70" t="s">
        <v>85</v>
      </c>
      <c r="D70" s="5">
        <v>4223687946</v>
      </c>
      <c r="E70" s="5">
        <v>3015731396</v>
      </c>
      <c r="F70" s="5">
        <v>1439829154</v>
      </c>
      <c r="G70" s="5">
        <v>3925354510</v>
      </c>
      <c r="I70" s="5">
        <v>9400394272</v>
      </c>
      <c r="J70" s="5">
        <v>9116704678</v>
      </c>
      <c r="K70" s="5">
        <v>1059027317</v>
      </c>
      <c r="L70" s="5">
        <v>868262626</v>
      </c>
      <c r="M70" s="5">
        <v>731983568</v>
      </c>
    </row>
    <row r="71" spans="2:13" ht="15.5" x14ac:dyDescent="0.35">
      <c r="C71" t="s">
        <v>86</v>
      </c>
      <c r="D71" s="5">
        <v>-14845531</v>
      </c>
      <c r="E71" s="5">
        <v>-175273557</v>
      </c>
      <c r="F71" s="5">
        <v>37530478</v>
      </c>
      <c r="G71" s="5">
        <v>89906487</v>
      </c>
      <c r="I71" s="5">
        <v>-62682123</v>
      </c>
      <c r="J71" s="5">
        <v>150121913</v>
      </c>
      <c r="K71" s="5">
        <v>8400529</v>
      </c>
      <c r="L71" s="5">
        <v>2219059</v>
      </c>
      <c r="M71" s="5">
        <v>40267622</v>
      </c>
    </row>
    <row r="72" spans="2:13" ht="15.5" x14ac:dyDescent="0.35">
      <c r="C72" t="s">
        <v>87</v>
      </c>
      <c r="D72" s="5">
        <v>4208842415</v>
      </c>
      <c r="E72" s="5">
        <v>2840457839</v>
      </c>
      <c r="F72" s="5">
        <v>1477359632</v>
      </c>
      <c r="G72" s="5">
        <v>4015260997</v>
      </c>
      <c r="I72" s="5">
        <v>9337712149</v>
      </c>
      <c r="J72" s="5">
        <v>9266826591</v>
      </c>
      <c r="K72" s="5">
        <v>1067427846</v>
      </c>
      <c r="L72" s="5">
        <v>870481685</v>
      </c>
      <c r="M72" s="5">
        <v>772251190</v>
      </c>
    </row>
    <row r="73" spans="2:13" ht="15.5" x14ac:dyDescent="0.35">
      <c r="C73" t="s">
        <v>88</v>
      </c>
      <c r="D73" s="5">
        <v>4223687946</v>
      </c>
      <c r="E73" s="5">
        <v>3015731396</v>
      </c>
      <c r="F73" s="5">
        <v>1439829154</v>
      </c>
      <c r="G73" s="5">
        <v>3925354510</v>
      </c>
      <c r="I73" s="5">
        <v>9400394272</v>
      </c>
      <c r="J73" s="5">
        <v>9116704678</v>
      </c>
      <c r="K73" s="5">
        <v>1059027317</v>
      </c>
      <c r="L73" s="5">
        <v>868262626</v>
      </c>
      <c r="M73" s="5">
        <v>731983568</v>
      </c>
    </row>
    <row r="74" spans="2:13" ht="15.5" x14ac:dyDescent="0.35">
      <c r="C74" t="s">
        <v>7</v>
      </c>
      <c r="D74" s="5">
        <v>4207803347</v>
      </c>
      <c r="E74" s="5">
        <v>2839104241</v>
      </c>
      <c r="F74" s="5">
        <v>1476322254</v>
      </c>
      <c r="G74" s="5">
        <v>4013114297</v>
      </c>
      <c r="I74" s="5">
        <v>9332486855</v>
      </c>
      <c r="J74" s="5">
        <v>9264038563</v>
      </c>
      <c r="K74" s="5">
        <v>1067427846</v>
      </c>
      <c r="L74" s="5">
        <v>870481685</v>
      </c>
      <c r="M74" s="5">
        <v>772251190</v>
      </c>
    </row>
    <row r="75" spans="2:13" ht="15.5" x14ac:dyDescent="0.35">
      <c r="C75" t="s">
        <v>90</v>
      </c>
      <c r="D75" s="5">
        <v>4223687946</v>
      </c>
      <c r="E75" s="5">
        <v>3015731396</v>
      </c>
      <c r="F75" s="5">
        <v>1439829154</v>
      </c>
      <c r="G75" s="5">
        <v>3925354510</v>
      </c>
      <c r="I75" s="5">
        <v>9400394272</v>
      </c>
      <c r="J75" s="5">
        <v>9116704678</v>
      </c>
      <c r="K75" s="5">
        <v>1059027317</v>
      </c>
      <c r="L75" s="5">
        <v>868262626</v>
      </c>
      <c r="M75" s="5">
        <v>731983568</v>
      </c>
    </row>
    <row r="76" spans="2:13" ht="15.5" x14ac:dyDescent="0.35">
      <c r="C76" t="s">
        <v>91</v>
      </c>
      <c r="D76" s="5">
        <v>4208842415</v>
      </c>
      <c r="E76" s="5">
        <v>2840457839</v>
      </c>
      <c r="F76" s="5">
        <v>1477359632</v>
      </c>
      <c r="G76" s="5">
        <v>4015260997</v>
      </c>
      <c r="I76" s="5">
        <v>9337712149</v>
      </c>
      <c r="J76" s="5">
        <v>9266826591</v>
      </c>
      <c r="K76" s="5">
        <v>1067427846</v>
      </c>
      <c r="L76" s="5">
        <v>870481685</v>
      </c>
      <c r="M76" s="5">
        <v>772251190</v>
      </c>
    </row>
    <row r="77" spans="2:13" ht="15.5" x14ac:dyDescent="0.35">
      <c r="C77" t="s">
        <v>92</v>
      </c>
      <c r="D77" s="5">
        <v>4208842415</v>
      </c>
      <c r="E77" s="5">
        <v>2840457839</v>
      </c>
      <c r="F77" s="5">
        <v>1477359632</v>
      </c>
      <c r="G77" s="5">
        <v>4015260997</v>
      </c>
      <c r="I77" s="5">
        <v>9337712149</v>
      </c>
      <c r="J77" s="5">
        <v>9266826591</v>
      </c>
      <c r="K77" s="5">
        <v>1067427846</v>
      </c>
      <c r="L77" s="5">
        <v>870481685</v>
      </c>
      <c r="M77" s="5">
        <v>772251190</v>
      </c>
    </row>
    <row r="79" spans="2:13" ht="15.5" x14ac:dyDescent="0.35">
      <c r="B79" t="s">
        <v>93</v>
      </c>
      <c r="C79" t="s">
        <v>94</v>
      </c>
    </row>
    <row r="80" spans="2:13" ht="15.5" x14ac:dyDescent="0.35">
      <c r="C80" t="s">
        <v>95</v>
      </c>
    </row>
    <row r="81" spans="3:13" ht="15.5" x14ac:dyDescent="0.35">
      <c r="C81" t="s">
        <v>19</v>
      </c>
      <c r="D81" s="5">
        <v>27653272603</v>
      </c>
      <c r="E81" s="5">
        <v>26630019997</v>
      </c>
      <c r="F81" s="5">
        <v>26471354363</v>
      </c>
      <c r="G81" s="5">
        <v>38006527281</v>
      </c>
      <c r="I81" s="5">
        <v>26630019997</v>
      </c>
      <c r="J81" s="5">
        <v>18925727099</v>
      </c>
      <c r="K81" s="5">
        <v>19599136854</v>
      </c>
      <c r="L81" s="5">
        <v>5012867174</v>
      </c>
      <c r="M81" s="5">
        <v>1897879894</v>
      </c>
    </row>
    <row r="82" spans="3:13" ht="15.5" x14ac:dyDescent="0.35">
      <c r="C82" t="s">
        <v>96</v>
      </c>
      <c r="D82" s="5">
        <v>205833787</v>
      </c>
      <c r="E82" s="5">
        <v>181549081</v>
      </c>
      <c r="F82" s="5">
        <v>207130365</v>
      </c>
      <c r="G82" s="5">
        <v>199863647</v>
      </c>
      <c r="I82" s="5">
        <v>181549081</v>
      </c>
      <c r="J82" s="5">
        <v>158606069</v>
      </c>
      <c r="K82" s="5">
        <v>51001536</v>
      </c>
    </row>
    <row r="83" spans="3:13" ht="15.5" x14ac:dyDescent="0.35">
      <c r="C83" t="s">
        <v>100</v>
      </c>
      <c r="D83" s="5">
        <v>3793142</v>
      </c>
      <c r="E83" s="5">
        <v>11551760</v>
      </c>
      <c r="F83" s="5">
        <v>715107776</v>
      </c>
      <c r="G83" s="5">
        <v>748728464</v>
      </c>
      <c r="I83" s="5">
        <v>11551760</v>
      </c>
      <c r="J83" s="5">
        <v>975126846</v>
      </c>
      <c r="K83" s="5">
        <v>1489939227</v>
      </c>
    </row>
    <row r="84" spans="3:13" ht="15.5" x14ac:dyDescent="0.35">
      <c r="C84" t="s">
        <v>98</v>
      </c>
      <c r="D84" s="5">
        <v>208125000</v>
      </c>
      <c r="E84" s="5">
        <v>208125000</v>
      </c>
      <c r="F84" s="5">
        <v>48307728</v>
      </c>
      <c r="G84" s="5">
        <v>503313289</v>
      </c>
      <c r="I84" s="5">
        <v>208125000</v>
      </c>
      <c r="J84" s="5">
        <v>177819752</v>
      </c>
    </row>
    <row r="85" spans="3:13" ht="15.5" x14ac:dyDescent="0.35">
      <c r="C85" t="s">
        <v>97</v>
      </c>
      <c r="K85" s="5">
        <v>1254500000</v>
      </c>
      <c r="L85" s="5">
        <v>2435995747</v>
      </c>
    </row>
    <row r="86" spans="3:13" ht="15.5" x14ac:dyDescent="0.35">
      <c r="C86" t="s">
        <v>101</v>
      </c>
      <c r="D86" s="5">
        <v>3793142</v>
      </c>
      <c r="E86" s="5">
        <v>11551760</v>
      </c>
      <c r="F86" s="5">
        <v>715107776</v>
      </c>
      <c r="G86" s="5">
        <v>748728464</v>
      </c>
      <c r="I86" s="5">
        <v>11551760</v>
      </c>
      <c r="J86" s="5">
        <v>975126846</v>
      </c>
      <c r="K86" s="5">
        <v>1489939227</v>
      </c>
    </row>
    <row r="87" spans="3:13" ht="15.5" x14ac:dyDescent="0.35">
      <c r="C87" t="s">
        <v>103</v>
      </c>
      <c r="D87" s="5">
        <v>3773786042</v>
      </c>
      <c r="E87" s="5">
        <v>4821513311</v>
      </c>
      <c r="F87" s="5">
        <v>5742986226</v>
      </c>
      <c r="G87" s="5">
        <v>4612527910</v>
      </c>
      <c r="I87" s="5">
        <v>4821513311</v>
      </c>
      <c r="J87" s="5">
        <v>3494687055</v>
      </c>
      <c r="K87" s="5">
        <v>1406978549</v>
      </c>
      <c r="L87" s="5">
        <v>264621400</v>
      </c>
    </row>
    <row r="88" spans="3:13" ht="15.5" x14ac:dyDescent="0.35">
      <c r="C88" t="s">
        <v>78</v>
      </c>
      <c r="D88" s="5">
        <v>123736847</v>
      </c>
      <c r="E88" s="5">
        <v>138546107</v>
      </c>
      <c r="F88" s="5">
        <v>313726027</v>
      </c>
      <c r="G88" s="5">
        <v>276177625</v>
      </c>
      <c r="I88" s="5">
        <v>138546107</v>
      </c>
      <c r="J88" s="5">
        <v>201080820</v>
      </c>
      <c r="K88" s="5">
        <v>50887210</v>
      </c>
      <c r="L88" s="5">
        <v>42486681</v>
      </c>
      <c r="M88" s="5">
        <v>40267622</v>
      </c>
    </row>
    <row r="89" spans="3:13" ht="15.5" x14ac:dyDescent="0.35">
      <c r="C89" t="s">
        <v>104</v>
      </c>
      <c r="D89" s="5">
        <v>35777048121</v>
      </c>
      <c r="E89" s="5">
        <v>33906770532</v>
      </c>
      <c r="F89" s="5">
        <v>36821001527</v>
      </c>
      <c r="G89" s="5">
        <v>46380861924</v>
      </c>
      <c r="I89" s="5">
        <v>33906770532</v>
      </c>
      <c r="J89" s="5">
        <v>27725730253</v>
      </c>
      <c r="K89" s="5">
        <v>24566011119</v>
      </c>
      <c r="L89" s="5">
        <v>6604482565</v>
      </c>
      <c r="M89" s="5">
        <v>1897879894</v>
      </c>
    </row>
    <row r="90" spans="3:13" ht="15.5" x14ac:dyDescent="0.35">
      <c r="C90" t="s">
        <v>105</v>
      </c>
    </row>
    <row r="91" spans="3:13" ht="15.5" x14ac:dyDescent="0.35">
      <c r="C91" t="s">
        <v>109</v>
      </c>
      <c r="D91" s="5">
        <v>547930673</v>
      </c>
      <c r="E91" s="5">
        <v>506948059</v>
      </c>
      <c r="F91" s="5">
        <v>391458602</v>
      </c>
      <c r="G91" s="5">
        <v>378495804</v>
      </c>
      <c r="I91" s="5">
        <v>506948059</v>
      </c>
      <c r="J91" s="5">
        <v>352570221</v>
      </c>
      <c r="K91" s="5">
        <v>307979046</v>
      </c>
      <c r="L91" s="5">
        <v>43633936</v>
      </c>
      <c r="M91" s="5">
        <v>34976773</v>
      </c>
    </row>
    <row r="92" spans="3:13" ht="15.5" x14ac:dyDescent="0.35">
      <c r="C92" t="s">
        <v>106</v>
      </c>
      <c r="D92" s="5">
        <v>106388816508</v>
      </c>
      <c r="E92" s="5">
        <v>103404076360</v>
      </c>
      <c r="F92" s="5">
        <v>97445725220</v>
      </c>
      <c r="G92" s="5">
        <v>82889783576</v>
      </c>
      <c r="I92" s="5">
        <v>103404076360</v>
      </c>
      <c r="J92" s="5">
        <v>46776280988</v>
      </c>
      <c r="K92" s="5">
        <v>39203414044</v>
      </c>
      <c r="L92" s="5">
        <v>9618825341</v>
      </c>
      <c r="M92" s="5">
        <v>626188746</v>
      </c>
    </row>
    <row r="93" spans="3:13" ht="15.5" x14ac:dyDescent="0.35">
      <c r="C93" t="s">
        <v>110</v>
      </c>
      <c r="D93" s="5">
        <v>107015540323</v>
      </c>
      <c r="E93" s="5">
        <v>103997576179</v>
      </c>
      <c r="F93" s="5">
        <v>98637291598</v>
      </c>
      <c r="G93" s="5">
        <v>84052007844</v>
      </c>
      <c r="I93" s="5">
        <v>103997576179</v>
      </c>
      <c r="J93" s="5">
        <v>48128978055</v>
      </c>
      <c r="K93" s="5">
        <v>41001332317</v>
      </c>
      <c r="L93" s="5">
        <v>9662459277</v>
      </c>
      <c r="M93" s="5">
        <v>661165519</v>
      </c>
    </row>
    <row r="94" spans="3:13" ht="15.5" x14ac:dyDescent="0.35">
      <c r="C94" t="s">
        <v>111</v>
      </c>
      <c r="D94" s="5">
        <v>142792588444</v>
      </c>
      <c r="E94" s="5">
        <v>137904346711</v>
      </c>
      <c r="F94" s="5">
        <v>135458293125</v>
      </c>
      <c r="G94" s="5">
        <v>130432869768</v>
      </c>
      <c r="I94" s="5">
        <v>137904346711</v>
      </c>
      <c r="J94" s="5">
        <v>75854708308</v>
      </c>
      <c r="K94" s="5">
        <v>65567343436</v>
      </c>
      <c r="L94" s="5">
        <v>16266941842</v>
      </c>
      <c r="M94" s="5">
        <v>2559045413</v>
      </c>
    </row>
    <row r="95" spans="3:13" ht="15.5" x14ac:dyDescent="0.35">
      <c r="C95" t="s">
        <v>112</v>
      </c>
    </row>
    <row r="96" spans="3:13" ht="15.5" x14ac:dyDescent="0.35">
      <c r="C96" t="s">
        <v>113</v>
      </c>
    </row>
    <row r="97" spans="3:13" ht="15.5" x14ac:dyDescent="0.35">
      <c r="C97" t="s">
        <v>114</v>
      </c>
      <c r="D97" s="5">
        <v>4762981200</v>
      </c>
      <c r="E97" s="5">
        <v>5169561995</v>
      </c>
      <c r="F97" s="5">
        <v>5553417591</v>
      </c>
      <c r="G97" s="5">
        <v>5947060926</v>
      </c>
      <c r="I97" s="5">
        <v>5169561995</v>
      </c>
      <c r="J97" s="5">
        <v>5424392842</v>
      </c>
      <c r="K97" s="5">
        <v>6246851127</v>
      </c>
      <c r="L97" s="5">
        <v>4848219210</v>
      </c>
      <c r="M97" s="5">
        <v>26150949</v>
      </c>
    </row>
    <row r="98" spans="3:13" ht="15.5" x14ac:dyDescent="0.35">
      <c r="C98" t="s">
        <v>115</v>
      </c>
    </row>
    <row r="99" spans="3:13" ht="15.5" x14ac:dyDescent="0.35">
      <c r="C99" t="s">
        <v>312</v>
      </c>
      <c r="D99" s="5">
        <v>15125849</v>
      </c>
      <c r="E99" s="5">
        <v>600199861</v>
      </c>
      <c r="F99" s="5">
        <v>359857242</v>
      </c>
      <c r="G99" s="5">
        <v>374093001</v>
      </c>
      <c r="I99" s="5">
        <v>600199861</v>
      </c>
      <c r="J99" s="5">
        <v>259420517</v>
      </c>
      <c r="K99" s="5">
        <v>1156832732</v>
      </c>
      <c r="L99" s="5">
        <v>922862961</v>
      </c>
    </row>
    <row r="100" spans="3:13" ht="15.5" x14ac:dyDescent="0.35">
      <c r="C100" t="s">
        <v>116</v>
      </c>
    </row>
    <row r="101" spans="3:13" ht="15.5" x14ac:dyDescent="0.35">
      <c r="C101" t="s">
        <v>318</v>
      </c>
      <c r="K101" s="5">
        <v>1254500000</v>
      </c>
      <c r="L101" s="5">
        <v>2435995747</v>
      </c>
    </row>
    <row r="102" spans="3:13" ht="15.5" x14ac:dyDescent="0.35">
      <c r="C102" t="s">
        <v>118</v>
      </c>
      <c r="D102" s="5">
        <v>1663609059</v>
      </c>
      <c r="E102" s="5">
        <v>1304671268</v>
      </c>
      <c r="F102" s="5">
        <v>954544391</v>
      </c>
      <c r="G102" s="5">
        <v>754493898</v>
      </c>
      <c r="I102" s="5">
        <v>1304671268</v>
      </c>
      <c r="J102" s="5">
        <v>1076864663</v>
      </c>
      <c r="K102" s="5">
        <v>1072957741</v>
      </c>
      <c r="L102" s="5">
        <v>75356249</v>
      </c>
      <c r="M102" s="5">
        <v>26150949</v>
      </c>
    </row>
    <row r="103" spans="3:13" ht="15.5" x14ac:dyDescent="0.35">
      <c r="C103" t="s">
        <v>119</v>
      </c>
      <c r="D103" s="5">
        <v>43900305</v>
      </c>
      <c r="E103" s="5">
        <v>59290630</v>
      </c>
      <c r="F103" s="5">
        <v>49665125</v>
      </c>
      <c r="G103" s="5">
        <v>52686657</v>
      </c>
      <c r="I103" s="5">
        <v>59290630</v>
      </c>
      <c r="J103" s="5">
        <v>58714283</v>
      </c>
      <c r="K103" s="5">
        <v>3186387</v>
      </c>
    </row>
    <row r="104" spans="3:13" ht="15.5" x14ac:dyDescent="0.35">
      <c r="C104" t="s">
        <v>313</v>
      </c>
    </row>
    <row r="105" spans="3:13" ht="15.5" x14ac:dyDescent="0.35">
      <c r="C105" t="s">
        <v>314</v>
      </c>
      <c r="D105" s="5">
        <v>4797820559</v>
      </c>
      <c r="E105" s="5">
        <v>5304658414</v>
      </c>
      <c r="F105" s="5">
        <v>5809159144</v>
      </c>
      <c r="G105" s="5">
        <v>6311373873</v>
      </c>
      <c r="I105" s="5">
        <v>5304658414</v>
      </c>
      <c r="J105" s="5">
        <v>7420255372</v>
      </c>
      <c r="K105" s="5">
        <v>4829813548</v>
      </c>
      <c r="L105" s="5">
        <v>5599999996</v>
      </c>
    </row>
    <row r="106" spans="3:13" ht="15.5" x14ac:dyDescent="0.35">
      <c r="C106" t="s">
        <v>125</v>
      </c>
      <c r="K106" s="5">
        <v>454661452</v>
      </c>
    </row>
    <row r="107" spans="3:13" ht="15.5" x14ac:dyDescent="0.35">
      <c r="C107" t="s">
        <v>315</v>
      </c>
      <c r="D107" s="5">
        <v>2808532042</v>
      </c>
      <c r="E107" s="5">
        <v>2964485844</v>
      </c>
      <c r="F107" s="5">
        <v>4117210735</v>
      </c>
      <c r="G107" s="5">
        <v>4237265484</v>
      </c>
      <c r="I107" s="5">
        <v>2964485844</v>
      </c>
      <c r="J107" s="5">
        <v>3844907461</v>
      </c>
      <c r="K107" s="5">
        <v>4009064267</v>
      </c>
      <c r="L107" s="5">
        <v>1600000000</v>
      </c>
    </row>
    <row r="108" spans="3:13" ht="15.5" x14ac:dyDescent="0.35">
      <c r="C108" t="s">
        <v>121</v>
      </c>
      <c r="D108" s="5">
        <v>13988947864</v>
      </c>
      <c r="E108" s="5">
        <v>12902967751</v>
      </c>
      <c r="F108" s="5">
        <v>12913516408</v>
      </c>
      <c r="G108" s="5">
        <v>8971809348</v>
      </c>
      <c r="I108" s="5">
        <v>12902967751</v>
      </c>
      <c r="J108" s="5">
        <v>9517847270</v>
      </c>
      <c r="K108" s="5">
        <v>7938879744</v>
      </c>
      <c r="L108" s="5">
        <v>8234331815</v>
      </c>
      <c r="M108" s="5">
        <v>158985332</v>
      </c>
    </row>
    <row r="109" spans="3:13" ht="15.5" x14ac:dyDescent="0.35">
      <c r="C109" t="s">
        <v>122</v>
      </c>
      <c r="D109" s="5">
        <v>13988947864</v>
      </c>
      <c r="E109" s="5">
        <v>12902967751</v>
      </c>
      <c r="F109" s="5">
        <v>12913516408</v>
      </c>
      <c r="G109" s="5">
        <v>8971809348</v>
      </c>
      <c r="I109" s="5">
        <v>12902967751</v>
      </c>
      <c r="J109" s="5">
        <v>9517847270</v>
      </c>
      <c r="K109" s="5">
        <v>7938879744</v>
      </c>
      <c r="L109" s="5">
        <v>8234331815</v>
      </c>
      <c r="M109" s="5">
        <v>158985332</v>
      </c>
    </row>
    <row r="110" spans="3:13" ht="15.5" x14ac:dyDescent="0.35">
      <c r="C110" t="s">
        <v>316</v>
      </c>
    </row>
    <row r="111" spans="3:13" ht="15.5" x14ac:dyDescent="0.35">
      <c r="C111" t="s">
        <v>317</v>
      </c>
      <c r="D111" s="5">
        <v>11498353918</v>
      </c>
      <c r="E111" s="5">
        <v>10598658414</v>
      </c>
      <c r="F111" s="5">
        <v>11134159144</v>
      </c>
      <c r="G111" s="5">
        <v>7251373873</v>
      </c>
      <c r="I111" s="5">
        <v>10598658414</v>
      </c>
      <c r="J111" s="5">
        <v>7915255372</v>
      </c>
      <c r="K111" s="5">
        <v>5284475000</v>
      </c>
      <c r="L111" s="5">
        <v>5599999996</v>
      </c>
    </row>
    <row r="112" spans="3:13" ht="15.5" x14ac:dyDescent="0.35">
      <c r="C112" t="s">
        <v>127</v>
      </c>
      <c r="D112" s="5">
        <v>18751929064</v>
      </c>
      <c r="E112" s="5">
        <v>18072529746</v>
      </c>
      <c r="F112" s="5">
        <v>18466933999</v>
      </c>
      <c r="G112" s="5">
        <v>14918870274</v>
      </c>
      <c r="I112" s="5">
        <v>18072529746</v>
      </c>
      <c r="J112" s="5">
        <v>14942240112</v>
      </c>
      <c r="K112" s="5">
        <v>14185730871</v>
      </c>
      <c r="L112" s="5">
        <v>13082551025</v>
      </c>
      <c r="M112" s="5">
        <v>185136281</v>
      </c>
    </row>
    <row r="113" spans="2:13" ht="15.5" x14ac:dyDescent="0.35">
      <c r="C113" t="s">
        <v>128</v>
      </c>
    </row>
    <row r="114" spans="2:13" ht="15.5" x14ac:dyDescent="0.35">
      <c r="C114" t="s">
        <v>129</v>
      </c>
      <c r="D114" s="5">
        <v>51895000000</v>
      </c>
      <c r="E114" s="5">
        <v>51895000000</v>
      </c>
      <c r="F114" s="5">
        <v>51895000000</v>
      </c>
      <c r="G114" s="5">
        <v>51895000000</v>
      </c>
      <c r="I114" s="5">
        <v>51895000000</v>
      </c>
      <c r="J114" s="5">
        <v>40645000000</v>
      </c>
      <c r="K114" s="5">
        <v>40381000000</v>
      </c>
      <c r="L114" s="5">
        <v>100000000</v>
      </c>
      <c r="M114" s="5">
        <v>100000000</v>
      </c>
    </row>
    <row r="115" spans="2:13" ht="15.5" x14ac:dyDescent="0.35">
      <c r="C115" t="s">
        <v>130</v>
      </c>
      <c r="D115" s="5">
        <v>47967053827</v>
      </c>
      <c r="E115" s="5">
        <v>47967053827</v>
      </c>
      <c r="F115" s="5">
        <v>47967053827</v>
      </c>
      <c r="G115" s="5">
        <v>47967053827</v>
      </c>
      <c r="I115" s="5">
        <v>47967053827</v>
      </c>
      <c r="J115" s="5">
        <v>9635388167</v>
      </c>
      <c r="K115" s="5">
        <v>9635388167</v>
      </c>
    </row>
    <row r="116" spans="2:13" ht="15.5" x14ac:dyDescent="0.35">
      <c r="C116" t="s">
        <v>131</v>
      </c>
      <c r="D116" s="5">
        <v>24032410581</v>
      </c>
      <c r="E116" s="5">
        <v>19809797974</v>
      </c>
      <c r="F116" s="5">
        <v>16795513813</v>
      </c>
      <c r="G116" s="5">
        <v>15356739961</v>
      </c>
      <c r="I116" s="5">
        <v>19809797974</v>
      </c>
      <c r="J116" s="5">
        <v>10414805415</v>
      </c>
      <c r="K116" s="5">
        <v>1300931453</v>
      </c>
      <c r="L116" s="5">
        <v>3041904136</v>
      </c>
      <c r="M116" s="5">
        <v>2233641510</v>
      </c>
    </row>
    <row r="117" spans="2:13" ht="15.5" x14ac:dyDescent="0.35">
      <c r="C117" t="s">
        <v>132</v>
      </c>
      <c r="D117" s="5">
        <v>451805463</v>
      </c>
      <c r="E117" s="5">
        <v>451805463</v>
      </c>
      <c r="F117" s="5">
        <v>451805463</v>
      </c>
      <c r="G117" s="5">
        <v>451805463</v>
      </c>
      <c r="I117" s="5">
        <v>451805463</v>
      </c>
      <c r="J117" s="5">
        <v>451805463</v>
      </c>
      <c r="K117" s="5">
        <v>240000000</v>
      </c>
      <c r="L117" s="5">
        <v>240000000</v>
      </c>
    </row>
    <row r="118" spans="2:13" ht="15.5" x14ac:dyDescent="0.35">
      <c r="C118" t="s">
        <v>133</v>
      </c>
      <c r="D118" s="5">
        <v>23580605118</v>
      </c>
      <c r="E118" s="5">
        <v>19357992511</v>
      </c>
      <c r="F118" s="5">
        <v>16343708350</v>
      </c>
      <c r="G118" s="5">
        <v>14904934498</v>
      </c>
      <c r="I118" s="5">
        <v>19357992511</v>
      </c>
      <c r="J118" s="5">
        <v>9962999952</v>
      </c>
      <c r="K118" s="5">
        <v>1060931453</v>
      </c>
      <c r="L118" s="5">
        <v>2801904136</v>
      </c>
      <c r="M118" s="5">
        <v>2233641510</v>
      </c>
    </row>
    <row r="119" spans="2:13" ht="15.5" x14ac:dyDescent="0.35">
      <c r="C119" t="s">
        <v>134</v>
      </c>
      <c r="D119" s="5">
        <v>24032410581</v>
      </c>
      <c r="E119" s="5">
        <v>19809797974</v>
      </c>
      <c r="F119" s="5">
        <v>16795513813</v>
      </c>
      <c r="G119" s="5">
        <v>15356739961</v>
      </c>
      <c r="I119" s="5">
        <v>19809797974</v>
      </c>
      <c r="J119" s="5">
        <v>10414805415</v>
      </c>
      <c r="K119" s="5">
        <v>1300931453</v>
      </c>
      <c r="L119" s="5">
        <v>3041904136</v>
      </c>
      <c r="M119" s="5">
        <v>2233641510</v>
      </c>
    </row>
    <row r="120" spans="2:13" ht="15.5" x14ac:dyDescent="0.35">
      <c r="C120" t="s">
        <v>135</v>
      </c>
      <c r="D120" s="5">
        <v>22458125</v>
      </c>
      <c r="E120" s="5">
        <v>21419057</v>
      </c>
      <c r="F120" s="5">
        <v>20065459</v>
      </c>
      <c r="G120" s="5">
        <v>19028081</v>
      </c>
      <c r="I120" s="5">
        <v>21419057</v>
      </c>
      <c r="J120" s="5">
        <v>16193794</v>
      </c>
      <c r="K120" s="5">
        <v>13405735</v>
      </c>
    </row>
    <row r="121" spans="2:13" ht="15.5" x14ac:dyDescent="0.35">
      <c r="C121" t="s">
        <v>9</v>
      </c>
      <c r="D121" s="5">
        <v>124040659380</v>
      </c>
      <c r="E121" s="5">
        <v>119831816965</v>
      </c>
      <c r="F121" s="5">
        <v>116991359126</v>
      </c>
      <c r="G121" s="5">
        <v>115513999494</v>
      </c>
      <c r="I121" s="5">
        <v>119831816965</v>
      </c>
      <c r="J121" s="5">
        <v>60912468196</v>
      </c>
      <c r="K121" s="5">
        <v>51381612565</v>
      </c>
      <c r="L121" s="5">
        <v>3184390817</v>
      </c>
      <c r="M121" s="5">
        <v>2373909132</v>
      </c>
    </row>
    <row r="122" spans="2:13" ht="15.5" x14ac:dyDescent="0.35">
      <c r="C122" t="s">
        <v>136</v>
      </c>
      <c r="D122" s="5">
        <v>142792588444</v>
      </c>
      <c r="E122" s="5">
        <v>137904346711</v>
      </c>
      <c r="F122" s="5">
        <v>135458293125</v>
      </c>
      <c r="G122" s="5">
        <v>130432869768</v>
      </c>
      <c r="I122" s="5">
        <v>137904346711</v>
      </c>
      <c r="J122" s="5">
        <v>75854708308</v>
      </c>
      <c r="K122" s="5">
        <v>65567343436</v>
      </c>
      <c r="L122" s="5">
        <v>16266941842</v>
      </c>
      <c r="M122" s="5">
        <v>2559045413</v>
      </c>
    </row>
    <row r="123" spans="2:13" ht="15.5" x14ac:dyDescent="0.35">
      <c r="C123" t="s">
        <v>137</v>
      </c>
      <c r="D123" s="5">
        <v>2075800000</v>
      </c>
      <c r="E123" s="5">
        <v>2075800000</v>
      </c>
      <c r="F123" s="5">
        <v>2075800000</v>
      </c>
      <c r="G123" s="5">
        <v>2075800000</v>
      </c>
      <c r="I123" s="5">
        <v>2075800000</v>
      </c>
      <c r="J123" s="5">
        <v>1625800000</v>
      </c>
      <c r="K123" s="5">
        <v>406450</v>
      </c>
      <c r="L123" s="5">
        <v>1000</v>
      </c>
      <c r="M123" s="5">
        <v>1000</v>
      </c>
    </row>
    <row r="125" spans="2:13" ht="15.5" x14ac:dyDescent="0.35">
      <c r="B125" t="s">
        <v>138</v>
      </c>
      <c r="C125" t="s">
        <v>139</v>
      </c>
      <c r="D125" s="5">
        <v>5730862948</v>
      </c>
      <c r="E125" s="5">
        <v>8514273283</v>
      </c>
      <c r="F125" s="5">
        <v>-1173297750</v>
      </c>
      <c r="G125" s="5">
        <v>3021135355</v>
      </c>
      <c r="I125" s="5">
        <v>11720045751</v>
      </c>
      <c r="J125" s="5">
        <v>10370856507</v>
      </c>
      <c r="K125" s="5">
        <v>14521841760</v>
      </c>
      <c r="L125" s="5">
        <v>2060301244</v>
      </c>
      <c r="M125" s="5">
        <v>870186589</v>
      </c>
    </row>
    <row r="126" spans="2:13" ht="15.5" x14ac:dyDescent="0.35">
      <c r="C126" t="s">
        <v>319</v>
      </c>
      <c r="D126" s="5">
        <v>18493268451</v>
      </c>
      <c r="E126" s="5">
        <v>23642771150</v>
      </c>
      <c r="F126" s="5">
        <v>20045717947</v>
      </c>
      <c r="G126" s="5">
        <v>17024508792</v>
      </c>
      <c r="I126" s="5">
        <v>76843111969</v>
      </c>
      <c r="J126" s="5">
        <v>57401533877</v>
      </c>
      <c r="K126" s="5">
        <v>49969990064</v>
      </c>
      <c r="L126" s="5">
        <v>6619094117</v>
      </c>
      <c r="M126" s="5">
        <v>4400993000</v>
      </c>
    </row>
    <row r="127" spans="2:13" ht="15.5" x14ac:dyDescent="0.35">
      <c r="C127" t="s">
        <v>320</v>
      </c>
      <c r="D127" s="5">
        <v>-7800422299</v>
      </c>
      <c r="E127" s="5">
        <v>-9262994014</v>
      </c>
      <c r="F127" s="5">
        <v>-15284431089</v>
      </c>
      <c r="G127" s="5">
        <v>-7497331932</v>
      </c>
      <c r="I127" s="5">
        <v>-39905038688</v>
      </c>
      <c r="J127" s="5">
        <v>-28087814143</v>
      </c>
      <c r="K127" s="5">
        <v>-11121975205</v>
      </c>
      <c r="L127" s="5">
        <v>-1316257368</v>
      </c>
      <c r="M127" s="5">
        <v>-1331566878</v>
      </c>
    </row>
    <row r="128" spans="2:13" ht="15.5" x14ac:dyDescent="0.35">
      <c r="C128" t="s">
        <v>446</v>
      </c>
      <c r="D128" s="5">
        <v>-4220465503</v>
      </c>
      <c r="E128" s="5">
        <v>-5168660724</v>
      </c>
      <c r="F128" s="5">
        <v>-5581307559</v>
      </c>
      <c r="G128" s="5">
        <v>-5382138721</v>
      </c>
      <c r="I128" s="5">
        <v>-22517235492</v>
      </c>
      <c r="J128" s="5">
        <v>-15537382368</v>
      </c>
      <c r="K128" s="5">
        <v>-22616485682</v>
      </c>
      <c r="L128" s="5">
        <v>-2729561354</v>
      </c>
      <c r="M128" s="5">
        <v>-2126911436</v>
      </c>
    </row>
    <row r="129" spans="3:13" ht="15.5" x14ac:dyDescent="0.35">
      <c r="C129" t="s">
        <v>157</v>
      </c>
      <c r="D129" s="5">
        <v>104701031</v>
      </c>
      <c r="E129" s="5">
        <v>120928851</v>
      </c>
      <c r="F129" s="5">
        <v>243042203</v>
      </c>
      <c r="G129" s="5">
        <v>104687315</v>
      </c>
      <c r="I129" s="5">
        <v>646749733</v>
      </c>
      <c r="J129" s="5">
        <v>104999650</v>
      </c>
      <c r="K129" s="5">
        <v>190963002</v>
      </c>
      <c r="L129" s="5">
        <v>7882763</v>
      </c>
      <c r="M129" s="5">
        <v>5053456</v>
      </c>
    </row>
    <row r="130" spans="3:13" ht="15.5" x14ac:dyDescent="0.35">
      <c r="C130" t="s">
        <v>156</v>
      </c>
      <c r="D130" s="5">
        <v>-415043295</v>
      </c>
      <c r="E130" s="5">
        <v>-362737069</v>
      </c>
      <c r="F130" s="5">
        <v>-475249967</v>
      </c>
      <c r="G130" s="5">
        <v>-338477265</v>
      </c>
      <c r="I130" s="5">
        <v>-1513841321</v>
      </c>
      <c r="J130" s="5">
        <v>-1275368369</v>
      </c>
      <c r="K130" s="5">
        <v>-1091041909</v>
      </c>
      <c r="L130" s="5">
        <v>-417697516</v>
      </c>
      <c r="M130" s="5">
        <v>-14863549</v>
      </c>
    </row>
    <row r="131" spans="3:13" ht="15.5" x14ac:dyDescent="0.35">
      <c r="C131" t="s">
        <v>146</v>
      </c>
      <c r="D131" s="5">
        <v>-431175437</v>
      </c>
      <c r="E131" s="5">
        <v>-455034911</v>
      </c>
      <c r="F131" s="5">
        <v>-121069285</v>
      </c>
      <c r="G131" s="5">
        <v>-890112834</v>
      </c>
      <c r="I131" s="5">
        <v>-1833700450</v>
      </c>
      <c r="J131" s="5">
        <v>-2235112140</v>
      </c>
      <c r="K131" s="5">
        <v>-809608510</v>
      </c>
      <c r="L131" s="5">
        <v>-103159398</v>
      </c>
      <c r="M131" s="5">
        <v>-62518004</v>
      </c>
    </row>
    <row r="132" spans="3:13" ht="15.5" x14ac:dyDescent="0.35">
      <c r="C132" t="s">
        <v>159</v>
      </c>
      <c r="D132" s="5">
        <v>-662791656</v>
      </c>
      <c r="E132" s="5">
        <v>-688543706</v>
      </c>
      <c r="F132" s="5">
        <v>-886951393</v>
      </c>
      <c r="G132" s="5">
        <v>-1466048771</v>
      </c>
      <c r="I132" s="5">
        <v>47943692085</v>
      </c>
      <c r="J132" s="5">
        <v>-1806921434</v>
      </c>
      <c r="K132" s="5">
        <v>25840016965</v>
      </c>
      <c r="L132" s="5">
        <v>11825995743</v>
      </c>
      <c r="M132" s="5">
        <v>-133793000</v>
      </c>
    </row>
    <row r="133" spans="3:13" ht="15.5" x14ac:dyDescent="0.35">
      <c r="C133" t="s">
        <v>160</v>
      </c>
      <c r="D133" s="5">
        <v>-4044818686</v>
      </c>
      <c r="E133" s="5">
        <v>-7667382028</v>
      </c>
      <c r="F133" s="5">
        <v>-9474605690</v>
      </c>
      <c r="G133" s="5">
        <v>-4281598009</v>
      </c>
      <c r="I133" s="5">
        <v>-51959444938</v>
      </c>
      <c r="J133" s="5">
        <v>-9237344828</v>
      </c>
      <c r="K133" s="5">
        <v>-35724041731</v>
      </c>
      <c r="L133" s="5">
        <v>-10771309707</v>
      </c>
      <c r="M133" s="5">
        <v>-19626000</v>
      </c>
    </row>
    <row r="134" spans="3:13" ht="15.5" x14ac:dyDescent="0.35">
      <c r="C134" t="s">
        <v>161</v>
      </c>
      <c r="D134" s="5">
        <v>-3178439374</v>
      </c>
      <c r="E134" s="5">
        <v>-7718923328</v>
      </c>
      <c r="F134" s="5">
        <v>-9555478400</v>
      </c>
      <c r="G134" s="5">
        <v>-4368359376</v>
      </c>
      <c r="I134" s="5">
        <v>-52310488361</v>
      </c>
      <c r="J134" s="5">
        <v>-12218031005</v>
      </c>
      <c r="K134" s="5">
        <v>-15221481811</v>
      </c>
      <c r="L134" s="5">
        <v>-9597522145</v>
      </c>
      <c r="M134" s="5">
        <v>-19626000</v>
      </c>
    </row>
    <row r="135" spans="3:13" ht="15.5" x14ac:dyDescent="0.35">
      <c r="C135" t="s">
        <v>329</v>
      </c>
      <c r="I135" s="5">
        <v>1000000</v>
      </c>
      <c r="J135" s="5">
        <v>65000000</v>
      </c>
      <c r="K135" s="5">
        <v>17998775</v>
      </c>
    </row>
    <row r="136" spans="3:13" ht="15.5" x14ac:dyDescent="0.35">
      <c r="C136" t="s">
        <v>447</v>
      </c>
      <c r="D136" s="5">
        <v>-900000000</v>
      </c>
      <c r="J136" s="5">
        <v>-60000000</v>
      </c>
      <c r="K136" s="5">
        <v>-330000000</v>
      </c>
    </row>
    <row r="137" spans="3:13" ht="15.5" x14ac:dyDescent="0.35">
      <c r="C137" t="s">
        <v>448</v>
      </c>
      <c r="E137" s="5">
        <v>10000000</v>
      </c>
      <c r="F137" s="5">
        <v>-50000000</v>
      </c>
      <c r="G137" s="5">
        <v>-10000000</v>
      </c>
      <c r="I137" s="5">
        <v>-50000000</v>
      </c>
      <c r="J137" s="5">
        <v>-25000000</v>
      </c>
    </row>
    <row r="138" spans="3:13" ht="15.5" x14ac:dyDescent="0.35">
      <c r="C138" t="s">
        <v>449</v>
      </c>
      <c r="K138" s="5">
        <v>-16251000000</v>
      </c>
    </row>
    <row r="139" spans="3:13" ht="15.5" x14ac:dyDescent="0.35">
      <c r="C139" t="s">
        <v>152</v>
      </c>
      <c r="J139" s="5">
        <v>-8528859428</v>
      </c>
      <c r="K139" s="5">
        <v>-4158750650</v>
      </c>
      <c r="L139" s="5">
        <v>-1569374018</v>
      </c>
    </row>
    <row r="140" spans="3:13" ht="15.5" x14ac:dyDescent="0.35">
      <c r="C140" t="s">
        <v>450</v>
      </c>
      <c r="D140" s="5">
        <v>33620688</v>
      </c>
      <c r="E140" s="5">
        <v>41541300</v>
      </c>
      <c r="F140" s="5">
        <v>130872710</v>
      </c>
      <c r="G140" s="5">
        <v>96761367</v>
      </c>
      <c r="I140" s="5">
        <v>400043423</v>
      </c>
      <c r="J140" s="5">
        <v>11529545605</v>
      </c>
      <c r="K140" s="5">
        <v>219191955</v>
      </c>
      <c r="L140" s="5">
        <v>395586456</v>
      </c>
    </row>
    <row r="141" spans="3:13" ht="15.5" x14ac:dyDescent="0.35">
      <c r="C141" t="s">
        <v>170</v>
      </c>
      <c r="D141" s="5">
        <v>-662791656</v>
      </c>
      <c r="E141" s="5">
        <v>-688543706</v>
      </c>
      <c r="F141" s="5">
        <v>-886951393</v>
      </c>
      <c r="G141" s="5">
        <v>-1466048771</v>
      </c>
      <c r="I141" s="5">
        <v>47943692085</v>
      </c>
      <c r="J141" s="5">
        <v>-1806921434</v>
      </c>
      <c r="K141" s="5">
        <v>25840016965</v>
      </c>
      <c r="L141" s="5">
        <v>11825995743</v>
      </c>
      <c r="M141" s="5">
        <v>-133793000</v>
      </c>
    </row>
    <row r="142" spans="3:13" ht="15.5" x14ac:dyDescent="0.35">
      <c r="C142" t="s">
        <v>451</v>
      </c>
      <c r="I142" s="5">
        <v>11250000000</v>
      </c>
      <c r="K142" s="5">
        <v>37481000000</v>
      </c>
    </row>
    <row r="143" spans="3:13" ht="15.5" x14ac:dyDescent="0.35">
      <c r="C143" t="s">
        <v>452</v>
      </c>
      <c r="L143" s="5">
        <v>-60000000</v>
      </c>
    </row>
    <row r="144" spans="3:13" ht="15.5" x14ac:dyDescent="0.35">
      <c r="C144" t="s">
        <v>453</v>
      </c>
      <c r="E144" s="5">
        <v>-41850000000</v>
      </c>
      <c r="G144" s="5">
        <v>41850000000</v>
      </c>
    </row>
    <row r="145" spans="3:13" ht="15.5" x14ac:dyDescent="0.35">
      <c r="C145" t="s">
        <v>338</v>
      </c>
      <c r="E145" s="5">
        <v>1200289340</v>
      </c>
    </row>
    <row r="146" spans="3:13" ht="15.5" x14ac:dyDescent="0.35">
      <c r="C146" t="s">
        <v>185</v>
      </c>
      <c r="E146" s="5">
        <v>495000000</v>
      </c>
      <c r="F146" s="5">
        <v>-165000000</v>
      </c>
      <c r="G146" s="5">
        <v>-330000000</v>
      </c>
    </row>
    <row r="147" spans="3:13" ht="15.5" x14ac:dyDescent="0.35">
      <c r="C147" t="s">
        <v>454</v>
      </c>
      <c r="E147" s="5">
        <v>-1200289340</v>
      </c>
      <c r="I147" s="5">
        <v>-1200289340</v>
      </c>
      <c r="J147" s="5">
        <v>-2073045000</v>
      </c>
      <c r="K147" s="5">
        <v>-245000000</v>
      </c>
    </row>
    <row r="148" spans="3:13" ht="15.5" x14ac:dyDescent="0.35">
      <c r="C148" t="s">
        <v>455</v>
      </c>
      <c r="E148" s="5">
        <v>41850000000</v>
      </c>
      <c r="G148" s="5">
        <v>-41850000000</v>
      </c>
      <c r="I148" s="5">
        <v>41850000000</v>
      </c>
      <c r="J148" s="5">
        <v>264000000</v>
      </c>
    </row>
    <row r="149" spans="3:13" ht="15.5" x14ac:dyDescent="0.35">
      <c r="C149" t="s">
        <v>456</v>
      </c>
      <c r="J149" s="5">
        <v>5450000000</v>
      </c>
      <c r="K149" s="5">
        <v>1000000000</v>
      </c>
      <c r="L149" s="5">
        <v>8000000000</v>
      </c>
    </row>
    <row r="150" spans="3:13" ht="15.5" x14ac:dyDescent="0.35">
      <c r="C150" t="s">
        <v>181</v>
      </c>
      <c r="D150" s="5">
        <v>-497791656</v>
      </c>
      <c r="E150" s="5">
        <v>-495970506</v>
      </c>
      <c r="F150" s="5">
        <v>-639231793</v>
      </c>
      <c r="G150" s="5">
        <v>-1293603193</v>
      </c>
      <c r="I150" s="5">
        <v>-2841357375</v>
      </c>
      <c r="J150" s="5">
        <v>-3083417634</v>
      </c>
      <c r="K150" s="5">
        <v>-2793639656</v>
      </c>
      <c r="L150" s="5">
        <v>-800000004</v>
      </c>
    </row>
    <row r="151" spans="3:13" ht="15.5" x14ac:dyDescent="0.35">
      <c r="C151" t="s">
        <v>358</v>
      </c>
      <c r="E151" s="5">
        <v>-27573200</v>
      </c>
      <c r="F151" s="5">
        <v>-82719600</v>
      </c>
      <c r="G151" s="5">
        <v>-142511600</v>
      </c>
      <c r="I151" s="5">
        <v>-454661200</v>
      </c>
      <c r="J151" s="5">
        <v>-1054958800</v>
      </c>
      <c r="K151" s="5">
        <v>-1117044800</v>
      </c>
      <c r="M151" s="5">
        <v>-133793000</v>
      </c>
    </row>
    <row r="152" spans="3:13" ht="15.5" x14ac:dyDescent="0.35">
      <c r="C152" t="s">
        <v>457</v>
      </c>
      <c r="D152" s="5">
        <v>-165000000</v>
      </c>
      <c r="E152" s="5">
        <v>-660000000</v>
      </c>
      <c r="G152" s="5">
        <v>825000000</v>
      </c>
      <c r="I152" s="5">
        <v>-660000000</v>
      </c>
      <c r="J152" s="5">
        <v>-55000000</v>
      </c>
    </row>
    <row r="153" spans="3:13" ht="15.5" x14ac:dyDescent="0.35">
      <c r="C153" t="s">
        <v>458</v>
      </c>
    </row>
    <row r="154" spans="3:13" ht="15.5" x14ac:dyDescent="0.35">
      <c r="C154" t="s">
        <v>459</v>
      </c>
      <c r="G154" s="5">
        <v>-524933978</v>
      </c>
      <c r="J154" s="5">
        <v>50000000</v>
      </c>
      <c r="K154" s="5">
        <v>1104500000</v>
      </c>
      <c r="L154" s="5">
        <v>7580791434</v>
      </c>
    </row>
    <row r="155" spans="3:13" ht="15.5" x14ac:dyDescent="0.35">
      <c r="C155" t="s">
        <v>186</v>
      </c>
      <c r="J155" s="5">
        <v>-1304500000</v>
      </c>
      <c r="K155" s="5">
        <v>-9589798579</v>
      </c>
      <c r="L155" s="5">
        <v>-2894795687</v>
      </c>
    </row>
    <row r="156" spans="3:13" ht="15.5" x14ac:dyDescent="0.35">
      <c r="C156" t="s">
        <v>187</v>
      </c>
      <c r="D156" s="5">
        <v>1023252606</v>
      </c>
      <c r="E156" s="5">
        <v>158347549</v>
      </c>
      <c r="F156" s="5">
        <v>-11534854833</v>
      </c>
      <c r="G156" s="5">
        <v>-2726511425</v>
      </c>
      <c r="I156" s="5">
        <v>7704292898</v>
      </c>
      <c r="J156" s="5">
        <v>-673409755</v>
      </c>
      <c r="K156" s="5">
        <v>4637816994</v>
      </c>
      <c r="L156" s="5">
        <v>3114987280</v>
      </c>
      <c r="M156" s="5">
        <v>716767589</v>
      </c>
    </row>
    <row r="157" spans="3:13" ht="15.5" x14ac:dyDescent="0.35">
      <c r="C157" t="s">
        <v>188</v>
      </c>
      <c r="D157" s="5">
        <v>26630019997</v>
      </c>
      <c r="I157" s="5">
        <v>18925727099</v>
      </c>
      <c r="J157" s="5">
        <v>19599136854</v>
      </c>
      <c r="K157" s="5">
        <v>5012867174</v>
      </c>
      <c r="L157" s="5">
        <v>1897879894</v>
      </c>
      <c r="M157" s="5">
        <v>1181112305</v>
      </c>
    </row>
    <row r="158" spans="3:13" ht="15.5" x14ac:dyDescent="0.35">
      <c r="C158" t="s">
        <v>460</v>
      </c>
      <c r="K158" s="5">
        <v>9948452686</v>
      </c>
    </row>
    <row r="159" spans="3:13" ht="15.5" x14ac:dyDescent="0.35">
      <c r="C159" t="s">
        <v>339</v>
      </c>
    </row>
    <row r="160" spans="3:13" ht="15.5" x14ac:dyDescent="0.35">
      <c r="C160" t="s">
        <v>189</v>
      </c>
      <c r="D160" s="5">
        <v>27653272603</v>
      </c>
      <c r="E160" s="5">
        <v>158347549</v>
      </c>
      <c r="F160" s="5">
        <v>-11534854833</v>
      </c>
      <c r="G160" s="5">
        <v>-2726511425</v>
      </c>
      <c r="I160" s="5">
        <v>26630019997</v>
      </c>
      <c r="J160" s="5">
        <v>18925727099</v>
      </c>
      <c r="K160" s="5">
        <v>19599136854</v>
      </c>
      <c r="L160" s="5">
        <v>5012867174</v>
      </c>
      <c r="M160" s="5">
        <v>1897879894</v>
      </c>
    </row>
    <row r="162" spans="2:13" ht="15.5" x14ac:dyDescent="0.35">
      <c r="B162" t="s">
        <v>190</v>
      </c>
      <c r="C162" t="s">
        <v>11</v>
      </c>
      <c r="D162" s="5">
        <v>2080000000</v>
      </c>
      <c r="E162" s="5">
        <v>2080000000</v>
      </c>
      <c r="F162" s="5">
        <v>2080000000</v>
      </c>
      <c r="G162" s="5">
        <v>2080000000</v>
      </c>
      <c r="I162" s="5">
        <v>2080000000</v>
      </c>
      <c r="J162" s="5">
        <v>1630000000</v>
      </c>
      <c r="K162" s="5">
        <v>0</v>
      </c>
      <c r="L162" s="5">
        <v>0</v>
      </c>
      <c r="M162" s="5">
        <v>0</v>
      </c>
    </row>
    <row r="163" spans="2:13" ht="15.5" x14ac:dyDescent="0.35">
      <c r="C163" t="s">
        <v>191</v>
      </c>
      <c r="D163" s="6">
        <v>2.0299999999999998</v>
      </c>
      <c r="E163" s="6">
        <v>1.45</v>
      </c>
      <c r="F163" s="6">
        <v>0.69</v>
      </c>
      <c r="G163" s="6">
        <v>1.89</v>
      </c>
    </row>
    <row r="164" spans="2:13" ht="15.5" x14ac:dyDescent="0.35">
      <c r="C164" t="s">
        <v>192</v>
      </c>
      <c r="D164" s="6">
        <v>42.86</v>
      </c>
      <c r="E164" s="6">
        <v>48.28</v>
      </c>
      <c r="F164" s="6">
        <v>126.09</v>
      </c>
      <c r="G164" s="6">
        <v>26.46</v>
      </c>
    </row>
    <row r="165" spans="2:13" ht="15.5" x14ac:dyDescent="0.35">
      <c r="C165" t="s">
        <v>59</v>
      </c>
      <c r="D165" s="6">
        <v>9.75</v>
      </c>
      <c r="E165" s="6">
        <v>6.15</v>
      </c>
      <c r="F165" s="6">
        <v>9.01</v>
      </c>
      <c r="G165" s="6">
        <v>6.04</v>
      </c>
    </row>
    <row r="166" spans="2:13" ht="15.5" x14ac:dyDescent="0.35">
      <c r="C166" t="s">
        <v>193</v>
      </c>
      <c r="D166" s="5">
        <v>5330000000</v>
      </c>
      <c r="E166" s="5">
        <v>5070000000</v>
      </c>
      <c r="F166" s="5">
        <v>3010000000</v>
      </c>
      <c r="G166" s="5">
        <v>4980000000</v>
      </c>
    </row>
    <row r="167" spans="2:13" ht="15.5" x14ac:dyDescent="0.35">
      <c r="C167" t="s">
        <v>194</v>
      </c>
      <c r="D167" s="6">
        <v>2.9600000000000001E-2</v>
      </c>
      <c r="E167" s="6">
        <v>2.1899999999999999E-2</v>
      </c>
      <c r="F167" s="6">
        <v>1.06E-2</v>
      </c>
      <c r="G167" s="6">
        <v>3.0099999999999998E-2</v>
      </c>
    </row>
    <row r="168" spans="2:13" ht="15.5" x14ac:dyDescent="0.35">
      <c r="C168" t="s">
        <v>195</v>
      </c>
      <c r="D168" s="6">
        <v>3.4000000000000002E-2</v>
      </c>
      <c r="E168" s="6">
        <v>2.52E-2</v>
      </c>
      <c r="F168" s="6">
        <v>1.23E-2</v>
      </c>
      <c r="G168" s="6">
        <v>3.4000000000000002E-2</v>
      </c>
    </row>
    <row r="169" spans="2:13" ht="15.5" x14ac:dyDescent="0.35">
      <c r="C169" t="s">
        <v>196</v>
      </c>
      <c r="D169" s="6">
        <v>3.2000000000000001E-2</v>
      </c>
      <c r="E169" s="6">
        <v>0.03</v>
      </c>
      <c r="F169" s="6">
        <v>1.6899999999999998E-2</v>
      </c>
      <c r="G169" s="6">
        <v>3.7400000000000003E-2</v>
      </c>
    </row>
    <row r="170" spans="2:13" ht="15.5" x14ac:dyDescent="0.35">
      <c r="C170" t="s">
        <v>197</v>
      </c>
      <c r="D170" s="6">
        <v>10.85</v>
      </c>
      <c r="E170" s="6">
        <v>10.58</v>
      </c>
      <c r="F170" s="6">
        <v>4.54</v>
      </c>
      <c r="G170" s="6">
        <v>13.81</v>
      </c>
    </row>
    <row r="171" spans="2:13" ht="15.5" x14ac:dyDescent="0.35">
      <c r="C171" t="s">
        <v>198</v>
      </c>
      <c r="D171" s="5">
        <v>124000000000</v>
      </c>
      <c r="E171" s="5">
        <v>120000000000</v>
      </c>
      <c r="F171" s="5">
        <v>117000000000</v>
      </c>
      <c r="G171" s="5">
        <v>116000000000</v>
      </c>
    </row>
    <row r="172" spans="2:13" ht="15.5" x14ac:dyDescent="0.35">
      <c r="C172" t="s">
        <v>199</v>
      </c>
      <c r="D172" s="6">
        <v>1.46</v>
      </c>
      <c r="E172" s="6">
        <v>1.21</v>
      </c>
      <c r="F172" s="6">
        <v>1.54</v>
      </c>
      <c r="G172" s="6">
        <v>0.9</v>
      </c>
    </row>
    <row r="173" spans="2:13" ht="15.5" x14ac:dyDescent="0.35">
      <c r="C173" t="s">
        <v>200</v>
      </c>
      <c r="D173" s="6">
        <v>59.74</v>
      </c>
      <c r="E173" s="6">
        <v>57.72</v>
      </c>
      <c r="F173" s="6">
        <v>56.35</v>
      </c>
      <c r="G173" s="6">
        <v>55.64</v>
      </c>
    </row>
    <row r="174" spans="2:13" ht="15.5" x14ac:dyDescent="0.35">
      <c r="C174" t="s">
        <v>201</v>
      </c>
      <c r="D174" s="6">
        <v>1.46</v>
      </c>
      <c r="E174" s="6">
        <v>1.21</v>
      </c>
      <c r="F174" s="6">
        <v>1.54</v>
      </c>
      <c r="G174" s="6">
        <v>0.9</v>
      </c>
    </row>
    <row r="175" spans="2:13" ht="15.5" x14ac:dyDescent="0.35">
      <c r="C175" t="s">
        <v>202</v>
      </c>
      <c r="D175" s="6">
        <v>59.74</v>
      </c>
      <c r="E175" s="6">
        <v>57.72</v>
      </c>
      <c r="F175" s="6">
        <v>56.35</v>
      </c>
      <c r="G175" s="6">
        <v>55.64</v>
      </c>
    </row>
    <row r="176" spans="2:13" ht="15.5" x14ac:dyDescent="0.35">
      <c r="C176" t="s">
        <v>203</v>
      </c>
      <c r="D176" s="5">
        <v>2000000000</v>
      </c>
      <c r="E176" s="5">
        <v>2000000000</v>
      </c>
      <c r="F176" s="5">
        <v>2000000000</v>
      </c>
      <c r="G176" s="5">
        <v>2000000000</v>
      </c>
    </row>
    <row r="177" spans="3:13" ht="15.5" x14ac:dyDescent="0.35">
      <c r="C177" t="s">
        <v>204</v>
      </c>
      <c r="D177" s="5">
        <v>5000000000</v>
      </c>
      <c r="E177" s="5">
        <v>5000000000</v>
      </c>
      <c r="F177" s="5">
        <v>6000000000</v>
      </c>
      <c r="G177" s="5">
        <v>6000000000</v>
      </c>
    </row>
    <row r="178" spans="3:13" ht="15.5" x14ac:dyDescent="0.35">
      <c r="C178" t="s">
        <v>205</v>
      </c>
      <c r="D178" s="5">
        <v>124000000000</v>
      </c>
      <c r="E178" s="5">
        <v>120000000000</v>
      </c>
      <c r="F178" s="5">
        <v>117000000000</v>
      </c>
      <c r="G178" s="5">
        <v>115000000000</v>
      </c>
    </row>
    <row r="179" spans="3:13" ht="15.5" x14ac:dyDescent="0.35">
      <c r="C179" t="s">
        <v>23</v>
      </c>
      <c r="D179" s="5">
        <v>7000000000</v>
      </c>
      <c r="E179" s="5">
        <v>7000000000</v>
      </c>
      <c r="F179" s="5">
        <v>8000000000</v>
      </c>
      <c r="G179" s="5">
        <v>9000000000</v>
      </c>
    </row>
    <row r="180" spans="3:13" ht="15.5" x14ac:dyDescent="0.35">
      <c r="C180" t="s">
        <v>20</v>
      </c>
      <c r="D180" s="5">
        <v>-21000000000</v>
      </c>
      <c r="E180" s="5">
        <v>-19000000000</v>
      </c>
      <c r="F180" s="5">
        <v>-19000000000</v>
      </c>
      <c r="G180" s="5">
        <v>-29000000000</v>
      </c>
    </row>
    <row r="181" spans="3:13" ht="15.5" x14ac:dyDescent="0.35">
      <c r="C181" t="s">
        <v>206</v>
      </c>
      <c r="D181" s="5">
        <v>31000000000</v>
      </c>
      <c r="E181" s="5">
        <v>29000000000</v>
      </c>
      <c r="F181" s="5">
        <v>31000000000</v>
      </c>
      <c r="G181" s="5">
        <v>40000000000</v>
      </c>
    </row>
    <row r="182" spans="3:13" ht="15.5" x14ac:dyDescent="0.35">
      <c r="C182" t="s">
        <v>207</v>
      </c>
      <c r="D182" s="5">
        <v>6000000000</v>
      </c>
      <c r="E182" s="5">
        <v>9000000000</v>
      </c>
      <c r="F182" s="5">
        <v>-1000000000</v>
      </c>
      <c r="G182" s="5">
        <v>3000000000</v>
      </c>
    </row>
    <row r="183" spans="3:13" ht="15.5" x14ac:dyDescent="0.35">
      <c r="C183" t="s">
        <v>208</v>
      </c>
      <c r="D183" s="5">
        <v>-3000000000</v>
      </c>
      <c r="E183" s="5">
        <v>-8000000000</v>
      </c>
      <c r="F183" s="5">
        <v>-10000000000</v>
      </c>
      <c r="G183" s="5">
        <v>-4000000000</v>
      </c>
    </row>
    <row r="184" spans="3:13" ht="15.5" x14ac:dyDescent="0.35">
      <c r="C184" t="s">
        <v>12</v>
      </c>
      <c r="D184" s="5">
        <v>3000000000</v>
      </c>
      <c r="E184" s="5">
        <v>1000000000</v>
      </c>
      <c r="F184" s="5">
        <v>-11000000000</v>
      </c>
      <c r="G184" s="5">
        <v>-1000000000</v>
      </c>
    </row>
    <row r="185" spans="3:13" ht="15.5" x14ac:dyDescent="0.35">
      <c r="C185" t="s">
        <v>15</v>
      </c>
      <c r="D185" s="6">
        <v>1.23</v>
      </c>
      <c r="E185" s="6">
        <v>0.38</v>
      </c>
      <c r="F185" s="6">
        <v>-5.17</v>
      </c>
      <c r="G185" s="6">
        <v>-0.65</v>
      </c>
    </row>
    <row r="186" spans="3:13" ht="15.5" x14ac:dyDescent="0.35">
      <c r="C186" t="s">
        <v>44</v>
      </c>
      <c r="I186" s="6">
        <v>4.53</v>
      </c>
      <c r="J186" s="6">
        <v>5.61</v>
      </c>
      <c r="K186" s="6">
        <v>2605.5500000000002</v>
      </c>
      <c r="L186" s="6">
        <v>868262.63</v>
      </c>
      <c r="M186" s="6">
        <v>731983.57</v>
      </c>
    </row>
    <row r="187" spans="3:13" ht="15.5" x14ac:dyDescent="0.35">
      <c r="C187" t="s">
        <v>58</v>
      </c>
      <c r="I187" s="6">
        <v>15.45</v>
      </c>
      <c r="J187" s="5">
        <v>0</v>
      </c>
      <c r="K187" s="5">
        <v>0</v>
      </c>
      <c r="L187" s="5">
        <v>0</v>
      </c>
      <c r="M187" s="5">
        <v>0</v>
      </c>
    </row>
    <row r="188" spans="3:13" ht="15.5" x14ac:dyDescent="0.35">
      <c r="C188" t="s">
        <v>61</v>
      </c>
      <c r="I188" s="6">
        <v>1.89</v>
      </c>
      <c r="J188" s="5">
        <v>0</v>
      </c>
      <c r="K188" s="5">
        <v>0</v>
      </c>
      <c r="L188" s="5">
        <v>0</v>
      </c>
      <c r="M188" s="5">
        <v>0</v>
      </c>
    </row>
    <row r="189" spans="3:13" ht="15.5" x14ac:dyDescent="0.35">
      <c r="C189" t="s">
        <v>209</v>
      </c>
      <c r="I189" s="5">
        <v>15480000000</v>
      </c>
      <c r="J189" s="5">
        <v>14990000000</v>
      </c>
      <c r="K189" s="5">
        <v>15440000000</v>
      </c>
    </row>
    <row r="190" spans="3:13" ht="15.5" x14ac:dyDescent="0.35">
      <c r="C190" t="s">
        <v>210</v>
      </c>
      <c r="I190" s="6">
        <v>6.8099999999999994E-2</v>
      </c>
      <c r="J190" s="6">
        <v>0.1201</v>
      </c>
      <c r="K190" s="6">
        <v>1.6200000000000003E-2</v>
      </c>
      <c r="L190" s="6">
        <v>5.3399999999999996E-2</v>
      </c>
      <c r="M190" s="6">
        <v>0.28600000000000003</v>
      </c>
    </row>
    <row r="191" spans="3:13" ht="15.5" x14ac:dyDescent="0.35">
      <c r="C191" t="s">
        <v>211</v>
      </c>
      <c r="I191" s="6">
        <v>7.8399999999999997E-2</v>
      </c>
      <c r="J191" s="6">
        <v>0.1497</v>
      </c>
      <c r="K191" s="6">
        <v>2.06E-2</v>
      </c>
      <c r="L191" s="6">
        <v>0.2727</v>
      </c>
      <c r="M191" s="6">
        <v>0.30829999999999996</v>
      </c>
    </row>
    <row r="192" spans="3:13" ht="15.5" x14ac:dyDescent="0.35">
      <c r="C192" t="s">
        <v>212</v>
      </c>
      <c r="I192" s="6">
        <v>0.11789999999999999</v>
      </c>
      <c r="J192" s="6">
        <v>0.16750000000000001</v>
      </c>
      <c r="K192" s="6">
        <v>0.34499999999999997</v>
      </c>
      <c r="L192" s="6">
        <v>0.20350000000000001</v>
      </c>
      <c r="M192" s="6">
        <v>0.65469999999999995</v>
      </c>
    </row>
    <row r="193" spans="2:13" ht="15.5" x14ac:dyDescent="0.35">
      <c r="C193" t="s">
        <v>213</v>
      </c>
      <c r="I193" s="6">
        <v>7.91</v>
      </c>
      <c r="J193" s="6">
        <v>8.16</v>
      </c>
      <c r="K193" s="6">
        <v>11.19</v>
      </c>
      <c r="L193" s="6">
        <v>3.4</v>
      </c>
      <c r="M193" s="6">
        <v>55.79</v>
      </c>
    </row>
    <row r="194" spans="2:13" ht="15.5" x14ac:dyDescent="0.35">
      <c r="C194" t="s">
        <v>55</v>
      </c>
      <c r="I194" s="6">
        <v>1.21</v>
      </c>
      <c r="J194" s="5">
        <v>0</v>
      </c>
      <c r="K194" s="5">
        <v>0</v>
      </c>
      <c r="L194" s="5">
        <v>0</v>
      </c>
      <c r="M194" s="5">
        <v>0</v>
      </c>
    </row>
    <row r="195" spans="2:13" ht="15.5" x14ac:dyDescent="0.35">
      <c r="C195" t="s">
        <v>52</v>
      </c>
      <c r="I195" s="6">
        <v>57.72</v>
      </c>
      <c r="J195" s="6">
        <v>37.46</v>
      </c>
      <c r="K195" s="6">
        <v>126382.6</v>
      </c>
      <c r="L195" s="6">
        <v>3184390.82</v>
      </c>
      <c r="M195" s="6">
        <v>2373909.13</v>
      </c>
    </row>
    <row r="196" spans="2:13" ht="15.5" x14ac:dyDescent="0.35">
      <c r="C196" t="s">
        <v>214</v>
      </c>
      <c r="I196" s="6">
        <v>1.21</v>
      </c>
      <c r="J196" s="5">
        <v>0</v>
      </c>
      <c r="K196" s="5">
        <v>0</v>
      </c>
      <c r="L196" s="5">
        <v>0</v>
      </c>
      <c r="M196" s="5">
        <v>0</v>
      </c>
    </row>
    <row r="197" spans="2:13" ht="15.5" x14ac:dyDescent="0.35">
      <c r="C197" t="s">
        <v>215</v>
      </c>
      <c r="I197" s="6">
        <v>57.72</v>
      </c>
      <c r="J197" s="6">
        <v>37.46</v>
      </c>
      <c r="K197" s="6">
        <v>126382.6</v>
      </c>
      <c r="L197" s="6">
        <v>3184390.82</v>
      </c>
      <c r="M197" s="6">
        <v>2373909.13</v>
      </c>
    </row>
    <row r="198" spans="2:13" ht="15.5" x14ac:dyDescent="0.35">
      <c r="C198" t="s">
        <v>216</v>
      </c>
      <c r="I198" s="5">
        <v>2000000000</v>
      </c>
      <c r="J198" s="5">
        <v>3000000000</v>
      </c>
      <c r="K198" s="5">
        <v>4000000000</v>
      </c>
      <c r="L198" s="5">
        <v>2000000000</v>
      </c>
    </row>
    <row r="199" spans="2:13" ht="15.5" x14ac:dyDescent="0.35">
      <c r="C199" t="s">
        <v>217</v>
      </c>
      <c r="I199" s="5">
        <v>5000000000</v>
      </c>
      <c r="J199" s="5">
        <v>7000000000</v>
      </c>
      <c r="K199" s="5">
        <v>5000000000</v>
      </c>
      <c r="L199" s="5">
        <v>6000000000</v>
      </c>
    </row>
    <row r="200" spans="2:13" ht="15.5" x14ac:dyDescent="0.35">
      <c r="C200" t="s">
        <v>25</v>
      </c>
      <c r="I200" s="5">
        <v>7000000000</v>
      </c>
      <c r="J200" s="5">
        <v>11000000000</v>
      </c>
      <c r="K200" s="5">
        <v>9000000000</v>
      </c>
      <c r="L200" s="5">
        <v>7000000000</v>
      </c>
    </row>
    <row r="201" spans="2:13" ht="15.5" x14ac:dyDescent="0.35">
      <c r="C201" t="s">
        <v>22</v>
      </c>
      <c r="I201" s="5">
        <v>-19000000000</v>
      </c>
      <c r="J201" s="5">
        <v>-8000000000</v>
      </c>
      <c r="K201" s="5">
        <v>-10000000000</v>
      </c>
      <c r="L201" s="5">
        <v>2000000000</v>
      </c>
      <c r="M201" s="5">
        <v>-2000000000</v>
      </c>
    </row>
    <row r="202" spans="2:13" ht="15.5" x14ac:dyDescent="0.35">
      <c r="C202" t="s">
        <v>218</v>
      </c>
      <c r="I202" s="5">
        <v>29000000000</v>
      </c>
      <c r="J202" s="5">
        <v>22000000000</v>
      </c>
      <c r="K202" s="5">
        <v>18000000000</v>
      </c>
      <c r="L202" s="5">
        <v>2000000000</v>
      </c>
      <c r="M202" s="5">
        <v>2000000000</v>
      </c>
    </row>
    <row r="203" spans="2:13" ht="15.5" x14ac:dyDescent="0.35">
      <c r="C203" t="s">
        <v>219</v>
      </c>
      <c r="I203" s="5">
        <v>12000000000</v>
      </c>
      <c r="J203" s="5">
        <v>10000000000</v>
      </c>
      <c r="K203" s="5">
        <v>15000000000</v>
      </c>
      <c r="L203" s="5">
        <v>2000000000</v>
      </c>
      <c r="M203" s="5">
        <v>1000000000</v>
      </c>
    </row>
    <row r="204" spans="2:13" ht="15.5" x14ac:dyDescent="0.35">
      <c r="C204" t="s">
        <v>220</v>
      </c>
      <c r="I204" s="5">
        <v>-52000000000</v>
      </c>
      <c r="J204" s="5">
        <v>-12000000000</v>
      </c>
      <c r="K204" s="5">
        <v>-15000000000</v>
      </c>
      <c r="L204" s="5">
        <v>-10000000000</v>
      </c>
      <c r="M204" s="5">
        <v>0</v>
      </c>
    </row>
    <row r="205" spans="2:13" ht="15.5" x14ac:dyDescent="0.35">
      <c r="C205" t="s">
        <v>14</v>
      </c>
      <c r="I205" s="5">
        <v>-41000000000</v>
      </c>
      <c r="J205" s="5">
        <v>-2000000000</v>
      </c>
      <c r="K205" s="5">
        <v>-1000000000</v>
      </c>
      <c r="L205" s="5">
        <v>-8000000000</v>
      </c>
      <c r="M205" s="5">
        <v>1000000000</v>
      </c>
    </row>
    <row r="206" spans="2:13" ht="15.5" x14ac:dyDescent="0.35">
      <c r="C206" t="s">
        <v>16</v>
      </c>
      <c r="I206" s="6">
        <v>-19.55</v>
      </c>
      <c r="J206" s="6">
        <v>-1.1399999999999999</v>
      </c>
      <c r="K206" s="6">
        <v>-1721.34</v>
      </c>
      <c r="L206" s="6">
        <v>-7537220.9000000004</v>
      </c>
      <c r="M206" s="6">
        <v>850560.59</v>
      </c>
    </row>
    <row r="208" spans="2:13" ht="15.5" x14ac:dyDescent="0.35">
      <c r="B208" t="s">
        <v>221</v>
      </c>
      <c r="C208" t="s">
        <v>222</v>
      </c>
      <c r="D208" s="5">
        <v>4000000000</v>
      </c>
      <c r="E208" s="5">
        <v>3000000000</v>
      </c>
      <c r="F208" s="5">
        <v>1000000000</v>
      </c>
      <c r="G208" s="5">
        <v>4000000000</v>
      </c>
      <c r="H208" s="5">
        <v>17000000000</v>
      </c>
      <c r="I208" s="5">
        <v>9000000000</v>
      </c>
      <c r="J208" s="5">
        <v>9000000000</v>
      </c>
      <c r="K208" s="5">
        <v>1000000000</v>
      </c>
      <c r="L208" s="5">
        <v>868000000</v>
      </c>
      <c r="M208" s="5">
        <v>732000000</v>
      </c>
    </row>
    <row r="209" spans="3:13" ht="15.5" x14ac:dyDescent="0.35">
      <c r="C209" t="s">
        <v>223</v>
      </c>
      <c r="H209" s="5">
        <v>13000000000</v>
      </c>
      <c r="I209" s="5">
        <v>9000000000</v>
      </c>
      <c r="J209" s="5">
        <v>9000000000</v>
      </c>
    </row>
    <row r="210" spans="3:13" ht="15.5" x14ac:dyDescent="0.35">
      <c r="C210" t="s">
        <v>43</v>
      </c>
      <c r="D210" s="6">
        <v>2.0299999999999998</v>
      </c>
      <c r="E210" s="6">
        <v>1.45</v>
      </c>
      <c r="F210" s="6">
        <v>0.69</v>
      </c>
      <c r="G210" s="6">
        <v>1.89</v>
      </c>
      <c r="H210" s="6">
        <v>8.14</v>
      </c>
      <c r="I210" s="6">
        <v>4.53</v>
      </c>
      <c r="J210" s="6">
        <v>4.3899999999999997</v>
      </c>
      <c r="K210" s="6">
        <v>0.51</v>
      </c>
      <c r="L210" s="6">
        <v>0.42</v>
      </c>
      <c r="M210" s="6">
        <v>0.35</v>
      </c>
    </row>
    <row r="211" spans="3:13" ht="15.5" x14ac:dyDescent="0.35">
      <c r="C211" t="s">
        <v>226</v>
      </c>
      <c r="H211" s="6">
        <v>6.07</v>
      </c>
      <c r="I211" s="6">
        <v>4.53</v>
      </c>
      <c r="J211" s="6">
        <v>4.3899999999999997</v>
      </c>
    </row>
    <row r="212" spans="3:13" ht="15.5" x14ac:dyDescent="0.35">
      <c r="C212" t="s">
        <v>229</v>
      </c>
      <c r="D212" s="5">
        <v>19000000000</v>
      </c>
      <c r="E212" s="5">
        <v>24000000000</v>
      </c>
      <c r="F212" s="5">
        <v>20000000000</v>
      </c>
      <c r="G212" s="5">
        <v>17000000000</v>
      </c>
      <c r="H212" s="5">
        <v>74000000000</v>
      </c>
      <c r="I212" s="5">
        <v>77000000000</v>
      </c>
      <c r="J212" s="5">
        <v>58000000000</v>
      </c>
      <c r="K212" s="5">
        <v>50000000000</v>
      </c>
      <c r="L212" s="5">
        <v>7000000000</v>
      </c>
      <c r="M212" s="5">
        <v>4000000000</v>
      </c>
    </row>
    <row r="213" spans="3:13" ht="15.5" x14ac:dyDescent="0.35">
      <c r="C213" t="s">
        <v>230</v>
      </c>
      <c r="H213" s="5">
        <v>79000000000</v>
      </c>
      <c r="I213" s="5">
        <v>77000000000</v>
      </c>
      <c r="J213" s="5">
        <v>58000000000</v>
      </c>
    </row>
    <row r="214" spans="3:13" ht="15.5" x14ac:dyDescent="0.35">
      <c r="C214" t="s">
        <v>234</v>
      </c>
      <c r="I214" s="6">
        <v>11.06</v>
      </c>
    </row>
    <row r="215" spans="3:13" ht="15.5" x14ac:dyDescent="0.35">
      <c r="C215" t="s">
        <v>235</v>
      </c>
      <c r="I215" s="6">
        <v>14.83</v>
      </c>
    </row>
    <row r="216" spans="3:13" ht="15.5" x14ac:dyDescent="0.35">
      <c r="C216" t="s">
        <v>236</v>
      </c>
      <c r="I216" s="6">
        <v>7.42</v>
      </c>
    </row>
    <row r="217" spans="3:13" ht="15.5" x14ac:dyDescent="0.35">
      <c r="C217" t="s">
        <v>237</v>
      </c>
      <c r="I217" s="6">
        <v>6.7400000000000002E-2</v>
      </c>
    </row>
    <row r="218" spans="3:13" ht="15.5" x14ac:dyDescent="0.35">
      <c r="C218" t="s">
        <v>238</v>
      </c>
      <c r="I218" s="6">
        <v>2.35</v>
      </c>
    </row>
    <row r="219" spans="3:13" ht="15.5" x14ac:dyDescent="0.35">
      <c r="C219" t="s">
        <v>239</v>
      </c>
      <c r="I219" s="6">
        <v>1.51</v>
      </c>
    </row>
    <row r="220" spans="3:13" ht="15.5" x14ac:dyDescent="0.35">
      <c r="C220" t="s">
        <v>240</v>
      </c>
      <c r="I220" s="6">
        <v>11.61</v>
      </c>
    </row>
    <row r="221" spans="3:13" ht="15.5" x14ac:dyDescent="0.35">
      <c r="C221" t="s">
        <v>241</v>
      </c>
      <c r="I221" s="6">
        <v>-21.4</v>
      </c>
    </row>
    <row r="222" spans="3:13" ht="15.5" x14ac:dyDescent="0.35">
      <c r="C222" t="s">
        <v>242</v>
      </c>
      <c r="I222" s="6">
        <v>10.63</v>
      </c>
    </row>
    <row r="223" spans="3:13" ht="15.5" x14ac:dyDescent="0.35">
      <c r="C223" t="s">
        <v>243</v>
      </c>
      <c r="I223" s="5">
        <v>9</v>
      </c>
    </row>
    <row r="224" spans="3:13" ht="15.5" x14ac:dyDescent="0.35">
      <c r="C224" t="s">
        <v>244</v>
      </c>
      <c r="I224" s="6">
        <v>-0.77</v>
      </c>
    </row>
    <row r="225" spans="3:9" ht="15.5" x14ac:dyDescent="0.35">
      <c r="C225" t="s">
        <v>245</v>
      </c>
      <c r="I225" s="6">
        <v>-0.15</v>
      </c>
    </row>
    <row r="226" spans="3:9" ht="15.5" x14ac:dyDescent="0.35">
      <c r="C226" t="s">
        <v>246</v>
      </c>
      <c r="I226" s="6">
        <v>6.07</v>
      </c>
    </row>
    <row r="227" spans="3:9" ht="15.5" x14ac:dyDescent="0.35">
      <c r="C227" t="s">
        <v>247</v>
      </c>
      <c r="I227" s="6">
        <v>8.14</v>
      </c>
    </row>
    <row r="228" spans="3:9" ht="15.5" x14ac:dyDescent="0.35">
      <c r="C228" t="s">
        <v>248</v>
      </c>
      <c r="I228" s="6">
        <v>38.24</v>
      </c>
    </row>
    <row r="229" spans="3:9" ht="15.5" x14ac:dyDescent="0.35">
      <c r="C229" t="s">
        <v>249</v>
      </c>
      <c r="D229" s="6">
        <v>13.32</v>
      </c>
    </row>
    <row r="230" spans="3:9" ht="15.5" x14ac:dyDescent="0.35">
      <c r="C230" t="s">
        <v>250</v>
      </c>
      <c r="I230" s="6">
        <v>59.74</v>
      </c>
    </row>
    <row r="231" spans="3:9" ht="15.5" x14ac:dyDescent="0.35">
      <c r="C231" t="s">
        <v>251</v>
      </c>
      <c r="I231" s="6">
        <v>-4.2</v>
      </c>
    </row>
    <row r="232" spans="3:9" ht="15.5" x14ac:dyDescent="0.35">
      <c r="C232" t="s">
        <v>252</v>
      </c>
      <c r="D232" s="6">
        <v>7.51</v>
      </c>
    </row>
    <row r="233" spans="3:9" ht="15.5" x14ac:dyDescent="0.35">
      <c r="C233" t="s">
        <v>253</v>
      </c>
      <c r="D233" s="6">
        <v>6.72</v>
      </c>
    </row>
    <row r="234" spans="3:9" ht="15.5" x14ac:dyDescent="0.35">
      <c r="C234" t="s">
        <v>254</v>
      </c>
      <c r="D234" s="6">
        <v>0.05</v>
      </c>
    </row>
    <row r="235" spans="3:9" ht="15.5" x14ac:dyDescent="0.35">
      <c r="C235" t="s">
        <v>255</v>
      </c>
      <c r="D235" s="6">
        <v>0.04</v>
      </c>
    </row>
    <row r="236" spans="3:9" ht="15.5" x14ac:dyDescent="0.35">
      <c r="C236" t="s">
        <v>256</v>
      </c>
      <c r="D236" s="6">
        <v>0.15</v>
      </c>
    </row>
    <row r="237" spans="3:9" ht="15.5" x14ac:dyDescent="0.35">
      <c r="C237" t="s">
        <v>257</v>
      </c>
      <c r="D237" s="6">
        <v>0.05</v>
      </c>
    </row>
    <row r="238" spans="3:9" ht="15.5" x14ac:dyDescent="0.35">
      <c r="C238" t="s">
        <v>258</v>
      </c>
      <c r="D238" s="6">
        <v>1.1499999999999999</v>
      </c>
    </row>
    <row r="239" spans="3:9" ht="15.5" x14ac:dyDescent="0.35">
      <c r="C239" t="s">
        <v>259</v>
      </c>
      <c r="I239" s="6">
        <v>9.52</v>
      </c>
    </row>
    <row r="240" spans="3:9" ht="15.5" x14ac:dyDescent="0.35">
      <c r="C240" t="s">
        <v>12</v>
      </c>
      <c r="D240" s="5">
        <v>3000000000</v>
      </c>
    </row>
    <row r="241" spans="3:9" ht="15.5" x14ac:dyDescent="0.35">
      <c r="C241" t="s">
        <v>260</v>
      </c>
      <c r="I241" s="6">
        <v>9.6300000000000008</v>
      </c>
    </row>
    <row r="242" spans="3:9" ht="15.5" x14ac:dyDescent="0.35">
      <c r="C242" t="s">
        <v>261</v>
      </c>
      <c r="I242" s="6">
        <v>8.8200000000000001E-2</v>
      </c>
    </row>
    <row r="243" spans="3:9" ht="15.5" x14ac:dyDescent="0.35">
      <c r="C243" t="s">
        <v>262</v>
      </c>
      <c r="I243" s="6">
        <v>0.1016</v>
      </c>
    </row>
    <row r="244" spans="3:9" ht="15.5" x14ac:dyDescent="0.35">
      <c r="C244" t="s">
        <v>263</v>
      </c>
      <c r="I244" s="6">
        <v>0.111</v>
      </c>
    </row>
    <row r="245" spans="3:9" ht="15.5" x14ac:dyDescent="0.35">
      <c r="C245" t="s">
        <v>264</v>
      </c>
      <c r="I245" s="6">
        <v>9.9499999999999991E-2</v>
      </c>
    </row>
    <row r="246" spans="3:9" ht="15.5" x14ac:dyDescent="0.35">
      <c r="C246" t="s">
        <v>265</v>
      </c>
      <c r="D246" s="6">
        <v>0.95</v>
      </c>
    </row>
    <row r="247" spans="3:9" ht="15.5" x14ac:dyDescent="0.35">
      <c r="C247" t="s">
        <v>266</v>
      </c>
      <c r="D247" s="6">
        <v>46.96</v>
      </c>
    </row>
    <row r="248" spans="3:9" ht="15.5" x14ac:dyDescent="0.35">
      <c r="C248" t="s">
        <v>340</v>
      </c>
      <c r="D248" s="6">
        <v>3.36</v>
      </c>
    </row>
    <row r="249" spans="3:9" ht="15.5" x14ac:dyDescent="0.35">
      <c r="C249" t="s">
        <v>267</v>
      </c>
      <c r="D249" s="6">
        <v>44.55</v>
      </c>
    </row>
    <row r="250" spans="3:9" ht="15.5" x14ac:dyDescent="0.35">
      <c r="C250" t="s">
        <v>268</v>
      </c>
      <c r="D250" s="6">
        <v>95.65</v>
      </c>
    </row>
    <row r="251" spans="3:9" ht="15.5" x14ac:dyDescent="0.35">
      <c r="C251" t="s">
        <v>269</v>
      </c>
      <c r="I251" s="6">
        <v>0.56999999999999995</v>
      </c>
    </row>
    <row r="252" spans="3:9" ht="15.5" x14ac:dyDescent="0.35">
      <c r="C252" t="s">
        <v>270</v>
      </c>
      <c r="I252" s="6">
        <v>9.27</v>
      </c>
    </row>
    <row r="253" spans="3:9" ht="15.5" x14ac:dyDescent="0.35">
      <c r="C253" t="s">
        <v>39</v>
      </c>
      <c r="I253" s="5">
        <v>187000000000</v>
      </c>
    </row>
    <row r="254" spans="3:9" ht="15.5" x14ac:dyDescent="0.35">
      <c r="C254" t="s">
        <v>271</v>
      </c>
      <c r="I254" s="5">
        <v>166000000000</v>
      </c>
    </row>
    <row r="255" spans="3:9" ht="15.5" x14ac:dyDescent="0.35">
      <c r="C255" t="s">
        <v>272</v>
      </c>
      <c r="I255" s="5">
        <v>2080000000</v>
      </c>
    </row>
    <row r="256" spans="3:9" ht="15.5" x14ac:dyDescent="0.35">
      <c r="C256" t="s">
        <v>273</v>
      </c>
      <c r="I256" s="6">
        <v>0.21679999999999999</v>
      </c>
    </row>
    <row r="257" spans="3:9" ht="15.5" x14ac:dyDescent="0.35">
      <c r="C257" t="s">
        <v>274</v>
      </c>
      <c r="D257" s="6">
        <v>0.55049999999999999</v>
      </c>
    </row>
    <row r="258" spans="3:9" ht="15.5" x14ac:dyDescent="0.35">
      <c r="C258" t="s">
        <v>275</v>
      </c>
      <c r="D258" s="6">
        <v>0.2341</v>
      </c>
    </row>
    <row r="259" spans="3:9" ht="15.5" x14ac:dyDescent="0.35">
      <c r="C259" t="s">
        <v>276</v>
      </c>
      <c r="D259" s="6">
        <v>0.22789999999999999</v>
      </c>
    </row>
    <row r="260" spans="3:9" ht="15.5" x14ac:dyDescent="0.35">
      <c r="C260" t="s">
        <v>277</v>
      </c>
      <c r="D260" s="6">
        <v>0.15909999999999999</v>
      </c>
    </row>
    <row r="261" spans="3:9" ht="15.5" x14ac:dyDescent="0.35">
      <c r="C261" t="s">
        <v>278</v>
      </c>
      <c r="D261" s="6">
        <v>0.1542</v>
      </c>
    </row>
    <row r="262" spans="3:9" ht="15.5" x14ac:dyDescent="0.35">
      <c r="C262" t="s">
        <v>279</v>
      </c>
      <c r="D262" s="6">
        <v>3.1449000000000003</v>
      </c>
    </row>
    <row r="263" spans="3:9" ht="15.5" x14ac:dyDescent="0.35">
      <c r="C263" t="s">
        <v>286</v>
      </c>
      <c r="I263" s="5">
        <v>6</v>
      </c>
    </row>
    <row r="264" spans="3:9" ht="15.5" x14ac:dyDescent="0.35">
      <c r="C264" t="s">
        <v>287</v>
      </c>
      <c r="I264" s="6">
        <v>0.88</v>
      </c>
    </row>
    <row r="265" spans="3:9" ht="15.5" x14ac:dyDescent="0.35">
      <c r="C265" t="s">
        <v>288</v>
      </c>
      <c r="I265" s="6">
        <v>0.2</v>
      </c>
    </row>
    <row r="266" spans="3:9" ht="15.5" x14ac:dyDescent="0.35">
      <c r="C266" t="s">
        <v>289</v>
      </c>
      <c r="I266" s="6">
        <v>0.48</v>
      </c>
    </row>
    <row r="267" spans="3:9" ht="15.5" x14ac:dyDescent="0.35">
      <c r="C267" t="s">
        <v>290</v>
      </c>
      <c r="I267" s="6">
        <v>0.36</v>
      </c>
    </row>
    <row r="268" spans="3:9" ht="15.5" x14ac:dyDescent="0.35">
      <c r="C268" t="s">
        <v>291</v>
      </c>
      <c r="I268" s="6">
        <v>0.41</v>
      </c>
    </row>
    <row r="269" spans="3:9" ht="15.5" x14ac:dyDescent="0.35">
      <c r="C269" t="s">
        <v>292</v>
      </c>
      <c r="I269" s="6">
        <v>0.57999999999999996</v>
      </c>
    </row>
    <row r="270" spans="3:9" ht="15.5" x14ac:dyDescent="0.35">
      <c r="C270" t="s">
        <v>293</v>
      </c>
      <c r="I270" s="5">
        <v>79000000000</v>
      </c>
    </row>
    <row r="271" spans="3:9" ht="15.5" x14ac:dyDescent="0.35">
      <c r="C271" t="s">
        <v>294</v>
      </c>
      <c r="I271" s="5">
        <v>40000000000</v>
      </c>
    </row>
    <row r="272" spans="3:9" ht="15.5" x14ac:dyDescent="0.35">
      <c r="C272" t="s">
        <v>295</v>
      </c>
      <c r="I272" s="5">
        <v>18000000000</v>
      </c>
    </row>
    <row r="273" spans="3:9" ht="15.5" x14ac:dyDescent="0.35">
      <c r="C273" t="s">
        <v>296</v>
      </c>
      <c r="I273" s="5">
        <v>13000000000</v>
      </c>
    </row>
    <row r="274" spans="3:9" ht="15.5" x14ac:dyDescent="0.35">
      <c r="C274" t="s">
        <v>297</v>
      </c>
      <c r="D274" s="5">
        <v>28000000000</v>
      </c>
    </row>
    <row r="275" spans="3:9" ht="15.5" x14ac:dyDescent="0.35">
      <c r="C275" t="s">
        <v>298</v>
      </c>
      <c r="D275" s="5">
        <v>143000000000</v>
      </c>
    </row>
    <row r="276" spans="3:9" ht="15.5" x14ac:dyDescent="0.35">
      <c r="C276" t="s">
        <v>299</v>
      </c>
      <c r="D276" s="5">
        <v>19000000000</v>
      </c>
    </row>
    <row r="277" spans="3:9" ht="15.5" x14ac:dyDescent="0.35">
      <c r="C277" t="s">
        <v>206</v>
      </c>
      <c r="D277" s="5">
        <v>31000000000</v>
      </c>
    </row>
    <row r="278" spans="3:9" ht="15.5" x14ac:dyDescent="0.35">
      <c r="C278" t="s">
        <v>205</v>
      </c>
      <c r="I278" s="5">
        <v>124000000000</v>
      </c>
    </row>
    <row r="279" spans="3:9" ht="15.5" x14ac:dyDescent="0.35">
      <c r="C279" t="s">
        <v>204</v>
      </c>
      <c r="D279" s="5">
        <v>5000000000</v>
      </c>
    </row>
    <row r="280" spans="3:9" ht="15.5" x14ac:dyDescent="0.35">
      <c r="C280" t="s">
        <v>203</v>
      </c>
      <c r="D280" s="5">
        <v>2000000000</v>
      </c>
    </row>
    <row r="281" spans="3:9" ht="15.5" x14ac:dyDescent="0.35">
      <c r="C281" t="s">
        <v>23</v>
      </c>
      <c r="D281" s="5">
        <v>7000000000</v>
      </c>
    </row>
    <row r="282" spans="3:9" ht="15.5" x14ac:dyDescent="0.35">
      <c r="C282" t="s">
        <v>20</v>
      </c>
      <c r="D282" s="5">
        <v>-21000000000</v>
      </c>
    </row>
    <row r="283" spans="3:9" ht="15.5" x14ac:dyDescent="0.35">
      <c r="C283" t="s">
        <v>300</v>
      </c>
      <c r="I283" s="5">
        <v>124000000000</v>
      </c>
    </row>
    <row r="284" spans="3:9" ht="15.5" x14ac:dyDescent="0.35">
      <c r="C284" t="s">
        <v>301</v>
      </c>
      <c r="I284" s="5">
        <v>16000000000</v>
      </c>
    </row>
    <row r="285" spans="3:9" ht="15.5" x14ac:dyDescent="0.35">
      <c r="C285" t="s">
        <v>302</v>
      </c>
      <c r="I285" s="5">
        <v>-25000000000</v>
      </c>
    </row>
    <row r="286" spans="3:9" ht="15.5" x14ac:dyDescent="0.35">
      <c r="C286" t="s">
        <v>303</v>
      </c>
      <c r="I286" s="5">
        <v>-4000000000</v>
      </c>
    </row>
    <row r="287" spans="3:9" ht="15.5" x14ac:dyDescent="0.35">
      <c r="C287" t="s">
        <v>304</v>
      </c>
      <c r="I287" s="5">
        <v>-25000000000</v>
      </c>
    </row>
    <row r="288" spans="3:9" ht="15.5" x14ac:dyDescent="0.35">
      <c r="C288" t="s">
        <v>305</v>
      </c>
      <c r="I288" s="5">
        <v>-9000000000</v>
      </c>
    </row>
  </sheetData>
  <pageMargins left="0.7" right="0.7" top="0.75" bottom="0.75" header="0.3" footer="0.3"/>
  <ignoredErrors>
    <ignoredError sqref="A1:M28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461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462</v>
      </c>
      <c r="D2" s="2" vm="17">
        <f ca="1">IFERROR(_xlfn.STOCKHISTORY("XIDX:" &amp; $C$1, D3, , 0, 0, 1), "Libur")</f>
        <v>1525</v>
      </c>
      <c r="H2" s="2" vm="17">
        <f ca="1">IFERROR(INDEX(D2:G2,COUNT(D2:G2)),"")</f>
        <v>1525</v>
      </c>
      <c r="I2" s="2" vm="18">
        <f ca="1">IFERROR(_xlfn.STOCKHISTORY("XIDX:" &amp; $C$1, I1, , 0, 0, 1), "Libur")</f>
        <v>1610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763182015141</v>
      </c>
      <c r="H4" s="2">
        <f>IFERROR(SUM(D4:G4)*(4/MAX(1,COUNT(D4:G4))),"")</f>
        <v>3052728060564</v>
      </c>
      <c r="I4" s="2">
        <f>IFERROR(INDEX(I51:I500,MATCH($C$4,$C$51:$C$500,0)),"")</f>
        <v>2935842711060</v>
      </c>
      <c r="J4" s="2">
        <f>IFERROR(INDEX(J51:J500,MATCH($C$4,$C$51:$C$500,0)),"")</f>
        <v>3042762005598</v>
      </c>
      <c r="K4" s="2">
        <f>IFERROR(INDEX(K51:K500,MATCH($C$4,$C$51:$C$500,0)),"")</f>
        <v>3134978416726</v>
      </c>
      <c r="L4" s="2">
        <f>IFERROR(INDEX(L51:L500,MATCH($C$4,$C$51:$C$500,0)),"")</f>
        <v>2873062753230</v>
      </c>
      <c r="M4" s="2">
        <f>IFERROR(INDEX(M51:M500,MATCH($C$4,$C$51:$C$500,0)),"")</f>
        <v>2318022575855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177021756388</v>
      </c>
      <c r="H5" s="2">
        <f>IFERROR(SUM(D5:G5)*(4/MAX(1,COUNT(D5:G5))),"")</f>
        <v>708087025552</v>
      </c>
      <c r="I5" s="2">
        <f>IFERROR(INDEX(I51:I500,MATCH($C$5,$C$51:$C$500,0)),"")</f>
        <v>617849127375</v>
      </c>
      <c r="J5" s="2">
        <f>IFERROR(INDEX(J51:J500,MATCH($C$5,$C$51:$C$500,0)),"")</f>
        <v>632345276971</v>
      </c>
      <c r="K5" s="2">
        <f>IFERROR(INDEX(K51:K500,MATCH($C$5,$C$51:$C$500,0)),"")</f>
        <v>562947309134</v>
      </c>
      <c r="L5" s="2">
        <f>IFERROR(INDEX(L51:L500,MATCH($C$5,$C$51:$C$500,0)),"")</f>
        <v>415438094350</v>
      </c>
      <c r="M5" s="2">
        <f>IFERROR(INDEX(M51:M500,MATCH($C$5,$C$51:$C$500,0)),"")</f>
        <v>392154020238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1736469240848</v>
      </c>
      <c r="H6" s="2">
        <f>IFERROR(INDEX(D6:G6,COUNT(D6:G6)),"")</f>
        <v>1736469240848</v>
      </c>
      <c r="I6" s="2">
        <f>IFERROR(INDEX(I51:I500,MATCH($C$6,$C$51:$C$500,0)),"")</f>
        <v>1559446509328</v>
      </c>
      <c r="J6" s="2">
        <f>IFERROR(INDEX(J51:J500,MATCH($C$6,$C$51:$C$500,0)),"")</f>
        <v>2244926503201</v>
      </c>
      <c r="K6" s="2">
        <f>IFERROR(INDEX(K51:K500,MATCH($C$6,$C$51:$C$500,0)),"")</f>
        <v>2102565803674</v>
      </c>
      <c r="L6" s="2">
        <f>IFERROR(INDEX(L51:L500,MATCH($C$6,$C$51:$C$500,0)),"")</f>
        <v>1264200429769</v>
      </c>
      <c r="M6" s="2">
        <f>IFERROR(INDEX(M51:M500,MATCH($C$6,$C$51:$C$500,0)),"")</f>
        <v>913746713106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8.5399999999999991</v>
      </c>
      <c r="H7" s="3">
        <f>IFERROR(INDEX(D7:G7,COUNT(D7:G7)),"")</f>
        <v>8.5399999999999991</v>
      </c>
      <c r="I7" s="3">
        <f>IFERROR(INDEX(I51:I500,MATCH($C$7,$C$51:$C$500,0))/1000000000,"")</f>
        <v>8.5399999999999991</v>
      </c>
      <c r="J7" s="3">
        <f>IFERROR(INDEX(J51:J500,MATCH($C$7,$C$51:$C$500,0))/1000000000,"")</f>
        <v>8.2899999999999991</v>
      </c>
      <c r="K7" s="3">
        <f>IFERROR(INDEX(K51:K500,MATCH($C$7,$C$51:$C$500,0))/1000000000,"")</f>
        <v>0.41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38000000000</v>
      </c>
      <c r="H8" s="2">
        <f>IFERROR(INDEX(D8:G8,COUNT(D8:G8)),"")</f>
        <v>38000000000</v>
      </c>
      <c r="I8" s="2">
        <f>IFERROR(INDEX(I51:I500,MATCH($C$8,$C$51:$C$500,0)),"")</f>
        <v>848000000000</v>
      </c>
      <c r="J8" s="2">
        <f>IFERROR(INDEX(J51:J500,MATCH($C$8,$C$51:$C$500,0)),"")</f>
        <v>377000000000</v>
      </c>
      <c r="K8" s="2">
        <f>IFERROR(INDEX(K51:K500,MATCH($C$8,$C$51:$C$500,0)),"")</f>
        <v>407000000000</v>
      </c>
      <c r="L8" s="2">
        <f>IFERROR(INDEX(L51:L500,MATCH($C$8,$C$51:$C$500,0)),"")</f>
        <v>75000000000</v>
      </c>
      <c r="M8" s="2">
        <f>IFERROR(INDEX(M51:M500,MATCH($C$8,$C$51:$C$500,0)),"")</f>
        <v>300000000000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4.49</v>
      </c>
      <c r="H9" s="3">
        <f>IFERROR(INDEX(D9:G9,COUNT(D9:G9)),"")</f>
        <v>4.49</v>
      </c>
      <c r="I9" s="3">
        <f>IFERROR(INDEX(I51:I500,MATCH($C$9,$C$51:$C$500,0)),"")</f>
        <v>99.2</v>
      </c>
      <c r="J9" s="3">
        <f>IFERROR(INDEX(J51:J500,MATCH($C$9,$C$51:$C$500,0)),"")</f>
        <v>45.54</v>
      </c>
      <c r="K9" s="3">
        <f>IFERROR(INDEX(K51:K500,MATCH($C$9,$C$51:$C$500,0)),"")</f>
        <v>982.91</v>
      </c>
      <c r="L9" s="3">
        <f>IFERROR(INDEX(L51:L500,MATCH($C$9,$C$51:$C$500,0)),"")</f>
        <v>74837297.049999997</v>
      </c>
      <c r="M9" s="3">
        <f>IFERROR(INDEX(M51:M500,MATCH($C$9,$C$51:$C$500,0)),"")</f>
        <v>299664026.19999999</v>
      </c>
    </row>
    <row r="10" spans="1:13" ht="15.5" x14ac:dyDescent="0.35">
      <c r="C10" t="s">
        <v>17</v>
      </c>
      <c r="D10" s="3">
        <f ca="1">IFERROR(IF(D9=0,"",D2/D9),"")</f>
        <v>339.64365256124722</v>
      </c>
      <c r="I10" s="3">
        <f ca="1">IFERROR(IF(I9=0,"",I2/I9),"")</f>
        <v>16.22983870967742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892834085665</v>
      </c>
      <c r="H11" s="2">
        <f>IFERROR(INDEX(D11:G11,COUNT(D11:G11)),"")</f>
        <v>892834085665</v>
      </c>
      <c r="I11" s="2">
        <f>IFERROR(INDEX(I51:I500,MATCH($C$11,$C$51:$C$500,0)),"")</f>
        <v>867778291815</v>
      </c>
      <c r="J11" s="2">
        <f>IFERROR(INDEX(J51:J500,MATCH($C$11,$C$51:$C$500,0)),"")</f>
        <v>579329966321</v>
      </c>
      <c r="K11" s="2">
        <f>IFERROR(INDEX(K51:K500,MATCH($C$11,$C$51:$C$500,0)),"")</f>
        <v>781611999115</v>
      </c>
      <c r="L11" s="2">
        <f>IFERROR(INDEX(L51:L500,MATCH($C$11,$C$51:$C$500,0)),"")</f>
        <v>290456975749</v>
      </c>
      <c r="M11" s="2">
        <f>IFERROR(INDEX(M51:M500,MATCH($C$11,$C$51:$C$500,0)),"")</f>
        <v>390240487609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-120000000000</v>
      </c>
      <c r="H12" s="2">
        <f>IFERROR(INDEX(D12:G12,COUNT(D12:G12)),"")</f>
        <v>-120000000000</v>
      </c>
      <c r="I12" s="2">
        <f>IFERROR(INDEX(I51:I500,MATCH($C$12,$C$51:$C$500,0)),"")</f>
        <v>-93000000000</v>
      </c>
      <c r="J12" s="2">
        <f>IFERROR(INDEX(J51:J500,MATCH($C$12,$C$51:$C$500,0)),"")</f>
        <v>-579000000000</v>
      </c>
      <c r="K12" s="2">
        <f>IFERROR(INDEX(K51:K500,MATCH($C$12,$C$51:$C$500,0)),"")</f>
        <v>-704000000000</v>
      </c>
      <c r="L12" s="2">
        <f>IFERROR(INDEX(L51:L500,MATCH($C$12,$C$51:$C$500,0)),"")</f>
        <v>-176000000000</v>
      </c>
      <c r="M12" s="2">
        <f>IFERROR(INDEX(M51:M500,MATCH($C$12,$C$51:$C$500,0)),"")</f>
        <v>-244000000000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773000000000</v>
      </c>
      <c r="H13" s="2">
        <f>IFERROR(INDEX(D13:G13,COUNT(D13:G13)),"")</f>
        <v>773000000000</v>
      </c>
      <c r="I13" s="2">
        <f>IFERROR(INDEX(I51:I500,MATCH($C$13,$C$51:$C$500,0)),"")</f>
        <v>775000000000</v>
      </c>
      <c r="J13" s="2">
        <f>IFERROR(INDEX(J51:J500,MATCH($C$13,$C$51:$C$500,0)),"")</f>
        <v>0</v>
      </c>
      <c r="K13" s="2">
        <f>IFERROR(INDEX(K51:K500,MATCH($C$13,$C$51:$C$500,0)),"")</f>
        <v>77000000000</v>
      </c>
      <c r="L13" s="2">
        <f>IFERROR(INDEX(L51:L500,MATCH($C$13,$C$51:$C$500,0)),"")</f>
        <v>115000000000</v>
      </c>
      <c r="M13" s="2">
        <f>IFERROR(INDEX(M51:M500,MATCH($C$13,$C$51:$C$500,0)),"")</f>
        <v>146000000000</v>
      </c>
    </row>
    <row r="14" spans="1:13" ht="15.5" x14ac:dyDescent="0.35">
      <c r="C14" t="s">
        <v>26</v>
      </c>
      <c r="D14" s="2">
        <f>IFERROR(INDEX(D51:D500,MATCH($C$14,$C$51:$C$500,0)),"")</f>
        <v>-12199554091</v>
      </c>
      <c r="H14" s="2">
        <f>IFERROR(SUM(D14:G14)*(4/MAX(1,COUNT(D14:G14))),"")</f>
        <v>-48798216364</v>
      </c>
      <c r="I14" s="2">
        <f>IFERROR(INDEX(I51:I500,MATCH($C$14,$C$51:$C$500,0)),"")</f>
        <v>-26615196081</v>
      </c>
      <c r="J14" s="2">
        <f>IFERROR(INDEX(J51:J500,MATCH($C$14,$C$51:$C$500,0)),"")</f>
        <v>-4258652748</v>
      </c>
      <c r="K14" s="2">
        <f>IFERROR(INDEX(K51:K500,MATCH($C$14,$C$51:$C$500,0)),"")</f>
        <v>-6655014432</v>
      </c>
      <c r="L14" s="2">
        <f>IFERROR(INDEX(L51:L500,MATCH($C$14,$C$51:$C$500,0)),"")</f>
        <v>-9411764434</v>
      </c>
      <c r="M14" s="2">
        <f>IFERROR(INDEX(M51:M500,MATCH($C$14,$C$51:$C$500,0)),"")</f>
        <v>-5219761135</v>
      </c>
    </row>
    <row r="15" spans="1:13" ht="15.5" x14ac:dyDescent="0.35">
      <c r="C15" t="s">
        <v>27</v>
      </c>
      <c r="D15" s="2">
        <f>IFERROR(INDEX(D51:D500,MATCH($C$15,$C$51:$C$500,0)),"")</f>
        <v>-49374096487</v>
      </c>
      <c r="H15" s="2">
        <f>IFERROR(SUM(D15:G15)*(4/MAX(1,COUNT(D15:G15))),"")</f>
        <v>-197496385948</v>
      </c>
      <c r="I15" s="2">
        <f>IFERROR(INDEX(I51:I500,MATCH($C$15,$C$51:$C$500,0)),"")</f>
        <v>-170706322134</v>
      </c>
      <c r="J15" s="2">
        <f>IFERROR(INDEX(J51:J500,MATCH($C$15,$C$51:$C$500,0)),"")</f>
        <v>-168117815168</v>
      </c>
      <c r="K15" s="2">
        <f>IFERROR(INDEX(K51:K500,MATCH($C$15,$C$51:$C$500,0)),"")</f>
        <v>-153575957008</v>
      </c>
      <c r="L15" s="2">
        <f>IFERROR(INDEX(L51:L500,MATCH($C$15,$C$51:$C$500,0)),"")</f>
        <v>-116767104375</v>
      </c>
      <c r="M15" s="2">
        <f>IFERROR(INDEX(M51:M500,MATCH($C$15,$C$51:$C$500,0)),"")</f>
        <v>-119822174507</v>
      </c>
    </row>
    <row r="16" spans="1:13" ht="15.5" x14ac:dyDescent="0.35">
      <c r="C16" t="s">
        <v>28</v>
      </c>
      <c r="D16" s="2">
        <f>IFERROR(INDEX(D51:D500,MATCH($C$16,$C$51:$C$500,0)),"")</f>
        <v>226396828007</v>
      </c>
      <c r="H16" s="2">
        <f>IFERROR(SUM(D16:G16)*(4/MAX(1,COUNT(D16:G16))),"")</f>
        <v>905587312028</v>
      </c>
      <c r="I16" s="2">
        <f>IFERROR(INDEX(I51:I500,MATCH($C$16,$C$51:$C$500,0)),"")</f>
        <v>783842463440</v>
      </c>
      <c r="J16" s="2">
        <f>IFERROR(INDEX(J51:J500,MATCH($C$16,$C$51:$C$500,0)),"")</f>
        <v>797233267008</v>
      </c>
      <c r="K16" s="2">
        <f>IFERROR(INDEX(K51:K500,MATCH($C$16,$C$51:$C$500,0)),"")</f>
        <v>713332907013</v>
      </c>
      <c r="L16" s="2">
        <f>IFERROR(INDEX(L51:L500,MATCH($C$16,$C$51:$C$500,0)),"")</f>
        <v>521102066118</v>
      </c>
      <c r="M16" s="2">
        <f>IFERROR(INDEX(M51:M500,MATCH($C$16,$C$51:$C$500,0)),"")</f>
        <v>510900698111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36</v>
      </c>
      <c r="C19" t="s">
        <v>37</v>
      </c>
    </row>
    <row r="20" spans="1:13" ht="15.5" x14ac:dyDescent="0.35">
      <c r="A20" t="s">
        <v>38</v>
      </c>
      <c r="C20" t="s">
        <v>39</v>
      </c>
      <c r="D20" s="2">
        <f ca="1">IFERROR(D21*D2,"")</f>
        <v>13023499999999.998</v>
      </c>
      <c r="H20" s="2">
        <f t="shared" ref="H20:M20" ca="1" si="0">IFERROR(H21*H2,"")</f>
        <v>13023499999999.998</v>
      </c>
      <c r="I20" s="2">
        <f t="shared" ca="1" si="0"/>
        <v>13749399999999.998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8539999999.999999</v>
      </c>
      <c r="H21" s="2">
        <f>IFERROR(INDEX(D21:G21,COUNT(D21:G21)),"")</f>
        <v>8539999999.999999</v>
      </c>
      <c r="I21" s="2">
        <f>IFERROR(INDEX(I51:I500,MATCH($C$7,$C$51:$C$500,0)),"")</f>
        <v>8539999999.999999</v>
      </c>
      <c r="J21" s="2">
        <f>IFERROR(INDEX(J51:J500,MATCH($C$7,$C$51:$C$500,0)),"")</f>
        <v>8289999999.999999</v>
      </c>
      <c r="K21" s="2">
        <f>IFERROR(INDEX(K51:K500,MATCH($C$7,$C$51:$C$500,0)),"")</f>
        <v>410000000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40</v>
      </c>
      <c r="C23" t="s">
        <v>41</v>
      </c>
      <c r="D23" s="3">
        <f>IFERROR(D5/D6*100,"")</f>
        <v>10.194350249564565</v>
      </c>
      <c r="H23" s="3">
        <f t="shared" ref="H23:M23" si="1">IFERROR(H5/H6*100,"")</f>
        <v>40.777400998258258</v>
      </c>
      <c r="I23" s="3">
        <f t="shared" si="1"/>
        <v>39.61977045568846</v>
      </c>
      <c r="J23" s="3">
        <f t="shared" si="1"/>
        <v>28.167749637654076</v>
      </c>
      <c r="K23" s="3">
        <f t="shared" si="1"/>
        <v>26.77430157716406</v>
      </c>
      <c r="L23" s="3">
        <f t="shared" si="1"/>
        <v>32.861727030571458</v>
      </c>
      <c r="M23" s="3">
        <f t="shared" si="1"/>
        <v>42.917147018235873</v>
      </c>
    </row>
    <row r="24" spans="1:13" ht="15.5" x14ac:dyDescent="0.35">
      <c r="C24" t="s">
        <v>42</v>
      </c>
      <c r="D24" s="4">
        <f>IFERROR(_xlfn.RRI(5,I23,D23),"")</f>
        <v>-0.23776388994453668</v>
      </c>
      <c r="H24" s="4">
        <f t="shared" ref="H24:M24" si="2">IFERROR(_xlfn.RRI(5,M23,H23),"")</f>
        <v>-1.0176547460017171E-2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43</v>
      </c>
      <c r="C25" t="s">
        <v>44</v>
      </c>
      <c r="D25" s="3">
        <f>IFERROR(INDEX(D51:D500,MATCH($A$25,$C$51:$C$500,0)),"")</f>
        <v>20.72</v>
      </c>
      <c r="H25" s="3">
        <f>IFERROR(INDEX(D25:G25,COUNT(D25:G25)),"")</f>
        <v>20.72</v>
      </c>
      <c r="I25" s="3">
        <f>IFERROR(INDEX(I51:I500,MATCH($C$25,$C$51:$C$500,0)),"")</f>
        <v>71.760000000000005</v>
      </c>
      <c r="J25" s="3">
        <f>IFERROR(INDEX(J51:J500,MATCH($C$25,$C$51:$C$500,0)),"")</f>
        <v>75.900000000000006</v>
      </c>
      <c r="K25" s="3">
        <f>IFERROR(INDEX(K51:K500,MATCH($C$25,$C$51:$C$500,0)),"")</f>
        <v>1350.7</v>
      </c>
      <c r="L25" s="3">
        <f>IFERROR(INDEX(L51:L500,MATCH($C$25,$C$51:$C$500,0)),"")</f>
        <v>404319339.43000001</v>
      </c>
      <c r="M25" s="3">
        <f>IFERROR(INDEX(M51:M500,MATCH($C$25,$C$51:$C$500,0)),"")</f>
        <v>391057610.89999998</v>
      </c>
    </row>
    <row r="26" spans="1:13" ht="15.5" x14ac:dyDescent="0.35">
      <c r="C26" t="s">
        <v>45</v>
      </c>
      <c r="D26" s="4">
        <f>IFERROR(_xlfn.RRI(5,I25,D25),"")</f>
        <v>-0.21998767650586404</v>
      </c>
      <c r="H26" s="4">
        <f t="shared" ref="H26:M26" si="3">IFERROR(_xlfn.RRI(5,M25,H25),"")</f>
        <v>-0.96493855574167176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46</v>
      </c>
      <c r="D27" s="3">
        <f>IFERROR(D4/D21,"")</f>
        <v>89.365575543442631</v>
      </c>
      <c r="H27" s="3">
        <f t="shared" ref="H27:M27" si="4">IFERROR(H4/H21,"")</f>
        <v>357.46230217377052</v>
      </c>
      <c r="I27" s="3">
        <f t="shared" si="4"/>
        <v>343.7754930983607</v>
      </c>
      <c r="J27" s="3">
        <f t="shared" si="4"/>
        <v>367.04004892617615</v>
      </c>
      <c r="K27" s="3">
        <f t="shared" si="4"/>
        <v>7646.2888212829266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47</v>
      </c>
      <c r="D28" s="4">
        <f>IFERROR(_xlfn.RRI(5,I27,D27),"")</f>
        <v>-0.23620102960612088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48</v>
      </c>
      <c r="H29" s="4">
        <f t="shared" ref="H29:M29" si="6">IFERROR(((H25-I25)/I25)*100%,"")</f>
        <v>-0.71125975473801561</v>
      </c>
      <c r="I29" s="4">
        <f t="shared" si="6"/>
        <v>-5.454545454545455E-2</v>
      </c>
      <c r="J29" s="4">
        <f t="shared" si="6"/>
        <v>-0.94380691493299762</v>
      </c>
      <c r="K29" s="4">
        <f t="shared" si="6"/>
        <v>-0.99999665932378623</v>
      </c>
      <c r="L29" s="4">
        <f t="shared" si="6"/>
        <v>3.3912467524871363E-2</v>
      </c>
      <c r="M29" s="4" t="str">
        <f t="shared" si="6"/>
        <v/>
      </c>
    </row>
    <row r="30" spans="1:13" ht="15.5" x14ac:dyDescent="0.35">
      <c r="C30" t="s">
        <v>49</v>
      </c>
      <c r="H30" s="4">
        <f t="shared" ref="H30:M30" si="7">IFERROR(((H27-I27)/I27)*100%,"")</f>
        <v>3.9813219238096678E-2</v>
      </c>
      <c r="I30" s="4">
        <f t="shared" si="7"/>
        <v>-6.3384243479366817E-2</v>
      </c>
      <c r="J30" s="4">
        <f t="shared" si="7"/>
        <v>-0.95199762165607116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203.21</v>
      </c>
      <c r="H32" s="3">
        <f>IFERROR(INDEX(D32:G32,COUNT(D32:G32)),"")</f>
        <v>203.21</v>
      </c>
      <c r="I32" s="3">
        <f>IFERROR(INDEX(I51:I500,MATCH($C$32,$C$51:$C$500,0)),"")</f>
        <v>182.49</v>
      </c>
      <c r="J32" s="3">
        <f>IFERROR(INDEX(J51:J500,MATCH($C$32,$C$51:$C$500,0)),"")</f>
        <v>270.83999999999997</v>
      </c>
      <c r="K32" s="3">
        <f>IFERROR(INDEX(K51:K500,MATCH($C$32,$C$51:$C$500,0)),"")</f>
        <v>5073.3</v>
      </c>
      <c r="L32" s="3">
        <f>IFERROR(INDEX(L51:L500,MATCH($C$32,$C$51:$C$500,0)),"")</f>
        <v>1264064589.8099999</v>
      </c>
      <c r="M32" s="3">
        <f>IFERROR(INDEX(M51:M500,MATCH($C$32,$C$51:$C$500,0)),"")</f>
        <v>913626495.46000004</v>
      </c>
    </row>
    <row r="33" spans="1:13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7.31</v>
      </c>
      <c r="H33" s="3">
        <f>IFERROR(INDEX(D33:G33,COUNT(D33:G33)),"")</f>
        <v>7.31</v>
      </c>
      <c r="I33" s="3">
        <f>IFERROR(INDEX(I51:I500,MATCH($C$33,$C$51:$C$500,0)),"")</f>
        <v>8.82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71.67</v>
      </c>
      <c r="H34" s="3">
        <f>IFERROR(INDEX(D34:G34,COUNT(D34:G34)),"")</f>
        <v>71.67</v>
      </c>
      <c r="I34" s="3">
        <f>IFERROR(INDEX(I51:I500,MATCH($C$34,$C$51:$C$500,0)),"")</f>
        <v>22.44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16.63</v>
      </c>
      <c r="H35" s="3">
        <f>IFERROR(INDEX(D35:G35,COUNT(D35:G35)),"")</f>
        <v>16.63</v>
      </c>
      <c r="I35" s="3">
        <f>IFERROR(INDEX(I51:I500,MATCH($C$35,$C$51:$C$500,0)),"")</f>
        <v>4.6900000000000004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M36" si="8">IFERROR(INDEX(H51:H500,MATCH($C$36,$C$51:$C$500,0)),"")</f>
        <v>0.62360000000000004</v>
      </c>
      <c r="I36" s="4">
        <f t="shared" si="8"/>
        <v>0.4758</v>
      </c>
      <c r="J36" s="4">
        <f t="shared" si="8"/>
        <v>0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M37" si="9">IFERROR(INDEX(H51:H500,MATCH($C$37,$C$51:$C$500,0)),"")</f>
        <v>51.68</v>
      </c>
      <c r="I37" s="3">
        <f t="shared" si="9"/>
        <v>35.11</v>
      </c>
      <c r="J37" s="3">
        <f t="shared" si="9"/>
        <v>187.26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71</v>
      </c>
      <c r="C51" t="s">
        <v>5</v>
      </c>
      <c r="D51" s="5">
        <v>763182015141</v>
      </c>
      <c r="E51" s="5">
        <v>680415573449</v>
      </c>
      <c r="F51" s="5">
        <v>823479667579</v>
      </c>
      <c r="G51" s="5">
        <v>732291222644</v>
      </c>
      <c r="I51" s="5">
        <v>2935842711060</v>
      </c>
      <c r="J51" s="5">
        <v>3042762005598</v>
      </c>
      <c r="K51" s="5">
        <v>3134978416726</v>
      </c>
      <c r="L51" s="5">
        <v>2873062753230</v>
      </c>
      <c r="M51" s="5">
        <v>2318022575855</v>
      </c>
    </row>
    <row r="52" spans="2:13" ht="15.5" x14ac:dyDescent="0.35">
      <c r="C52" t="s">
        <v>72</v>
      </c>
      <c r="D52" s="5">
        <v>-430272429627</v>
      </c>
      <c r="E52" s="5">
        <v>-421435845447</v>
      </c>
      <c r="F52" s="5">
        <v>-535935183350</v>
      </c>
      <c r="G52" s="5">
        <v>-507879209055</v>
      </c>
      <c r="I52" s="5">
        <v>-1928094383049</v>
      </c>
      <c r="J52" s="5">
        <v>-2016205333481</v>
      </c>
      <c r="K52" s="5">
        <v>-2202728389509</v>
      </c>
      <c r="L52" s="5">
        <v>-2120054619260</v>
      </c>
      <c r="M52" s="5">
        <v>-1578338347669</v>
      </c>
    </row>
    <row r="53" spans="2:13" ht="15.5" x14ac:dyDescent="0.35">
      <c r="C53" t="s">
        <v>73</v>
      </c>
      <c r="D53" s="5">
        <v>332909585514</v>
      </c>
      <c r="E53" s="5">
        <v>258979728002</v>
      </c>
      <c r="F53" s="5">
        <v>287544484229</v>
      </c>
      <c r="G53" s="5">
        <v>224412013589</v>
      </c>
      <c r="I53" s="5">
        <v>1007748328011</v>
      </c>
      <c r="J53" s="5">
        <v>1026556672117</v>
      </c>
      <c r="K53" s="5">
        <v>932250027217</v>
      </c>
      <c r="L53" s="5">
        <v>753008133970</v>
      </c>
      <c r="M53" s="5">
        <v>739684228186</v>
      </c>
    </row>
    <row r="54" spans="2:13" ht="15.5" x14ac:dyDescent="0.35">
      <c r="C54" t="s">
        <v>74</v>
      </c>
      <c r="D54" s="5">
        <v>-100070849237</v>
      </c>
      <c r="E54" s="5">
        <v>-87492964291</v>
      </c>
      <c r="F54" s="5">
        <v>-59368708777</v>
      </c>
      <c r="G54" s="5">
        <v>-60433415837</v>
      </c>
      <c r="I54" s="5">
        <v>-239181084903</v>
      </c>
      <c r="J54" s="5">
        <v>-255028228134</v>
      </c>
      <c r="K54" s="5">
        <v>-222318609671</v>
      </c>
      <c r="L54" s="5">
        <v>-225305908246</v>
      </c>
      <c r="M54" s="5">
        <v>-226879746702</v>
      </c>
    </row>
    <row r="55" spans="2:13" ht="15.5" x14ac:dyDescent="0.35">
      <c r="C55" t="s">
        <v>77</v>
      </c>
      <c r="D55" s="5">
        <v>-42941756586</v>
      </c>
      <c r="E55" s="5">
        <v>-32918651870</v>
      </c>
      <c r="F55" s="5">
        <v>-42865875746</v>
      </c>
      <c r="G55" s="5">
        <v>-20421237944</v>
      </c>
      <c r="I55" s="5">
        <v>-121868073613</v>
      </c>
      <c r="J55" s="5">
        <v>-111060131543</v>
      </c>
      <c r="K55" s="5">
        <v>-154167111071</v>
      </c>
      <c r="L55" s="5">
        <v>-132290534028</v>
      </c>
      <c r="M55" s="5">
        <v>-132774083482</v>
      </c>
    </row>
    <row r="56" spans="2:13" ht="15.5" x14ac:dyDescent="0.35">
      <c r="C56" t="s">
        <v>75</v>
      </c>
      <c r="D56" s="5">
        <v>-52921594780</v>
      </c>
      <c r="E56" s="5">
        <v>-52381207071</v>
      </c>
      <c r="F56" s="5">
        <v>-19240239134</v>
      </c>
      <c r="G56" s="5">
        <v>-23722282971</v>
      </c>
      <c r="I56" s="5">
        <v>-128459592963</v>
      </c>
      <c r="J56" s="5">
        <v>-186244454760</v>
      </c>
      <c r="K56" s="5">
        <v>-120779967986</v>
      </c>
      <c r="L56" s="5">
        <v>-113079930732</v>
      </c>
      <c r="M56" s="5">
        <v>-104057368643</v>
      </c>
    </row>
    <row r="57" spans="2:13" ht="15.5" x14ac:dyDescent="0.35">
      <c r="C57" t="s">
        <v>78</v>
      </c>
      <c r="D57" s="5">
        <v>975132</v>
      </c>
      <c r="E57" s="5">
        <v>807713</v>
      </c>
      <c r="F57" s="5">
        <v>346387</v>
      </c>
      <c r="G57" s="5">
        <v>351204</v>
      </c>
      <c r="I57" s="5">
        <v>-3564875</v>
      </c>
      <c r="J57" s="5">
        <v>15422556</v>
      </c>
      <c r="K57" s="5">
        <v>16614771</v>
      </c>
      <c r="L57" s="5">
        <v>15622313</v>
      </c>
      <c r="M57" s="5">
        <v>20912706</v>
      </c>
    </row>
    <row r="58" spans="2:13" ht="15.5" x14ac:dyDescent="0.35">
      <c r="C58" t="s">
        <v>79</v>
      </c>
      <c r="D58" s="5">
        <v>232838736277</v>
      </c>
      <c r="E58" s="5">
        <v>171486763711</v>
      </c>
      <c r="F58" s="5">
        <v>228175775452</v>
      </c>
      <c r="G58" s="5">
        <v>163978597752</v>
      </c>
      <c r="I58" s="5">
        <v>768567243108</v>
      </c>
      <c r="J58" s="5">
        <v>771528443983</v>
      </c>
      <c r="K58" s="5">
        <v>709931417546</v>
      </c>
      <c r="L58" s="5">
        <v>527702225724</v>
      </c>
      <c r="M58" s="5">
        <v>512804481484</v>
      </c>
    </row>
    <row r="59" spans="2:13" ht="15.5" x14ac:dyDescent="0.35">
      <c r="C59" t="s">
        <v>80</v>
      </c>
      <c r="D59" s="5">
        <v>-6441908270</v>
      </c>
      <c r="E59" s="5">
        <v>19566474795</v>
      </c>
      <c r="F59" s="5">
        <v>-25851923818</v>
      </c>
      <c r="G59" s="5">
        <v>14115440887</v>
      </c>
      <c r="I59" s="5">
        <v>15275220332</v>
      </c>
      <c r="J59" s="5">
        <v>25704823025</v>
      </c>
      <c r="K59" s="5">
        <v>3401489467</v>
      </c>
      <c r="L59" s="5">
        <v>-6600159606</v>
      </c>
      <c r="M59" s="5">
        <v>-1903783373</v>
      </c>
    </row>
    <row r="60" spans="2:13" ht="15.5" x14ac:dyDescent="0.35">
      <c r="C60" t="s">
        <v>366</v>
      </c>
      <c r="D60" s="5">
        <v>5757645821</v>
      </c>
      <c r="E60" s="5">
        <v>11186684052</v>
      </c>
      <c r="F60" s="5">
        <v>19295229701</v>
      </c>
      <c r="G60" s="5">
        <v>14139426705</v>
      </c>
      <c r="I60" s="5">
        <v>52083230793</v>
      </c>
      <c r="J60" s="5">
        <v>37112728079</v>
      </c>
      <c r="K60" s="5">
        <v>12570629874</v>
      </c>
      <c r="L60" s="5">
        <v>3514506035</v>
      </c>
      <c r="M60" s="5">
        <v>4144972203</v>
      </c>
    </row>
    <row r="61" spans="2:13" ht="15.5" x14ac:dyDescent="0.35">
      <c r="C61" t="s">
        <v>26</v>
      </c>
      <c r="D61" s="5">
        <v>-12199554091</v>
      </c>
      <c r="E61" s="5">
        <v>10501838229</v>
      </c>
      <c r="F61" s="5">
        <v>-37076386625</v>
      </c>
      <c r="G61" s="5">
        <v>-23985818</v>
      </c>
      <c r="I61" s="5">
        <v>-26615196081</v>
      </c>
      <c r="J61" s="5">
        <v>-4258652748</v>
      </c>
      <c r="K61" s="5">
        <v>-6655014432</v>
      </c>
      <c r="L61" s="5">
        <v>-9411764434</v>
      </c>
      <c r="M61" s="5">
        <v>-5219761135</v>
      </c>
    </row>
    <row r="62" spans="2:13" ht="15.5" x14ac:dyDescent="0.35">
      <c r="C62" t="s">
        <v>81</v>
      </c>
      <c r="D62" s="5">
        <v>-6441908270</v>
      </c>
      <c r="E62" s="5">
        <v>19566474795</v>
      </c>
      <c r="F62" s="5">
        <v>-25851923818</v>
      </c>
      <c r="G62" s="5">
        <v>14115440887</v>
      </c>
      <c r="I62" s="5">
        <v>15275220332</v>
      </c>
      <c r="J62" s="5">
        <v>25704823025</v>
      </c>
      <c r="K62" s="5">
        <v>3401489467</v>
      </c>
      <c r="L62" s="5">
        <v>-6600159606</v>
      </c>
      <c r="M62" s="5">
        <v>-1903783373</v>
      </c>
    </row>
    <row r="63" spans="2:13" ht="15.5" x14ac:dyDescent="0.35">
      <c r="C63" t="s">
        <v>28</v>
      </c>
      <c r="D63" s="5">
        <v>226396828007</v>
      </c>
      <c r="E63" s="5">
        <v>191053238506</v>
      </c>
      <c r="F63" s="5">
        <v>202323851634</v>
      </c>
      <c r="G63" s="5">
        <v>178094038639</v>
      </c>
      <c r="I63" s="5">
        <v>783842463440</v>
      </c>
      <c r="J63" s="5">
        <v>797233267008</v>
      </c>
      <c r="K63" s="5">
        <v>713332907013</v>
      </c>
      <c r="L63" s="5">
        <v>521102066118</v>
      </c>
      <c r="M63" s="5">
        <v>510900698111</v>
      </c>
    </row>
    <row r="64" spans="2:13" ht="15.5" x14ac:dyDescent="0.35">
      <c r="C64" t="s">
        <v>27</v>
      </c>
      <c r="D64" s="5">
        <v>-49374096487</v>
      </c>
      <c r="E64" s="5">
        <v>-50825003874</v>
      </c>
      <c r="F64" s="5">
        <v>-43620477762</v>
      </c>
      <c r="G64" s="5">
        <v>-31111453571</v>
      </c>
      <c r="I64" s="5">
        <v>-170706322134</v>
      </c>
      <c r="J64" s="5">
        <v>-168117815168</v>
      </c>
      <c r="K64" s="5">
        <v>-153575957008</v>
      </c>
      <c r="L64" s="5">
        <v>-116767104375</v>
      </c>
      <c r="M64" s="5">
        <v>-119822174507</v>
      </c>
    </row>
    <row r="65" spans="2:13" ht="15.5" x14ac:dyDescent="0.35">
      <c r="C65" t="s">
        <v>85</v>
      </c>
      <c r="D65" s="5">
        <v>177022731520</v>
      </c>
      <c r="E65" s="5">
        <v>140228234632</v>
      </c>
      <c r="F65" s="5">
        <v>158703373872</v>
      </c>
      <c r="G65" s="5">
        <v>146982585068</v>
      </c>
      <c r="I65" s="5">
        <v>613136141306</v>
      </c>
      <c r="J65" s="5">
        <v>629115451840</v>
      </c>
      <c r="K65" s="5">
        <v>559756950005</v>
      </c>
      <c r="L65" s="5">
        <v>404334961743</v>
      </c>
      <c r="M65" s="5">
        <v>391078523604</v>
      </c>
    </row>
    <row r="66" spans="2:13" ht="15.5" x14ac:dyDescent="0.35">
      <c r="C66" t="s">
        <v>86</v>
      </c>
      <c r="E66" s="5">
        <v>4709421194</v>
      </c>
      <c r="I66" s="5">
        <v>4709421194</v>
      </c>
      <c r="J66" s="5">
        <v>3245247687</v>
      </c>
      <c r="K66" s="5">
        <v>3206973900</v>
      </c>
      <c r="L66" s="5">
        <v>11118754920</v>
      </c>
      <c r="M66" s="5">
        <v>1096409340</v>
      </c>
    </row>
    <row r="67" spans="2:13" ht="15.5" x14ac:dyDescent="0.35">
      <c r="C67" t="s">
        <v>344</v>
      </c>
      <c r="E67" s="5">
        <v>4709421194</v>
      </c>
      <c r="I67" s="5">
        <v>4709421194</v>
      </c>
      <c r="J67" s="5">
        <v>3245247687</v>
      </c>
      <c r="K67" s="5">
        <v>3206973900</v>
      </c>
      <c r="L67" s="5">
        <v>11118754920</v>
      </c>
      <c r="M67" s="5">
        <v>1096409340</v>
      </c>
    </row>
    <row r="68" spans="2:13" ht="15.5" x14ac:dyDescent="0.35">
      <c r="C68" t="s">
        <v>87</v>
      </c>
      <c r="D68" s="5">
        <v>177022731520</v>
      </c>
      <c r="E68" s="5">
        <v>144937655826</v>
      </c>
      <c r="F68" s="5">
        <v>158703373872</v>
      </c>
      <c r="G68" s="5">
        <v>146982585068</v>
      </c>
      <c r="I68" s="5">
        <v>617845562500</v>
      </c>
      <c r="J68" s="5">
        <v>632360699527</v>
      </c>
      <c r="K68" s="5">
        <v>562963923905</v>
      </c>
      <c r="L68" s="5">
        <v>415453716663</v>
      </c>
      <c r="M68" s="5">
        <v>392174932944</v>
      </c>
    </row>
    <row r="69" spans="2:13" ht="15.5" x14ac:dyDescent="0.35">
      <c r="C69" t="s">
        <v>88</v>
      </c>
      <c r="D69" s="5">
        <v>177022731520</v>
      </c>
      <c r="E69" s="5">
        <v>140228234632</v>
      </c>
      <c r="F69" s="5">
        <v>158703373872</v>
      </c>
      <c r="G69" s="5">
        <v>146982585068</v>
      </c>
      <c r="I69" s="5">
        <v>613136141306</v>
      </c>
      <c r="J69" s="5">
        <v>629115451840</v>
      </c>
      <c r="K69" s="5">
        <v>559756950005</v>
      </c>
      <c r="L69" s="5">
        <v>404334961743</v>
      </c>
      <c r="M69" s="5">
        <v>391078523604</v>
      </c>
    </row>
    <row r="70" spans="2:13" ht="15.5" x14ac:dyDescent="0.35">
      <c r="C70" t="s">
        <v>7</v>
      </c>
      <c r="D70" s="5">
        <v>177021756388</v>
      </c>
      <c r="E70" s="5">
        <v>144936848113</v>
      </c>
      <c r="F70" s="5">
        <v>158703027485</v>
      </c>
      <c r="G70" s="5">
        <v>146982233864</v>
      </c>
      <c r="I70" s="5">
        <v>617849127375</v>
      </c>
      <c r="J70" s="5">
        <v>632345276971</v>
      </c>
      <c r="K70" s="5">
        <v>562947309134</v>
      </c>
      <c r="L70" s="5">
        <v>415438094350</v>
      </c>
      <c r="M70" s="5">
        <v>392154020238</v>
      </c>
    </row>
    <row r="71" spans="2:13" ht="15.5" x14ac:dyDescent="0.35">
      <c r="C71" t="s">
        <v>90</v>
      </c>
      <c r="D71" s="5">
        <v>177022731520</v>
      </c>
      <c r="E71" s="5">
        <v>140228234632</v>
      </c>
      <c r="F71" s="5">
        <v>158703373872</v>
      </c>
      <c r="G71" s="5">
        <v>146982585068</v>
      </c>
      <c r="I71" s="5">
        <v>613136141306</v>
      </c>
      <c r="J71" s="5">
        <v>629115451840</v>
      </c>
      <c r="K71" s="5">
        <v>559756950005</v>
      </c>
      <c r="L71" s="5">
        <v>404334961743</v>
      </c>
      <c r="M71" s="5">
        <v>391078523604</v>
      </c>
    </row>
    <row r="72" spans="2:13" ht="15.5" x14ac:dyDescent="0.35">
      <c r="C72" t="s">
        <v>91</v>
      </c>
      <c r="D72" s="5">
        <v>177022731520</v>
      </c>
      <c r="E72" s="5">
        <v>144937655826</v>
      </c>
      <c r="F72" s="5">
        <v>158703373872</v>
      </c>
      <c r="G72" s="5">
        <v>146982585068</v>
      </c>
      <c r="I72" s="5">
        <v>617845562500</v>
      </c>
      <c r="J72" s="5">
        <v>632360699527</v>
      </c>
      <c r="K72" s="5">
        <v>562963923905</v>
      </c>
      <c r="L72" s="5">
        <v>415453716663</v>
      </c>
      <c r="M72" s="5">
        <v>392174932944</v>
      </c>
    </row>
    <row r="73" spans="2:13" ht="15.5" x14ac:dyDescent="0.35">
      <c r="C73" t="s">
        <v>92</v>
      </c>
      <c r="D73" s="5">
        <v>177022731520</v>
      </c>
      <c r="E73" s="5">
        <v>144937655826</v>
      </c>
      <c r="F73" s="5">
        <v>158703373872</v>
      </c>
      <c r="G73" s="5">
        <v>146982585068</v>
      </c>
      <c r="I73" s="5">
        <v>617845562500</v>
      </c>
      <c r="J73" s="5">
        <v>632360699527</v>
      </c>
      <c r="K73" s="5">
        <v>562963923905</v>
      </c>
      <c r="L73" s="5">
        <v>415453716663</v>
      </c>
      <c r="M73" s="5">
        <v>392174932944</v>
      </c>
    </row>
    <row r="75" spans="2:13" ht="15.5" x14ac:dyDescent="0.35">
      <c r="B75" t="s">
        <v>93</v>
      </c>
      <c r="C75" t="s">
        <v>94</v>
      </c>
    </row>
    <row r="76" spans="2:13" ht="15.5" x14ac:dyDescent="0.35">
      <c r="C76" t="s">
        <v>95</v>
      </c>
    </row>
    <row r="77" spans="2:13" ht="15.5" x14ac:dyDescent="0.35">
      <c r="C77" t="s">
        <v>19</v>
      </c>
      <c r="D77" s="5">
        <v>892834085665</v>
      </c>
      <c r="E77" s="5">
        <v>867778291815</v>
      </c>
      <c r="F77" s="5">
        <v>915593362550</v>
      </c>
      <c r="G77" s="5">
        <v>1653001396892</v>
      </c>
      <c r="I77" s="5">
        <v>867778291815</v>
      </c>
      <c r="J77" s="5">
        <v>579329966321</v>
      </c>
      <c r="K77" s="5">
        <v>781611999115</v>
      </c>
      <c r="L77" s="5">
        <v>290456975749</v>
      </c>
      <c r="M77" s="5">
        <v>390240487609</v>
      </c>
    </row>
    <row r="78" spans="2:13" ht="15.5" x14ac:dyDescent="0.35">
      <c r="C78" t="s">
        <v>96</v>
      </c>
      <c r="D78" s="5">
        <v>550433888580</v>
      </c>
      <c r="E78" s="5">
        <v>395370140086</v>
      </c>
      <c r="F78" s="5">
        <v>530219879151</v>
      </c>
      <c r="G78" s="5">
        <v>357365059699</v>
      </c>
      <c r="I78" s="5">
        <v>395370140086</v>
      </c>
      <c r="J78" s="5">
        <v>353017949525</v>
      </c>
      <c r="K78" s="5">
        <v>214708540352</v>
      </c>
      <c r="L78" s="5">
        <v>246819772850</v>
      </c>
      <c r="M78" s="5">
        <v>206446443771</v>
      </c>
    </row>
    <row r="79" spans="2:13" ht="15.5" x14ac:dyDescent="0.35">
      <c r="C79" t="s">
        <v>97</v>
      </c>
    </row>
    <row r="80" spans="2:13" ht="15.5" x14ac:dyDescent="0.35">
      <c r="C80" t="s">
        <v>98</v>
      </c>
      <c r="D80" s="5">
        <v>13140424886</v>
      </c>
      <c r="E80" s="5">
        <v>10389360151</v>
      </c>
      <c r="F80" s="5">
        <v>18949759988</v>
      </c>
      <c r="G80" s="5">
        <v>14209927789</v>
      </c>
      <c r="I80" s="5">
        <v>10389360151</v>
      </c>
      <c r="J80" s="5">
        <v>31132769143</v>
      </c>
      <c r="K80" s="5">
        <v>38653134315</v>
      </c>
      <c r="L80" s="5">
        <v>30187412338</v>
      </c>
      <c r="M80" s="5">
        <v>28197886054</v>
      </c>
    </row>
    <row r="81" spans="3:13" ht="15.5" x14ac:dyDescent="0.35">
      <c r="C81" t="s">
        <v>99</v>
      </c>
      <c r="D81" s="5">
        <v>550433888580</v>
      </c>
      <c r="E81" s="5">
        <v>395370140086</v>
      </c>
      <c r="F81" s="5">
        <v>530219879151</v>
      </c>
      <c r="G81" s="5">
        <v>357365059699</v>
      </c>
      <c r="I81" s="5">
        <v>395370140086</v>
      </c>
      <c r="J81" s="5">
        <v>353017949525</v>
      </c>
      <c r="K81" s="5">
        <v>214708540352</v>
      </c>
      <c r="L81" s="5">
        <v>246819772850</v>
      </c>
      <c r="M81" s="5">
        <v>206446443771</v>
      </c>
    </row>
    <row r="82" spans="3:13" ht="15.5" x14ac:dyDescent="0.35">
      <c r="C82" t="s">
        <v>100</v>
      </c>
      <c r="D82" s="5">
        <v>2598624037</v>
      </c>
      <c r="E82" s="5">
        <v>1690432432</v>
      </c>
      <c r="F82" s="5">
        <v>698530000</v>
      </c>
      <c r="G82" s="5">
        <v>1192312574</v>
      </c>
      <c r="I82" s="5">
        <v>1690432432</v>
      </c>
      <c r="J82" s="5">
        <v>885514931</v>
      </c>
      <c r="K82" s="5">
        <v>2024515847</v>
      </c>
      <c r="L82" s="5">
        <v>7375632641</v>
      </c>
      <c r="M82" s="5">
        <v>140388517</v>
      </c>
    </row>
    <row r="83" spans="3:13" ht="15.5" x14ac:dyDescent="0.35">
      <c r="C83" t="s">
        <v>101</v>
      </c>
      <c r="D83" s="5">
        <v>2598624037</v>
      </c>
      <c r="E83" s="5">
        <v>1690432432</v>
      </c>
      <c r="F83" s="5">
        <v>698530000</v>
      </c>
      <c r="G83" s="5">
        <v>1192312574</v>
      </c>
      <c r="I83" s="5">
        <v>1690432432</v>
      </c>
      <c r="J83" s="5">
        <v>885514931</v>
      </c>
      <c r="K83" s="5">
        <v>2024515847</v>
      </c>
      <c r="L83" s="5">
        <v>7375632641</v>
      </c>
      <c r="M83" s="5">
        <v>140388517</v>
      </c>
    </row>
    <row r="84" spans="3:13" ht="15.5" x14ac:dyDescent="0.35">
      <c r="C84" t="s">
        <v>103</v>
      </c>
      <c r="D84" s="5">
        <v>400270029072</v>
      </c>
      <c r="E84" s="5">
        <v>366069707582</v>
      </c>
      <c r="F84" s="5">
        <v>279017606632</v>
      </c>
      <c r="G84" s="5">
        <v>275693115362</v>
      </c>
      <c r="I84" s="5">
        <v>366069707582</v>
      </c>
      <c r="J84" s="5">
        <v>316601631915</v>
      </c>
      <c r="K84" s="5">
        <v>372558438936</v>
      </c>
      <c r="L84" s="5">
        <v>440138394478</v>
      </c>
      <c r="M84" s="5">
        <v>271314525197</v>
      </c>
    </row>
    <row r="85" spans="3:13" ht="15.5" x14ac:dyDescent="0.35">
      <c r="C85" t="s">
        <v>78</v>
      </c>
      <c r="D85" s="5">
        <v>40611840091</v>
      </c>
      <c r="E85" s="5">
        <v>37988612436</v>
      </c>
      <c r="F85" s="5">
        <v>42454553737</v>
      </c>
      <c r="G85" s="5">
        <v>41194553737</v>
      </c>
      <c r="I85" s="5">
        <v>37988612436</v>
      </c>
      <c r="J85" s="5">
        <v>38382058287</v>
      </c>
      <c r="K85" s="5">
        <v>40715815000</v>
      </c>
      <c r="L85" s="5">
        <v>49714796000</v>
      </c>
      <c r="M85" s="5">
        <v>49823898000</v>
      </c>
    </row>
    <row r="86" spans="3:13" ht="15.5" x14ac:dyDescent="0.35">
      <c r="C86" t="s">
        <v>104</v>
      </c>
      <c r="D86" s="5">
        <v>1884620087825</v>
      </c>
      <c r="E86" s="5">
        <v>1647368448864</v>
      </c>
      <c r="F86" s="5">
        <v>1734460499710</v>
      </c>
      <c r="G86" s="5">
        <v>2293807555495</v>
      </c>
      <c r="I86" s="5">
        <v>1647368448864</v>
      </c>
      <c r="J86" s="5">
        <v>1344942484426</v>
      </c>
      <c r="K86" s="5">
        <v>1373911396450</v>
      </c>
      <c r="L86" s="5">
        <v>999339377082</v>
      </c>
      <c r="M86" s="5">
        <v>872503105953</v>
      </c>
    </row>
    <row r="87" spans="3:13" ht="15.5" x14ac:dyDescent="0.35">
      <c r="C87" t="s">
        <v>105</v>
      </c>
    </row>
    <row r="88" spans="3:13" ht="15.5" x14ac:dyDescent="0.35">
      <c r="C88" t="s">
        <v>109</v>
      </c>
      <c r="F88" s="5">
        <v>3442505</v>
      </c>
      <c r="G88" s="5">
        <v>3442505</v>
      </c>
      <c r="J88" s="5">
        <v>3299562</v>
      </c>
      <c r="K88" s="5">
        <v>2901542903</v>
      </c>
      <c r="L88" s="5">
        <v>4631341711</v>
      </c>
      <c r="M88" s="5">
        <v>2042635594</v>
      </c>
    </row>
    <row r="89" spans="3:13" ht="15.5" x14ac:dyDescent="0.35">
      <c r="C89" t="s">
        <v>106</v>
      </c>
      <c r="D89" s="5">
        <v>1228246835414</v>
      </c>
      <c r="E89" s="5">
        <v>1231800083735</v>
      </c>
      <c r="F89" s="5">
        <v>1256222555704</v>
      </c>
      <c r="G89" s="5">
        <v>1250587417247</v>
      </c>
      <c r="I89" s="5">
        <v>1231800083735</v>
      </c>
      <c r="J89" s="5">
        <v>1317323240566</v>
      </c>
      <c r="K89" s="5">
        <v>1085116258797</v>
      </c>
      <c r="L89" s="5">
        <v>956018566574</v>
      </c>
      <c r="M89" s="5">
        <v>592350855640</v>
      </c>
    </row>
    <row r="90" spans="3:13" ht="15.5" x14ac:dyDescent="0.35">
      <c r="C90" t="s">
        <v>110</v>
      </c>
      <c r="D90" s="5">
        <v>1273859191952</v>
      </c>
      <c r="E90" s="5">
        <v>1249358665144</v>
      </c>
      <c r="F90" s="5">
        <v>1258755438232</v>
      </c>
      <c r="G90" s="5">
        <v>1291229928657</v>
      </c>
      <c r="I90" s="5">
        <v>1249358665144</v>
      </c>
      <c r="J90" s="5">
        <v>1328408185639</v>
      </c>
      <c r="K90" s="5">
        <v>1263168567879</v>
      </c>
      <c r="L90" s="5">
        <v>1063800266907</v>
      </c>
      <c r="M90" s="5">
        <v>743797831186</v>
      </c>
    </row>
    <row r="91" spans="3:13" ht="15.5" x14ac:dyDescent="0.35">
      <c r="C91" t="s">
        <v>111</v>
      </c>
      <c r="D91" s="5">
        <v>3158479279777</v>
      </c>
      <c r="E91" s="5">
        <v>2896727114008</v>
      </c>
      <c r="F91" s="5">
        <v>2993215937942</v>
      </c>
      <c r="G91" s="5">
        <v>3585037484152</v>
      </c>
      <c r="I91" s="5">
        <v>2896727114008</v>
      </c>
      <c r="J91" s="5">
        <v>2673350670065</v>
      </c>
      <c r="K91" s="5">
        <v>2637079964329</v>
      </c>
      <c r="L91" s="5">
        <v>2063139643989</v>
      </c>
      <c r="M91" s="5">
        <v>1616300937139</v>
      </c>
    </row>
    <row r="92" spans="3:13" ht="15.5" x14ac:dyDescent="0.35">
      <c r="C92" t="s">
        <v>112</v>
      </c>
    </row>
    <row r="93" spans="3:13" ht="15.5" x14ac:dyDescent="0.35">
      <c r="C93" t="s">
        <v>113</v>
      </c>
    </row>
    <row r="94" spans="3:13" ht="15.5" x14ac:dyDescent="0.35">
      <c r="C94" t="s">
        <v>114</v>
      </c>
      <c r="D94" s="5">
        <v>604438216160</v>
      </c>
      <c r="E94" s="5">
        <v>518501155366</v>
      </c>
      <c r="F94" s="5">
        <v>437160244391</v>
      </c>
      <c r="G94" s="5">
        <v>380132936991</v>
      </c>
      <c r="I94" s="5">
        <v>518501155366</v>
      </c>
      <c r="J94" s="5">
        <v>383175991693</v>
      </c>
      <c r="K94" s="5">
        <v>461971371977</v>
      </c>
      <c r="L94" s="5">
        <v>672291259440</v>
      </c>
      <c r="M94" s="5">
        <v>541198288991</v>
      </c>
    </row>
    <row r="95" spans="3:13" ht="15.5" x14ac:dyDescent="0.35">
      <c r="C95" t="s">
        <v>115</v>
      </c>
    </row>
    <row r="96" spans="3:13" ht="15.5" x14ac:dyDescent="0.35">
      <c r="C96" t="s">
        <v>312</v>
      </c>
      <c r="D96" s="5">
        <v>397393828283</v>
      </c>
      <c r="E96" s="5">
        <v>349659993831</v>
      </c>
      <c r="F96" s="5">
        <v>264237613841</v>
      </c>
      <c r="G96" s="5">
        <v>238183101475</v>
      </c>
      <c r="I96" s="5">
        <v>349659993831</v>
      </c>
      <c r="J96" s="5">
        <v>200603219076</v>
      </c>
      <c r="K96" s="5">
        <v>193004575260</v>
      </c>
      <c r="L96" s="5">
        <v>400363275748</v>
      </c>
      <c r="M96" s="5">
        <v>257744390392</v>
      </c>
    </row>
    <row r="97" spans="3:13" ht="15.5" x14ac:dyDescent="0.35">
      <c r="C97" t="s">
        <v>116</v>
      </c>
    </row>
    <row r="98" spans="3:13" ht="15.5" x14ac:dyDescent="0.35">
      <c r="C98" t="s">
        <v>318</v>
      </c>
      <c r="D98" s="5">
        <v>13140424886</v>
      </c>
      <c r="E98" s="5">
        <v>10389360151</v>
      </c>
      <c r="F98" s="5">
        <v>18949759988</v>
      </c>
      <c r="G98" s="5">
        <v>14209927789</v>
      </c>
      <c r="I98" s="5">
        <v>10389360151</v>
      </c>
      <c r="J98" s="5">
        <v>31132769143</v>
      </c>
      <c r="K98" s="5">
        <v>38653134315</v>
      </c>
      <c r="L98" s="5">
        <v>30187412338</v>
      </c>
      <c r="M98" s="5">
        <v>28197886054</v>
      </c>
    </row>
    <row r="99" spans="3:13" ht="15.5" x14ac:dyDescent="0.35">
      <c r="C99" t="s">
        <v>118</v>
      </c>
      <c r="D99" s="5">
        <v>72477034930</v>
      </c>
      <c r="E99" s="5">
        <v>58236432271</v>
      </c>
      <c r="F99" s="5">
        <v>53981503779</v>
      </c>
      <c r="G99" s="5">
        <v>24670258046</v>
      </c>
      <c r="I99" s="5">
        <v>58236432271</v>
      </c>
      <c r="J99" s="5">
        <v>19609420381</v>
      </c>
      <c r="K99" s="5">
        <v>34525867188</v>
      </c>
      <c r="L99" s="5">
        <v>10091580694</v>
      </c>
      <c r="M99" s="5">
        <v>65111393270</v>
      </c>
    </row>
    <row r="100" spans="3:13" ht="15.5" x14ac:dyDescent="0.35">
      <c r="C100" t="s">
        <v>119</v>
      </c>
      <c r="D100" s="5">
        <v>81571395512</v>
      </c>
      <c r="E100" s="5">
        <v>78431513084</v>
      </c>
      <c r="F100" s="5">
        <v>76258092366</v>
      </c>
      <c r="G100" s="5">
        <v>94574876572</v>
      </c>
      <c r="I100" s="5">
        <v>78431513084</v>
      </c>
      <c r="J100" s="5">
        <v>113727897026</v>
      </c>
      <c r="K100" s="5">
        <v>116603074044</v>
      </c>
      <c r="L100" s="5">
        <v>146213864238</v>
      </c>
      <c r="M100" s="5">
        <v>121112468197</v>
      </c>
    </row>
    <row r="101" spans="3:13" ht="15.5" x14ac:dyDescent="0.35">
      <c r="C101" t="s">
        <v>121</v>
      </c>
      <c r="D101" s="5">
        <v>817571822769</v>
      </c>
      <c r="E101" s="5">
        <v>818779449314</v>
      </c>
      <c r="F101" s="5">
        <v>841486840039</v>
      </c>
      <c r="G101" s="5">
        <v>49039127105</v>
      </c>
      <c r="I101" s="5">
        <v>818779449314</v>
      </c>
      <c r="J101" s="5">
        <v>45248175171</v>
      </c>
      <c r="K101" s="5">
        <v>72542788678</v>
      </c>
      <c r="L101" s="5">
        <v>126647954780</v>
      </c>
      <c r="M101" s="5">
        <v>161355935042</v>
      </c>
    </row>
    <row r="102" spans="3:13" ht="15.5" x14ac:dyDescent="0.35">
      <c r="C102" t="s">
        <v>122</v>
      </c>
      <c r="D102" s="5">
        <v>817571822769</v>
      </c>
      <c r="E102" s="5">
        <v>818779449314</v>
      </c>
      <c r="F102" s="5">
        <v>841486840039</v>
      </c>
      <c r="G102" s="5">
        <v>49039127105</v>
      </c>
      <c r="I102" s="5">
        <v>818779449314</v>
      </c>
      <c r="J102" s="5">
        <v>45248175171</v>
      </c>
      <c r="K102" s="5">
        <v>72542788678</v>
      </c>
      <c r="L102" s="5">
        <v>126647954780</v>
      </c>
      <c r="M102" s="5">
        <v>161355935042</v>
      </c>
    </row>
    <row r="103" spans="3:13" ht="15.5" x14ac:dyDescent="0.35">
      <c r="C103" t="s">
        <v>316</v>
      </c>
    </row>
    <row r="104" spans="3:13" ht="15.5" x14ac:dyDescent="0.35">
      <c r="C104" t="s">
        <v>314</v>
      </c>
      <c r="D104" s="5">
        <v>758925900000</v>
      </c>
      <c r="E104" s="5">
        <v>769494250004</v>
      </c>
      <c r="F104" s="5">
        <v>792000000000</v>
      </c>
      <c r="I104" s="5">
        <v>769494250004</v>
      </c>
      <c r="K104" s="5">
        <v>31556176343</v>
      </c>
      <c r="L104" s="5">
        <v>76933158780</v>
      </c>
      <c r="M104" s="5">
        <v>111446355210</v>
      </c>
    </row>
    <row r="105" spans="3:13" ht="15.5" x14ac:dyDescent="0.35">
      <c r="C105" t="s">
        <v>463</v>
      </c>
      <c r="K105" s="5">
        <v>270797335</v>
      </c>
      <c r="M105" s="5">
        <v>85681832</v>
      </c>
    </row>
    <row r="106" spans="3:13" ht="15.5" x14ac:dyDescent="0.35">
      <c r="C106" t="s">
        <v>317</v>
      </c>
      <c r="D106" s="5">
        <v>758925900000</v>
      </c>
      <c r="E106" s="5">
        <v>769494250004</v>
      </c>
      <c r="F106" s="5">
        <v>792596752187</v>
      </c>
      <c r="G106" s="5">
        <v>608030455</v>
      </c>
      <c r="I106" s="5">
        <v>769494250004</v>
      </c>
      <c r="J106" s="5">
        <v>430582768</v>
      </c>
      <c r="K106" s="5">
        <v>31826973678</v>
      </c>
      <c r="L106" s="5">
        <v>76933158780</v>
      </c>
      <c r="M106" s="5">
        <v>111532037042</v>
      </c>
    </row>
    <row r="107" spans="3:13" ht="15.5" x14ac:dyDescent="0.35">
      <c r="C107" t="s">
        <v>347</v>
      </c>
      <c r="D107" s="5">
        <v>18034082678</v>
      </c>
      <c r="E107" s="5">
        <v>11296586874</v>
      </c>
      <c r="F107" s="5">
        <v>6435534115</v>
      </c>
      <c r="G107" s="5">
        <v>7236542913</v>
      </c>
      <c r="I107" s="5">
        <v>11296586874</v>
      </c>
      <c r="J107" s="5">
        <v>6435534116</v>
      </c>
    </row>
    <row r="108" spans="3:13" ht="15.5" x14ac:dyDescent="0.35">
      <c r="C108" t="s">
        <v>127</v>
      </c>
      <c r="D108" s="5">
        <v>1422010038929</v>
      </c>
      <c r="E108" s="5">
        <v>1337280604680</v>
      </c>
      <c r="F108" s="5">
        <v>1278647084430</v>
      </c>
      <c r="G108" s="5">
        <v>429172064096</v>
      </c>
      <c r="I108" s="5">
        <v>1337280604680</v>
      </c>
      <c r="J108" s="5">
        <v>428424166864</v>
      </c>
      <c r="K108" s="5">
        <v>534514160655</v>
      </c>
      <c r="L108" s="5">
        <v>798939214220</v>
      </c>
      <c r="M108" s="5">
        <v>702554224033</v>
      </c>
    </row>
    <row r="109" spans="3:13" ht="15.5" x14ac:dyDescent="0.35">
      <c r="C109" t="s">
        <v>128</v>
      </c>
    </row>
    <row r="110" spans="3:13" ht="15.5" x14ac:dyDescent="0.35">
      <c r="C110" t="s">
        <v>129</v>
      </c>
      <c r="D110" s="5">
        <v>427224435000</v>
      </c>
      <c r="E110" s="5">
        <v>427224435000</v>
      </c>
      <c r="F110" s="5">
        <v>427224435000</v>
      </c>
      <c r="G110" s="5">
        <v>427224435000</v>
      </c>
      <c r="I110" s="5">
        <v>427224435000</v>
      </c>
      <c r="J110" s="5">
        <v>414407700000</v>
      </c>
      <c r="K110" s="5">
        <v>414407700000</v>
      </c>
      <c r="L110" s="5">
        <v>14006250000</v>
      </c>
      <c r="M110" s="5">
        <v>14006250000</v>
      </c>
    </row>
    <row r="111" spans="3:13" ht="15.5" x14ac:dyDescent="0.35">
      <c r="C111" t="s">
        <v>130</v>
      </c>
      <c r="D111" s="5">
        <v>620686299053</v>
      </c>
      <c r="E111" s="5">
        <v>620686299053</v>
      </c>
      <c r="F111" s="5">
        <v>620746299053</v>
      </c>
      <c r="G111" s="5">
        <v>620746299053</v>
      </c>
      <c r="I111" s="5">
        <v>620686299053</v>
      </c>
      <c r="J111" s="5">
        <v>36828650000</v>
      </c>
      <c r="K111" s="5">
        <v>36828650000</v>
      </c>
      <c r="L111" s="5">
        <v>36828650000</v>
      </c>
      <c r="M111" s="5">
        <v>36828650000</v>
      </c>
    </row>
    <row r="112" spans="3:13" ht="15.5" x14ac:dyDescent="0.35">
      <c r="C112" t="s">
        <v>131</v>
      </c>
      <c r="D112" s="5">
        <v>688393219254</v>
      </c>
      <c r="E112" s="5">
        <v>511371462866</v>
      </c>
      <c r="F112" s="5">
        <v>666434614763</v>
      </c>
      <c r="G112" s="5">
        <v>2107731527694</v>
      </c>
      <c r="I112" s="5">
        <v>511371462866</v>
      </c>
      <c r="J112" s="5">
        <v>1793522275917</v>
      </c>
      <c r="K112" s="5">
        <v>1651176998946</v>
      </c>
      <c r="L112" s="5">
        <v>1213229689812</v>
      </c>
      <c r="M112" s="5">
        <v>862791595462</v>
      </c>
    </row>
    <row r="113" spans="2:13" ht="15.5" x14ac:dyDescent="0.35">
      <c r="C113" t="s">
        <v>132</v>
      </c>
      <c r="D113" s="5">
        <v>82881540000</v>
      </c>
      <c r="E113" s="5">
        <v>82881540000</v>
      </c>
      <c r="F113" s="5">
        <v>82881540000</v>
      </c>
      <c r="G113" s="5">
        <v>82881540000</v>
      </c>
      <c r="I113" s="5">
        <v>82881540000</v>
      </c>
      <c r="J113" s="5">
        <v>82881540000</v>
      </c>
      <c r="K113" s="5">
        <v>2801250000</v>
      </c>
    </row>
    <row r="114" spans="2:13" ht="15.5" x14ac:dyDescent="0.35">
      <c r="C114" t="s">
        <v>133</v>
      </c>
      <c r="D114" s="5">
        <v>605511679254</v>
      </c>
      <c r="E114" s="5">
        <v>428489922866</v>
      </c>
      <c r="F114" s="5">
        <v>583553074763</v>
      </c>
      <c r="G114" s="5">
        <v>2024849987694</v>
      </c>
      <c r="I114" s="5">
        <v>428489922866</v>
      </c>
      <c r="J114" s="5">
        <v>1710640735917</v>
      </c>
      <c r="K114" s="5">
        <v>1648375748946</v>
      </c>
      <c r="L114" s="5">
        <v>1213229689812</v>
      </c>
      <c r="M114" s="5">
        <v>862791595462</v>
      </c>
    </row>
    <row r="115" spans="2:13" ht="15.5" x14ac:dyDescent="0.35">
      <c r="C115" t="s">
        <v>134</v>
      </c>
      <c r="D115" s="5">
        <v>688393219254</v>
      </c>
      <c r="E115" s="5">
        <v>511371462866</v>
      </c>
      <c r="F115" s="5">
        <v>666434614763</v>
      </c>
      <c r="G115" s="5">
        <v>2107731527694</v>
      </c>
      <c r="I115" s="5">
        <v>511371462866</v>
      </c>
      <c r="J115" s="5">
        <v>1793522275917</v>
      </c>
      <c r="K115" s="5">
        <v>1651176998946</v>
      </c>
      <c r="L115" s="5">
        <v>1213229689812</v>
      </c>
      <c r="M115" s="5">
        <v>862791595462</v>
      </c>
    </row>
    <row r="116" spans="2:13" ht="15.5" x14ac:dyDescent="0.35">
      <c r="C116" t="s">
        <v>135</v>
      </c>
      <c r="D116" s="5">
        <v>165287541</v>
      </c>
      <c r="E116" s="5">
        <v>164312409</v>
      </c>
      <c r="F116" s="5">
        <v>163504696</v>
      </c>
      <c r="G116" s="5">
        <v>163158309</v>
      </c>
      <c r="I116" s="5">
        <v>164312409</v>
      </c>
      <c r="J116" s="5">
        <v>167877284</v>
      </c>
      <c r="K116" s="5">
        <v>152454728</v>
      </c>
      <c r="L116" s="5">
        <v>135839957</v>
      </c>
      <c r="M116" s="5">
        <v>120217644</v>
      </c>
    </row>
    <row r="117" spans="2:13" ht="15.5" x14ac:dyDescent="0.35">
      <c r="C117" t="s">
        <v>9</v>
      </c>
      <c r="D117" s="5">
        <v>1736469240848</v>
      </c>
      <c r="E117" s="5">
        <v>1559446509328</v>
      </c>
      <c r="F117" s="5">
        <v>1714568853512</v>
      </c>
      <c r="G117" s="5">
        <v>3155865420056</v>
      </c>
      <c r="I117" s="5">
        <v>1559446509328</v>
      </c>
      <c r="J117" s="5">
        <v>2244926503201</v>
      </c>
      <c r="K117" s="5">
        <v>2102565803674</v>
      </c>
      <c r="L117" s="5">
        <v>1264200429769</v>
      </c>
      <c r="M117" s="5">
        <v>913746713106</v>
      </c>
    </row>
    <row r="118" spans="2:13" ht="15.5" x14ac:dyDescent="0.35">
      <c r="C118" t="s">
        <v>136</v>
      </c>
      <c r="D118" s="5">
        <v>3158479279777</v>
      </c>
      <c r="E118" s="5">
        <v>2896727114008</v>
      </c>
      <c r="F118" s="5">
        <v>2993215937942</v>
      </c>
      <c r="G118" s="5">
        <v>3585037484152</v>
      </c>
      <c r="I118" s="5">
        <v>2896727114008</v>
      </c>
      <c r="J118" s="5">
        <v>2673350670065</v>
      </c>
      <c r="K118" s="5">
        <v>2637079964329</v>
      </c>
      <c r="L118" s="5">
        <v>2063139643989</v>
      </c>
      <c r="M118" s="5">
        <v>1616300937139</v>
      </c>
    </row>
    <row r="119" spans="2:13" ht="15.5" x14ac:dyDescent="0.35">
      <c r="C119" t="s">
        <v>137</v>
      </c>
      <c r="D119" s="5">
        <v>8544488700</v>
      </c>
      <c r="E119" s="5">
        <v>8544488700</v>
      </c>
      <c r="F119" s="5">
        <v>8544488700</v>
      </c>
      <c r="G119" s="5">
        <v>8544488700</v>
      </c>
      <c r="I119" s="5">
        <v>8544488700</v>
      </c>
      <c r="J119" s="5">
        <v>8288154000</v>
      </c>
      <c r="K119" s="5">
        <v>414407700</v>
      </c>
      <c r="L119" s="5">
        <v>1000</v>
      </c>
      <c r="M119" s="5">
        <v>1000</v>
      </c>
    </row>
    <row r="121" spans="2:13" ht="15.5" x14ac:dyDescent="0.35">
      <c r="B121" t="s">
        <v>138</v>
      </c>
      <c r="C121" t="s">
        <v>139</v>
      </c>
      <c r="D121" s="5">
        <v>48396695632</v>
      </c>
      <c r="E121" s="5">
        <v>349802365350</v>
      </c>
      <c r="F121" s="5">
        <v>77243544759</v>
      </c>
      <c r="G121" s="5">
        <v>174927927309</v>
      </c>
      <c r="I121" s="5">
        <v>907664546700</v>
      </c>
      <c r="J121" s="5">
        <v>577160853863</v>
      </c>
      <c r="K121" s="5">
        <v>575890375979</v>
      </c>
      <c r="L121" s="5">
        <v>405023213271</v>
      </c>
      <c r="M121" s="5">
        <v>465867061945</v>
      </c>
    </row>
    <row r="122" spans="2:13" ht="15.5" x14ac:dyDescent="0.35">
      <c r="C122" t="s">
        <v>140</v>
      </c>
      <c r="D122" s="5">
        <v>625417174899</v>
      </c>
      <c r="E122" s="5">
        <v>799438858110</v>
      </c>
      <c r="F122" s="5">
        <v>656074894253</v>
      </c>
      <c r="G122" s="5">
        <v>674651515206</v>
      </c>
      <c r="I122" s="5">
        <v>2895100151592</v>
      </c>
      <c r="J122" s="5">
        <v>2906138216521</v>
      </c>
      <c r="K122" s="5">
        <v>3164319665024</v>
      </c>
      <c r="L122" s="5">
        <v>2834919177432</v>
      </c>
      <c r="M122" s="5">
        <v>2467203928641</v>
      </c>
    </row>
    <row r="123" spans="2:13" ht="15.5" x14ac:dyDescent="0.35">
      <c r="C123" t="s">
        <v>419</v>
      </c>
      <c r="D123" s="5">
        <v>-376568547565</v>
      </c>
      <c r="E123" s="5">
        <v>-367358948886</v>
      </c>
      <c r="F123" s="5">
        <v>-484878188868</v>
      </c>
      <c r="G123" s="5">
        <v>-341983063263</v>
      </c>
      <c r="I123" s="5">
        <v>-1614721840551</v>
      </c>
      <c r="J123" s="5">
        <v>-1849610138474</v>
      </c>
      <c r="K123" s="5">
        <v>-1775759783881</v>
      </c>
      <c r="L123" s="5">
        <v>-1674241487598</v>
      </c>
      <c r="M123" s="5">
        <v>-1124582136212</v>
      </c>
    </row>
    <row r="124" spans="2:13" ht="15.5" x14ac:dyDescent="0.35">
      <c r="C124" t="s">
        <v>464</v>
      </c>
      <c r="D124" s="5">
        <v>-79790979356</v>
      </c>
      <c r="E124" s="5">
        <v>-19300927648</v>
      </c>
      <c r="F124" s="5">
        <v>-127399340465</v>
      </c>
      <c r="G124" s="5">
        <v>-23830120442</v>
      </c>
      <c r="I124" s="5">
        <v>-189888406759</v>
      </c>
      <c r="J124" s="5">
        <v>-242718446562</v>
      </c>
      <c r="K124" s="5">
        <v>-590310793087</v>
      </c>
      <c r="L124" s="5">
        <v>-530299822524</v>
      </c>
      <c r="M124" s="5">
        <v>-684312596021</v>
      </c>
    </row>
    <row r="125" spans="2:13" ht="15.5" x14ac:dyDescent="0.35">
      <c r="C125" t="s">
        <v>145</v>
      </c>
      <c r="D125" s="5">
        <v>-89744285836</v>
      </c>
      <c r="E125" s="5">
        <v>-28699981569</v>
      </c>
      <c r="F125" s="5">
        <v>29283340448</v>
      </c>
      <c r="G125" s="5">
        <v>-64909137294</v>
      </c>
      <c r="I125" s="5">
        <v>-91172185753</v>
      </c>
      <c r="J125" s="5">
        <v>-94081328066</v>
      </c>
      <c r="K125" s="5">
        <v>-102336346203</v>
      </c>
      <c r="L125" s="5">
        <v>-50628261082</v>
      </c>
      <c r="M125" s="5">
        <v>-87817182768</v>
      </c>
    </row>
    <row r="126" spans="2:13" ht="15.5" x14ac:dyDescent="0.35">
      <c r="C126" t="s">
        <v>465</v>
      </c>
      <c r="D126" s="5">
        <v>5758620954</v>
      </c>
      <c r="E126" s="5">
        <v>8657717711</v>
      </c>
      <c r="F126" s="5">
        <v>11224462807</v>
      </c>
      <c r="G126" s="5">
        <v>14139426705</v>
      </c>
      <c r="I126" s="5">
        <v>41483497558</v>
      </c>
      <c r="J126" s="5">
        <v>28994498794</v>
      </c>
      <c r="K126" s="5">
        <v>10056503899</v>
      </c>
      <c r="L126" s="5">
        <v>2811604828</v>
      </c>
      <c r="M126" s="5">
        <v>3315977762</v>
      </c>
    </row>
    <row r="127" spans="2:13" ht="15.5" x14ac:dyDescent="0.35">
      <c r="C127" t="s">
        <v>466</v>
      </c>
      <c r="J127" s="5">
        <v>865897942</v>
      </c>
    </row>
    <row r="128" spans="2:13" ht="15.5" x14ac:dyDescent="0.35">
      <c r="C128" t="s">
        <v>467</v>
      </c>
      <c r="D128" s="5">
        <v>-36675287464</v>
      </c>
      <c r="E128" s="5">
        <v>-42934352368</v>
      </c>
      <c r="F128" s="5">
        <v>-7061623416</v>
      </c>
      <c r="G128" s="5">
        <v>-83140693603</v>
      </c>
      <c r="I128" s="5">
        <v>-133136669387</v>
      </c>
      <c r="J128" s="5">
        <v>-172427846292</v>
      </c>
      <c r="K128" s="5">
        <v>-130078869773</v>
      </c>
      <c r="L128" s="5">
        <v>-177537997785</v>
      </c>
      <c r="M128" s="5">
        <v>-107940929457</v>
      </c>
    </row>
    <row r="129" spans="3:13" ht="15.5" x14ac:dyDescent="0.35">
      <c r="C129" t="s">
        <v>159</v>
      </c>
      <c r="D129" s="5">
        <v>-13304994591</v>
      </c>
      <c r="E129" s="5">
        <v>-343538920905</v>
      </c>
      <c r="F129" s="5">
        <v>-809709254309</v>
      </c>
      <c r="G129" s="5">
        <v>-6350100642</v>
      </c>
      <c r="I129" s="5">
        <v>-556997506301</v>
      </c>
      <c r="J129" s="5">
        <v>-571132483247</v>
      </c>
      <c r="K129" s="5">
        <v>231372857503</v>
      </c>
      <c r="L129" s="5">
        <v>-108198129506</v>
      </c>
      <c r="M129" s="5">
        <v>-8970683339</v>
      </c>
    </row>
    <row r="130" spans="3:13" ht="15.5" x14ac:dyDescent="0.35">
      <c r="C130" t="s">
        <v>160</v>
      </c>
      <c r="D130" s="5">
        <v>-10035907191</v>
      </c>
      <c r="E130" s="5">
        <v>-54078515180</v>
      </c>
      <c r="F130" s="5">
        <v>-4942324792</v>
      </c>
      <c r="G130" s="5">
        <v>-14853384979</v>
      </c>
      <c r="I130" s="5">
        <v>-62218714905</v>
      </c>
      <c r="J130" s="5">
        <v>-208310403410</v>
      </c>
      <c r="K130" s="5">
        <v>-316108210116</v>
      </c>
      <c r="L130" s="5">
        <v>-396608595625</v>
      </c>
      <c r="M130" s="5">
        <v>-309709785220</v>
      </c>
    </row>
    <row r="131" spans="3:13" ht="15.5" x14ac:dyDescent="0.35">
      <c r="C131" t="s">
        <v>468</v>
      </c>
      <c r="E131" s="5">
        <v>57238018</v>
      </c>
      <c r="F131" s="5">
        <v>85585585</v>
      </c>
      <c r="I131" s="5">
        <v>142823603</v>
      </c>
      <c r="J131" s="5">
        <v>486288963</v>
      </c>
      <c r="K131" s="5">
        <v>392342345</v>
      </c>
      <c r="L131" s="5">
        <v>103657844</v>
      </c>
      <c r="M131" s="5">
        <v>385251421</v>
      </c>
    </row>
    <row r="132" spans="3:13" ht="15.5" x14ac:dyDescent="0.35">
      <c r="C132" t="s">
        <v>166</v>
      </c>
      <c r="E132" s="5">
        <v>-10614969354</v>
      </c>
      <c r="F132" s="5">
        <v>-591000000</v>
      </c>
      <c r="G132" s="5">
        <v>41461561391</v>
      </c>
      <c r="I132" s="5">
        <v>-2154115469</v>
      </c>
      <c r="J132" s="5">
        <v>-9051853885</v>
      </c>
      <c r="K132" s="5">
        <v>-147936963655</v>
      </c>
      <c r="L132" s="5">
        <v>-65981145850</v>
      </c>
      <c r="M132" s="5">
        <v>-147892000896</v>
      </c>
    </row>
    <row r="133" spans="3:13" ht="15.5" x14ac:dyDescent="0.35">
      <c r="C133" t="s">
        <v>469</v>
      </c>
      <c r="F133" s="5">
        <v>-39023125001</v>
      </c>
      <c r="G133" s="5">
        <v>39023125001</v>
      </c>
    </row>
    <row r="134" spans="3:13" ht="15.5" x14ac:dyDescent="0.35">
      <c r="C134" t="s">
        <v>470</v>
      </c>
      <c r="D134" s="5">
        <v>-13484004</v>
      </c>
      <c r="E134" s="5">
        <v>-39023125001</v>
      </c>
      <c r="F134" s="5">
        <v>39023125001</v>
      </c>
      <c r="G134" s="5">
        <v>-5042092551</v>
      </c>
    </row>
    <row r="135" spans="3:13" ht="15.5" x14ac:dyDescent="0.35">
      <c r="C135" t="s">
        <v>161</v>
      </c>
      <c r="D135" s="5">
        <v>-10022423187</v>
      </c>
      <c r="E135" s="5">
        <v>-4359235145</v>
      </c>
      <c r="F135" s="5">
        <v>-4436910377</v>
      </c>
      <c r="G135" s="5">
        <v>-51272853819</v>
      </c>
      <c r="I135" s="5">
        <v>-60068999341</v>
      </c>
      <c r="J135" s="5">
        <v>-199744838488</v>
      </c>
      <c r="K135" s="5">
        <v>-168563588806</v>
      </c>
      <c r="L135" s="5">
        <v>-330185916219</v>
      </c>
      <c r="M135" s="5">
        <v>-166203035745</v>
      </c>
    </row>
    <row r="136" spans="3:13" ht="15.5" x14ac:dyDescent="0.35">
      <c r="C136" t="s">
        <v>376</v>
      </c>
      <c r="E136" s="5">
        <v>-138423698</v>
      </c>
      <c r="I136" s="5">
        <v>-138423698</v>
      </c>
      <c r="L136" s="5">
        <v>-545191400</v>
      </c>
    </row>
    <row r="137" spans="3:13" ht="15.5" x14ac:dyDescent="0.35">
      <c r="C137" t="s">
        <v>471</v>
      </c>
      <c r="G137" s="5">
        <v>-39023125001</v>
      </c>
      <c r="M137" s="5">
        <v>4000000000</v>
      </c>
    </row>
    <row r="138" spans="3:13" ht="15.5" x14ac:dyDescent="0.35">
      <c r="C138" t="s">
        <v>170</v>
      </c>
      <c r="D138" s="5">
        <v>-13304994591</v>
      </c>
      <c r="E138" s="5">
        <v>-343538920905</v>
      </c>
      <c r="F138" s="5">
        <v>-809709254309</v>
      </c>
      <c r="G138" s="5">
        <v>-6350100642</v>
      </c>
      <c r="I138" s="5">
        <v>-556997506301</v>
      </c>
      <c r="J138" s="5">
        <v>-571132483247</v>
      </c>
      <c r="K138" s="5">
        <v>231372857503</v>
      </c>
      <c r="L138" s="5">
        <v>-108198129506</v>
      </c>
      <c r="M138" s="5">
        <v>-8970683339</v>
      </c>
    </row>
    <row r="139" spans="3:13" ht="15.5" x14ac:dyDescent="0.35">
      <c r="C139" t="s">
        <v>185</v>
      </c>
      <c r="D139" s="5">
        <v>-247149000</v>
      </c>
      <c r="E139" s="5">
        <v>-677731768</v>
      </c>
      <c r="F139" s="5">
        <v>-247149000</v>
      </c>
      <c r="G139" s="5">
        <v>329120758</v>
      </c>
      <c r="I139" s="5">
        <v>-1408595908</v>
      </c>
      <c r="J139" s="5">
        <v>-1141980649</v>
      </c>
      <c r="K139" s="5">
        <v>-477237212</v>
      </c>
      <c r="L139" s="5">
        <v>-508424126</v>
      </c>
      <c r="M139" s="5">
        <v>-686237666</v>
      </c>
    </row>
    <row r="140" spans="3:13" ht="15.5" x14ac:dyDescent="0.35">
      <c r="C140" t="s">
        <v>472</v>
      </c>
      <c r="D140" s="5">
        <v>-11452495591</v>
      </c>
      <c r="E140" s="5">
        <v>-14375689130</v>
      </c>
      <c r="F140" s="5">
        <v>-9462164890</v>
      </c>
      <c r="I140" s="5">
        <v>-23837854020</v>
      </c>
      <c r="J140" s="5">
        <v>-3176890130</v>
      </c>
      <c r="K140" s="5">
        <v>-6257692776</v>
      </c>
      <c r="L140" s="5">
        <v>-8571113676</v>
      </c>
      <c r="M140" s="5">
        <v>-5029327080</v>
      </c>
    </row>
    <row r="141" spans="3:13" ht="15.5" x14ac:dyDescent="0.35">
      <c r="C141" t="s">
        <v>181</v>
      </c>
      <c r="D141" s="5">
        <v>-1605350000</v>
      </c>
      <c r="E141" s="5">
        <v>-800000000</v>
      </c>
      <c r="I141" s="5">
        <v>-800000000</v>
      </c>
      <c r="J141" s="5">
        <v>-76813612468</v>
      </c>
      <c r="K141" s="5">
        <v>-37293662509</v>
      </c>
      <c r="L141" s="5">
        <v>-34118591704</v>
      </c>
      <c r="M141" s="5">
        <v>-55523663836</v>
      </c>
    </row>
    <row r="142" spans="3:13" ht="15.5" x14ac:dyDescent="0.35">
      <c r="C142" t="s">
        <v>473</v>
      </c>
      <c r="E142" s="5">
        <v>-15965548947</v>
      </c>
      <c r="I142" s="5">
        <v>-15965548947</v>
      </c>
    </row>
    <row r="143" spans="3:13" ht="15.5" x14ac:dyDescent="0.35">
      <c r="C143" t="s">
        <v>184</v>
      </c>
      <c r="E143" s="5">
        <v>-300000000008</v>
      </c>
      <c r="F143" s="5">
        <v>-1599999940418</v>
      </c>
      <c r="I143" s="5">
        <v>-1899999940426</v>
      </c>
      <c r="J143" s="5">
        <v>-490000000000</v>
      </c>
      <c r="K143" s="5">
        <v>-125000000000</v>
      </c>
      <c r="L143" s="5">
        <v>-65000000000</v>
      </c>
      <c r="M143" s="5">
        <v>-60000000000</v>
      </c>
    </row>
    <row r="144" spans="3:13" ht="15.5" x14ac:dyDescent="0.35">
      <c r="C144" t="s">
        <v>439</v>
      </c>
      <c r="E144" s="5">
        <v>612639933000</v>
      </c>
      <c r="I144" s="5">
        <v>612639933000</v>
      </c>
    </row>
    <row r="145" spans="2:13" ht="15.5" x14ac:dyDescent="0.35">
      <c r="C145" t="s">
        <v>474</v>
      </c>
      <c r="E145" s="5">
        <v>-12816735000</v>
      </c>
      <c r="K145" s="5">
        <v>400401450000</v>
      </c>
    </row>
    <row r="146" spans="2:13" ht="15.5" x14ac:dyDescent="0.35">
      <c r="C146" t="s">
        <v>357</v>
      </c>
      <c r="E146" s="5">
        <v>-27625500000</v>
      </c>
      <c r="F146" s="5">
        <v>800000000000</v>
      </c>
      <c r="I146" s="5">
        <v>772374500000</v>
      </c>
      <c r="M146" s="5">
        <v>115019440243</v>
      </c>
    </row>
    <row r="147" spans="2:13" ht="15.5" x14ac:dyDescent="0.35">
      <c r="C147" t="s">
        <v>475</v>
      </c>
      <c r="E147" s="5">
        <v>-583917649052</v>
      </c>
      <c r="F147" s="5">
        <v>-1</v>
      </c>
      <c r="G147" s="5">
        <v>-6679221400</v>
      </c>
    </row>
    <row r="148" spans="2:13" ht="15.5" x14ac:dyDescent="0.35">
      <c r="C148" t="s">
        <v>476</v>
      </c>
      <c r="M148" s="5">
        <v>-2750895000</v>
      </c>
    </row>
    <row r="149" spans="2:13" ht="15.5" x14ac:dyDescent="0.35">
      <c r="C149" t="s">
        <v>187</v>
      </c>
      <c r="D149" s="5">
        <v>25055793850</v>
      </c>
      <c r="E149" s="5">
        <v>-47815070735</v>
      </c>
      <c r="F149" s="5">
        <v>-737408034342</v>
      </c>
      <c r="G149" s="5">
        <v>153724441688</v>
      </c>
      <c r="I149" s="5">
        <v>288448325494</v>
      </c>
      <c r="J149" s="5">
        <v>-202282032794</v>
      </c>
      <c r="K149" s="5">
        <v>491155023366</v>
      </c>
      <c r="L149" s="5">
        <v>-99783511860</v>
      </c>
      <c r="M149" s="5">
        <v>147186593386</v>
      </c>
    </row>
    <row r="150" spans="2:13" ht="15.5" x14ac:dyDescent="0.35">
      <c r="C150" t="s">
        <v>477</v>
      </c>
      <c r="D150" s="5">
        <v>867778291815</v>
      </c>
      <c r="I150" s="5">
        <v>579329966321</v>
      </c>
      <c r="J150" s="5">
        <v>781611999115</v>
      </c>
      <c r="K150" s="5">
        <v>290456975749</v>
      </c>
      <c r="L150" s="5">
        <v>390240487609</v>
      </c>
      <c r="M150" s="5">
        <v>243053894223</v>
      </c>
    </row>
    <row r="151" spans="2:13" ht="15.5" x14ac:dyDescent="0.35">
      <c r="C151" t="s">
        <v>189</v>
      </c>
      <c r="D151" s="5">
        <v>892834085665</v>
      </c>
      <c r="E151" s="5">
        <v>-47815070735</v>
      </c>
      <c r="F151" s="5">
        <v>-737408034342</v>
      </c>
      <c r="G151" s="5">
        <v>153724441688</v>
      </c>
      <c r="I151" s="5">
        <v>867778291815</v>
      </c>
      <c r="J151" s="5">
        <v>579329966321</v>
      </c>
      <c r="K151" s="5">
        <v>781611999115</v>
      </c>
      <c r="L151" s="5">
        <v>290456975749</v>
      </c>
      <c r="M151" s="5">
        <v>390240487609</v>
      </c>
    </row>
    <row r="153" spans="2:13" ht="15.5" x14ac:dyDescent="0.35">
      <c r="B153" t="s">
        <v>190</v>
      </c>
      <c r="C153" t="s">
        <v>11</v>
      </c>
      <c r="D153" s="6">
        <v>8539999999.999999</v>
      </c>
      <c r="E153" s="6">
        <v>8539999999.999999</v>
      </c>
      <c r="F153" s="6">
        <v>8539999999.999999</v>
      </c>
      <c r="G153" s="6">
        <v>8539999999.999999</v>
      </c>
      <c r="I153" s="6">
        <v>8539999999.999999</v>
      </c>
      <c r="J153" s="6">
        <v>8289999999.999999</v>
      </c>
      <c r="K153" s="5">
        <v>410000000</v>
      </c>
      <c r="L153" s="5">
        <v>0</v>
      </c>
      <c r="M153" s="5">
        <v>0</v>
      </c>
    </row>
    <row r="154" spans="2:13" ht="15.5" x14ac:dyDescent="0.35">
      <c r="C154" t="s">
        <v>191</v>
      </c>
      <c r="D154" s="6">
        <v>20.72</v>
      </c>
      <c r="E154" s="6">
        <v>16.41</v>
      </c>
      <c r="F154" s="6">
        <v>18.57</v>
      </c>
      <c r="G154" s="6">
        <v>17.2</v>
      </c>
    </row>
    <row r="155" spans="2:13" ht="15.5" x14ac:dyDescent="0.35">
      <c r="C155" t="s">
        <v>192</v>
      </c>
      <c r="D155" s="6">
        <v>71.67</v>
      </c>
      <c r="E155" s="6">
        <v>98.11</v>
      </c>
      <c r="F155" s="6">
        <v>108.24</v>
      </c>
      <c r="G155" s="6">
        <v>132.56</v>
      </c>
    </row>
    <row r="156" spans="2:13" ht="15.5" x14ac:dyDescent="0.35">
      <c r="C156" t="s">
        <v>59</v>
      </c>
      <c r="D156" s="6">
        <v>16.63</v>
      </c>
      <c r="E156" s="6">
        <v>20.22</v>
      </c>
      <c r="F156" s="6">
        <v>20.86</v>
      </c>
      <c r="G156" s="6">
        <v>26.6</v>
      </c>
    </row>
    <row r="157" spans="2:13" ht="15.5" x14ac:dyDescent="0.35">
      <c r="C157" t="s">
        <v>193</v>
      </c>
      <c r="D157" s="5">
        <v>246520000000</v>
      </c>
      <c r="E157" s="5">
        <v>209300000000</v>
      </c>
      <c r="F157" s="5">
        <v>265680000000</v>
      </c>
      <c r="G157" s="5">
        <v>203590000000</v>
      </c>
    </row>
    <row r="158" spans="2:13" ht="15.5" x14ac:dyDescent="0.35">
      <c r="C158" t="s">
        <v>194</v>
      </c>
      <c r="D158" s="6">
        <v>5.5999999999999994E-2</v>
      </c>
      <c r="E158" s="6">
        <v>4.8399999999999999E-2</v>
      </c>
      <c r="F158" s="6">
        <v>5.2999999999999999E-2</v>
      </c>
      <c r="G158" s="6">
        <v>4.0999999999999995E-2</v>
      </c>
    </row>
    <row r="159" spans="2:13" ht="15.5" x14ac:dyDescent="0.35">
      <c r="C159" t="s">
        <v>195</v>
      </c>
      <c r="D159" s="6">
        <v>0.10199999999999999</v>
      </c>
      <c r="E159" s="6">
        <v>8.9900000000000008E-2</v>
      </c>
      <c r="F159" s="6">
        <v>9.2600000000000002E-2</v>
      </c>
      <c r="G159" s="6">
        <v>4.6600000000000003E-2</v>
      </c>
    </row>
    <row r="160" spans="2:13" ht="15.5" x14ac:dyDescent="0.35">
      <c r="C160" t="s">
        <v>196</v>
      </c>
      <c r="D160" s="6">
        <v>9.4399999999999998E-2</v>
      </c>
      <c r="E160" s="6">
        <v>6.9500000000000006E-2</v>
      </c>
      <c r="F160" s="6">
        <v>7.9199999999999993E-2</v>
      </c>
      <c r="G160" s="6">
        <v>5.2300000000000006E-2</v>
      </c>
    </row>
    <row r="161" spans="3:7" ht="15.5" x14ac:dyDescent="0.35">
      <c r="C161" t="s">
        <v>197</v>
      </c>
      <c r="D161" s="6">
        <v>19.09</v>
      </c>
      <c r="E161" s="6">
        <v>16.329999999999998</v>
      </c>
      <c r="F161" s="6">
        <v>6.15</v>
      </c>
      <c r="G161" s="6">
        <v>6836.48</v>
      </c>
    </row>
    <row r="162" spans="3:7" ht="15.5" x14ac:dyDescent="0.35">
      <c r="C162" t="s">
        <v>198</v>
      </c>
      <c r="D162" s="5">
        <v>1736000000000</v>
      </c>
      <c r="E162" s="5">
        <v>1559000000000</v>
      </c>
      <c r="F162" s="5">
        <v>1715000000000</v>
      </c>
      <c r="G162" s="5">
        <v>3156000000000</v>
      </c>
    </row>
    <row r="163" spans="3:7" ht="15.5" x14ac:dyDescent="0.35">
      <c r="C163" t="s">
        <v>199</v>
      </c>
      <c r="D163" s="6">
        <v>7.31</v>
      </c>
      <c r="E163" s="6">
        <v>8.82</v>
      </c>
      <c r="F163" s="6">
        <v>10.02</v>
      </c>
      <c r="G163" s="6">
        <v>6.17</v>
      </c>
    </row>
    <row r="164" spans="3:7" ht="15.5" x14ac:dyDescent="0.35">
      <c r="C164" t="s">
        <v>200</v>
      </c>
      <c r="D164" s="6">
        <v>203.21</v>
      </c>
      <c r="E164" s="6">
        <v>182.49</v>
      </c>
      <c r="F164" s="6">
        <v>200.64</v>
      </c>
      <c r="G164" s="6">
        <v>369.33</v>
      </c>
    </row>
    <row r="165" spans="3:7" ht="15.5" x14ac:dyDescent="0.35">
      <c r="C165" t="s">
        <v>201</v>
      </c>
      <c r="D165" s="6">
        <v>7.31</v>
      </c>
      <c r="E165" s="6">
        <v>8.82</v>
      </c>
      <c r="F165" s="6">
        <v>10.02</v>
      </c>
      <c r="G165" s="6">
        <v>6.17</v>
      </c>
    </row>
    <row r="166" spans="3:7" ht="15.5" x14ac:dyDescent="0.35">
      <c r="C166" t="s">
        <v>202</v>
      </c>
      <c r="D166" s="6">
        <v>203.21</v>
      </c>
      <c r="E166" s="6">
        <v>182.49</v>
      </c>
      <c r="F166" s="6">
        <v>200.64</v>
      </c>
      <c r="G166" s="6">
        <v>369.33</v>
      </c>
    </row>
    <row r="167" spans="3:7" ht="15.5" x14ac:dyDescent="0.35">
      <c r="C167" t="s">
        <v>203</v>
      </c>
      <c r="D167" s="5">
        <v>14000000000</v>
      </c>
      <c r="E167" s="5">
        <v>5000000000</v>
      </c>
      <c r="F167" s="5">
        <v>8000000000</v>
      </c>
    </row>
    <row r="168" spans="3:7" ht="15.5" x14ac:dyDescent="0.35">
      <c r="C168" t="s">
        <v>204</v>
      </c>
      <c r="D168" s="5">
        <v>759000000000</v>
      </c>
      <c r="E168" s="5">
        <v>769000000000</v>
      </c>
      <c r="F168" s="5">
        <v>792000000000</v>
      </c>
    </row>
    <row r="169" spans="3:7" ht="15.5" x14ac:dyDescent="0.35">
      <c r="C169" t="s">
        <v>205</v>
      </c>
      <c r="D169" s="5">
        <v>1736000000000</v>
      </c>
      <c r="E169" s="5">
        <v>1559000000000</v>
      </c>
      <c r="F169" s="5">
        <v>1714000000000</v>
      </c>
      <c r="G169" s="5">
        <v>3156000000000</v>
      </c>
    </row>
    <row r="170" spans="3:7" ht="15.5" x14ac:dyDescent="0.35">
      <c r="C170" t="s">
        <v>23</v>
      </c>
      <c r="D170" s="5">
        <v>773000000000</v>
      </c>
      <c r="E170" s="5">
        <v>775000000000</v>
      </c>
      <c r="F170" s="5">
        <v>800000000000</v>
      </c>
    </row>
    <row r="171" spans="3:7" ht="15.5" x14ac:dyDescent="0.35">
      <c r="C171" t="s">
        <v>20</v>
      </c>
      <c r="D171" s="5">
        <v>-120000000000</v>
      </c>
      <c r="E171" s="5">
        <v>-93000000000</v>
      </c>
      <c r="F171" s="5">
        <v>-116000000000</v>
      </c>
      <c r="G171" s="5">
        <v>-1653000000000</v>
      </c>
    </row>
    <row r="172" spans="3:7" ht="15.5" x14ac:dyDescent="0.35">
      <c r="C172" t="s">
        <v>206</v>
      </c>
      <c r="D172" s="5">
        <v>1280000000000</v>
      </c>
      <c r="E172" s="5">
        <v>1129000000000</v>
      </c>
      <c r="F172" s="5">
        <v>1297000000000</v>
      </c>
      <c r="G172" s="5">
        <v>1914000000000</v>
      </c>
    </row>
    <row r="173" spans="3:7" ht="15.5" x14ac:dyDescent="0.35">
      <c r="C173" t="s">
        <v>207</v>
      </c>
      <c r="D173" s="5">
        <v>48000000000</v>
      </c>
      <c r="E173" s="5">
        <v>350000000000</v>
      </c>
      <c r="F173" s="5">
        <v>77000000000</v>
      </c>
      <c r="G173" s="5">
        <v>175000000000</v>
      </c>
    </row>
    <row r="174" spans="3:7" ht="15.5" x14ac:dyDescent="0.35">
      <c r="C174" t="s">
        <v>208</v>
      </c>
      <c r="D174" s="5">
        <v>-10000000000</v>
      </c>
      <c r="E174" s="5">
        <v>-4000000000</v>
      </c>
      <c r="F174" s="5">
        <v>-4000000000</v>
      </c>
      <c r="G174" s="5">
        <v>-51000000000</v>
      </c>
    </row>
    <row r="175" spans="3:7" ht="15.5" x14ac:dyDescent="0.35">
      <c r="C175" t="s">
        <v>12</v>
      </c>
      <c r="D175" s="5">
        <v>38000000000</v>
      </c>
      <c r="E175" s="5">
        <v>345000000000</v>
      </c>
      <c r="F175" s="5">
        <v>73000000000</v>
      </c>
      <c r="G175" s="5">
        <v>124000000000</v>
      </c>
    </row>
    <row r="176" spans="3:7" ht="15.5" x14ac:dyDescent="0.35">
      <c r="C176" t="s">
        <v>15</v>
      </c>
      <c r="D176" s="6">
        <v>4.49</v>
      </c>
      <c r="E176" s="6">
        <v>40.43</v>
      </c>
      <c r="F176" s="6">
        <v>8.52</v>
      </c>
      <c r="G176" s="6">
        <v>14.47</v>
      </c>
    </row>
    <row r="177" spans="3:13" ht="15.5" x14ac:dyDescent="0.35">
      <c r="C177" t="s">
        <v>44</v>
      </c>
      <c r="I177" s="6">
        <v>71.760000000000005</v>
      </c>
      <c r="J177" s="6">
        <v>75.900000000000006</v>
      </c>
      <c r="K177" s="6">
        <v>1350.7</v>
      </c>
      <c r="L177" s="6">
        <v>404319339.43000001</v>
      </c>
      <c r="M177" s="6">
        <v>391057610.89999998</v>
      </c>
    </row>
    <row r="178" spans="3:13" ht="15.5" x14ac:dyDescent="0.35">
      <c r="C178" t="s">
        <v>58</v>
      </c>
      <c r="I178" s="6">
        <v>22.44</v>
      </c>
      <c r="J178" s="5">
        <v>0</v>
      </c>
      <c r="K178" s="5">
        <v>0</v>
      </c>
      <c r="L178" s="5">
        <v>0</v>
      </c>
      <c r="M178" s="5">
        <v>0</v>
      </c>
    </row>
    <row r="179" spans="3:13" ht="15.5" x14ac:dyDescent="0.35">
      <c r="C179" t="s">
        <v>61</v>
      </c>
      <c r="I179" s="6">
        <v>4.6900000000000004</v>
      </c>
      <c r="J179" s="5">
        <v>0</v>
      </c>
      <c r="K179" s="5">
        <v>0</v>
      </c>
      <c r="L179" s="5">
        <v>0</v>
      </c>
      <c r="M179" s="5">
        <v>0</v>
      </c>
    </row>
    <row r="180" spans="3:13" ht="15.5" x14ac:dyDescent="0.35">
      <c r="C180" t="s">
        <v>209</v>
      </c>
      <c r="I180" s="5">
        <v>923400000000</v>
      </c>
      <c r="J180" s="5">
        <v>911240000000</v>
      </c>
      <c r="K180" s="5">
        <v>825910000000</v>
      </c>
    </row>
    <row r="181" spans="3:13" ht="15.5" x14ac:dyDescent="0.35">
      <c r="C181" t="s">
        <v>210</v>
      </c>
      <c r="I181" s="6">
        <v>0.21170000000000003</v>
      </c>
      <c r="J181" s="6">
        <v>0.23530000000000001</v>
      </c>
      <c r="K181" s="6">
        <v>0.21230000000000002</v>
      </c>
      <c r="L181" s="6">
        <v>0.19600000000000001</v>
      </c>
      <c r="M181" s="6">
        <v>0.2419</v>
      </c>
    </row>
    <row r="182" spans="3:13" ht="15.5" x14ac:dyDescent="0.35">
      <c r="C182" t="s">
        <v>211</v>
      </c>
      <c r="I182" s="6">
        <v>0.39319999999999999</v>
      </c>
      <c r="J182" s="6">
        <v>0.28029999999999999</v>
      </c>
      <c r="K182" s="6">
        <v>0.26619999999999999</v>
      </c>
      <c r="L182" s="6">
        <v>0.31989999999999996</v>
      </c>
      <c r="M182" s="6">
        <v>0.42799999999999999</v>
      </c>
    </row>
    <row r="183" spans="3:13" ht="15.5" x14ac:dyDescent="0.35">
      <c r="C183" t="s">
        <v>212</v>
      </c>
      <c r="I183" s="6">
        <v>0.32929999999999998</v>
      </c>
      <c r="J183" s="6">
        <v>0.34560000000000002</v>
      </c>
      <c r="K183" s="6">
        <v>0.3982</v>
      </c>
      <c r="L183" s="6">
        <v>0.42799999999999999</v>
      </c>
      <c r="M183" s="6">
        <v>0.95400000000000007</v>
      </c>
    </row>
    <row r="184" spans="3:13" ht="15.5" x14ac:dyDescent="0.35">
      <c r="C184" t="s">
        <v>213</v>
      </c>
      <c r="I184" s="6">
        <v>28.88</v>
      </c>
      <c r="J184" s="6">
        <v>181.17</v>
      </c>
      <c r="K184" s="6">
        <v>106.68</v>
      </c>
      <c r="L184" s="6">
        <v>56.07</v>
      </c>
      <c r="M184" s="6">
        <v>98.24</v>
      </c>
    </row>
    <row r="185" spans="3:13" ht="15.5" x14ac:dyDescent="0.35">
      <c r="C185" t="s">
        <v>55</v>
      </c>
      <c r="I185" s="6">
        <v>8.82</v>
      </c>
      <c r="J185" s="5">
        <v>0</v>
      </c>
      <c r="K185" s="5">
        <v>0</v>
      </c>
      <c r="L185" s="5">
        <v>0</v>
      </c>
      <c r="M185" s="5">
        <v>0</v>
      </c>
    </row>
    <row r="186" spans="3:13" ht="15.5" x14ac:dyDescent="0.35">
      <c r="C186" t="s">
        <v>52</v>
      </c>
      <c r="I186" s="6">
        <v>182.49</v>
      </c>
      <c r="J186" s="6">
        <v>270.83999999999997</v>
      </c>
      <c r="K186" s="6">
        <v>5073.3</v>
      </c>
      <c r="L186" s="6">
        <v>1264064589.8099999</v>
      </c>
      <c r="M186" s="6">
        <v>913626495.46000004</v>
      </c>
    </row>
    <row r="187" spans="3:13" ht="15.5" x14ac:dyDescent="0.35">
      <c r="C187" t="s">
        <v>214</v>
      </c>
      <c r="I187" s="6">
        <v>8.82</v>
      </c>
      <c r="J187" s="5">
        <v>0</v>
      </c>
      <c r="K187" s="5">
        <v>0</v>
      </c>
      <c r="L187" s="5">
        <v>0</v>
      </c>
      <c r="M187" s="5">
        <v>0</v>
      </c>
    </row>
    <row r="188" spans="3:13" ht="15.5" x14ac:dyDescent="0.35">
      <c r="C188" t="s">
        <v>215</v>
      </c>
      <c r="I188" s="6">
        <v>182.49</v>
      </c>
      <c r="J188" s="6">
        <v>270.83999999999997</v>
      </c>
      <c r="K188" s="6">
        <v>5073.3</v>
      </c>
      <c r="L188" s="6">
        <v>1264064589.8099999</v>
      </c>
      <c r="M188" s="6">
        <v>913626495.46000004</v>
      </c>
    </row>
    <row r="189" spans="3:13" ht="15.5" x14ac:dyDescent="0.35">
      <c r="C189" t="s">
        <v>216</v>
      </c>
      <c r="I189" s="5">
        <v>5000000000</v>
      </c>
      <c r="K189" s="5">
        <v>45000000000</v>
      </c>
      <c r="L189" s="5">
        <v>38000000000</v>
      </c>
      <c r="M189" s="5">
        <v>34000000000</v>
      </c>
    </row>
    <row r="190" spans="3:13" ht="15.5" x14ac:dyDescent="0.35">
      <c r="C190" t="s">
        <v>217</v>
      </c>
      <c r="I190" s="5">
        <v>769000000000</v>
      </c>
      <c r="K190" s="5">
        <v>32000000000</v>
      </c>
      <c r="L190" s="5">
        <v>77000000000</v>
      </c>
      <c r="M190" s="5">
        <v>112000000000</v>
      </c>
    </row>
    <row r="191" spans="3:13" ht="15.5" x14ac:dyDescent="0.35">
      <c r="C191" t="s">
        <v>25</v>
      </c>
      <c r="I191" s="5">
        <v>775000000000</v>
      </c>
      <c r="K191" s="5">
        <v>77000000000</v>
      </c>
      <c r="L191" s="5">
        <v>115000000000</v>
      </c>
      <c r="M191" s="5">
        <v>146000000000</v>
      </c>
    </row>
    <row r="192" spans="3:13" ht="15.5" x14ac:dyDescent="0.35">
      <c r="C192" t="s">
        <v>22</v>
      </c>
      <c r="I192" s="5">
        <v>-93000000000</v>
      </c>
      <c r="J192" s="5">
        <v>-579000000000</v>
      </c>
      <c r="K192" s="5">
        <v>-704000000000</v>
      </c>
      <c r="L192" s="5">
        <v>-176000000000</v>
      </c>
      <c r="M192" s="5">
        <v>-244000000000</v>
      </c>
    </row>
    <row r="193" spans="2:13" ht="15.5" x14ac:dyDescent="0.35">
      <c r="C193" t="s">
        <v>218</v>
      </c>
      <c r="I193" s="5">
        <v>1129000000000</v>
      </c>
      <c r="J193" s="5">
        <v>962000000000</v>
      </c>
      <c r="K193" s="5">
        <v>912000000000</v>
      </c>
      <c r="L193" s="5">
        <v>327000000000</v>
      </c>
      <c r="M193" s="5">
        <v>331000000000</v>
      </c>
    </row>
    <row r="194" spans="2:13" ht="15.5" x14ac:dyDescent="0.35">
      <c r="C194" t="s">
        <v>219</v>
      </c>
      <c r="I194" s="5">
        <v>908000000000</v>
      </c>
      <c r="J194" s="5">
        <v>577000000000</v>
      </c>
      <c r="K194" s="5">
        <v>576000000000</v>
      </c>
      <c r="L194" s="5">
        <v>405000000000</v>
      </c>
      <c r="M194" s="5">
        <v>466000000000</v>
      </c>
    </row>
    <row r="195" spans="2:13" ht="15.5" x14ac:dyDescent="0.35">
      <c r="C195" t="s">
        <v>220</v>
      </c>
      <c r="I195" s="5">
        <v>-60000000000</v>
      </c>
      <c r="J195" s="5">
        <v>-200000000000</v>
      </c>
      <c r="K195" s="5">
        <v>-169000000000</v>
      </c>
      <c r="L195" s="5">
        <v>-330000000000</v>
      </c>
      <c r="M195" s="5">
        <v>-166000000000</v>
      </c>
    </row>
    <row r="196" spans="2:13" ht="15.5" x14ac:dyDescent="0.35">
      <c r="C196" t="s">
        <v>14</v>
      </c>
      <c r="I196" s="5">
        <v>848000000000</v>
      </c>
      <c r="J196" s="5">
        <v>377000000000</v>
      </c>
      <c r="K196" s="5">
        <v>407000000000</v>
      </c>
      <c r="L196" s="5">
        <v>75000000000</v>
      </c>
      <c r="M196" s="5">
        <v>300000000000</v>
      </c>
    </row>
    <row r="197" spans="2:13" ht="15.5" x14ac:dyDescent="0.35">
      <c r="C197" t="s">
        <v>16</v>
      </c>
      <c r="I197" s="6">
        <v>99.2</v>
      </c>
      <c r="J197" s="6">
        <v>45.54</v>
      </c>
      <c r="K197" s="6">
        <v>982.91</v>
      </c>
      <c r="L197" s="6">
        <v>74837297.049999997</v>
      </c>
      <c r="M197" s="6">
        <v>299664026.19999999</v>
      </c>
    </row>
    <row r="199" spans="2:13" ht="15.5" x14ac:dyDescent="0.35">
      <c r="B199" t="s">
        <v>221</v>
      </c>
      <c r="C199" t="s">
        <v>222</v>
      </c>
      <c r="D199" s="5">
        <v>177000000000</v>
      </c>
      <c r="E199" s="5">
        <v>140000000000</v>
      </c>
      <c r="F199" s="5">
        <v>159000000000</v>
      </c>
      <c r="G199" s="5">
        <v>147000000000</v>
      </c>
      <c r="H199" s="5">
        <v>708000000000</v>
      </c>
      <c r="I199" s="5">
        <v>613000000000</v>
      </c>
      <c r="J199" s="5">
        <v>629000000000</v>
      </c>
      <c r="K199" s="5">
        <v>560000000000</v>
      </c>
      <c r="L199" s="5">
        <v>404000000000</v>
      </c>
      <c r="M199" s="5">
        <v>391000000000</v>
      </c>
    </row>
    <row r="200" spans="2:13" ht="15.5" x14ac:dyDescent="0.35">
      <c r="C200" t="s">
        <v>223</v>
      </c>
      <c r="H200" s="5">
        <v>623000000000</v>
      </c>
      <c r="I200" s="5">
        <v>613000000000</v>
      </c>
      <c r="J200" s="5">
        <v>629000000000</v>
      </c>
    </row>
    <row r="201" spans="2:13" ht="15.5" x14ac:dyDescent="0.35">
      <c r="C201" t="s">
        <v>224</v>
      </c>
      <c r="H201" s="6">
        <v>51.68</v>
      </c>
      <c r="I201" s="6">
        <v>35.11</v>
      </c>
      <c r="J201" s="6">
        <v>187.26</v>
      </c>
    </row>
    <row r="202" spans="2:13" ht="15.5" x14ac:dyDescent="0.35">
      <c r="C202" t="s">
        <v>63</v>
      </c>
      <c r="H202" s="6">
        <v>0.62360000000000004</v>
      </c>
      <c r="I202" s="6">
        <v>0.4758</v>
      </c>
    </row>
    <row r="203" spans="2:13" ht="15.5" x14ac:dyDescent="0.35">
      <c r="C203" t="s">
        <v>225</v>
      </c>
      <c r="H203" s="6">
        <v>3.8699999999999998E-2</v>
      </c>
      <c r="I203" s="6">
        <v>2.0499999999999997E-2</v>
      </c>
      <c r="J203" s="6">
        <v>8.0399999999999985E-2</v>
      </c>
    </row>
    <row r="204" spans="2:13" ht="15.5" x14ac:dyDescent="0.35">
      <c r="C204" t="s">
        <v>43</v>
      </c>
      <c r="D204" s="6">
        <v>20.72</v>
      </c>
      <c r="E204" s="6">
        <v>16.41</v>
      </c>
      <c r="F204" s="6">
        <v>18.57</v>
      </c>
      <c r="G204" s="6">
        <v>17.2</v>
      </c>
      <c r="H204" s="6">
        <v>82.87</v>
      </c>
      <c r="I204" s="6">
        <v>71.760000000000005</v>
      </c>
      <c r="J204" s="6">
        <v>73.63</v>
      </c>
      <c r="K204" s="6">
        <v>65.510000000000005</v>
      </c>
      <c r="L204" s="6">
        <v>47.32</v>
      </c>
      <c r="M204" s="6">
        <v>45.77</v>
      </c>
    </row>
    <row r="205" spans="2:13" ht="15.5" x14ac:dyDescent="0.35">
      <c r="C205" t="s">
        <v>226</v>
      </c>
      <c r="H205" s="6">
        <v>72.900000000000006</v>
      </c>
      <c r="I205" s="6">
        <v>71.760000000000005</v>
      </c>
      <c r="J205" s="6">
        <v>73.63</v>
      </c>
    </row>
    <row r="206" spans="2:13" ht="15.5" x14ac:dyDescent="0.35">
      <c r="C206" t="s">
        <v>65</v>
      </c>
      <c r="H206" s="6">
        <v>51.68</v>
      </c>
      <c r="I206" s="6">
        <v>35.11</v>
      </c>
      <c r="J206" s="6">
        <v>187.26</v>
      </c>
    </row>
    <row r="207" spans="2:13" ht="15.5" x14ac:dyDescent="0.35">
      <c r="C207" t="s">
        <v>227</v>
      </c>
      <c r="H207" s="6">
        <v>0.62360000000000004</v>
      </c>
      <c r="I207" s="6">
        <v>0.4758</v>
      </c>
    </row>
    <row r="208" spans="2:13" ht="15.5" x14ac:dyDescent="0.35">
      <c r="C208" t="s">
        <v>228</v>
      </c>
      <c r="H208" s="6">
        <v>3.8699999999999998E-2</v>
      </c>
      <c r="I208" s="6">
        <v>2.0499999999999997E-2</v>
      </c>
      <c r="J208" s="6">
        <v>8.0399999999999985E-2</v>
      </c>
    </row>
    <row r="209" spans="3:13" ht="15.5" x14ac:dyDescent="0.35">
      <c r="C209" t="s">
        <v>229</v>
      </c>
      <c r="D209" s="5">
        <v>763000000000</v>
      </c>
      <c r="E209" s="5">
        <v>680000000000</v>
      </c>
      <c r="F209" s="5">
        <v>823000000000</v>
      </c>
      <c r="G209" s="5">
        <v>732000000000</v>
      </c>
      <c r="H209" s="5">
        <v>3053000000000</v>
      </c>
      <c r="I209" s="5">
        <v>2936000000000</v>
      </c>
      <c r="J209" s="5">
        <v>3043000000000</v>
      </c>
      <c r="K209" s="5">
        <v>3135000000000</v>
      </c>
      <c r="L209" s="5">
        <v>2873000000000</v>
      </c>
      <c r="M209" s="5">
        <v>2318000000000</v>
      </c>
    </row>
    <row r="210" spans="3:13" ht="15.5" x14ac:dyDescent="0.35">
      <c r="C210" t="s">
        <v>230</v>
      </c>
      <c r="H210" s="5">
        <v>2999000000000</v>
      </c>
      <c r="I210" s="5">
        <v>2936000000000</v>
      </c>
      <c r="J210" s="5">
        <v>3043000000000</v>
      </c>
    </row>
    <row r="211" spans="3:13" ht="15.5" x14ac:dyDescent="0.35">
      <c r="C211" t="s">
        <v>231</v>
      </c>
      <c r="H211" s="6">
        <v>51.68</v>
      </c>
      <c r="I211" s="6">
        <v>35.11</v>
      </c>
      <c r="J211" s="6">
        <v>187.26</v>
      </c>
    </row>
    <row r="212" spans="3:13" ht="15.5" x14ac:dyDescent="0.35">
      <c r="C212" t="s">
        <v>232</v>
      </c>
      <c r="H212" s="6">
        <v>0.62360000000000004</v>
      </c>
      <c r="I212" s="6">
        <v>0.4758</v>
      </c>
    </row>
    <row r="213" spans="3:13" ht="15.5" x14ac:dyDescent="0.35">
      <c r="C213" t="s">
        <v>233</v>
      </c>
      <c r="H213" s="6">
        <v>3.8699999999999998E-2</v>
      </c>
      <c r="I213" s="6">
        <v>2.0499999999999997E-2</v>
      </c>
      <c r="J213" s="6">
        <v>8.0399999999999985E-2</v>
      </c>
    </row>
    <row r="214" spans="3:13" ht="15.5" x14ac:dyDescent="0.35">
      <c r="C214" t="s">
        <v>234</v>
      </c>
      <c r="I214" s="6">
        <v>16.23</v>
      </c>
    </row>
    <row r="215" spans="3:13" ht="15.5" x14ac:dyDescent="0.35">
      <c r="C215" t="s">
        <v>235</v>
      </c>
      <c r="I215" s="6">
        <v>18.45</v>
      </c>
    </row>
    <row r="216" spans="3:13" ht="15.5" x14ac:dyDescent="0.35">
      <c r="C216" t="s">
        <v>236</v>
      </c>
      <c r="I216" s="6">
        <v>7.42</v>
      </c>
    </row>
    <row r="217" spans="3:13" ht="15.5" x14ac:dyDescent="0.35">
      <c r="C217" t="s">
        <v>237</v>
      </c>
      <c r="I217" s="6">
        <v>5.4199999999999998E-2</v>
      </c>
    </row>
    <row r="218" spans="3:13" ht="15.5" x14ac:dyDescent="0.35">
      <c r="C218" t="s">
        <v>238</v>
      </c>
      <c r="I218" s="6">
        <v>3.83</v>
      </c>
    </row>
    <row r="219" spans="3:13" ht="15.5" x14ac:dyDescent="0.35">
      <c r="C219" t="s">
        <v>239</v>
      </c>
      <c r="I219" s="6">
        <v>6.62</v>
      </c>
    </row>
    <row r="220" spans="3:13" ht="15.5" x14ac:dyDescent="0.35">
      <c r="C220" t="s">
        <v>240</v>
      </c>
      <c r="I220" s="6">
        <v>17.670000000000002</v>
      </c>
    </row>
    <row r="221" spans="3:13" ht="15.5" x14ac:dyDescent="0.35">
      <c r="C221" t="s">
        <v>241</v>
      </c>
      <c r="I221" s="6">
        <v>19.8</v>
      </c>
    </row>
    <row r="222" spans="3:13" ht="15.5" x14ac:dyDescent="0.35">
      <c r="C222" t="s">
        <v>242</v>
      </c>
      <c r="I222" s="6">
        <v>15.78</v>
      </c>
    </row>
    <row r="223" spans="3:13" ht="15.5" x14ac:dyDescent="0.35">
      <c r="C223" t="s">
        <v>243</v>
      </c>
      <c r="I223" s="5">
        <v>12</v>
      </c>
    </row>
    <row r="224" spans="3:13" ht="15.5" x14ac:dyDescent="0.35">
      <c r="C224" t="s">
        <v>244</v>
      </c>
      <c r="I224" s="6">
        <v>-3.39</v>
      </c>
    </row>
    <row r="225" spans="3:9" ht="15.5" x14ac:dyDescent="0.35">
      <c r="C225" t="s">
        <v>245</v>
      </c>
      <c r="I225" s="6">
        <v>-0.18</v>
      </c>
    </row>
    <row r="226" spans="3:9" ht="15.5" x14ac:dyDescent="0.35">
      <c r="C226" t="s">
        <v>246</v>
      </c>
      <c r="I226" s="6">
        <v>72.900000000000006</v>
      </c>
    </row>
    <row r="227" spans="3:9" ht="15.5" x14ac:dyDescent="0.35">
      <c r="C227" t="s">
        <v>247</v>
      </c>
      <c r="I227" s="6">
        <v>82.87</v>
      </c>
    </row>
    <row r="228" spans="3:9" ht="15.5" x14ac:dyDescent="0.35">
      <c r="C228" t="s">
        <v>248</v>
      </c>
      <c r="I228" s="6">
        <v>351.03</v>
      </c>
    </row>
    <row r="229" spans="3:9" ht="15.5" x14ac:dyDescent="0.35">
      <c r="C229" t="s">
        <v>249</v>
      </c>
      <c r="D229" s="6">
        <v>104.49</v>
      </c>
    </row>
    <row r="230" spans="3:9" ht="15.5" x14ac:dyDescent="0.35">
      <c r="C230" t="s">
        <v>250</v>
      </c>
      <c r="I230" s="6">
        <v>203.21</v>
      </c>
    </row>
    <row r="231" spans="3:9" ht="15.5" x14ac:dyDescent="0.35">
      <c r="C231" t="s">
        <v>251</v>
      </c>
      <c r="I231" s="6">
        <v>67.91</v>
      </c>
    </row>
    <row r="232" spans="3:9" ht="15.5" x14ac:dyDescent="0.35">
      <c r="C232" t="s">
        <v>252</v>
      </c>
      <c r="D232" s="6">
        <v>3.12</v>
      </c>
    </row>
    <row r="233" spans="3:9" ht="15.5" x14ac:dyDescent="0.35">
      <c r="C233" t="s">
        <v>253</v>
      </c>
      <c r="D233" s="6">
        <v>2.46</v>
      </c>
    </row>
    <row r="234" spans="3:9" ht="15.5" x14ac:dyDescent="0.35">
      <c r="C234" t="s">
        <v>254</v>
      </c>
      <c r="D234" s="6">
        <v>0.45</v>
      </c>
    </row>
    <row r="235" spans="3:9" ht="15.5" x14ac:dyDescent="0.35">
      <c r="C235" t="s">
        <v>255</v>
      </c>
      <c r="D235" s="6">
        <v>0.44</v>
      </c>
    </row>
    <row r="236" spans="3:9" ht="15.5" x14ac:dyDescent="0.35">
      <c r="C236" t="s">
        <v>256</v>
      </c>
      <c r="D236" s="6">
        <v>0.82</v>
      </c>
    </row>
    <row r="237" spans="3:9" ht="15.5" x14ac:dyDescent="0.35">
      <c r="C237" t="s">
        <v>257</v>
      </c>
      <c r="D237" s="6">
        <v>0.24</v>
      </c>
    </row>
    <row r="238" spans="3:9" ht="15.5" x14ac:dyDescent="0.35">
      <c r="C238" t="s">
        <v>258</v>
      </c>
      <c r="D238" s="6">
        <v>1.82</v>
      </c>
    </row>
    <row r="239" spans="3:9" ht="15.5" x14ac:dyDescent="0.35">
      <c r="C239" t="s">
        <v>259</v>
      </c>
      <c r="I239" s="6">
        <v>20.53</v>
      </c>
    </row>
    <row r="240" spans="3:9" ht="15.5" x14ac:dyDescent="0.35">
      <c r="C240" t="s">
        <v>12</v>
      </c>
      <c r="D240" s="5">
        <v>38000000000</v>
      </c>
    </row>
    <row r="241" spans="3:9" ht="15.5" x14ac:dyDescent="0.35">
      <c r="C241" t="s">
        <v>260</v>
      </c>
      <c r="I241" s="6">
        <v>6.35</v>
      </c>
    </row>
    <row r="242" spans="3:9" ht="15.5" x14ac:dyDescent="0.35">
      <c r="C242" t="s">
        <v>261</v>
      </c>
      <c r="I242" s="6">
        <v>0.19719999999999999</v>
      </c>
    </row>
    <row r="243" spans="3:9" ht="15.5" x14ac:dyDescent="0.35">
      <c r="C243" t="s">
        <v>262</v>
      </c>
      <c r="I243" s="6">
        <v>0.35880000000000001</v>
      </c>
    </row>
    <row r="244" spans="3:9" ht="15.5" x14ac:dyDescent="0.35">
      <c r="C244" t="s">
        <v>263</v>
      </c>
      <c r="I244" s="6">
        <v>0.32299999999999995</v>
      </c>
    </row>
    <row r="245" spans="3:9" ht="15.5" x14ac:dyDescent="0.35">
      <c r="C245" t="s">
        <v>264</v>
      </c>
      <c r="I245" s="6">
        <v>0.25679999999999997</v>
      </c>
    </row>
    <row r="246" spans="3:9" ht="15.5" x14ac:dyDescent="0.35">
      <c r="C246" t="s">
        <v>265</v>
      </c>
      <c r="D246" s="6">
        <v>56.39</v>
      </c>
    </row>
    <row r="247" spans="3:9" ht="15.5" x14ac:dyDescent="0.35">
      <c r="C247" t="s">
        <v>266</v>
      </c>
      <c r="D247" s="6">
        <v>81.040000000000006</v>
      </c>
    </row>
    <row r="248" spans="3:9" ht="15.5" x14ac:dyDescent="0.35">
      <c r="C248" t="s">
        <v>340</v>
      </c>
      <c r="D248" s="5">
        <v>79</v>
      </c>
    </row>
    <row r="249" spans="3:9" ht="15.5" x14ac:dyDescent="0.35">
      <c r="C249" t="s">
        <v>267</v>
      </c>
      <c r="D249" s="6">
        <v>58.43</v>
      </c>
    </row>
    <row r="250" spans="3:9" ht="15.5" x14ac:dyDescent="0.35">
      <c r="C250" t="s">
        <v>268</v>
      </c>
      <c r="D250" s="6">
        <v>1.61</v>
      </c>
    </row>
    <row r="251" spans="3:9" ht="15.5" x14ac:dyDescent="0.35">
      <c r="C251" t="s">
        <v>269</v>
      </c>
      <c r="I251" s="6">
        <v>0.99</v>
      </c>
    </row>
    <row r="252" spans="3:9" ht="15.5" x14ac:dyDescent="0.35">
      <c r="C252" t="s">
        <v>270</v>
      </c>
      <c r="I252" s="6">
        <v>4.95</v>
      </c>
    </row>
    <row r="253" spans="3:9" ht="15.5" x14ac:dyDescent="0.35">
      <c r="C253" t="s">
        <v>39</v>
      </c>
      <c r="I253" s="5">
        <v>11492000000000</v>
      </c>
    </row>
    <row r="254" spans="3:9" ht="15.5" x14ac:dyDescent="0.35">
      <c r="C254" t="s">
        <v>271</v>
      </c>
      <c r="I254" s="5">
        <v>11373000000000</v>
      </c>
    </row>
    <row r="255" spans="3:9" ht="15.5" x14ac:dyDescent="0.35">
      <c r="C255" t="s">
        <v>272</v>
      </c>
      <c r="I255" s="6">
        <v>8539999999.999999</v>
      </c>
    </row>
    <row r="256" spans="3:9" ht="15.5" x14ac:dyDescent="0.35">
      <c r="C256" t="s">
        <v>273</v>
      </c>
      <c r="I256" s="6">
        <v>0.1</v>
      </c>
    </row>
    <row r="257" spans="3:9" ht="15.5" x14ac:dyDescent="0.35">
      <c r="C257" t="s">
        <v>274</v>
      </c>
      <c r="D257" s="6">
        <v>0.43619999999999998</v>
      </c>
    </row>
    <row r="258" spans="3:9" ht="15.5" x14ac:dyDescent="0.35">
      <c r="C258" t="s">
        <v>275</v>
      </c>
      <c r="D258" s="6">
        <v>0.30510000000000004</v>
      </c>
    </row>
    <row r="259" spans="3:9" ht="15.5" x14ac:dyDescent="0.35">
      <c r="C259" t="s">
        <v>276</v>
      </c>
      <c r="D259" s="6">
        <v>0.23199999999999998</v>
      </c>
    </row>
    <row r="260" spans="3:9" ht="15.5" x14ac:dyDescent="0.35">
      <c r="C260" t="s">
        <v>277</v>
      </c>
      <c r="D260" s="6">
        <v>9.0800000000000006E-2</v>
      </c>
    </row>
    <row r="261" spans="3:9" ht="15.5" x14ac:dyDescent="0.35">
      <c r="C261" t="s">
        <v>278</v>
      </c>
      <c r="D261" s="6">
        <v>0.40579999999999999</v>
      </c>
    </row>
    <row r="262" spans="3:9" ht="15.5" x14ac:dyDescent="0.35">
      <c r="C262" t="s">
        <v>279</v>
      </c>
      <c r="D262" s="6">
        <v>5.8600000000000006E-2</v>
      </c>
    </row>
    <row r="263" spans="3:9" ht="15.5" x14ac:dyDescent="0.35">
      <c r="C263" t="s">
        <v>280</v>
      </c>
      <c r="I263" s="6">
        <v>16.57</v>
      </c>
    </row>
    <row r="264" spans="3:9" ht="15.5" x14ac:dyDescent="0.35">
      <c r="C264" t="s">
        <v>281</v>
      </c>
      <c r="I264" s="6">
        <v>51.68</v>
      </c>
    </row>
    <row r="265" spans="3:9" ht="15.5" x14ac:dyDescent="0.35">
      <c r="C265" t="s">
        <v>282</v>
      </c>
      <c r="I265" s="6">
        <v>0.62360000000000004</v>
      </c>
    </row>
    <row r="266" spans="3:9" ht="15.5" x14ac:dyDescent="0.35">
      <c r="C266" t="s">
        <v>283</v>
      </c>
      <c r="I266" s="6">
        <v>3.8699999999999998E-2</v>
      </c>
    </row>
    <row r="267" spans="3:9" ht="15.5" x14ac:dyDescent="0.35">
      <c r="C267" t="s">
        <v>284</v>
      </c>
      <c r="I267" t="s">
        <v>478</v>
      </c>
    </row>
    <row r="268" spans="3:9" ht="15.5" x14ac:dyDescent="0.35">
      <c r="C268" t="s">
        <v>286</v>
      </c>
      <c r="I268" s="5">
        <v>7</v>
      </c>
    </row>
    <row r="269" spans="3:9" ht="15.5" x14ac:dyDescent="0.35">
      <c r="C269" t="s">
        <v>287</v>
      </c>
      <c r="I269" s="6">
        <v>0.28999999999999998</v>
      </c>
    </row>
    <row r="270" spans="3:9" ht="15.5" x14ac:dyDescent="0.35">
      <c r="C270" t="s">
        <v>288</v>
      </c>
      <c r="I270" s="6">
        <v>0.86</v>
      </c>
    </row>
    <row r="271" spans="3:9" ht="15.5" x14ac:dyDescent="0.35">
      <c r="C271" t="s">
        <v>289</v>
      </c>
      <c r="I271" s="6">
        <v>0.41</v>
      </c>
    </row>
    <row r="272" spans="3:9" ht="15.5" x14ac:dyDescent="0.35">
      <c r="C272" t="s">
        <v>290</v>
      </c>
      <c r="I272" s="6">
        <v>0.27</v>
      </c>
    </row>
    <row r="273" spans="3:9" ht="15.5" x14ac:dyDescent="0.35">
      <c r="C273" t="s">
        <v>291</v>
      </c>
      <c r="I273" s="6">
        <v>0.09</v>
      </c>
    </row>
    <row r="274" spans="3:9" ht="15.5" x14ac:dyDescent="0.35">
      <c r="C274" t="s">
        <v>292</v>
      </c>
      <c r="I274" s="6">
        <v>0.49</v>
      </c>
    </row>
    <row r="275" spans="3:9" ht="15.5" x14ac:dyDescent="0.35">
      <c r="C275" t="s">
        <v>293</v>
      </c>
      <c r="I275" s="5">
        <v>2999000000000</v>
      </c>
    </row>
    <row r="276" spans="3:9" ht="15.5" x14ac:dyDescent="0.35">
      <c r="C276" t="s">
        <v>294</v>
      </c>
      <c r="I276" s="5">
        <v>1104000000000</v>
      </c>
    </row>
    <row r="277" spans="3:9" ht="15.5" x14ac:dyDescent="0.35">
      <c r="C277" t="s">
        <v>295</v>
      </c>
      <c r="I277" s="5">
        <v>925000000000</v>
      </c>
    </row>
    <row r="278" spans="3:9" ht="15.5" x14ac:dyDescent="0.35">
      <c r="C278" t="s">
        <v>296</v>
      </c>
      <c r="I278" s="5">
        <v>623000000000</v>
      </c>
    </row>
    <row r="279" spans="3:9" ht="15.5" x14ac:dyDescent="0.35">
      <c r="C279" t="s">
        <v>297</v>
      </c>
      <c r="D279" s="5">
        <v>893000000000</v>
      </c>
    </row>
    <row r="280" spans="3:9" ht="15.5" x14ac:dyDescent="0.35">
      <c r="C280" t="s">
        <v>298</v>
      </c>
      <c r="D280" s="5">
        <v>3158000000000</v>
      </c>
    </row>
    <row r="281" spans="3:9" ht="15.5" x14ac:dyDescent="0.35">
      <c r="C281" t="s">
        <v>299</v>
      </c>
      <c r="D281" s="5">
        <v>1422000000000</v>
      </c>
    </row>
    <row r="282" spans="3:9" ht="15.5" x14ac:dyDescent="0.35">
      <c r="C282" t="s">
        <v>206</v>
      </c>
      <c r="D282" s="5">
        <v>1280000000000</v>
      </c>
    </row>
    <row r="283" spans="3:9" ht="15.5" x14ac:dyDescent="0.35">
      <c r="C283" t="s">
        <v>205</v>
      </c>
      <c r="I283" s="5">
        <v>1736000000000</v>
      </c>
    </row>
    <row r="284" spans="3:9" ht="15.5" x14ac:dyDescent="0.35">
      <c r="C284" t="s">
        <v>204</v>
      </c>
      <c r="D284" s="5">
        <v>759000000000</v>
      </c>
    </row>
    <row r="285" spans="3:9" ht="15.5" x14ac:dyDescent="0.35">
      <c r="C285" t="s">
        <v>203</v>
      </c>
      <c r="D285" s="5">
        <v>14000000000</v>
      </c>
    </row>
    <row r="286" spans="3:9" ht="15.5" x14ac:dyDescent="0.35">
      <c r="C286" t="s">
        <v>23</v>
      </c>
      <c r="D286" s="5">
        <v>773000000000</v>
      </c>
    </row>
    <row r="287" spans="3:9" ht="15.5" x14ac:dyDescent="0.35">
      <c r="C287" t="s">
        <v>20</v>
      </c>
      <c r="D287" s="5">
        <v>-120000000000</v>
      </c>
    </row>
    <row r="288" spans="3:9" ht="15.5" x14ac:dyDescent="0.35">
      <c r="C288" t="s">
        <v>300</v>
      </c>
      <c r="I288" s="5">
        <v>1736000000000</v>
      </c>
    </row>
    <row r="289" spans="3:9" ht="15.5" x14ac:dyDescent="0.35">
      <c r="C289" t="s">
        <v>301</v>
      </c>
      <c r="I289" s="5">
        <v>650000000000</v>
      </c>
    </row>
    <row r="290" spans="3:9" ht="15.5" x14ac:dyDescent="0.35">
      <c r="C290" t="s">
        <v>302</v>
      </c>
      <c r="I290" s="5">
        <v>-84000000000</v>
      </c>
    </row>
    <row r="291" spans="3:9" ht="15.5" x14ac:dyDescent="0.35">
      <c r="C291" t="s">
        <v>303</v>
      </c>
      <c r="I291" s="5">
        <v>-1173000000000</v>
      </c>
    </row>
    <row r="292" spans="3:9" ht="15.5" x14ac:dyDescent="0.35">
      <c r="C292" t="s">
        <v>304</v>
      </c>
      <c r="I292" s="5">
        <v>-70000000000</v>
      </c>
    </row>
    <row r="293" spans="3:9" ht="15.5" x14ac:dyDescent="0.35">
      <c r="C293" t="s">
        <v>305</v>
      </c>
      <c r="I293" s="5">
        <v>580000000000</v>
      </c>
    </row>
  </sheetData>
  <pageMargins left="0.7" right="0.7" top="0.75" bottom="0.75" header="0.3" footer="0.3"/>
  <ignoredErrors>
    <ignoredError sqref="A1:M29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479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480</v>
      </c>
      <c r="D2" s="2" vm="19">
        <f ca="1">IFERROR(_xlfn.STOCKHISTORY("XIDX:" &amp; $C$1, D3, , 0, 0, 1), "Libur")</f>
        <v>600</v>
      </c>
      <c r="H2" s="2" vm="19">
        <f ca="1">IFERROR(INDEX(D2:G2,COUNT(D2:G2)),"")</f>
        <v>600</v>
      </c>
      <c r="I2" s="2" vm="20">
        <f ca="1">IFERROR(_xlfn.STOCKHISTORY("XIDX:" &amp; $C$1, I1, , 0, 0, 1), "Libur")</f>
        <v>540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444458712375</v>
      </c>
      <c r="H4" s="2">
        <f>IFERROR(SUM(D4:G4)*(4/MAX(1,COUNT(D4:G4))),"")</f>
        <v>1777834849500</v>
      </c>
      <c r="I4" s="2">
        <f>IFERROR(INDEX(I51:I500,MATCH($C$4,$C$51:$C$500,0)),"")</f>
        <v>1497134772364</v>
      </c>
      <c r="J4" s="2">
        <f>IFERROR(INDEX(J51:J500,MATCH($C$4,$C$51:$C$500,0)),"")</f>
        <v>1038659233501</v>
      </c>
      <c r="K4" s="2">
        <f>IFERROR(INDEX(K51:K500,MATCH($C$4,$C$51:$C$500,0)),"")</f>
        <v>482071231185</v>
      </c>
      <c r="L4" s="2">
        <f>IFERROR(INDEX(L51:L500,MATCH($C$4,$C$51:$C$500,0)),"")</f>
        <v>286714530466</v>
      </c>
      <c r="M4" s="2">
        <f>IFERROR(INDEX(M51:M500,MATCH($C$4,$C$51:$C$500,0)),"")</f>
        <v>107367004588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9553916714</v>
      </c>
      <c r="H5" s="2">
        <f>IFERROR(SUM(D5:G5)*(4/MAX(1,COUNT(D5:G5))),"")</f>
        <v>38215666856</v>
      </c>
      <c r="I5" s="2">
        <f>IFERROR(INDEX(I51:I500,MATCH($C$5,$C$51:$C$500,0)),"")</f>
        <v>90264791343</v>
      </c>
      <c r="J5" s="2">
        <f>IFERROR(INDEX(J51:J500,MATCH($C$5,$C$51:$C$500,0)),"")</f>
        <v>57567214620</v>
      </c>
      <c r="K5" s="2">
        <f>IFERROR(INDEX(K51:K500,MATCH($C$5,$C$51:$C$500,0)),"")</f>
        <v>1000899924</v>
      </c>
      <c r="L5" s="2">
        <f>IFERROR(INDEX(L51:L500,MATCH($C$5,$C$51:$C$500,0)),"")</f>
        <v>-59596579076</v>
      </c>
      <c r="M5" s="2">
        <f>IFERROR(INDEX(M51:M500,MATCH($C$5,$C$51:$C$500,0)),"")</f>
        <v>-33899631554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690141441410</v>
      </c>
      <c r="H6" s="2">
        <f>IFERROR(INDEX(D6:G6,COUNT(D6:G6)),"")</f>
        <v>690141441410</v>
      </c>
      <c r="I6" s="2">
        <f>IFERROR(INDEX(I51:I500,MATCH($C$6,$C$51:$C$500,0)),"")</f>
        <v>680587524696</v>
      </c>
      <c r="J6" s="2">
        <f>IFERROR(INDEX(J51:J500,MATCH($C$6,$C$51:$C$500,0)),"")</f>
        <v>253123293120</v>
      </c>
      <c r="K6" s="2">
        <f>IFERROR(INDEX(K51:K500,MATCH($C$6,$C$51:$C$500,0)),"")</f>
        <v>77484680382</v>
      </c>
      <c r="L6" s="2">
        <f>IFERROR(INDEX(L51:L500,MATCH($C$6,$C$51:$C$500,0)),"")</f>
        <v>-305804381931</v>
      </c>
      <c r="M6" s="2">
        <f>IFERROR(INDEX(M51:M500,MATCH($C$6,$C$51:$C$500,0)),"")</f>
        <v>-246207802855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8.92</v>
      </c>
      <c r="H7" s="3">
        <f>IFERROR(INDEX(D7:G7,COUNT(D7:G7)),"")</f>
        <v>8.92</v>
      </c>
      <c r="I7" s="3">
        <f>IFERROR(INDEX(I51:I500,MATCH($C$7,$C$51:$C$500,0))/1000000000,"")</f>
        <v>8.92</v>
      </c>
      <c r="J7" s="3">
        <f>IFERROR(INDEX(J51:J500,MATCH($C$7,$C$51:$C$500,0))/1000000000,"")</f>
        <v>7.04</v>
      </c>
      <c r="K7" s="3">
        <f>IFERROR(INDEX(K51:K500,MATCH($C$7,$C$51:$C$500,0))/1000000000,"")</f>
        <v>0.14000000000000001</v>
      </c>
      <c r="L7" s="3">
        <f>IFERROR(INDEX(L51:L500,MATCH($C$7,$C$51:$C$500,0))/1000000000,"")</f>
        <v>0.01</v>
      </c>
      <c r="M7" s="3">
        <f>IFERROR(INDEX(M51:M500,MATCH($C$7,$C$51:$C$500,0))/1000000000,"")</f>
        <v>0.01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-15000000000</v>
      </c>
      <c r="H8" s="2">
        <f>IFERROR(INDEX(D8:G8,COUNT(D8:G8)),"")</f>
        <v>-15000000000</v>
      </c>
      <c r="I8" s="2">
        <f>IFERROR(INDEX(I51:I500,MATCH($C$8,$C$51:$C$500,0)),"")</f>
        <v>125000000000</v>
      </c>
      <c r="J8" s="2">
        <f>IFERROR(INDEX(J51:J500,MATCH($C$8,$C$51:$C$500,0)),"")</f>
        <v>79000000000</v>
      </c>
      <c r="K8" s="2">
        <f>IFERROR(INDEX(K51:K500,MATCH($C$8,$C$51:$C$500,0)),"")</f>
        <v>-6000000000</v>
      </c>
      <c r="L8" s="2">
        <f>IFERROR(INDEX(L51:L500,MATCH($C$8,$C$51:$C$500,0)),"")</f>
        <v>18000000000</v>
      </c>
      <c r="M8" s="2">
        <f>IFERROR(INDEX(M51:M500,MATCH($C$8,$C$51:$C$500,0)),"")</f>
        <v>-33000000000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-1.63</v>
      </c>
      <c r="H9" s="3">
        <f>IFERROR(INDEX(D9:G9,COUNT(D9:G9)),"")</f>
        <v>-1.63</v>
      </c>
      <c r="I9" s="3">
        <f>IFERROR(INDEX(I51:I500,MATCH($C$9,$C$51:$C$500,0)),"")</f>
        <v>14.04</v>
      </c>
      <c r="J9" s="3">
        <f>IFERROR(INDEX(J51:J500,MATCH($C$9,$C$51:$C$500,0)),"")</f>
        <v>11.27</v>
      </c>
      <c r="K9" s="3">
        <f>IFERROR(INDEX(K51:K500,MATCH($C$9,$C$51:$C$500,0)),"")</f>
        <v>-44.58</v>
      </c>
      <c r="L9" s="3">
        <f>IFERROR(INDEX(L51:L500,MATCH($C$9,$C$51:$C$500,0)),"")</f>
        <v>2174.2600000000002</v>
      </c>
      <c r="M9" s="3">
        <f>IFERROR(INDEX(M51:M500,MATCH($C$9,$C$51:$C$500,0)),"")</f>
        <v>-4037.81</v>
      </c>
    </row>
    <row r="10" spans="1:13" ht="15.5" x14ac:dyDescent="0.35">
      <c r="C10" t="s">
        <v>17</v>
      </c>
      <c r="D10" s="3">
        <f ca="1">IFERROR(IF(D9=0,"",D2/D9),"")</f>
        <v>-368.0981595092025</v>
      </c>
      <c r="I10" s="3">
        <f ca="1">IFERROR(IF(I9=0,"",I2/I9),"")</f>
        <v>38.461538461538467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253801033074</v>
      </c>
      <c r="H11" s="2">
        <f>IFERROR(INDEX(D11:G11,COUNT(D11:G11)),"")</f>
        <v>253801033074</v>
      </c>
      <c r="I11" s="2">
        <f>IFERROR(INDEX(I51:I500,MATCH($C$11,$C$51:$C$500,0)),"")</f>
        <v>327531297226</v>
      </c>
      <c r="J11" s="2">
        <f>IFERROR(INDEX(J51:J500,MATCH($C$11,$C$51:$C$500,0)),"")</f>
        <v>63031014368</v>
      </c>
      <c r="K11" s="2">
        <f>IFERROR(INDEX(K51:K500,MATCH($C$11,$C$51:$C$500,0)),"")</f>
        <v>26906913615</v>
      </c>
      <c r="L11" s="2">
        <f>IFERROR(INDEX(L51:L500,MATCH($C$11,$C$51:$C$500,0)),"")</f>
        <v>17710028005</v>
      </c>
      <c r="M11" s="2">
        <f>IFERROR(INDEX(M51:M500,MATCH($C$11,$C$51:$C$500,0)),"")</f>
        <v>11715975330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-18000000000</v>
      </c>
      <c r="H12" s="2">
        <f>IFERROR(INDEX(D12:G12,COUNT(D12:G12)),"")</f>
        <v>-18000000000</v>
      </c>
      <c r="I12" s="2">
        <f>IFERROR(INDEX(I51:I500,MATCH($C$12,$C$51:$C$500,0)),"")</f>
        <v>-109000000000</v>
      </c>
      <c r="J12" s="2">
        <f>IFERROR(INDEX(J51:J500,MATCH($C$12,$C$51:$C$500,0)),"")</f>
        <v>155000000000</v>
      </c>
      <c r="K12" s="2">
        <f>IFERROR(INDEX(K51:K500,MATCH($C$12,$C$51:$C$500,0)),"")</f>
        <v>130000000000</v>
      </c>
      <c r="L12" s="2">
        <f>IFERROR(INDEX(L51:L500,MATCH($C$12,$C$51:$C$500,0)),"")</f>
        <v>403000000000</v>
      </c>
      <c r="M12" s="2">
        <f>IFERROR(INDEX(M51:M500,MATCH($C$12,$C$51:$C$500,0)),"")</f>
        <v>360000000000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236000000000</v>
      </c>
      <c r="H13" s="2">
        <f>IFERROR(INDEX(D13:G13,COUNT(D13:G13)),"")</f>
        <v>236000000000</v>
      </c>
      <c r="I13" s="2">
        <f>IFERROR(INDEX(I51:I500,MATCH($C$13,$C$51:$C$500,0)),"")</f>
        <v>218000000000</v>
      </c>
      <c r="J13" s="2">
        <f>IFERROR(INDEX(J51:J500,MATCH($C$13,$C$51:$C$500,0)),"")</f>
        <v>218000000000</v>
      </c>
      <c r="K13" s="2">
        <f>IFERROR(INDEX(K51:K500,MATCH($C$13,$C$51:$C$500,0)),"")</f>
        <v>157000000000</v>
      </c>
      <c r="L13" s="2">
        <f>IFERROR(INDEX(L51:L500,MATCH($C$13,$C$51:$C$500,0)),"")</f>
        <v>420000000000</v>
      </c>
      <c r="M13" s="2">
        <f>IFERROR(INDEX(M51:M500,MATCH($C$13,$C$51:$C$500,0)),"")</f>
        <v>371000000000</v>
      </c>
    </row>
    <row r="14" spans="1:13" ht="15.5" x14ac:dyDescent="0.35">
      <c r="C14" t="s">
        <v>26</v>
      </c>
      <c r="D14" s="2">
        <f>IFERROR(INDEX(D51:D500,MATCH($C$14,$C$51:$C$500,0)),"")</f>
        <v>-4455886636</v>
      </c>
      <c r="H14" s="2">
        <f>IFERROR(SUM(D14:G14)*(4/MAX(1,COUNT(D14:G14))),"")</f>
        <v>-17823546544</v>
      </c>
      <c r="I14" s="2">
        <f>IFERROR(INDEX(I51:I500,MATCH($C$14,$C$51:$C$500,0)),"")</f>
        <v>-14556310965</v>
      </c>
      <c r="J14" s="2">
        <f>IFERROR(INDEX(J51:J500,MATCH($C$14,$C$51:$C$500,0)),"")</f>
        <v>-13957672811</v>
      </c>
      <c r="K14" s="2">
        <f>IFERROR(INDEX(K51:K500,MATCH($C$14,$C$51:$C$500,0)),"")</f>
        <v>-3135689872</v>
      </c>
      <c r="L14" s="2">
        <f>IFERROR(INDEX(L51:L500,MATCH($C$14,$C$51:$C$500,0)),"")</f>
        <v>-1983443162</v>
      </c>
      <c r="M14" s="2">
        <f>IFERROR(INDEX(M51:M500,MATCH($C$14,$C$51:$C$500,0)),"")</f>
        <v>-1572635330</v>
      </c>
    </row>
    <row r="15" spans="1:13" ht="15.5" x14ac:dyDescent="0.35">
      <c r="C15" t="s">
        <v>27</v>
      </c>
      <c r="D15" s="2">
        <f>IFERROR(INDEX(D51:D500,MATCH($C$15,$C$51:$C$500,0)),"")</f>
        <v>-5746860026</v>
      </c>
      <c r="H15" s="2">
        <f>IFERROR(SUM(D15:G15)*(4/MAX(1,COUNT(D15:G15))),"")</f>
        <v>-22987440104</v>
      </c>
      <c r="I15" s="2">
        <f>IFERROR(INDEX(I51:I500,MATCH($C$15,$C$51:$C$500,0)),"")</f>
        <v>-13529336162</v>
      </c>
      <c r="J15" s="2">
        <f>IFERROR(INDEX(J51:J500,MATCH($C$15,$C$51:$C$500,0)),"")</f>
        <v>1154948650</v>
      </c>
      <c r="K15" s="2">
        <f>IFERROR(INDEX(K51:K500,MATCH($C$15,$C$51:$C$500,0)),"")</f>
        <v>-10097300</v>
      </c>
      <c r="L15" s="2">
        <f>IFERROR(INDEX(L51:L500,MATCH($C$15,$C$51:$C$500,0)),"")</f>
        <v>-223658611</v>
      </c>
      <c r="M15" s="2">
        <f>IFERROR(INDEX(M51:M500,MATCH($C$15,$C$51:$C$500,0)),"")</f>
        <v>347180094</v>
      </c>
    </row>
    <row r="16" spans="1:13" ht="15.5" x14ac:dyDescent="0.35">
      <c r="C16" t="s">
        <v>28</v>
      </c>
      <c r="D16" s="2">
        <f>IFERROR(INDEX(D51:D500,MATCH($C$16,$C$51:$C$500,0)),"")</f>
        <v>15178453271</v>
      </c>
      <c r="H16" s="2">
        <f>IFERROR(SUM(D16:G16)*(4/MAX(1,COUNT(D16:G16))),"")</f>
        <v>60713813084</v>
      </c>
      <c r="I16" s="2">
        <f>IFERROR(INDEX(I51:I500,MATCH($C$16,$C$51:$C$500,0)),"")</f>
        <v>103662378274</v>
      </c>
      <c r="J16" s="2">
        <f>IFERROR(INDEX(J51:J500,MATCH($C$16,$C$51:$C$500,0)),"")</f>
        <v>52957912161</v>
      </c>
      <c r="K16" s="2">
        <f>IFERROR(INDEX(K51:K500,MATCH($C$16,$C$51:$C$500,0)),"")</f>
        <v>-2359353546</v>
      </c>
      <c r="L16" s="2">
        <f>IFERROR(INDEX(L51:L500,MATCH($C$16,$C$51:$C$500,0)),"")</f>
        <v>-59707795976</v>
      </c>
      <c r="M16" s="2">
        <f>IFERROR(INDEX(M51:M500,MATCH($C$16,$C$51:$C$500,0)),"")</f>
        <v>-34155108315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36</v>
      </c>
      <c r="C19" t="s">
        <v>37</v>
      </c>
    </row>
    <row r="20" spans="1:13" ht="15.5" x14ac:dyDescent="0.35">
      <c r="A20" t="s">
        <v>38</v>
      </c>
      <c r="C20" t="s">
        <v>39</v>
      </c>
      <c r="D20" s="2">
        <f ca="1">IFERROR(D21*D2,"")</f>
        <v>5352000000000</v>
      </c>
      <c r="H20" s="2">
        <f t="shared" ref="H20:M20" ca="1" si="0">IFERROR(H21*H2,"")</f>
        <v>5352000000000</v>
      </c>
      <c r="I20" s="2">
        <f t="shared" ca="1" si="0"/>
        <v>4816800000000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8920000000</v>
      </c>
      <c r="H21" s="2">
        <f>IFERROR(INDEX(D21:G21,COUNT(D21:G21)),"")</f>
        <v>8920000000</v>
      </c>
      <c r="I21" s="2">
        <f>IFERROR(INDEX(I51:I500,MATCH($C$7,$C$51:$C$500,0)),"")</f>
        <v>8920000000</v>
      </c>
      <c r="J21" s="2">
        <f>IFERROR(INDEX(J51:J500,MATCH($C$7,$C$51:$C$500,0)),"")</f>
        <v>7040000000</v>
      </c>
      <c r="K21" s="2">
        <f>IFERROR(INDEX(K51:K500,MATCH($C$7,$C$51:$C$500,0)),"")</f>
        <v>140000000</v>
      </c>
      <c r="L21" s="2">
        <f>IFERROR(INDEX(L51:L500,MATCH($C$7,$C$51:$C$500,0)),"")</f>
        <v>10000000</v>
      </c>
      <c r="M21" s="2">
        <f>IFERROR(INDEX(M51:M500,MATCH($C$7,$C$51:$C$500,0)),"")</f>
        <v>10000000</v>
      </c>
    </row>
    <row r="23" spans="1:13" ht="15.5" x14ac:dyDescent="0.35">
      <c r="B23" t="s">
        <v>40</v>
      </c>
      <c r="C23" t="s">
        <v>41</v>
      </c>
      <c r="D23" s="3">
        <f>IFERROR(D5/D6*100,"")</f>
        <v>1.3843418378819246</v>
      </c>
      <c r="H23" s="3">
        <f t="shared" ref="H23:M23" si="1">IFERROR(H5/H6*100,"")</f>
        <v>5.5373673515276982</v>
      </c>
      <c r="I23" s="3">
        <f t="shared" si="1"/>
        <v>13.26277489193162</v>
      </c>
      <c r="J23" s="3">
        <f t="shared" si="1"/>
        <v>22.742756666297279</v>
      </c>
      <c r="K23" s="3">
        <f t="shared" si="1"/>
        <v>1.291739114190775</v>
      </c>
      <c r="L23" s="3">
        <f t="shared" si="1"/>
        <v>19.488464717110247</v>
      </c>
      <c r="M23" s="3">
        <f t="shared" si="1"/>
        <v>13.768707230600901</v>
      </c>
    </row>
    <row r="24" spans="1:13" ht="15.5" x14ac:dyDescent="0.35">
      <c r="C24" t="s">
        <v>42</v>
      </c>
      <c r="D24" s="4">
        <f>IFERROR(_xlfn.RRI(5,I23,D23),"")</f>
        <v>-0.36361228224273567</v>
      </c>
      <c r="H24" s="4">
        <f t="shared" ref="H24:M24" si="2">IFERROR(_xlfn.RRI(5,M23,H23),"")</f>
        <v>-0.16654523462358739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43</v>
      </c>
      <c r="C25" t="s">
        <v>44</v>
      </c>
      <c r="D25" s="3">
        <f>IFERROR(INDEX(D51:D500,MATCH($A$25,$C$51:$C$500,0)),"")</f>
        <v>1.06</v>
      </c>
      <c r="H25" s="3">
        <f>IFERROR(INDEX(D25:G25,COUNT(D25:G25)),"")</f>
        <v>1.06</v>
      </c>
      <c r="I25" s="3">
        <f>IFERROR(INDEX(I51:I500,MATCH($C$25,$C$51:$C$500,0)),"")</f>
        <v>10.11</v>
      </c>
      <c r="J25" s="3">
        <f>IFERROR(INDEX(J51:J500,MATCH($C$25,$C$51:$C$500,0)),"")</f>
        <v>8.27</v>
      </c>
      <c r="K25" s="3">
        <f>IFERROR(INDEX(K51:K500,MATCH($C$25,$C$51:$C$500,0)),"")</f>
        <v>7.97</v>
      </c>
      <c r="L25" s="3">
        <f>IFERROR(INDEX(L51:L500,MATCH($C$25,$C$51:$C$500,0)),"")</f>
        <v>-7402.7</v>
      </c>
      <c r="M25" s="3">
        <f>IFERROR(INDEX(M51:M500,MATCH($C$25,$C$51:$C$500,0)),"")</f>
        <v>-4175.9399999999996</v>
      </c>
    </row>
    <row r="26" spans="1:13" ht="15.5" x14ac:dyDescent="0.35">
      <c r="C26" t="s">
        <v>45</v>
      </c>
      <c r="D26" s="4">
        <f>IFERROR(_xlfn.RRI(5,I25,D25),"")</f>
        <v>-0.36304178683052157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46</v>
      </c>
      <c r="D27" s="3">
        <f>IFERROR(D4/D21,"")</f>
        <v>49.827209907511211</v>
      </c>
      <c r="H27" s="3">
        <f t="shared" ref="H27:M27" si="4">IFERROR(H4/H21,"")</f>
        <v>199.30883963004484</v>
      </c>
      <c r="I27" s="3">
        <f t="shared" si="4"/>
        <v>167.84022111704036</v>
      </c>
      <c r="J27" s="3">
        <f t="shared" si="4"/>
        <v>147.53682294048295</v>
      </c>
      <c r="K27" s="3">
        <f t="shared" si="4"/>
        <v>3443.3659370357141</v>
      </c>
      <c r="L27" s="3">
        <f t="shared" si="4"/>
        <v>28671.4530466</v>
      </c>
      <c r="M27" s="3">
        <f t="shared" si="4"/>
        <v>10736.7004588</v>
      </c>
    </row>
    <row r="28" spans="1:13" ht="15.5" x14ac:dyDescent="0.35">
      <c r="C28" t="s">
        <v>47</v>
      </c>
      <c r="D28" s="4">
        <f>IFERROR(_xlfn.RRI(5,I27,D27),"")</f>
        <v>-0.21564240669801416</v>
      </c>
      <c r="H28" s="4">
        <f t="shared" ref="H28:M28" si="5">IFERROR(_xlfn.RRI(5,M27,H27),"")</f>
        <v>-0.54946229262791058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48</v>
      </c>
      <c r="H29" s="4">
        <f t="shared" ref="H29:M29" si="6">IFERROR(((H25-I25)/I25)*100%,"")</f>
        <v>-0.89515331355093963</v>
      </c>
      <c r="I29" s="4">
        <f t="shared" si="6"/>
        <v>0.22249093107617895</v>
      </c>
      <c r="J29" s="4">
        <f t="shared" si="6"/>
        <v>3.7641154328732725E-2</v>
      </c>
      <c r="K29" s="4">
        <f t="shared" si="6"/>
        <v>-1.0010766342010349</v>
      </c>
      <c r="L29" s="4">
        <f t="shared" si="6"/>
        <v>0.7727026729311246</v>
      </c>
      <c r="M29" s="4" t="str">
        <f t="shared" si="6"/>
        <v/>
      </c>
    </row>
    <row r="30" spans="1:13" ht="15.5" x14ac:dyDescent="0.35">
      <c r="C30" t="s">
        <v>49</v>
      </c>
      <c r="H30" s="4">
        <f t="shared" ref="H30:M30" si="7">IFERROR(((H27-I27)/I27)*100%,"")</f>
        <v>0.18749152201760036</v>
      </c>
      <c r="I30" s="4">
        <f t="shared" si="7"/>
        <v>0.13761580174969537</v>
      </c>
      <c r="J30" s="4">
        <f t="shared" si="7"/>
        <v>-0.95715331288097338</v>
      </c>
      <c r="K30" s="4">
        <f t="shared" si="7"/>
        <v>-0.87990263585737438</v>
      </c>
      <c r="L30" s="4">
        <f t="shared" si="7"/>
        <v>1.6704156604369402</v>
      </c>
      <c r="M30" s="4" t="str">
        <f t="shared" si="7"/>
        <v/>
      </c>
    </row>
    <row r="32" spans="1:13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77.38</v>
      </c>
      <c r="H32" s="3">
        <f>IFERROR(INDEX(D32:G32,COUNT(D32:G32)),"")</f>
        <v>77.38</v>
      </c>
      <c r="I32" s="3">
        <f>IFERROR(INDEX(I51:I500,MATCH($C$32,$C$51:$C$500,0)),"")</f>
        <v>76.31</v>
      </c>
      <c r="J32" s="3">
        <f>IFERROR(INDEX(J51:J500,MATCH($C$32,$C$51:$C$500,0)),"")</f>
        <v>35.96</v>
      </c>
      <c r="K32" s="3">
        <f>IFERROR(INDEX(K51:K500,MATCH($C$32,$C$51:$C$500,0)),"")</f>
        <v>534.84</v>
      </c>
      <c r="L32" s="3">
        <f>IFERROR(INDEX(L51:L500,MATCH($C$32,$C$51:$C$500,0)),"")</f>
        <v>-37772.800000000003</v>
      </c>
      <c r="M32" s="3">
        <f>IFERROR(INDEX(M51:M500,MATCH($C$32,$C$51:$C$500,0)),"")</f>
        <v>-30411.46</v>
      </c>
    </row>
    <row r="33" spans="1:13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8.66</v>
      </c>
      <c r="H33" s="3">
        <f>IFERROR(INDEX(D33:G33,COUNT(D33:G33)),"")</f>
        <v>8.66</v>
      </c>
      <c r="I33" s="3">
        <f>IFERROR(INDEX(I51:I500,MATCH($C$33,$C$51:$C$500,0)),"")</f>
        <v>7.08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632.08000000000004</v>
      </c>
      <c r="H34" s="3">
        <f>IFERROR(INDEX(D34:G34,COUNT(D34:G34)),"")</f>
        <v>632.08000000000004</v>
      </c>
      <c r="I34" s="3">
        <f>IFERROR(INDEX(I51:I500,MATCH($C$34,$C$51:$C$500,0)),"")</f>
        <v>53.41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13.44</v>
      </c>
      <c r="H35" s="3">
        <f>IFERROR(INDEX(D35:G35,COUNT(D35:G35)),"")</f>
        <v>13.44</v>
      </c>
      <c r="I35" s="3">
        <f>IFERROR(INDEX(I51:I500,MATCH($C$35,$C$51:$C$500,0)),"")</f>
        <v>3.22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71</v>
      </c>
      <c r="C51" t="s">
        <v>5</v>
      </c>
      <c r="D51" s="5">
        <v>444458712375</v>
      </c>
      <c r="E51" s="5">
        <v>455381949971</v>
      </c>
      <c r="F51" s="5">
        <v>379380065493</v>
      </c>
      <c r="G51" s="5">
        <v>370686363134</v>
      </c>
      <c r="I51" s="5">
        <v>1497134772364</v>
      </c>
      <c r="J51" s="5">
        <v>1038659233501</v>
      </c>
      <c r="K51" s="5">
        <v>482071231185</v>
      </c>
      <c r="L51" s="5">
        <v>286714530466</v>
      </c>
      <c r="M51" s="5">
        <v>107367004588</v>
      </c>
    </row>
    <row r="52" spans="2:13" ht="15.5" x14ac:dyDescent="0.35">
      <c r="C52" t="s">
        <v>72</v>
      </c>
      <c r="D52" s="5">
        <v>-170782850392</v>
      </c>
      <c r="E52" s="5">
        <v>-174598572194</v>
      </c>
      <c r="F52" s="5">
        <v>-145104833596</v>
      </c>
      <c r="G52" s="5">
        <v>-142464418677</v>
      </c>
      <c r="I52" s="5">
        <v>-572815298639</v>
      </c>
      <c r="J52" s="5">
        <v>-403756686158</v>
      </c>
      <c r="K52" s="5">
        <v>-179891539890</v>
      </c>
      <c r="L52" s="5">
        <v>-118125740830</v>
      </c>
      <c r="M52" s="5">
        <v>-46293517617</v>
      </c>
    </row>
    <row r="53" spans="2:13" ht="15.5" x14ac:dyDescent="0.35">
      <c r="C53" t="s">
        <v>73</v>
      </c>
      <c r="D53" s="5">
        <v>273675861983</v>
      </c>
      <c r="E53" s="5">
        <v>280783377777</v>
      </c>
      <c r="F53" s="5">
        <v>234275231897</v>
      </c>
      <c r="G53" s="5">
        <v>228221944457</v>
      </c>
      <c r="I53" s="5">
        <v>924319473725</v>
      </c>
      <c r="J53" s="5">
        <v>634902547343</v>
      </c>
      <c r="K53" s="5">
        <v>302179691295</v>
      </c>
      <c r="L53" s="5">
        <v>168588789636</v>
      </c>
      <c r="M53" s="5">
        <v>61073486971</v>
      </c>
    </row>
    <row r="54" spans="2:13" ht="15.5" x14ac:dyDescent="0.35">
      <c r="C54" t="s">
        <v>74</v>
      </c>
      <c r="D54" s="5">
        <v>-257413690388</v>
      </c>
      <c r="E54" s="5">
        <v>-240272195807</v>
      </c>
      <c r="F54" s="5">
        <v>-214667664448</v>
      </c>
      <c r="G54" s="5">
        <v>-192006077306</v>
      </c>
      <c r="I54" s="5">
        <v>-818557380464</v>
      </c>
      <c r="J54" s="5">
        <v>-568487621081</v>
      </c>
      <c r="K54" s="5">
        <v>-302112662905</v>
      </c>
      <c r="L54" s="5">
        <v>-194307640997</v>
      </c>
      <c r="M54" s="5">
        <v>-94393595942</v>
      </c>
    </row>
    <row r="55" spans="2:13" ht="15.5" x14ac:dyDescent="0.35">
      <c r="C55" t="s">
        <v>75</v>
      </c>
      <c r="D55" s="5">
        <v>-212151928912</v>
      </c>
      <c r="E55" s="5">
        <v>-201879460254</v>
      </c>
      <c r="F55" s="5">
        <v>-176757041231</v>
      </c>
      <c r="G55" s="5">
        <v>-159659146751</v>
      </c>
      <c r="I55" s="5">
        <v>-677023677491</v>
      </c>
      <c r="J55" s="5">
        <v>-476380687150</v>
      </c>
      <c r="K55" s="5">
        <v>-247925674585</v>
      </c>
      <c r="L55" s="5">
        <v>-157074424592</v>
      </c>
      <c r="M55" s="5">
        <v>-68969518211</v>
      </c>
    </row>
    <row r="56" spans="2:13" ht="15.5" x14ac:dyDescent="0.35">
      <c r="C56" t="s">
        <v>77</v>
      </c>
      <c r="D56" s="5">
        <v>-45261761476</v>
      </c>
      <c r="E56" s="5">
        <v>-38392735553</v>
      </c>
      <c r="F56" s="5">
        <v>-37910623217</v>
      </c>
      <c r="G56" s="5">
        <v>-32346930555</v>
      </c>
      <c r="I56" s="5">
        <v>-141533702973</v>
      </c>
      <c r="J56" s="5">
        <v>-92106933931</v>
      </c>
      <c r="K56" s="5">
        <v>-54186988320</v>
      </c>
      <c r="L56" s="5">
        <v>-37233216405</v>
      </c>
      <c r="M56" s="5">
        <v>-25424077731</v>
      </c>
    </row>
    <row r="57" spans="2:13" ht="15.5" x14ac:dyDescent="0.35">
      <c r="C57" t="s">
        <v>79</v>
      </c>
      <c r="D57" s="5">
        <v>16262171595</v>
      </c>
      <c r="E57" s="5">
        <v>40511181970</v>
      </c>
      <c r="F57" s="5">
        <v>19607567449</v>
      </c>
      <c r="G57" s="5">
        <v>36215867151</v>
      </c>
      <c r="I57" s="5">
        <v>105762093261</v>
      </c>
      <c r="J57" s="5">
        <v>66414926262</v>
      </c>
      <c r="K57" s="5">
        <v>67028390</v>
      </c>
      <c r="L57" s="5">
        <v>-25718851361</v>
      </c>
      <c r="M57" s="5">
        <v>-33320108971</v>
      </c>
    </row>
    <row r="58" spans="2:13" ht="15.5" x14ac:dyDescent="0.35">
      <c r="C58" t="s">
        <v>80</v>
      </c>
      <c r="D58" s="5">
        <v>-1083718324</v>
      </c>
      <c r="E58" s="5">
        <v>1260071772</v>
      </c>
      <c r="F58" s="5">
        <v>870498996</v>
      </c>
      <c r="G58" s="5">
        <v>-1118414603</v>
      </c>
      <c r="I58" s="5">
        <v>-2099714987</v>
      </c>
      <c r="J58" s="5">
        <v>-13457014101</v>
      </c>
      <c r="K58" s="5">
        <v>-2426381936</v>
      </c>
      <c r="L58" s="5">
        <v>-33988944615</v>
      </c>
      <c r="M58" s="5">
        <v>-834999344</v>
      </c>
    </row>
    <row r="59" spans="2:13" ht="15.5" x14ac:dyDescent="0.35">
      <c r="C59" t="s">
        <v>366</v>
      </c>
      <c r="D59" s="5">
        <v>2493367065</v>
      </c>
      <c r="E59" s="5">
        <v>3213376203</v>
      </c>
      <c r="F59" s="5">
        <v>4141504477</v>
      </c>
      <c r="G59" s="5">
        <v>3318999107</v>
      </c>
      <c r="I59" s="5">
        <v>10882071452</v>
      </c>
      <c r="J59" s="5">
        <v>620461583</v>
      </c>
      <c r="K59" s="5">
        <v>73753586</v>
      </c>
      <c r="L59" s="5">
        <v>8634516</v>
      </c>
      <c r="M59" s="5">
        <v>84068785</v>
      </c>
    </row>
    <row r="60" spans="2:13" ht="15.5" x14ac:dyDescent="0.35">
      <c r="C60" t="s">
        <v>390</v>
      </c>
      <c r="D60" s="5">
        <v>-8224494</v>
      </c>
      <c r="E60" s="5">
        <v>-12028671</v>
      </c>
      <c r="F60" s="5">
        <v>-31293501</v>
      </c>
      <c r="G60" s="5">
        <v>-115225793</v>
      </c>
      <c r="I60" s="5">
        <v>-146492137</v>
      </c>
      <c r="J60" s="5">
        <v>1746718010</v>
      </c>
      <c r="K60" s="5">
        <v>-347087736</v>
      </c>
      <c r="L60" s="5">
        <v>-33448319448</v>
      </c>
      <c r="M60" s="5">
        <v>-3103710093</v>
      </c>
    </row>
    <row r="61" spans="2:13" ht="15.5" x14ac:dyDescent="0.35">
      <c r="C61" t="s">
        <v>26</v>
      </c>
      <c r="D61" s="5">
        <v>-4455886636</v>
      </c>
      <c r="E61" s="5">
        <v>-2557517364</v>
      </c>
      <c r="F61" s="5">
        <v>-3477312550</v>
      </c>
      <c r="G61" s="5">
        <v>-5020895521</v>
      </c>
      <c r="I61" s="5">
        <v>-14556310965</v>
      </c>
      <c r="J61" s="5">
        <v>-13957672811</v>
      </c>
      <c r="K61" s="5">
        <v>-3135689872</v>
      </c>
      <c r="L61" s="5">
        <v>-1983443162</v>
      </c>
      <c r="M61" s="5">
        <v>-1572635330</v>
      </c>
    </row>
    <row r="62" spans="2:13" ht="15.5" x14ac:dyDescent="0.35">
      <c r="C62" t="s">
        <v>481</v>
      </c>
      <c r="E62" s="5">
        <v>-944220610</v>
      </c>
      <c r="I62" s="5">
        <v>-944220610</v>
      </c>
      <c r="J62" s="5">
        <v>-633382775</v>
      </c>
      <c r="K62" s="5">
        <v>-758537179</v>
      </c>
      <c r="L62" s="5">
        <v>29450549</v>
      </c>
      <c r="M62" s="5">
        <v>-4068750</v>
      </c>
    </row>
    <row r="63" spans="2:13" ht="15.5" x14ac:dyDescent="0.35">
      <c r="C63" t="s">
        <v>78</v>
      </c>
    </row>
    <row r="64" spans="2:13" ht="15.5" x14ac:dyDescent="0.35">
      <c r="C64" t="s">
        <v>81</v>
      </c>
      <c r="D64" s="5">
        <v>-1083718324</v>
      </c>
      <c r="E64" s="5">
        <v>1260071772</v>
      </c>
      <c r="F64" s="5">
        <v>870498996</v>
      </c>
      <c r="G64" s="5">
        <v>-1118414603</v>
      </c>
      <c r="I64" s="5">
        <v>-2099714987</v>
      </c>
      <c r="J64" s="5">
        <v>-13457014101</v>
      </c>
      <c r="K64" s="5">
        <v>-2426381936</v>
      </c>
      <c r="L64" s="5">
        <v>-33988944615</v>
      </c>
      <c r="M64" s="5">
        <v>-834999344</v>
      </c>
    </row>
    <row r="65" spans="2:13" ht="15.5" x14ac:dyDescent="0.35">
      <c r="C65" t="s">
        <v>28</v>
      </c>
      <c r="D65" s="5">
        <v>15178453271</v>
      </c>
      <c r="E65" s="5">
        <v>41771253742</v>
      </c>
      <c r="F65" s="5">
        <v>20478066445</v>
      </c>
      <c r="G65" s="5">
        <v>35097452548</v>
      </c>
      <c r="I65" s="5">
        <v>103662378274</v>
      </c>
      <c r="J65" s="5">
        <v>52957912161</v>
      </c>
      <c r="K65" s="5">
        <v>-2359353546</v>
      </c>
      <c r="L65" s="5">
        <v>-59707795976</v>
      </c>
      <c r="M65" s="5">
        <v>-34155108315</v>
      </c>
    </row>
    <row r="66" spans="2:13" ht="15.5" x14ac:dyDescent="0.35">
      <c r="C66" t="s">
        <v>27</v>
      </c>
      <c r="D66" s="5">
        <v>-5746860026</v>
      </c>
      <c r="E66" s="5">
        <v>-11745393650</v>
      </c>
      <c r="F66" s="5">
        <v>-2401977588</v>
      </c>
      <c r="G66" s="5">
        <v>1056245671</v>
      </c>
      <c r="I66" s="5">
        <v>-13529336162</v>
      </c>
      <c r="J66" s="5">
        <v>1154948650</v>
      </c>
      <c r="K66" s="5">
        <v>-10097300</v>
      </c>
      <c r="L66" s="5">
        <v>-223658611</v>
      </c>
      <c r="M66" s="5">
        <v>347180094</v>
      </c>
    </row>
    <row r="67" spans="2:13" ht="15.5" x14ac:dyDescent="0.35">
      <c r="C67" t="s">
        <v>85</v>
      </c>
      <c r="D67" s="5">
        <v>9431593245</v>
      </c>
      <c r="E67" s="5">
        <v>30025860092</v>
      </c>
      <c r="F67" s="5">
        <v>18076088857</v>
      </c>
      <c r="G67" s="5">
        <v>36153698219</v>
      </c>
      <c r="I67" s="5">
        <v>90133042112</v>
      </c>
      <c r="J67" s="5">
        <v>58219108464</v>
      </c>
      <c r="K67" s="5">
        <v>1154824502</v>
      </c>
      <c r="L67" s="5">
        <v>-59931454587</v>
      </c>
      <c r="M67" s="5">
        <v>-33807928221</v>
      </c>
    </row>
    <row r="68" spans="2:13" ht="15.5" x14ac:dyDescent="0.35">
      <c r="C68" t="s">
        <v>86</v>
      </c>
      <c r="D68" s="5">
        <v>122323469</v>
      </c>
      <c r="E68" s="5">
        <v>-905051633</v>
      </c>
      <c r="F68" s="5">
        <v>130270242</v>
      </c>
      <c r="G68" s="5">
        <v>392839129</v>
      </c>
      <c r="I68" s="5">
        <v>131749231</v>
      </c>
      <c r="J68" s="5">
        <v>-651893844</v>
      </c>
      <c r="K68" s="5">
        <v>-153924578</v>
      </c>
      <c r="L68" s="5">
        <v>334875511</v>
      </c>
      <c r="M68" s="5">
        <v>-91703333</v>
      </c>
    </row>
    <row r="69" spans="2:13" ht="15.5" x14ac:dyDescent="0.35">
      <c r="C69" t="s">
        <v>87</v>
      </c>
      <c r="D69" s="5">
        <v>9553916714</v>
      </c>
      <c r="E69" s="5">
        <v>29120808459</v>
      </c>
      <c r="F69" s="5">
        <v>18206359099</v>
      </c>
      <c r="G69" s="5">
        <v>36546537348</v>
      </c>
      <c r="I69" s="5">
        <v>90264791343</v>
      </c>
      <c r="J69" s="5">
        <v>57567214620</v>
      </c>
      <c r="K69" s="5">
        <v>1000899924</v>
      </c>
      <c r="L69" s="5">
        <v>-59596579076</v>
      </c>
      <c r="M69" s="5">
        <v>-33899631554</v>
      </c>
    </row>
    <row r="70" spans="2:13" ht="15.5" x14ac:dyDescent="0.35">
      <c r="C70" t="s">
        <v>88</v>
      </c>
      <c r="D70" s="5">
        <v>9431593245</v>
      </c>
      <c r="E70" s="5">
        <v>30025860092</v>
      </c>
      <c r="F70" s="5">
        <v>18076088857</v>
      </c>
      <c r="G70" s="5">
        <v>36153698219</v>
      </c>
      <c r="I70" s="5">
        <v>90133042112</v>
      </c>
      <c r="J70" s="5">
        <v>58219108464</v>
      </c>
      <c r="K70" s="5">
        <v>1154824502</v>
      </c>
      <c r="L70" s="5">
        <v>-59931454587</v>
      </c>
      <c r="M70" s="5">
        <v>-33807928221</v>
      </c>
    </row>
    <row r="71" spans="2:13" ht="15.5" x14ac:dyDescent="0.35">
      <c r="C71" t="s">
        <v>7</v>
      </c>
      <c r="D71" s="5">
        <v>9553916714</v>
      </c>
      <c r="E71" s="5">
        <v>29120808459</v>
      </c>
      <c r="F71" s="5">
        <v>18206359099</v>
      </c>
      <c r="G71" s="5">
        <v>36546537348</v>
      </c>
      <c r="I71" s="5">
        <v>90264791343</v>
      </c>
      <c r="J71" s="5">
        <v>57567214620</v>
      </c>
      <c r="K71" s="5">
        <v>1000899924</v>
      </c>
      <c r="L71" s="5">
        <v>-59596579076</v>
      </c>
      <c r="M71" s="5">
        <v>-33899631554</v>
      </c>
    </row>
    <row r="72" spans="2:13" ht="15.5" x14ac:dyDescent="0.35">
      <c r="C72" t="s">
        <v>90</v>
      </c>
      <c r="D72" s="5">
        <v>9431593245</v>
      </c>
      <c r="E72" s="5">
        <v>30025860092</v>
      </c>
      <c r="F72" s="5">
        <v>18076088857</v>
      </c>
      <c r="G72" s="5">
        <v>36153698219</v>
      </c>
      <c r="I72" s="5">
        <v>90133042112</v>
      </c>
      <c r="J72" s="5">
        <v>58219108464</v>
      </c>
      <c r="K72" s="5">
        <v>1154824502</v>
      </c>
      <c r="L72" s="5">
        <v>-59931454587</v>
      </c>
      <c r="M72" s="5">
        <v>-33807928221</v>
      </c>
    </row>
    <row r="73" spans="2:13" ht="15.5" x14ac:dyDescent="0.35">
      <c r="C73" t="s">
        <v>91</v>
      </c>
      <c r="D73" s="5">
        <v>9553916714</v>
      </c>
      <c r="E73" s="5">
        <v>29120808459</v>
      </c>
      <c r="F73" s="5">
        <v>18206359099</v>
      </c>
      <c r="G73" s="5">
        <v>36546537348</v>
      </c>
      <c r="I73" s="5">
        <v>90264791343</v>
      </c>
      <c r="J73" s="5">
        <v>57567214620</v>
      </c>
      <c r="K73" s="5">
        <v>1000899924</v>
      </c>
      <c r="L73" s="5">
        <v>-59596579076</v>
      </c>
      <c r="M73" s="5">
        <v>-33899631554</v>
      </c>
    </row>
    <row r="74" spans="2:13" ht="15.5" x14ac:dyDescent="0.35">
      <c r="C74" t="s">
        <v>92</v>
      </c>
      <c r="D74" s="5">
        <v>9553916714</v>
      </c>
      <c r="E74" s="5">
        <v>29120808459</v>
      </c>
      <c r="F74" s="5">
        <v>18206359099</v>
      </c>
      <c r="G74" s="5">
        <v>36546537348</v>
      </c>
      <c r="I74" s="5">
        <v>90264791343</v>
      </c>
      <c r="J74" s="5">
        <v>57567214620</v>
      </c>
      <c r="K74" s="5">
        <v>1000899924</v>
      </c>
      <c r="L74" s="5">
        <v>-59596579076</v>
      </c>
      <c r="M74" s="5">
        <v>-33899631554</v>
      </c>
    </row>
    <row r="76" spans="2:13" ht="15.5" x14ac:dyDescent="0.35">
      <c r="B76" t="s">
        <v>93</v>
      </c>
      <c r="C76" t="s">
        <v>94</v>
      </c>
    </row>
    <row r="77" spans="2:13" ht="15.5" x14ac:dyDescent="0.35">
      <c r="C77" t="s">
        <v>95</v>
      </c>
    </row>
    <row r="78" spans="2:13" ht="15.5" x14ac:dyDescent="0.35">
      <c r="C78" t="s">
        <v>19</v>
      </c>
      <c r="D78" s="5">
        <v>253801033074</v>
      </c>
      <c r="E78" s="5">
        <v>327531297226</v>
      </c>
      <c r="F78" s="5">
        <v>329395905874</v>
      </c>
      <c r="G78" s="5">
        <v>400306620038</v>
      </c>
      <c r="I78" s="5">
        <v>327531297226</v>
      </c>
      <c r="J78" s="5">
        <v>63031014368</v>
      </c>
      <c r="K78" s="5">
        <v>26906913615</v>
      </c>
      <c r="L78" s="5">
        <v>17710028005</v>
      </c>
      <c r="M78" s="5">
        <v>11715975330</v>
      </c>
    </row>
    <row r="79" spans="2:13" ht="15.5" x14ac:dyDescent="0.35">
      <c r="C79" t="s">
        <v>96</v>
      </c>
      <c r="D79" s="5">
        <v>9647725624</v>
      </c>
      <c r="E79" s="5">
        <v>11411482349</v>
      </c>
      <c r="F79" s="5">
        <v>8762646526</v>
      </c>
      <c r="G79" s="5">
        <v>4101053111</v>
      </c>
      <c r="I79" s="5">
        <v>11411482349</v>
      </c>
      <c r="J79" s="5">
        <v>7378166327</v>
      </c>
      <c r="K79" s="5">
        <v>5060787332</v>
      </c>
      <c r="L79" s="5">
        <v>3064928524</v>
      </c>
      <c r="M79" s="5">
        <v>932569184</v>
      </c>
    </row>
    <row r="80" spans="2:13" ht="15.5" x14ac:dyDescent="0.35">
      <c r="C80" t="s">
        <v>97</v>
      </c>
      <c r="D80" s="5">
        <v>168168500</v>
      </c>
      <c r="E80" s="5">
        <v>2824485003</v>
      </c>
      <c r="F80" s="5">
        <v>404332329</v>
      </c>
      <c r="G80" s="5">
        <v>1508792472</v>
      </c>
      <c r="I80" s="5">
        <v>2824485003</v>
      </c>
      <c r="J80" s="5">
        <v>811283677</v>
      </c>
      <c r="K80" s="5">
        <v>2151466983</v>
      </c>
      <c r="L80" s="5">
        <v>2528080788</v>
      </c>
      <c r="M80" s="5">
        <v>1898891665</v>
      </c>
    </row>
    <row r="81" spans="3:13" ht="15.5" x14ac:dyDescent="0.35">
      <c r="C81" t="s">
        <v>98</v>
      </c>
      <c r="D81" s="5">
        <v>28708342243</v>
      </c>
      <c r="E81" s="5">
        <v>25453172803</v>
      </c>
      <c r="F81" s="5">
        <v>26954277564</v>
      </c>
      <c r="G81" s="5">
        <v>11758153623</v>
      </c>
      <c r="I81" s="5">
        <v>25453172803</v>
      </c>
      <c r="J81" s="5">
        <v>20199041371</v>
      </c>
      <c r="K81" s="5">
        <v>32100734774</v>
      </c>
      <c r="L81" s="5">
        <v>19438384257</v>
      </c>
      <c r="M81" s="5">
        <v>5550020032</v>
      </c>
    </row>
    <row r="82" spans="3:13" ht="15.5" x14ac:dyDescent="0.35">
      <c r="C82" t="s">
        <v>99</v>
      </c>
      <c r="D82" s="5">
        <v>9647725624</v>
      </c>
      <c r="E82" s="5">
        <v>11411482349</v>
      </c>
      <c r="F82" s="5">
        <v>8762646526</v>
      </c>
      <c r="G82" s="5">
        <v>4101053111</v>
      </c>
      <c r="I82" s="5">
        <v>11411482349</v>
      </c>
      <c r="J82" s="5">
        <v>7378166327</v>
      </c>
      <c r="K82" s="5">
        <v>5060787332</v>
      </c>
      <c r="L82" s="5">
        <v>3064928524</v>
      </c>
      <c r="M82" s="5">
        <v>932569184</v>
      </c>
    </row>
    <row r="83" spans="3:13" ht="15.5" x14ac:dyDescent="0.35">
      <c r="C83" t="s">
        <v>100</v>
      </c>
      <c r="D83" s="5">
        <v>1451001879</v>
      </c>
      <c r="E83" s="5">
        <v>1474624824</v>
      </c>
      <c r="F83" s="5">
        <v>911648981</v>
      </c>
      <c r="G83" s="5">
        <v>1203270347</v>
      </c>
      <c r="I83" s="5">
        <v>1474624824</v>
      </c>
      <c r="J83" s="5">
        <v>603441860</v>
      </c>
      <c r="K83" s="5">
        <v>411427510</v>
      </c>
      <c r="L83" s="5">
        <v>523123968</v>
      </c>
      <c r="M83" s="5">
        <v>562558198</v>
      </c>
    </row>
    <row r="84" spans="3:13" ht="15.5" x14ac:dyDescent="0.35">
      <c r="C84" t="s">
        <v>101</v>
      </c>
      <c r="D84" s="5">
        <v>1451001879</v>
      </c>
      <c r="E84" s="5">
        <v>1474624824</v>
      </c>
      <c r="F84" s="5">
        <v>911648981</v>
      </c>
      <c r="G84" s="5">
        <v>1203270347</v>
      </c>
      <c r="I84" s="5">
        <v>1474624824</v>
      </c>
      <c r="J84" s="5">
        <v>603441860</v>
      </c>
      <c r="K84" s="5">
        <v>411427510</v>
      </c>
      <c r="L84" s="5">
        <v>523123968</v>
      </c>
      <c r="M84" s="5">
        <v>562558198</v>
      </c>
    </row>
    <row r="85" spans="3:13" ht="15.5" x14ac:dyDescent="0.35">
      <c r="C85" t="s">
        <v>103</v>
      </c>
      <c r="D85" s="5">
        <v>128170408598</v>
      </c>
      <c r="E85" s="5">
        <v>134622572202</v>
      </c>
      <c r="F85" s="5">
        <v>113247000298</v>
      </c>
      <c r="G85" s="5">
        <v>96957800046</v>
      </c>
      <c r="I85" s="5">
        <v>134622572202</v>
      </c>
      <c r="J85" s="5">
        <v>87190384365</v>
      </c>
      <c r="K85" s="5">
        <v>46832474559</v>
      </c>
      <c r="L85" s="5">
        <v>18514380027</v>
      </c>
      <c r="M85" s="5">
        <v>14586274340</v>
      </c>
    </row>
    <row r="86" spans="3:13" ht="15.5" x14ac:dyDescent="0.35">
      <c r="C86" t="s">
        <v>78</v>
      </c>
      <c r="D86" s="5">
        <v>1205978777</v>
      </c>
      <c r="E86" s="5">
        <v>1083655308</v>
      </c>
      <c r="F86" s="5">
        <v>1060211054</v>
      </c>
      <c r="G86" s="5">
        <v>929940812</v>
      </c>
      <c r="I86" s="5">
        <v>1083655308</v>
      </c>
      <c r="J86" s="5">
        <v>23410190</v>
      </c>
      <c r="K86" s="5">
        <v>7354443468</v>
      </c>
    </row>
    <row r="87" spans="3:13" ht="15.5" x14ac:dyDescent="0.35">
      <c r="C87" t="s">
        <v>104</v>
      </c>
      <c r="D87" s="5">
        <v>424536908026</v>
      </c>
      <c r="E87" s="5">
        <v>484955392860</v>
      </c>
      <c r="F87" s="5">
        <v>478038050295</v>
      </c>
      <c r="G87" s="5">
        <v>522013263826</v>
      </c>
      <c r="I87" s="5">
        <v>484955392860</v>
      </c>
      <c r="J87" s="5">
        <v>165175297805</v>
      </c>
      <c r="K87" s="5">
        <v>84311540825</v>
      </c>
      <c r="L87" s="5">
        <v>44131490770</v>
      </c>
      <c r="M87" s="5">
        <v>36952042551</v>
      </c>
    </row>
    <row r="88" spans="3:13" ht="15.5" x14ac:dyDescent="0.35">
      <c r="C88" t="s">
        <v>105</v>
      </c>
    </row>
    <row r="89" spans="3:13" ht="15.5" x14ac:dyDescent="0.35">
      <c r="C89" t="s">
        <v>106</v>
      </c>
      <c r="D89" s="5">
        <v>332009358038</v>
      </c>
      <c r="E89" s="5">
        <v>301920225284</v>
      </c>
      <c r="F89" s="5">
        <v>255697742466</v>
      </c>
      <c r="G89" s="5">
        <v>213635816552</v>
      </c>
      <c r="I89" s="5">
        <v>301920225284</v>
      </c>
      <c r="J89" s="5">
        <v>188831425448</v>
      </c>
      <c r="K89" s="5">
        <v>119189253594</v>
      </c>
      <c r="L89" s="5">
        <v>67107221344</v>
      </c>
      <c r="M89" s="5">
        <v>62300127840</v>
      </c>
    </row>
    <row r="90" spans="3:13" ht="15.5" x14ac:dyDescent="0.35">
      <c r="C90" t="s">
        <v>109</v>
      </c>
      <c r="D90" s="5">
        <v>2567742038</v>
      </c>
      <c r="E90" s="5">
        <v>2208824602</v>
      </c>
      <c r="F90" s="5">
        <v>2386877789</v>
      </c>
      <c r="G90" s="5">
        <v>2192268074</v>
      </c>
      <c r="I90" s="5">
        <v>2208824602</v>
      </c>
      <c r="J90" s="5">
        <v>1574232998</v>
      </c>
      <c r="K90" s="5">
        <v>228813979</v>
      </c>
      <c r="L90" s="5">
        <v>195496655</v>
      </c>
      <c r="M90" s="5">
        <v>513607333</v>
      </c>
    </row>
    <row r="91" spans="3:13" ht="15.5" x14ac:dyDescent="0.35">
      <c r="C91" t="s">
        <v>110</v>
      </c>
      <c r="D91" s="5">
        <v>739710988295</v>
      </c>
      <c r="E91" s="5">
        <v>675216187751</v>
      </c>
      <c r="F91" s="5">
        <v>576389508385</v>
      </c>
      <c r="G91" s="5">
        <v>502034877334</v>
      </c>
      <c r="I91" s="5">
        <v>675216187751</v>
      </c>
      <c r="J91" s="5">
        <v>475585192174</v>
      </c>
      <c r="K91" s="5">
        <v>255132238778</v>
      </c>
      <c r="L91" s="5">
        <v>133853320754</v>
      </c>
      <c r="M91" s="5">
        <v>124114316264</v>
      </c>
    </row>
    <row r="92" spans="3:13" ht="15.5" x14ac:dyDescent="0.35">
      <c r="C92" t="s">
        <v>111</v>
      </c>
      <c r="D92" s="5">
        <v>1164247896321</v>
      </c>
      <c r="E92" s="5">
        <v>1160171580611</v>
      </c>
      <c r="F92" s="5">
        <v>1054427558680</v>
      </c>
      <c r="G92" s="5">
        <v>1024048141160</v>
      </c>
      <c r="I92" s="5">
        <v>1160171580611</v>
      </c>
      <c r="J92" s="5">
        <v>640760489979</v>
      </c>
      <c r="K92" s="5">
        <v>339443779603</v>
      </c>
      <c r="L92" s="5">
        <v>177984811524</v>
      </c>
      <c r="M92" s="5">
        <v>161066358815</v>
      </c>
    </row>
    <row r="93" spans="3:13" ht="15.5" x14ac:dyDescent="0.35">
      <c r="C93" t="s">
        <v>112</v>
      </c>
    </row>
    <row r="94" spans="3:13" ht="15.5" x14ac:dyDescent="0.35">
      <c r="C94" t="s">
        <v>113</v>
      </c>
    </row>
    <row r="95" spans="3:13" ht="15.5" x14ac:dyDescent="0.35">
      <c r="C95" t="s">
        <v>114</v>
      </c>
      <c r="D95" s="5">
        <v>339056080481</v>
      </c>
      <c r="E95" s="5">
        <v>360381843380</v>
      </c>
      <c r="F95" s="5">
        <v>303533494951</v>
      </c>
      <c r="G95" s="5">
        <v>279319832270</v>
      </c>
      <c r="I95" s="5">
        <v>360381843380</v>
      </c>
      <c r="J95" s="5">
        <v>273323969524</v>
      </c>
      <c r="K95" s="5">
        <v>154814458962</v>
      </c>
      <c r="L95" s="5">
        <v>402135858541</v>
      </c>
      <c r="M95" s="5">
        <v>55239259394</v>
      </c>
    </row>
    <row r="96" spans="3:13" ht="15.5" x14ac:dyDescent="0.35">
      <c r="C96" t="s">
        <v>115</v>
      </c>
    </row>
    <row r="97" spans="3:13" ht="15.5" x14ac:dyDescent="0.35">
      <c r="C97" t="s">
        <v>312</v>
      </c>
      <c r="D97" s="5">
        <v>84370348940</v>
      </c>
      <c r="E97" s="5">
        <v>131500185329</v>
      </c>
      <c r="F97" s="5">
        <v>94313373455</v>
      </c>
      <c r="G97" s="5">
        <v>106480384366</v>
      </c>
      <c r="I97" s="5">
        <v>131500185329</v>
      </c>
      <c r="J97" s="5">
        <v>94430828524</v>
      </c>
      <c r="K97" s="5">
        <v>44929195818</v>
      </c>
      <c r="L97" s="5">
        <v>28599494099</v>
      </c>
      <c r="M97" s="5">
        <v>18135663228</v>
      </c>
    </row>
    <row r="98" spans="3:13" ht="15.5" x14ac:dyDescent="0.35">
      <c r="C98" t="s">
        <v>116</v>
      </c>
    </row>
    <row r="99" spans="3:13" ht="15.5" x14ac:dyDescent="0.35">
      <c r="C99" t="s">
        <v>318</v>
      </c>
      <c r="D99" s="5">
        <v>28876510743</v>
      </c>
      <c r="E99" s="5">
        <v>28277657806</v>
      </c>
      <c r="F99" s="5">
        <v>27358609893</v>
      </c>
      <c r="G99" s="5">
        <v>13266946095</v>
      </c>
      <c r="I99" s="5">
        <v>28277657806</v>
      </c>
      <c r="J99" s="5">
        <v>21010325048</v>
      </c>
      <c r="K99" s="5">
        <v>34252201757</v>
      </c>
      <c r="L99" s="5">
        <v>21966465045</v>
      </c>
      <c r="M99" s="5">
        <v>7448911697</v>
      </c>
    </row>
    <row r="100" spans="3:13" ht="15.5" x14ac:dyDescent="0.35">
      <c r="C100" t="s">
        <v>119</v>
      </c>
      <c r="K100" s="5">
        <v>15299310820</v>
      </c>
      <c r="L100" s="5">
        <v>7824626893</v>
      </c>
      <c r="M100" s="5">
        <v>6846698411</v>
      </c>
    </row>
    <row r="101" spans="3:13" ht="15.5" x14ac:dyDescent="0.35">
      <c r="C101" t="s">
        <v>118</v>
      </c>
      <c r="D101" s="5">
        <v>42398495309</v>
      </c>
      <c r="E101" s="5">
        <v>34192662542</v>
      </c>
      <c r="F101" s="5">
        <v>20966490253</v>
      </c>
      <c r="G101" s="5">
        <v>16246319634</v>
      </c>
      <c r="I101" s="5">
        <v>34192662542</v>
      </c>
      <c r="J101" s="5">
        <v>13177699938</v>
      </c>
      <c r="K101" s="5">
        <v>8290025778</v>
      </c>
      <c r="L101" s="5">
        <v>3842481142</v>
      </c>
      <c r="M101" s="5">
        <v>2561806638</v>
      </c>
    </row>
    <row r="102" spans="3:13" ht="15.5" x14ac:dyDescent="0.35">
      <c r="C102" t="s">
        <v>121</v>
      </c>
      <c r="D102" s="5">
        <v>135050374430</v>
      </c>
      <c r="E102" s="5">
        <v>119202212535</v>
      </c>
      <c r="F102" s="5">
        <v>99427347492</v>
      </c>
      <c r="G102" s="5">
        <v>111467951752</v>
      </c>
      <c r="I102" s="5">
        <v>119202212535</v>
      </c>
      <c r="J102" s="5">
        <v>114313227335</v>
      </c>
      <c r="K102" s="5">
        <v>107144640259</v>
      </c>
      <c r="L102" s="5">
        <v>81653334914</v>
      </c>
      <c r="M102" s="5">
        <v>352034902276</v>
      </c>
    </row>
    <row r="103" spans="3:13" ht="15.5" x14ac:dyDescent="0.35">
      <c r="C103" t="s">
        <v>122</v>
      </c>
      <c r="D103" s="5">
        <v>135050374430</v>
      </c>
      <c r="E103" s="5">
        <v>119202212535</v>
      </c>
      <c r="F103" s="5">
        <v>99427347492</v>
      </c>
      <c r="G103" s="5">
        <v>111467951752</v>
      </c>
      <c r="I103" s="5">
        <v>119202212535</v>
      </c>
      <c r="J103" s="5">
        <v>114313227335</v>
      </c>
      <c r="K103" s="5">
        <v>107144640259</v>
      </c>
      <c r="L103" s="5">
        <v>81653334914</v>
      </c>
      <c r="M103" s="5">
        <v>352034902276</v>
      </c>
    </row>
    <row r="104" spans="3:13" ht="15.5" x14ac:dyDescent="0.35">
      <c r="C104" t="s">
        <v>316</v>
      </c>
    </row>
    <row r="105" spans="3:13" ht="15.5" x14ac:dyDescent="0.35">
      <c r="C105" t="s">
        <v>482</v>
      </c>
      <c r="K105" s="5">
        <v>74082444205</v>
      </c>
      <c r="L105" s="5">
        <v>62924000000</v>
      </c>
      <c r="M105" s="5">
        <v>327354176388</v>
      </c>
    </row>
    <row r="106" spans="3:13" ht="15.5" x14ac:dyDescent="0.35">
      <c r="C106" t="s">
        <v>314</v>
      </c>
      <c r="D106" s="5">
        <v>2607755199</v>
      </c>
      <c r="E106" s="5">
        <v>5335027926</v>
      </c>
      <c r="F106" s="5">
        <v>8010960441</v>
      </c>
      <c r="G106" s="5">
        <v>10738233228</v>
      </c>
      <c r="I106" s="5">
        <v>5335027926</v>
      </c>
      <c r="J106" s="5">
        <v>16192778682</v>
      </c>
    </row>
    <row r="107" spans="3:13" ht="15.5" x14ac:dyDescent="0.35">
      <c r="C107" t="s">
        <v>463</v>
      </c>
      <c r="D107" s="5">
        <v>119586442082</v>
      </c>
      <c r="E107" s="5">
        <v>102211007460</v>
      </c>
      <c r="F107" s="5">
        <v>80791069143</v>
      </c>
      <c r="G107" s="5">
        <v>91304400616</v>
      </c>
      <c r="I107" s="5">
        <v>102211007460</v>
      </c>
      <c r="J107" s="5">
        <v>91095130745</v>
      </c>
      <c r="K107" s="5">
        <v>31166400326</v>
      </c>
      <c r="L107" s="5">
        <v>17710828297</v>
      </c>
      <c r="M107" s="5">
        <v>23756599706</v>
      </c>
    </row>
    <row r="108" spans="3:13" ht="15.5" x14ac:dyDescent="0.35">
      <c r="C108" t="s">
        <v>317</v>
      </c>
      <c r="D108" s="5">
        <v>122194197281</v>
      </c>
      <c r="E108" s="5">
        <v>107546035386</v>
      </c>
      <c r="F108" s="5">
        <v>88802029584</v>
      </c>
      <c r="G108" s="5">
        <v>102042633844</v>
      </c>
      <c r="I108" s="5">
        <v>107546035386</v>
      </c>
      <c r="J108" s="5">
        <v>107287909427</v>
      </c>
      <c r="K108" s="5">
        <v>105248844531</v>
      </c>
      <c r="L108" s="5">
        <v>80634828297</v>
      </c>
      <c r="M108" s="5">
        <v>351110776094</v>
      </c>
    </row>
    <row r="109" spans="3:13" ht="15.5" x14ac:dyDescent="0.35">
      <c r="C109" t="s">
        <v>127</v>
      </c>
      <c r="D109" s="5">
        <v>474106454911</v>
      </c>
      <c r="E109" s="5">
        <v>479584055915</v>
      </c>
      <c r="F109" s="5">
        <v>402960842443</v>
      </c>
      <c r="G109" s="5">
        <v>390787784022</v>
      </c>
      <c r="I109" s="5">
        <v>479584055915</v>
      </c>
      <c r="J109" s="5">
        <v>387637196859</v>
      </c>
      <c r="K109" s="5">
        <v>261959099221</v>
      </c>
      <c r="L109" s="5">
        <v>483789193455</v>
      </c>
      <c r="M109" s="5">
        <v>407274161670</v>
      </c>
    </row>
    <row r="110" spans="3:13" ht="15.5" x14ac:dyDescent="0.35">
      <c r="C110" t="s">
        <v>128</v>
      </c>
    </row>
    <row r="111" spans="3:13" ht="15.5" x14ac:dyDescent="0.35">
      <c r="C111" t="s">
        <v>129</v>
      </c>
      <c r="D111" s="5">
        <v>624285148900</v>
      </c>
      <c r="E111" s="5">
        <v>624285148900</v>
      </c>
      <c r="F111" s="5">
        <v>624285148900</v>
      </c>
      <c r="G111" s="5">
        <v>624285148900</v>
      </c>
      <c r="I111" s="5">
        <v>624285148900</v>
      </c>
      <c r="J111" s="5">
        <v>492685148900</v>
      </c>
      <c r="K111" s="5">
        <v>361686572500</v>
      </c>
      <c r="L111" s="5">
        <v>19741720000</v>
      </c>
      <c r="M111" s="5">
        <v>19741720000</v>
      </c>
    </row>
    <row r="112" spans="3:13" ht="15.5" x14ac:dyDescent="0.35">
      <c r="C112" t="s">
        <v>130</v>
      </c>
      <c r="D112" s="5">
        <v>233015571840</v>
      </c>
      <c r="E112" s="5">
        <v>233015571840</v>
      </c>
      <c r="F112" s="5">
        <v>233015571840</v>
      </c>
      <c r="G112" s="5">
        <v>233015571840</v>
      </c>
      <c r="I112" s="5">
        <v>233015571840</v>
      </c>
      <c r="J112" s="5">
        <v>27416131607</v>
      </c>
      <c r="K112" s="5">
        <v>32988866421</v>
      </c>
    </row>
    <row r="113" spans="2:13" ht="15.5" x14ac:dyDescent="0.35">
      <c r="C113" t="s">
        <v>131</v>
      </c>
      <c r="D113" s="5">
        <v>-168365258107</v>
      </c>
      <c r="E113" s="5">
        <v>-177796851352</v>
      </c>
      <c r="F113" s="5">
        <v>-206894215557</v>
      </c>
      <c r="G113" s="5">
        <v>-224970304414</v>
      </c>
      <c r="I113" s="5">
        <v>-177796851352</v>
      </c>
      <c r="J113" s="5">
        <v>-267001397577</v>
      </c>
      <c r="K113" s="5">
        <v>-324545202007</v>
      </c>
      <c r="L113" s="5">
        <v>-325546101931</v>
      </c>
      <c r="M113" s="5">
        <v>-265949522855</v>
      </c>
    </row>
    <row r="114" spans="2:13" ht="15.5" x14ac:dyDescent="0.35">
      <c r="C114" t="s">
        <v>135</v>
      </c>
    </row>
    <row r="115" spans="2:13" ht="15.5" x14ac:dyDescent="0.35">
      <c r="C115" t="s">
        <v>9</v>
      </c>
      <c r="D115" s="5">
        <v>690141441410</v>
      </c>
      <c r="E115" s="5">
        <v>680587524696</v>
      </c>
      <c r="F115" s="5">
        <v>651466716237</v>
      </c>
      <c r="G115" s="5">
        <v>633260357138</v>
      </c>
      <c r="I115" s="5">
        <v>680587524696</v>
      </c>
      <c r="J115" s="5">
        <v>253123293120</v>
      </c>
      <c r="K115" s="5">
        <v>77484680382</v>
      </c>
      <c r="L115" s="5">
        <v>-305804381931</v>
      </c>
      <c r="M115" s="5">
        <v>-246207802855</v>
      </c>
    </row>
    <row r="116" spans="2:13" ht="15.5" x14ac:dyDescent="0.35">
      <c r="C116" t="s">
        <v>136</v>
      </c>
      <c r="D116" s="5">
        <v>1164247896321</v>
      </c>
      <c r="E116" s="5">
        <v>1160171580611</v>
      </c>
      <c r="F116" s="5">
        <v>1054427558680</v>
      </c>
      <c r="G116" s="5">
        <v>1024048141160</v>
      </c>
      <c r="I116" s="5">
        <v>1160171580611</v>
      </c>
      <c r="J116" s="5">
        <v>640760489979</v>
      </c>
      <c r="K116" s="5">
        <v>339443779603</v>
      </c>
      <c r="L116" s="5">
        <v>177984811524</v>
      </c>
      <c r="M116" s="5">
        <v>161066358815</v>
      </c>
    </row>
    <row r="117" spans="2:13" ht="15.5" x14ac:dyDescent="0.35">
      <c r="C117" t="s">
        <v>137</v>
      </c>
      <c r="D117" s="5">
        <v>8918359270</v>
      </c>
      <c r="E117" s="5">
        <v>8918359270</v>
      </c>
      <c r="F117" s="5">
        <v>8918359270</v>
      </c>
      <c r="G117" s="5">
        <v>8918359270</v>
      </c>
      <c r="I117" s="5">
        <v>8918359270</v>
      </c>
      <c r="J117" s="5">
        <v>7038359270</v>
      </c>
      <c r="K117" s="5">
        <v>144873829</v>
      </c>
      <c r="L117" s="5">
        <v>8095888</v>
      </c>
      <c r="M117" s="5">
        <v>8095888</v>
      </c>
    </row>
    <row r="119" spans="2:13" ht="15.5" x14ac:dyDescent="0.35">
      <c r="B119" t="s">
        <v>138</v>
      </c>
      <c r="C119" t="s">
        <v>139</v>
      </c>
      <c r="D119" s="5">
        <v>40045695933</v>
      </c>
      <c r="E119" s="5">
        <v>154957010692</v>
      </c>
      <c r="F119" s="5">
        <v>31223020556</v>
      </c>
      <c r="G119" s="5">
        <v>86102940868</v>
      </c>
      <c r="I119" s="5">
        <v>316880966541</v>
      </c>
      <c r="J119" s="5">
        <v>212455691769</v>
      </c>
      <c r="K119" s="5">
        <v>73680309912</v>
      </c>
      <c r="L119" s="5">
        <v>51616551156</v>
      </c>
      <c r="M119" s="5">
        <v>-5375687309</v>
      </c>
    </row>
    <row r="120" spans="2:13" ht="15.5" x14ac:dyDescent="0.35">
      <c r="C120" t="s">
        <v>140</v>
      </c>
      <c r="D120" s="5">
        <v>448042159199</v>
      </c>
      <c r="E120" s="5">
        <v>455298919509</v>
      </c>
      <c r="F120" s="5">
        <v>378844434290</v>
      </c>
      <c r="G120" s="5">
        <v>379969314560</v>
      </c>
      <c r="I120" s="5">
        <v>1500846656111</v>
      </c>
      <c r="J120" s="5">
        <v>1047102855173</v>
      </c>
      <c r="K120" s="5">
        <v>480188009859</v>
      </c>
      <c r="L120" s="5">
        <v>284642171126</v>
      </c>
      <c r="M120" s="5">
        <v>108048053170</v>
      </c>
    </row>
    <row r="121" spans="2:13" ht="15.5" x14ac:dyDescent="0.35">
      <c r="C121" t="s">
        <v>141</v>
      </c>
      <c r="D121" s="5">
        <v>2493367065</v>
      </c>
      <c r="E121" s="5">
        <v>3197327351</v>
      </c>
      <c r="F121" s="5">
        <v>4166677573</v>
      </c>
      <c r="G121" s="5">
        <v>3318999107</v>
      </c>
      <c r="I121" s="5">
        <v>10891195696</v>
      </c>
      <c r="J121" s="5">
        <v>595288487</v>
      </c>
      <c r="K121" s="5">
        <v>73753586</v>
      </c>
      <c r="L121" s="5">
        <v>8634516</v>
      </c>
      <c r="M121" s="5">
        <v>84068785</v>
      </c>
    </row>
    <row r="122" spans="2:13" ht="15.5" x14ac:dyDescent="0.35">
      <c r="C122" t="s">
        <v>419</v>
      </c>
      <c r="D122" s="5">
        <v>-410482788274</v>
      </c>
      <c r="E122" s="5">
        <v>-303230380919</v>
      </c>
      <c r="F122" s="5">
        <v>-351788091307</v>
      </c>
      <c r="G122" s="5">
        <v>-297185372799</v>
      </c>
      <c r="I122" s="5">
        <v>-1194548030017</v>
      </c>
      <c r="J122" s="5">
        <v>-830778913249</v>
      </c>
      <c r="K122" s="5">
        <v>-406581453533</v>
      </c>
      <c r="L122" s="5">
        <v>-233034254486</v>
      </c>
      <c r="M122" s="5">
        <v>-113507809264</v>
      </c>
    </row>
    <row r="123" spans="2:13" ht="15.5" x14ac:dyDescent="0.35">
      <c r="C123" t="s">
        <v>322</v>
      </c>
      <c r="D123" s="5">
        <v>-7042057</v>
      </c>
      <c r="E123" s="5">
        <v>-308855249</v>
      </c>
      <c r="I123" s="5">
        <v>-308855249</v>
      </c>
      <c r="J123" s="5">
        <v>-4463538642</v>
      </c>
    </row>
    <row r="124" spans="2:13" ht="15.5" x14ac:dyDescent="0.35">
      <c r="C124" t="s">
        <v>159</v>
      </c>
      <c r="D124" s="5">
        <v>-53472040566</v>
      </c>
      <c r="E124" s="5">
        <v>-82937683267</v>
      </c>
      <c r="F124" s="5">
        <v>-40898302722</v>
      </c>
      <c r="G124" s="5">
        <v>302599940818</v>
      </c>
      <c r="I124" s="5">
        <v>144506975215</v>
      </c>
      <c r="J124" s="5">
        <v>-27971628039</v>
      </c>
      <c r="K124" s="5">
        <v>18983803418</v>
      </c>
      <c r="L124" s="5">
        <v>-11855484872</v>
      </c>
      <c r="M124" s="5">
        <v>26639461596</v>
      </c>
    </row>
    <row r="125" spans="2:13" ht="15.5" x14ac:dyDescent="0.35">
      <c r="C125" t="s">
        <v>160</v>
      </c>
      <c r="D125" s="5">
        <v>-60303919519</v>
      </c>
      <c r="E125" s="5">
        <v>-73883936073</v>
      </c>
      <c r="F125" s="5">
        <v>-61235431998</v>
      </c>
      <c r="G125" s="5">
        <v>-33629622887</v>
      </c>
      <c r="I125" s="5">
        <v>-196887658898</v>
      </c>
      <c r="J125" s="5">
        <v>-148359962977</v>
      </c>
      <c r="K125" s="5">
        <v>-83467227720</v>
      </c>
      <c r="L125" s="5">
        <v>-33767013609</v>
      </c>
      <c r="M125" s="5">
        <v>-26177644096</v>
      </c>
    </row>
    <row r="126" spans="2:13" ht="15.5" x14ac:dyDescent="0.35">
      <c r="C126" t="s">
        <v>161</v>
      </c>
      <c r="D126" s="5">
        <v>-54579437663</v>
      </c>
      <c r="E126" s="5">
        <v>-72646866179</v>
      </c>
      <c r="F126" s="5">
        <v>-61406006579</v>
      </c>
      <c r="G126" s="5">
        <v>-35550493731</v>
      </c>
      <c r="I126" s="5">
        <v>-191694710373</v>
      </c>
      <c r="J126" s="5">
        <v>-133116706185</v>
      </c>
      <c r="K126" s="5">
        <v>-80139417948</v>
      </c>
      <c r="L126" s="5">
        <v>-34013955109</v>
      </c>
      <c r="M126" s="5">
        <v>-27313984096</v>
      </c>
    </row>
    <row r="127" spans="2:13" ht="15.5" x14ac:dyDescent="0.35">
      <c r="C127" t="s">
        <v>483</v>
      </c>
      <c r="G127" s="5">
        <v>5041879</v>
      </c>
      <c r="I127" s="5">
        <v>5041879</v>
      </c>
      <c r="J127" s="5">
        <v>-5041879</v>
      </c>
    </row>
    <row r="128" spans="2:13" ht="15.5" x14ac:dyDescent="0.35">
      <c r="C128" t="s">
        <v>484</v>
      </c>
      <c r="G128" s="5">
        <v>-5041879</v>
      </c>
    </row>
    <row r="129" spans="3:13" ht="15.5" x14ac:dyDescent="0.35">
      <c r="C129" t="s">
        <v>485</v>
      </c>
      <c r="J129" s="5">
        <v>-9706021443</v>
      </c>
    </row>
    <row r="130" spans="3:13" ht="15.5" x14ac:dyDescent="0.35">
      <c r="C130" t="s">
        <v>324</v>
      </c>
      <c r="D130" s="5">
        <v>-5724481856</v>
      </c>
      <c r="E130" s="5">
        <v>-1237069894</v>
      </c>
      <c r="F130" s="5">
        <v>170574581</v>
      </c>
      <c r="G130" s="5">
        <v>1920870844</v>
      </c>
      <c r="I130" s="5">
        <v>-5197990404</v>
      </c>
      <c r="J130" s="5">
        <v>-5532193470</v>
      </c>
      <c r="K130" s="5">
        <v>-3331783768</v>
      </c>
    </row>
    <row r="131" spans="3:13" ht="15.5" x14ac:dyDescent="0.35">
      <c r="C131" t="s">
        <v>165</v>
      </c>
      <c r="K131" s="5">
        <v>3973996</v>
      </c>
      <c r="L131" s="5">
        <v>188000000</v>
      </c>
      <c r="M131" s="5">
        <v>150000000</v>
      </c>
    </row>
    <row r="132" spans="3:13" ht="15.5" x14ac:dyDescent="0.35">
      <c r="C132" t="s">
        <v>486</v>
      </c>
      <c r="L132" s="5">
        <v>58941500</v>
      </c>
      <c r="M132" s="5">
        <v>986340000</v>
      </c>
    </row>
    <row r="133" spans="3:13" ht="15.5" x14ac:dyDescent="0.35">
      <c r="C133" t="s">
        <v>170</v>
      </c>
      <c r="D133" s="5">
        <v>-53472040566</v>
      </c>
      <c r="E133" s="5">
        <v>-82937683267</v>
      </c>
      <c r="F133" s="5">
        <v>-40898302722</v>
      </c>
      <c r="G133" s="5">
        <v>302599940818</v>
      </c>
      <c r="I133" s="5">
        <v>144506975215</v>
      </c>
      <c r="J133" s="5">
        <v>-27971628039</v>
      </c>
      <c r="K133" s="5">
        <v>18983803418</v>
      </c>
      <c r="L133" s="5">
        <v>-11855484872</v>
      </c>
      <c r="M133" s="5">
        <v>26639461596</v>
      </c>
    </row>
    <row r="134" spans="3:13" ht="15.5" x14ac:dyDescent="0.35">
      <c r="C134" t="s">
        <v>176</v>
      </c>
      <c r="J134" s="5">
        <v>30000000000</v>
      </c>
    </row>
    <row r="135" spans="3:13" ht="15.5" x14ac:dyDescent="0.35">
      <c r="C135" t="s">
        <v>487</v>
      </c>
      <c r="K135" s="5">
        <v>7365653167</v>
      </c>
    </row>
    <row r="136" spans="3:13" ht="15.5" x14ac:dyDescent="0.35">
      <c r="C136" t="s">
        <v>439</v>
      </c>
      <c r="E136" s="5">
        <v>353440000000</v>
      </c>
      <c r="I136" s="5">
        <v>353440000000</v>
      </c>
    </row>
    <row r="137" spans="3:13" ht="15.5" x14ac:dyDescent="0.35">
      <c r="C137" t="s">
        <v>488</v>
      </c>
      <c r="K137" s="5">
        <v>3156190842</v>
      </c>
    </row>
    <row r="138" spans="3:13" ht="15.5" x14ac:dyDescent="0.35">
      <c r="C138" t="s">
        <v>185</v>
      </c>
      <c r="D138" s="5">
        <v>-46430130804</v>
      </c>
      <c r="E138" s="5">
        <v>-72122187400</v>
      </c>
      <c r="F138" s="5">
        <v>-31451512641</v>
      </c>
      <c r="G138" s="5">
        <v>-28002767229</v>
      </c>
      <c r="I138" s="5">
        <v>-149866807197</v>
      </c>
      <c r="J138" s="5">
        <v>-97173044834</v>
      </c>
      <c r="K138" s="5">
        <v>-63381175886</v>
      </c>
      <c r="L138" s="5">
        <v>-25579079279</v>
      </c>
      <c r="M138" s="5">
        <v>-14489426543</v>
      </c>
    </row>
    <row r="139" spans="3:13" ht="15.5" x14ac:dyDescent="0.35">
      <c r="C139" t="s">
        <v>489</v>
      </c>
      <c r="D139" s="5">
        <v>69545330</v>
      </c>
      <c r="E139" s="5">
        <v>-576831692</v>
      </c>
      <c r="F139" s="5">
        <v>39174610</v>
      </c>
      <c r="G139" s="5">
        <v>-413122436</v>
      </c>
      <c r="I139" s="5">
        <v>-1158427832</v>
      </c>
      <c r="J139" s="5">
        <v>-16595524750</v>
      </c>
    </row>
    <row r="140" spans="3:13" ht="15.5" x14ac:dyDescent="0.35">
      <c r="C140" t="s">
        <v>490</v>
      </c>
      <c r="D140" s="5">
        <v>-4384182365</v>
      </c>
      <c r="E140" s="5">
        <v>-1620001624</v>
      </c>
      <c r="F140" s="5">
        <v>-3300358546</v>
      </c>
      <c r="G140" s="5">
        <v>-4815183289</v>
      </c>
      <c r="I140" s="5">
        <v>-13339318725</v>
      </c>
      <c r="J140" s="5">
        <v>-13784027739</v>
      </c>
      <c r="K140" s="5">
        <v>-3349969705</v>
      </c>
      <c r="L140" s="5">
        <v>-1809862320</v>
      </c>
      <c r="M140" s="5">
        <v>-1764483908</v>
      </c>
    </row>
    <row r="141" spans="3:13" ht="15.5" x14ac:dyDescent="0.35">
      <c r="C141" t="s">
        <v>491</v>
      </c>
      <c r="E141" s="5">
        <v>-5891389883</v>
      </c>
      <c r="F141" s="5">
        <v>-3458333358</v>
      </c>
      <c r="G141" s="5">
        <v>-5726555505</v>
      </c>
      <c r="I141" s="5">
        <v>-20084945355</v>
      </c>
      <c r="J141" s="5">
        <v>-12352555432</v>
      </c>
    </row>
    <row r="142" spans="3:13" ht="15.5" x14ac:dyDescent="0.35">
      <c r="C142" t="s">
        <v>492</v>
      </c>
      <c r="D142" s="5">
        <v>-2727272727</v>
      </c>
      <c r="E142" s="5">
        <v>-2727272668</v>
      </c>
      <c r="F142" s="5">
        <v>-2727272787</v>
      </c>
      <c r="G142" s="5">
        <v>-2727272727</v>
      </c>
      <c r="I142" s="5">
        <v>-10909090909</v>
      </c>
      <c r="J142" s="5">
        <v>-2839393940</v>
      </c>
    </row>
    <row r="143" spans="3:13" ht="15.5" x14ac:dyDescent="0.35">
      <c r="C143" t="s">
        <v>338</v>
      </c>
      <c r="G143" s="5">
        <v>-9155157996</v>
      </c>
      <c r="I143" s="5">
        <v>-13574434767</v>
      </c>
      <c r="J143" s="5">
        <v>-2666125000</v>
      </c>
    </row>
    <row r="144" spans="3:13" ht="15.5" x14ac:dyDescent="0.35">
      <c r="C144" t="s">
        <v>358</v>
      </c>
      <c r="L144" s="5">
        <v>-24363273</v>
      </c>
      <c r="M144" s="5">
        <v>-45627953</v>
      </c>
    </row>
    <row r="145" spans="2:13" ht="15.5" x14ac:dyDescent="0.35">
      <c r="C145" t="s">
        <v>187</v>
      </c>
      <c r="D145" s="5">
        <v>-73730264152</v>
      </c>
      <c r="E145" s="5">
        <v>-1864608648</v>
      </c>
      <c r="F145" s="5">
        <v>-70910714164</v>
      </c>
      <c r="G145" s="5">
        <v>355073258799</v>
      </c>
      <c r="I145" s="5">
        <v>264500282858</v>
      </c>
      <c r="J145" s="5">
        <v>36124100753</v>
      </c>
      <c r="K145" s="5">
        <v>9196885610</v>
      </c>
      <c r="L145" s="5">
        <v>5994052675</v>
      </c>
      <c r="M145" s="5">
        <v>-4913869809</v>
      </c>
    </row>
    <row r="146" spans="2:13" ht="15.5" x14ac:dyDescent="0.35">
      <c r="C146" t="s">
        <v>477</v>
      </c>
      <c r="D146" s="5">
        <v>327531297226</v>
      </c>
      <c r="I146" s="5">
        <v>63031014368</v>
      </c>
      <c r="J146" s="5">
        <v>26906913615</v>
      </c>
      <c r="K146" s="5">
        <v>17710028005</v>
      </c>
      <c r="L146" s="5">
        <v>11715975330</v>
      </c>
      <c r="M146" s="5">
        <v>16629845139</v>
      </c>
    </row>
    <row r="147" spans="2:13" ht="15.5" x14ac:dyDescent="0.35">
      <c r="C147" t="s">
        <v>189</v>
      </c>
      <c r="D147" s="5">
        <v>253801033074</v>
      </c>
      <c r="E147" s="5">
        <v>-1864608648</v>
      </c>
      <c r="F147" s="5">
        <v>-70910714164</v>
      </c>
      <c r="G147" s="5">
        <v>355073258799</v>
      </c>
      <c r="I147" s="5">
        <v>327531297226</v>
      </c>
      <c r="J147" s="5">
        <v>63031014368</v>
      </c>
      <c r="K147" s="5">
        <v>26906913615</v>
      </c>
      <c r="L147" s="5">
        <v>17710028005</v>
      </c>
      <c r="M147" s="5">
        <v>11715975330</v>
      </c>
    </row>
    <row r="149" spans="2:13" ht="15.5" x14ac:dyDescent="0.35">
      <c r="B149" t="s">
        <v>190</v>
      </c>
      <c r="C149" t="s">
        <v>11</v>
      </c>
      <c r="D149" s="5">
        <v>8920000000</v>
      </c>
      <c r="E149" s="5">
        <v>8920000000</v>
      </c>
      <c r="F149" s="5">
        <v>8920000000</v>
      </c>
      <c r="G149" s="5">
        <v>8920000000</v>
      </c>
      <c r="I149" s="5">
        <v>8920000000</v>
      </c>
      <c r="J149" s="5">
        <v>7040000000</v>
      </c>
      <c r="K149" s="5">
        <v>140000000</v>
      </c>
      <c r="L149" s="5">
        <v>10000000</v>
      </c>
      <c r="M149" s="5">
        <v>10000000</v>
      </c>
    </row>
    <row r="150" spans="2:13" ht="15.5" x14ac:dyDescent="0.35">
      <c r="C150" t="s">
        <v>191</v>
      </c>
      <c r="D150" s="6">
        <v>1.06</v>
      </c>
      <c r="E150" s="6">
        <v>3.37</v>
      </c>
      <c r="F150" s="6">
        <v>2.0299999999999998</v>
      </c>
      <c r="G150" s="6">
        <v>4.05</v>
      </c>
    </row>
    <row r="151" spans="2:13" ht="15.5" x14ac:dyDescent="0.35">
      <c r="C151" t="s">
        <v>192</v>
      </c>
      <c r="D151" s="6">
        <v>632.08000000000004</v>
      </c>
      <c r="E151" s="6">
        <v>160.24</v>
      </c>
      <c r="F151" s="6">
        <v>248.77</v>
      </c>
      <c r="G151" s="6">
        <v>153.09</v>
      </c>
    </row>
    <row r="152" spans="2:13" ht="15.5" x14ac:dyDescent="0.35">
      <c r="C152" t="s">
        <v>59</v>
      </c>
      <c r="D152" s="6">
        <v>13.44</v>
      </c>
      <c r="E152" s="6">
        <v>10.58</v>
      </c>
      <c r="F152" s="6">
        <v>11.87</v>
      </c>
      <c r="G152" s="6">
        <v>14.92</v>
      </c>
    </row>
    <row r="153" spans="2:13" ht="15.5" x14ac:dyDescent="0.35">
      <c r="C153" t="s">
        <v>193</v>
      </c>
      <c r="D153" s="5">
        <v>80260000000</v>
      </c>
      <c r="E153" s="5">
        <v>98860000000</v>
      </c>
      <c r="F153" s="5">
        <v>69740000000</v>
      </c>
      <c r="G153" s="5">
        <v>120440000000</v>
      </c>
    </row>
    <row r="154" spans="2:13" ht="15.5" x14ac:dyDescent="0.35">
      <c r="C154" t="s">
        <v>194</v>
      </c>
      <c r="D154" s="6">
        <v>8.1000000000000013E-3</v>
      </c>
      <c r="E154" s="6">
        <v>2.5899999999999999E-2</v>
      </c>
      <c r="F154" s="6">
        <v>1.7100000000000001E-2</v>
      </c>
      <c r="G154" s="6">
        <v>3.5299999999999998E-2</v>
      </c>
    </row>
    <row r="155" spans="2:13" ht="15.5" x14ac:dyDescent="0.35">
      <c r="C155" t="s">
        <v>195</v>
      </c>
      <c r="D155" s="6">
        <v>1.37E-2</v>
      </c>
      <c r="E155" s="6">
        <v>4.41E-2</v>
      </c>
      <c r="F155" s="6">
        <v>2.7699999999999999E-2</v>
      </c>
      <c r="G155" s="6">
        <v>5.7099999999999998E-2</v>
      </c>
    </row>
    <row r="156" spans="2:13" ht="15.5" x14ac:dyDescent="0.35">
      <c r="C156" t="s">
        <v>196</v>
      </c>
      <c r="D156" s="6">
        <v>0.02</v>
      </c>
      <c r="E156" s="6">
        <v>5.2199999999999996E-2</v>
      </c>
      <c r="F156" s="6">
        <v>2.6200000000000001E-2</v>
      </c>
      <c r="G156" s="6">
        <v>9.7299999999999998E-2</v>
      </c>
    </row>
    <row r="157" spans="2:13" ht="15.5" x14ac:dyDescent="0.35">
      <c r="C157" t="s">
        <v>197</v>
      </c>
      <c r="D157" s="6">
        <v>3.65</v>
      </c>
      <c r="E157" s="6">
        <v>15.84</v>
      </c>
      <c r="F157" s="6">
        <v>5.64</v>
      </c>
      <c r="G157" s="6">
        <v>7.21</v>
      </c>
    </row>
    <row r="158" spans="2:13" ht="15.5" x14ac:dyDescent="0.35">
      <c r="C158" t="s">
        <v>198</v>
      </c>
      <c r="D158" s="5">
        <v>690000000000</v>
      </c>
      <c r="E158" s="5">
        <v>681000000000</v>
      </c>
      <c r="F158" s="5">
        <v>651000000000</v>
      </c>
      <c r="G158" s="5">
        <v>633000000000</v>
      </c>
    </row>
    <row r="159" spans="2:13" ht="15.5" x14ac:dyDescent="0.35">
      <c r="C159" t="s">
        <v>199</v>
      </c>
      <c r="D159" s="6">
        <v>8.66</v>
      </c>
      <c r="E159" s="6">
        <v>7.08</v>
      </c>
      <c r="F159" s="6">
        <v>6.91</v>
      </c>
      <c r="G159" s="6">
        <v>8.73</v>
      </c>
    </row>
    <row r="160" spans="2:13" ht="15.5" x14ac:dyDescent="0.35">
      <c r="C160" t="s">
        <v>200</v>
      </c>
      <c r="D160" s="6">
        <v>77.38</v>
      </c>
      <c r="E160" s="6">
        <v>76.31</v>
      </c>
      <c r="F160" s="6">
        <v>73.05</v>
      </c>
      <c r="G160" s="6">
        <v>71.010000000000005</v>
      </c>
    </row>
    <row r="161" spans="3:13" ht="15.5" x14ac:dyDescent="0.35">
      <c r="C161" t="s">
        <v>201</v>
      </c>
      <c r="D161" s="6">
        <v>8.66</v>
      </c>
      <c r="E161" s="6">
        <v>7.08</v>
      </c>
      <c r="F161" s="6">
        <v>6.91</v>
      </c>
      <c r="G161" s="6">
        <v>8.73</v>
      </c>
    </row>
    <row r="162" spans="3:13" ht="15.5" x14ac:dyDescent="0.35">
      <c r="C162" t="s">
        <v>202</v>
      </c>
      <c r="D162" s="6">
        <v>77.38</v>
      </c>
      <c r="E162" s="6">
        <v>76.31</v>
      </c>
      <c r="F162" s="6">
        <v>73.05</v>
      </c>
      <c r="G162" s="6">
        <v>71.010000000000005</v>
      </c>
    </row>
    <row r="163" spans="3:13" ht="15.5" x14ac:dyDescent="0.35">
      <c r="C163" t="s">
        <v>203</v>
      </c>
      <c r="D163" s="5">
        <v>114000000000</v>
      </c>
      <c r="E163" s="5">
        <v>111000000000</v>
      </c>
      <c r="F163" s="5">
        <v>107000000000</v>
      </c>
      <c r="G163" s="5">
        <v>100000000000</v>
      </c>
    </row>
    <row r="164" spans="3:13" ht="15.5" x14ac:dyDescent="0.35">
      <c r="C164" t="s">
        <v>204</v>
      </c>
      <c r="D164" s="5">
        <v>122000000000</v>
      </c>
      <c r="E164" s="5">
        <v>108000000000</v>
      </c>
      <c r="F164" s="5">
        <v>89000000000</v>
      </c>
      <c r="G164" s="5">
        <v>102000000000</v>
      </c>
    </row>
    <row r="165" spans="3:13" ht="15.5" x14ac:dyDescent="0.35">
      <c r="C165" t="s">
        <v>205</v>
      </c>
      <c r="D165" s="5">
        <v>690000000000</v>
      </c>
      <c r="E165" s="5">
        <v>681000000000</v>
      </c>
      <c r="F165" s="5">
        <v>651000000000</v>
      </c>
      <c r="G165" s="5">
        <v>633000000000</v>
      </c>
    </row>
    <row r="166" spans="3:13" ht="15.5" x14ac:dyDescent="0.35">
      <c r="C166" t="s">
        <v>23</v>
      </c>
      <c r="D166" s="5">
        <v>236000000000</v>
      </c>
      <c r="E166" s="5">
        <v>218000000000</v>
      </c>
      <c r="F166" s="5">
        <v>196000000000</v>
      </c>
      <c r="G166" s="5">
        <v>202000000000</v>
      </c>
    </row>
    <row r="167" spans="3:13" ht="15.5" x14ac:dyDescent="0.35">
      <c r="C167" t="s">
        <v>20</v>
      </c>
      <c r="D167" s="5">
        <v>-18000000000</v>
      </c>
      <c r="E167" s="5">
        <v>-109000000000</v>
      </c>
      <c r="F167" s="5">
        <v>-133000000000</v>
      </c>
      <c r="G167" s="5">
        <v>-198000000000</v>
      </c>
    </row>
    <row r="168" spans="3:13" ht="15.5" x14ac:dyDescent="0.35">
      <c r="C168" t="s">
        <v>206</v>
      </c>
      <c r="D168" s="5">
        <v>85000000000</v>
      </c>
      <c r="E168" s="5">
        <v>125000000000</v>
      </c>
      <c r="F168" s="5">
        <v>175000000000</v>
      </c>
      <c r="G168" s="5">
        <v>243000000000</v>
      </c>
    </row>
    <row r="169" spans="3:13" ht="15.5" x14ac:dyDescent="0.35">
      <c r="C169" t="s">
        <v>207</v>
      </c>
      <c r="D169" s="5">
        <v>40000000000</v>
      </c>
      <c r="E169" s="5">
        <v>155000000000</v>
      </c>
      <c r="F169" s="5">
        <v>31000000000</v>
      </c>
      <c r="G169" s="5">
        <v>86000000000</v>
      </c>
    </row>
    <row r="170" spans="3:13" ht="15.5" x14ac:dyDescent="0.35">
      <c r="C170" t="s">
        <v>208</v>
      </c>
      <c r="D170" s="5">
        <v>-55000000000</v>
      </c>
      <c r="E170" s="5">
        <v>-73000000000</v>
      </c>
      <c r="F170" s="5">
        <v>-61000000000</v>
      </c>
      <c r="G170" s="5">
        <v>-36000000000</v>
      </c>
    </row>
    <row r="171" spans="3:13" ht="15.5" x14ac:dyDescent="0.35">
      <c r="C171" t="s">
        <v>12</v>
      </c>
      <c r="D171" s="5">
        <v>-15000000000</v>
      </c>
      <c r="E171" s="5">
        <v>82000000000</v>
      </c>
      <c r="F171" s="5">
        <v>-30000000000</v>
      </c>
      <c r="G171" s="5">
        <v>51000000000</v>
      </c>
    </row>
    <row r="172" spans="3:13" ht="15.5" x14ac:dyDescent="0.35">
      <c r="C172" t="s">
        <v>15</v>
      </c>
      <c r="D172" s="6">
        <v>-1.63</v>
      </c>
      <c r="E172" s="6">
        <v>9.23</v>
      </c>
      <c r="F172" s="6">
        <v>-3.38</v>
      </c>
      <c r="G172" s="6">
        <v>5.67</v>
      </c>
    </row>
    <row r="173" spans="3:13" ht="15.5" x14ac:dyDescent="0.35">
      <c r="C173" t="s">
        <v>44</v>
      </c>
      <c r="I173" s="6">
        <v>10.11</v>
      </c>
      <c r="J173" s="6">
        <v>8.27</v>
      </c>
      <c r="K173" s="6">
        <v>7.97</v>
      </c>
      <c r="L173" s="6">
        <v>-7402.7</v>
      </c>
      <c r="M173" s="6">
        <v>-4175.9399999999996</v>
      </c>
    </row>
    <row r="174" spans="3:13" ht="15.5" x14ac:dyDescent="0.35">
      <c r="C174" t="s">
        <v>58</v>
      </c>
      <c r="I174" s="6">
        <v>53.41</v>
      </c>
      <c r="J174" s="5">
        <v>0</v>
      </c>
      <c r="K174" s="5">
        <v>0</v>
      </c>
      <c r="L174" s="5">
        <v>0</v>
      </c>
      <c r="M174" s="5">
        <v>0</v>
      </c>
    </row>
    <row r="175" spans="3:13" ht="15.5" x14ac:dyDescent="0.35">
      <c r="C175" t="s">
        <v>61</v>
      </c>
      <c r="I175" s="6">
        <v>3.22</v>
      </c>
      <c r="J175" s="5">
        <v>0</v>
      </c>
      <c r="K175" s="5">
        <v>0</v>
      </c>
      <c r="L175" s="5">
        <v>0</v>
      </c>
      <c r="M175" s="5">
        <v>0</v>
      </c>
    </row>
    <row r="176" spans="3:13" ht="15.5" x14ac:dyDescent="0.35">
      <c r="C176" t="s">
        <v>209</v>
      </c>
      <c r="I176" s="5">
        <v>298470000000</v>
      </c>
      <c r="J176" s="5">
        <v>189900000000</v>
      </c>
    </row>
    <row r="177" spans="3:13" ht="15.5" x14ac:dyDescent="0.35">
      <c r="C177" t="s">
        <v>210</v>
      </c>
      <c r="I177" s="6">
        <v>7.7699999999999991E-2</v>
      </c>
      <c r="J177" s="6">
        <v>9.0899999999999995E-2</v>
      </c>
      <c r="K177" s="6">
        <v>3.4000000000000002E-3</v>
      </c>
      <c r="L177" s="6">
        <v>-0.3367</v>
      </c>
      <c r="M177" s="6">
        <v>-0.20989999999999998</v>
      </c>
    </row>
    <row r="178" spans="3:13" ht="15.5" x14ac:dyDescent="0.35">
      <c r="C178" t="s">
        <v>211</v>
      </c>
      <c r="I178" s="6">
        <v>0.13239999999999999</v>
      </c>
      <c r="J178" s="6">
        <v>0.23</v>
      </c>
      <c r="K178" s="6">
        <v>1.49E-2</v>
      </c>
      <c r="L178" s="6">
        <v>0.19600000000000001</v>
      </c>
      <c r="M178" s="6">
        <v>0.13730000000000001</v>
      </c>
    </row>
    <row r="179" spans="3:13" ht="15.5" x14ac:dyDescent="0.35">
      <c r="C179" t="s">
        <v>212</v>
      </c>
      <c r="I179" s="6">
        <v>0.1812</v>
      </c>
      <c r="J179" s="6">
        <v>0.24059999999999998</v>
      </c>
      <c r="K179" s="6">
        <v>-3.4000000000000002E-3</v>
      </c>
      <c r="L179" s="6">
        <v>0.43469999999999998</v>
      </c>
      <c r="M179" s="6">
        <v>-0.62970000000000004</v>
      </c>
    </row>
    <row r="180" spans="3:13" ht="15.5" x14ac:dyDescent="0.35">
      <c r="C180" t="s">
        <v>213</v>
      </c>
      <c r="I180" s="6">
        <v>7.27</v>
      </c>
      <c r="J180" s="6">
        <v>4.76</v>
      </c>
      <c r="K180" s="6">
        <v>0.02</v>
      </c>
      <c r="L180" s="6">
        <v>-12.97</v>
      </c>
      <c r="M180" s="6">
        <v>-21.19</v>
      </c>
    </row>
    <row r="181" spans="3:13" ht="15.5" x14ac:dyDescent="0.35">
      <c r="C181" t="s">
        <v>55</v>
      </c>
      <c r="I181" s="6">
        <v>7.08</v>
      </c>
      <c r="J181" s="5">
        <v>0</v>
      </c>
      <c r="K181" s="5">
        <v>0</v>
      </c>
      <c r="L181" s="5">
        <v>0</v>
      </c>
      <c r="M181" s="5">
        <v>0</v>
      </c>
    </row>
    <row r="182" spans="3:13" ht="15.5" x14ac:dyDescent="0.35">
      <c r="C182" t="s">
        <v>52</v>
      </c>
      <c r="I182" s="6">
        <v>76.31</v>
      </c>
      <c r="J182" s="6">
        <v>35.96</v>
      </c>
      <c r="K182" s="6">
        <v>534.84</v>
      </c>
      <c r="L182" s="6">
        <v>-37772.800000000003</v>
      </c>
      <c r="M182" s="6">
        <v>-30411.46</v>
      </c>
    </row>
    <row r="183" spans="3:13" ht="15.5" x14ac:dyDescent="0.35">
      <c r="C183" t="s">
        <v>214</v>
      </c>
      <c r="I183" s="6">
        <v>7.08</v>
      </c>
      <c r="J183" s="5">
        <v>0</v>
      </c>
      <c r="K183" s="5">
        <v>0</v>
      </c>
      <c r="L183" s="5">
        <v>0</v>
      </c>
      <c r="M183" s="5">
        <v>0</v>
      </c>
    </row>
    <row r="184" spans="3:13" ht="15.5" x14ac:dyDescent="0.35">
      <c r="C184" t="s">
        <v>215</v>
      </c>
      <c r="I184" s="6">
        <v>76.31</v>
      </c>
      <c r="J184" s="6">
        <v>35.96</v>
      </c>
      <c r="K184" s="6">
        <v>534.84</v>
      </c>
      <c r="L184" s="6">
        <v>-37772.800000000003</v>
      </c>
      <c r="M184" s="6">
        <v>-30411.46</v>
      </c>
    </row>
    <row r="185" spans="3:13" ht="15.5" x14ac:dyDescent="0.35">
      <c r="C185" t="s">
        <v>216</v>
      </c>
      <c r="I185" s="5">
        <v>111000000000</v>
      </c>
      <c r="J185" s="5">
        <v>110000000000</v>
      </c>
      <c r="K185" s="5">
        <v>52000000000</v>
      </c>
      <c r="L185" s="5">
        <v>340000000000</v>
      </c>
      <c r="M185" s="5">
        <v>20000000000</v>
      </c>
    </row>
    <row r="186" spans="3:13" ht="15.5" x14ac:dyDescent="0.35">
      <c r="C186" t="s">
        <v>217</v>
      </c>
      <c r="I186" s="5">
        <v>108000000000</v>
      </c>
      <c r="J186" s="5">
        <v>107000000000</v>
      </c>
      <c r="K186" s="5">
        <v>105000000000</v>
      </c>
      <c r="L186" s="5">
        <v>81000000000</v>
      </c>
      <c r="M186" s="5">
        <v>351000000000</v>
      </c>
    </row>
    <row r="187" spans="3:13" ht="15.5" x14ac:dyDescent="0.35">
      <c r="C187" t="s">
        <v>25</v>
      </c>
      <c r="I187" s="5">
        <v>218000000000</v>
      </c>
      <c r="J187" s="5">
        <v>218000000000</v>
      </c>
      <c r="K187" s="5">
        <v>157000000000</v>
      </c>
      <c r="L187" s="5">
        <v>420000000000</v>
      </c>
      <c r="M187" s="5">
        <v>371000000000</v>
      </c>
    </row>
    <row r="188" spans="3:13" ht="15.5" x14ac:dyDescent="0.35">
      <c r="C188" t="s">
        <v>22</v>
      </c>
      <c r="I188" s="5">
        <v>-109000000000</v>
      </c>
      <c r="J188" s="5">
        <v>155000000000</v>
      </c>
      <c r="K188" s="5">
        <v>130000000000</v>
      </c>
      <c r="L188" s="5">
        <v>403000000000</v>
      </c>
      <c r="M188" s="5">
        <v>360000000000</v>
      </c>
    </row>
    <row r="189" spans="3:13" ht="15.5" x14ac:dyDescent="0.35">
      <c r="C189" t="s">
        <v>218</v>
      </c>
      <c r="I189" s="5">
        <v>125000000000</v>
      </c>
      <c r="J189" s="5">
        <v>-108000000000</v>
      </c>
      <c r="K189" s="5">
        <v>-71000000000</v>
      </c>
      <c r="L189" s="5">
        <v>-358000000000</v>
      </c>
      <c r="M189" s="5">
        <v>-18000000000</v>
      </c>
    </row>
    <row r="190" spans="3:13" ht="15.5" x14ac:dyDescent="0.35">
      <c r="C190" t="s">
        <v>219</v>
      </c>
      <c r="I190" s="5">
        <v>317000000000</v>
      </c>
      <c r="J190" s="5">
        <v>212000000000</v>
      </c>
      <c r="K190" s="5">
        <v>74000000000</v>
      </c>
      <c r="L190" s="5">
        <v>52000000000</v>
      </c>
      <c r="M190" s="5">
        <v>-5000000000</v>
      </c>
    </row>
    <row r="191" spans="3:13" ht="15.5" x14ac:dyDescent="0.35">
      <c r="C191" t="s">
        <v>220</v>
      </c>
      <c r="I191" s="5">
        <v>-192000000000</v>
      </c>
      <c r="J191" s="5">
        <v>-133000000000</v>
      </c>
      <c r="K191" s="5">
        <v>-80000000000</v>
      </c>
      <c r="L191" s="5">
        <v>-34000000000</v>
      </c>
      <c r="M191" s="5">
        <v>-27000000000</v>
      </c>
    </row>
    <row r="192" spans="3:13" ht="15.5" x14ac:dyDescent="0.35">
      <c r="C192" t="s">
        <v>14</v>
      </c>
      <c r="I192" s="5">
        <v>125000000000</v>
      </c>
      <c r="J192" s="5">
        <v>79000000000</v>
      </c>
      <c r="K192" s="5">
        <v>-6000000000</v>
      </c>
      <c r="L192" s="5">
        <v>18000000000</v>
      </c>
      <c r="M192" s="5">
        <v>-33000000000</v>
      </c>
    </row>
    <row r="193" spans="2:13" ht="15.5" x14ac:dyDescent="0.35">
      <c r="C193" t="s">
        <v>16</v>
      </c>
      <c r="I193" s="6">
        <v>14.04</v>
      </c>
      <c r="J193" s="6">
        <v>11.27</v>
      </c>
      <c r="K193" s="6">
        <v>-44.58</v>
      </c>
      <c r="L193" s="6">
        <v>2174.2600000000002</v>
      </c>
      <c r="M193" s="6">
        <v>-4037.81</v>
      </c>
    </row>
    <row r="195" spans="2:13" ht="15.5" x14ac:dyDescent="0.35">
      <c r="B195" t="s">
        <v>221</v>
      </c>
      <c r="C195" t="s">
        <v>222</v>
      </c>
      <c r="D195" s="5">
        <v>9000000000</v>
      </c>
      <c r="E195" s="5">
        <v>30000000000</v>
      </c>
      <c r="F195" s="5">
        <v>18000000000</v>
      </c>
      <c r="G195" s="5">
        <v>36000000000</v>
      </c>
      <c r="H195" s="5">
        <v>38000000000</v>
      </c>
      <c r="I195" s="5">
        <v>90000000000</v>
      </c>
      <c r="J195" s="5">
        <v>58000000000</v>
      </c>
      <c r="K195" s="5">
        <v>1000000000</v>
      </c>
      <c r="L195" s="5">
        <v>-60000000000</v>
      </c>
      <c r="M195" s="5">
        <v>-34000000000</v>
      </c>
    </row>
    <row r="196" spans="2:13" ht="15.5" x14ac:dyDescent="0.35">
      <c r="C196" t="s">
        <v>223</v>
      </c>
      <c r="H196" s="5">
        <v>94000000000</v>
      </c>
      <c r="I196" s="5">
        <v>90000000000</v>
      </c>
    </row>
    <row r="197" spans="2:13" ht="15.5" x14ac:dyDescent="0.35">
      <c r="C197" t="s">
        <v>43</v>
      </c>
      <c r="D197" s="6">
        <v>1.06</v>
      </c>
      <c r="E197" s="6">
        <v>3.37</v>
      </c>
      <c r="F197" s="6">
        <v>2.0299999999999998</v>
      </c>
      <c r="G197" s="6">
        <v>4.05</v>
      </c>
      <c r="H197" s="6">
        <v>4.2300000000000004</v>
      </c>
      <c r="I197" s="6">
        <v>10.11</v>
      </c>
      <c r="J197" s="6">
        <v>6.53</v>
      </c>
      <c r="K197" s="6">
        <v>0.13</v>
      </c>
      <c r="L197" s="6">
        <v>-6.72</v>
      </c>
      <c r="M197" s="6">
        <v>-3.79</v>
      </c>
    </row>
    <row r="198" spans="2:13" ht="15.5" x14ac:dyDescent="0.35">
      <c r="C198" t="s">
        <v>226</v>
      </c>
      <c r="H198" s="6">
        <v>10.5</v>
      </c>
      <c r="I198" s="6">
        <v>10.11</v>
      </c>
    </row>
    <row r="199" spans="2:13" ht="15.5" x14ac:dyDescent="0.35">
      <c r="C199" t="s">
        <v>229</v>
      </c>
      <c r="D199" s="5">
        <v>444000000000</v>
      </c>
      <c r="E199" s="5">
        <v>455000000000</v>
      </c>
      <c r="F199" s="5">
        <v>379000000000</v>
      </c>
      <c r="G199" s="5">
        <v>371000000000</v>
      </c>
      <c r="H199" s="5">
        <v>1778000000000</v>
      </c>
      <c r="I199" s="5">
        <v>1497000000000</v>
      </c>
      <c r="J199" s="5">
        <v>1039000000000</v>
      </c>
      <c r="K199" s="5">
        <v>482000000000</v>
      </c>
      <c r="L199" s="5">
        <v>287000000000</v>
      </c>
      <c r="M199" s="5">
        <v>107000000000</v>
      </c>
    </row>
    <row r="200" spans="2:13" ht="15.5" x14ac:dyDescent="0.35">
      <c r="C200" t="s">
        <v>230</v>
      </c>
      <c r="H200" s="5">
        <v>1650000000000</v>
      </c>
      <c r="I200" s="5">
        <v>1497000000000</v>
      </c>
    </row>
    <row r="201" spans="2:13" ht="15.5" x14ac:dyDescent="0.35">
      <c r="C201" t="s">
        <v>234</v>
      </c>
      <c r="I201" s="6">
        <v>165.48</v>
      </c>
    </row>
    <row r="202" spans="2:13" ht="15.5" x14ac:dyDescent="0.35">
      <c r="C202" t="s">
        <v>235</v>
      </c>
      <c r="I202" s="6">
        <v>66.64</v>
      </c>
    </row>
    <row r="203" spans="2:13" ht="15.5" x14ac:dyDescent="0.35">
      <c r="C203" t="s">
        <v>236</v>
      </c>
      <c r="I203" s="6">
        <v>7.42</v>
      </c>
    </row>
    <row r="204" spans="2:13" ht="15.5" x14ac:dyDescent="0.35">
      <c r="C204" t="s">
        <v>237</v>
      </c>
      <c r="I204" s="6">
        <v>1.4999999999999999E-2</v>
      </c>
    </row>
    <row r="205" spans="2:13" ht="15.5" x14ac:dyDescent="0.35">
      <c r="C205" t="s">
        <v>238</v>
      </c>
      <c r="I205" s="6">
        <v>3.78</v>
      </c>
    </row>
    <row r="206" spans="2:13" ht="15.5" x14ac:dyDescent="0.35">
      <c r="C206" t="s">
        <v>239</v>
      </c>
      <c r="I206" s="6">
        <v>9.0500000000000007</v>
      </c>
    </row>
    <row r="207" spans="2:13" ht="15.5" x14ac:dyDescent="0.35">
      <c r="C207" t="s">
        <v>240</v>
      </c>
      <c r="I207" s="6">
        <v>19.989999999999998</v>
      </c>
    </row>
    <row r="208" spans="2:13" ht="15.5" x14ac:dyDescent="0.35">
      <c r="C208" t="s">
        <v>241</v>
      </c>
      <c r="I208" s="6">
        <v>70.819999999999993</v>
      </c>
    </row>
    <row r="209" spans="3:9" ht="15.5" x14ac:dyDescent="0.35">
      <c r="C209" t="s">
        <v>242</v>
      </c>
      <c r="I209" s="6">
        <v>52.91</v>
      </c>
    </row>
    <row r="210" spans="3:9" ht="15.5" x14ac:dyDescent="0.35">
      <c r="C210" t="s">
        <v>243</v>
      </c>
      <c r="I210" s="5">
        <v>17</v>
      </c>
    </row>
    <row r="211" spans="3:9" ht="15.5" x14ac:dyDescent="0.35">
      <c r="C211" t="s">
        <v>244</v>
      </c>
      <c r="I211" s="6">
        <v>2.95</v>
      </c>
    </row>
    <row r="212" spans="3:9" ht="15.5" x14ac:dyDescent="0.35">
      <c r="C212" t="s">
        <v>245</v>
      </c>
      <c r="I212" s="6">
        <v>-0.74</v>
      </c>
    </row>
    <row r="213" spans="3:9" ht="15.5" x14ac:dyDescent="0.35">
      <c r="C213" t="s">
        <v>246</v>
      </c>
      <c r="I213" s="6">
        <v>10.5</v>
      </c>
    </row>
    <row r="214" spans="3:9" ht="15.5" x14ac:dyDescent="0.35">
      <c r="C214" t="s">
        <v>247</v>
      </c>
      <c r="I214" s="6">
        <v>4.2300000000000004</v>
      </c>
    </row>
    <row r="215" spans="3:9" ht="15.5" x14ac:dyDescent="0.35">
      <c r="C215" t="s">
        <v>248</v>
      </c>
      <c r="I215" s="5">
        <v>185</v>
      </c>
    </row>
    <row r="216" spans="3:9" ht="15.5" x14ac:dyDescent="0.35">
      <c r="C216" t="s">
        <v>249</v>
      </c>
      <c r="D216" s="6">
        <v>28.46</v>
      </c>
    </row>
    <row r="217" spans="3:9" ht="15.5" x14ac:dyDescent="0.35">
      <c r="C217" t="s">
        <v>250</v>
      </c>
      <c r="I217" s="6">
        <v>77.38</v>
      </c>
    </row>
    <row r="218" spans="3:9" ht="15.5" x14ac:dyDescent="0.35">
      <c r="C218" t="s">
        <v>251</v>
      </c>
      <c r="I218" s="6">
        <v>9.8800000000000008</v>
      </c>
    </row>
    <row r="219" spans="3:9" ht="15.5" x14ac:dyDescent="0.35">
      <c r="C219" t="s">
        <v>252</v>
      </c>
      <c r="D219" s="6">
        <v>1.25</v>
      </c>
    </row>
    <row r="220" spans="3:9" ht="15.5" x14ac:dyDescent="0.35">
      <c r="C220" t="s">
        <v>253</v>
      </c>
      <c r="D220" s="6">
        <v>0.87</v>
      </c>
    </row>
    <row r="221" spans="3:9" ht="15.5" x14ac:dyDescent="0.35">
      <c r="C221" t="s">
        <v>254</v>
      </c>
      <c r="D221" s="6">
        <v>0.34</v>
      </c>
    </row>
    <row r="222" spans="3:9" ht="15.5" x14ac:dyDescent="0.35">
      <c r="C222" t="s">
        <v>255</v>
      </c>
      <c r="D222" s="6">
        <v>0.18</v>
      </c>
    </row>
    <row r="223" spans="3:9" ht="15.5" x14ac:dyDescent="0.35">
      <c r="C223" t="s">
        <v>256</v>
      </c>
      <c r="D223" s="6">
        <v>0.69</v>
      </c>
    </row>
    <row r="224" spans="3:9" ht="15.5" x14ac:dyDescent="0.35">
      <c r="C224" t="s">
        <v>257</v>
      </c>
      <c r="D224" s="6">
        <v>0.2</v>
      </c>
    </row>
    <row r="225" spans="3:9" ht="15.5" x14ac:dyDescent="0.35">
      <c r="C225" t="s">
        <v>258</v>
      </c>
      <c r="D225" s="6">
        <v>1.69</v>
      </c>
    </row>
    <row r="226" spans="3:9" ht="15.5" x14ac:dyDescent="0.35">
      <c r="C226" t="s">
        <v>259</v>
      </c>
      <c r="I226" s="6">
        <v>7.26</v>
      </c>
    </row>
    <row r="227" spans="3:9" ht="15.5" x14ac:dyDescent="0.35">
      <c r="C227" t="s">
        <v>12</v>
      </c>
      <c r="D227" s="5">
        <v>-15000000000</v>
      </c>
    </row>
    <row r="228" spans="3:9" ht="15.5" x14ac:dyDescent="0.35">
      <c r="C228" t="s">
        <v>260</v>
      </c>
      <c r="I228" s="6">
        <v>2.19</v>
      </c>
    </row>
    <row r="229" spans="3:9" ht="15.5" x14ac:dyDescent="0.35">
      <c r="C229" t="s">
        <v>261</v>
      </c>
      <c r="I229" s="6">
        <v>8.0500000000000002E-2</v>
      </c>
    </row>
    <row r="230" spans="3:9" ht="15.5" x14ac:dyDescent="0.35">
      <c r="C230" t="s">
        <v>262</v>
      </c>
      <c r="I230" s="6">
        <v>0.1358</v>
      </c>
    </row>
    <row r="231" spans="3:9" ht="15.5" x14ac:dyDescent="0.35">
      <c r="C231" t="s">
        <v>263</v>
      </c>
      <c r="I231" s="6">
        <v>0.1386</v>
      </c>
    </row>
    <row r="232" spans="3:9" ht="15.5" x14ac:dyDescent="0.35">
      <c r="C232" t="s">
        <v>264</v>
      </c>
      <c r="I232" s="6">
        <v>0.10279999999999999</v>
      </c>
    </row>
    <row r="233" spans="3:9" ht="15.5" x14ac:dyDescent="0.35">
      <c r="C233" t="s">
        <v>265</v>
      </c>
      <c r="D233" s="6">
        <v>2.16</v>
      </c>
    </row>
    <row r="234" spans="3:9" ht="15.5" x14ac:dyDescent="0.35">
      <c r="C234" t="s">
        <v>266</v>
      </c>
      <c r="D234" s="6">
        <v>70.010000000000005</v>
      </c>
    </row>
    <row r="235" spans="3:9" ht="15.5" x14ac:dyDescent="0.35">
      <c r="C235" t="s">
        <v>340</v>
      </c>
      <c r="D235" s="6">
        <v>57.51</v>
      </c>
    </row>
    <row r="236" spans="3:9" ht="15.5" x14ac:dyDescent="0.35">
      <c r="C236" t="s">
        <v>267</v>
      </c>
      <c r="D236" s="6">
        <v>14.66</v>
      </c>
    </row>
    <row r="237" spans="3:9" ht="15.5" x14ac:dyDescent="0.35">
      <c r="C237" t="s">
        <v>268</v>
      </c>
      <c r="D237" s="6">
        <v>42.21</v>
      </c>
    </row>
    <row r="238" spans="3:9" ht="15.5" x14ac:dyDescent="0.35">
      <c r="C238" t="s">
        <v>269</v>
      </c>
      <c r="I238" s="6">
        <v>1.42</v>
      </c>
    </row>
    <row r="239" spans="3:9" ht="15.5" x14ac:dyDescent="0.35">
      <c r="C239" t="s">
        <v>270</v>
      </c>
      <c r="I239" s="6">
        <v>4.82</v>
      </c>
    </row>
    <row r="240" spans="3:9" ht="15.5" x14ac:dyDescent="0.35">
      <c r="C240" t="s">
        <v>39</v>
      </c>
      <c r="I240" s="5">
        <v>6243000000000</v>
      </c>
    </row>
    <row r="241" spans="3:9" ht="15.5" x14ac:dyDescent="0.35">
      <c r="C241" t="s">
        <v>271</v>
      </c>
      <c r="I241" s="5">
        <v>6225000000000</v>
      </c>
    </row>
    <row r="242" spans="3:9" ht="15.5" x14ac:dyDescent="0.35">
      <c r="C242" t="s">
        <v>272</v>
      </c>
      <c r="I242" s="5">
        <v>8920000000</v>
      </c>
    </row>
    <row r="243" spans="3:9" ht="15.5" x14ac:dyDescent="0.35">
      <c r="C243" t="s">
        <v>273</v>
      </c>
      <c r="I243" s="6">
        <v>0.2084</v>
      </c>
    </row>
    <row r="244" spans="3:9" ht="15.5" x14ac:dyDescent="0.35">
      <c r="C244" t="s">
        <v>274</v>
      </c>
      <c r="D244" s="6">
        <v>0.61580000000000001</v>
      </c>
    </row>
    <row r="245" spans="3:9" ht="15.5" x14ac:dyDescent="0.35">
      <c r="C245" t="s">
        <v>275</v>
      </c>
      <c r="D245" s="6">
        <v>3.6600000000000001E-2</v>
      </c>
    </row>
    <row r="246" spans="3:9" ht="15.5" x14ac:dyDescent="0.35">
      <c r="C246" t="s">
        <v>276</v>
      </c>
      <c r="D246" s="6">
        <v>2.12E-2</v>
      </c>
    </row>
    <row r="247" spans="3:9" ht="15.5" x14ac:dyDescent="0.35">
      <c r="C247" t="s">
        <v>277</v>
      </c>
      <c r="D247" s="6">
        <v>0.52380000000000004</v>
      </c>
    </row>
    <row r="248" spans="3:9" ht="15.5" x14ac:dyDescent="0.35">
      <c r="C248" t="s">
        <v>278</v>
      </c>
      <c r="D248" s="6">
        <v>0.51170000000000004</v>
      </c>
    </row>
    <row r="249" spans="3:9" ht="15.5" x14ac:dyDescent="0.35">
      <c r="C249" t="s">
        <v>279</v>
      </c>
      <c r="D249" s="6">
        <v>0.60470000000000002</v>
      </c>
    </row>
    <row r="250" spans="3:9" ht="15.5" x14ac:dyDescent="0.35">
      <c r="C250" t="s">
        <v>286</v>
      </c>
      <c r="I250" s="5">
        <v>7</v>
      </c>
    </row>
    <row r="251" spans="3:9" ht="15.5" x14ac:dyDescent="0.35">
      <c r="C251" t="s">
        <v>287</v>
      </c>
      <c r="I251" s="6">
        <v>0.87</v>
      </c>
    </row>
    <row r="252" spans="3:9" ht="15.5" x14ac:dyDescent="0.35">
      <c r="C252" t="s">
        <v>288</v>
      </c>
      <c r="I252" s="6">
        <v>0.79</v>
      </c>
    </row>
    <row r="253" spans="3:9" ht="15.5" x14ac:dyDescent="0.35">
      <c r="C253" t="s">
        <v>289</v>
      </c>
      <c r="I253" s="6">
        <v>0.16</v>
      </c>
    </row>
    <row r="254" spans="3:9" ht="15.5" x14ac:dyDescent="0.35">
      <c r="C254" t="s">
        <v>290</v>
      </c>
      <c r="I254" s="6">
        <v>0.27</v>
      </c>
    </row>
    <row r="255" spans="3:9" ht="15.5" x14ac:dyDescent="0.35">
      <c r="C255" t="s">
        <v>291</v>
      </c>
      <c r="I255" s="6">
        <v>7.0000000000000007E-2</v>
      </c>
    </row>
    <row r="256" spans="3:9" ht="15.5" x14ac:dyDescent="0.35">
      <c r="C256" t="s">
        <v>292</v>
      </c>
      <c r="I256" s="6">
        <v>0.57999999999999996</v>
      </c>
    </row>
    <row r="257" spans="3:9" ht="15.5" x14ac:dyDescent="0.35">
      <c r="C257" t="s">
        <v>293</v>
      </c>
      <c r="I257" s="5">
        <v>1650000000000</v>
      </c>
    </row>
    <row r="258" spans="3:9" ht="15.5" x14ac:dyDescent="0.35">
      <c r="C258" t="s">
        <v>294</v>
      </c>
      <c r="I258" s="5">
        <v>1017000000000</v>
      </c>
    </row>
    <row r="259" spans="3:9" ht="15.5" x14ac:dyDescent="0.35">
      <c r="C259" t="s">
        <v>295</v>
      </c>
      <c r="I259" s="5">
        <v>379000000000</v>
      </c>
    </row>
    <row r="260" spans="3:9" ht="15.5" x14ac:dyDescent="0.35">
      <c r="C260" t="s">
        <v>296</v>
      </c>
      <c r="I260" s="5">
        <v>94000000000</v>
      </c>
    </row>
    <row r="261" spans="3:9" ht="15.5" x14ac:dyDescent="0.35">
      <c r="C261" t="s">
        <v>297</v>
      </c>
      <c r="D261" s="5">
        <v>254000000000</v>
      </c>
    </row>
    <row r="262" spans="3:9" ht="15.5" x14ac:dyDescent="0.35">
      <c r="C262" t="s">
        <v>298</v>
      </c>
      <c r="D262" s="5">
        <v>1164000000000</v>
      </c>
    </row>
    <row r="263" spans="3:9" ht="15.5" x14ac:dyDescent="0.35">
      <c r="C263" t="s">
        <v>299</v>
      </c>
      <c r="D263" s="5">
        <v>474000000000</v>
      </c>
    </row>
    <row r="264" spans="3:9" ht="15.5" x14ac:dyDescent="0.35">
      <c r="C264" t="s">
        <v>206</v>
      </c>
      <c r="D264" s="5">
        <v>85000000000</v>
      </c>
    </row>
    <row r="265" spans="3:9" ht="15.5" x14ac:dyDescent="0.35">
      <c r="C265" t="s">
        <v>205</v>
      </c>
      <c r="I265" s="5">
        <v>690000000000</v>
      </c>
    </row>
    <row r="266" spans="3:9" ht="15.5" x14ac:dyDescent="0.35">
      <c r="C266" t="s">
        <v>204</v>
      </c>
      <c r="D266" s="5">
        <v>122000000000</v>
      </c>
    </row>
    <row r="267" spans="3:9" ht="15.5" x14ac:dyDescent="0.35">
      <c r="C267" t="s">
        <v>203</v>
      </c>
      <c r="D267" s="5">
        <v>114000000000</v>
      </c>
    </row>
    <row r="268" spans="3:9" ht="15.5" x14ac:dyDescent="0.35">
      <c r="C268" t="s">
        <v>23</v>
      </c>
      <c r="D268" s="5">
        <v>236000000000</v>
      </c>
    </row>
    <row r="269" spans="3:9" ht="15.5" x14ac:dyDescent="0.35">
      <c r="C269" t="s">
        <v>20</v>
      </c>
      <c r="D269" s="5">
        <v>-18000000000</v>
      </c>
    </row>
    <row r="270" spans="3:9" ht="15.5" x14ac:dyDescent="0.35">
      <c r="C270" t="s">
        <v>300</v>
      </c>
      <c r="I270" s="5">
        <v>690000000000</v>
      </c>
    </row>
    <row r="271" spans="3:9" ht="15.5" x14ac:dyDescent="0.35">
      <c r="C271" t="s">
        <v>301</v>
      </c>
      <c r="I271" s="5">
        <v>312000000000</v>
      </c>
    </row>
    <row r="272" spans="3:9" ht="15.5" x14ac:dyDescent="0.35">
      <c r="C272" t="s">
        <v>302</v>
      </c>
      <c r="I272" s="5">
        <v>-229000000000</v>
      </c>
    </row>
    <row r="273" spans="3:9" ht="15.5" x14ac:dyDescent="0.35">
      <c r="C273" t="s">
        <v>303</v>
      </c>
      <c r="I273" s="5">
        <v>125000000000</v>
      </c>
    </row>
    <row r="274" spans="3:9" ht="15.5" x14ac:dyDescent="0.35">
      <c r="C274" t="s">
        <v>304</v>
      </c>
      <c r="I274" s="5">
        <v>-224000000000</v>
      </c>
    </row>
    <row r="275" spans="3:9" ht="15.5" x14ac:dyDescent="0.35">
      <c r="C275" t="s">
        <v>305</v>
      </c>
      <c r="I275" s="5">
        <v>88000000000</v>
      </c>
    </row>
  </sheetData>
  <pageMargins left="0.7" right="0.7" top="0.75" bottom="0.75" header="0.3" footer="0.3"/>
  <ignoredErrors>
    <ignoredError sqref="A1:M27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493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494</v>
      </c>
      <c r="D2" s="2" vm="21">
        <f ca="1">IFERROR(_xlfn.STOCKHISTORY("XIDX:" &amp; $C$1, D3, , 0, 0, 1), "Libur")</f>
        <v>208</v>
      </c>
      <c r="H2" s="2" vm="21">
        <f ca="1">IFERROR(INDEX(D2:G2,COUNT(D2:G2)),"")</f>
        <v>208</v>
      </c>
      <c r="I2" s="2" vm="22">
        <f ca="1">IFERROR(_xlfn.STOCKHISTORY("XIDX:" &amp; $C$1, I1, , 0, 0, 1), "Libur")</f>
        <v>264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4032659000000</v>
      </c>
      <c r="H4" s="2">
        <f>IFERROR(SUM(D4:G4)*(4/MAX(1,COUNT(D4:G4))),"")</f>
        <v>16130636000000</v>
      </c>
      <c r="I4" s="2">
        <f>IFERROR(INDEX(I51:I500,MATCH($C$4,$C$51:$C$500,0)),"")</f>
        <v>14893442000000</v>
      </c>
      <c r="J4" s="2">
        <f>IFERROR(INDEX(J51:J500,MATCH($C$4,$C$51:$C$500,0)),"")</f>
        <v>14567515000000</v>
      </c>
      <c r="K4" s="2">
        <f>IFERROR(INDEX(K51:K500,MATCH($C$4,$C$51:$C$500,0)),"")</f>
        <v>13092029000000</v>
      </c>
      <c r="L4" s="2">
        <f>IFERROR(INDEX(L51:L500,MATCH($C$4,$C$51:$C$500,0)),"")</f>
        <v>11693833000000</v>
      </c>
      <c r="M4" s="2">
        <f>IFERROR(INDEX(M51:M500,MATCH($C$4,$C$51:$C$500,0)),"")</f>
        <v>11602268000000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111740000000</v>
      </c>
      <c r="H5" s="2">
        <f>IFERROR(SUM(D5:G5)*(4/MAX(1,COUNT(D5:G5))),"")</f>
        <v>446960000000</v>
      </c>
      <c r="I5" s="2">
        <f>IFERROR(INDEX(I51:I500,MATCH($C$5,$C$51:$C$500,0)),"")</f>
        <v>394299000000</v>
      </c>
      <c r="J5" s="2">
        <f>IFERROR(INDEX(J51:J500,MATCH($C$5,$C$51:$C$500,0)),"")</f>
        <v>344304000000</v>
      </c>
      <c r="K5" s="2">
        <f>IFERROR(INDEX(K51:K500,MATCH($C$5,$C$51:$C$500,0)),"")</f>
        <v>300511000000</v>
      </c>
      <c r="L5" s="2">
        <f>IFERROR(INDEX(L51:L500,MATCH($C$5,$C$51:$C$500,0)),"")</f>
        <v>306386000000</v>
      </c>
      <c r="M5" s="2">
        <f>IFERROR(INDEX(M51:M500,MATCH($C$5,$C$51:$C$500,0)),"")</f>
        <v>330373000000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3222340000000</v>
      </c>
      <c r="H6" s="2">
        <f>IFERROR(INDEX(D6:G6,COUNT(D6:G6)),"")</f>
        <v>3222340000000</v>
      </c>
      <c r="I6" s="2">
        <f>IFERROR(INDEX(I51:I500,MATCH($C$6,$C$51:$C$500,0)),"")</f>
        <v>3107752000000</v>
      </c>
      <c r="J6" s="2">
        <f>IFERROR(INDEX(J51:J500,MATCH($C$6,$C$51:$C$500,0)),"")</f>
        <v>2207840000000</v>
      </c>
      <c r="K6" s="2">
        <f>IFERROR(INDEX(K51:K500,MATCH($C$6,$C$51:$C$500,0)),"")</f>
        <v>1941469000000</v>
      </c>
      <c r="L6" s="2">
        <f>IFERROR(INDEX(L51:L500,MATCH($C$6,$C$51:$C$500,0)),"")</f>
        <v>1705230000000</v>
      </c>
      <c r="M6" s="2">
        <f>IFERROR(INDEX(M51:M500,MATCH($C$6,$C$51:$C$500,0)),"")</f>
        <v>1724033000000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14.01</v>
      </c>
      <c r="H7" s="3">
        <f>IFERROR(INDEX(D7:G7,COUNT(D7:G7)),"")</f>
        <v>14.01</v>
      </c>
      <c r="I7" s="3">
        <f>IFERROR(INDEX(I51:I500,MATCH($C$7,$C$51:$C$500,0))/1000000000,"")</f>
        <v>14.01</v>
      </c>
      <c r="J7" s="3">
        <f>IFERROR(INDEX(J51:J500,MATCH($C$7,$C$51:$C$500,0))/1000000000,"")</f>
        <v>10.5</v>
      </c>
      <c r="K7" s="3">
        <f>IFERROR(INDEX(K51:K500,MATCH($C$7,$C$51:$C$500,0))/1000000000,"")</f>
        <v>9</v>
      </c>
      <c r="L7" s="3">
        <f>IFERROR(INDEX(L51:L500,MATCH($C$7,$C$51:$C$500,0))/1000000000,"")</f>
        <v>9</v>
      </c>
      <c r="M7" s="3">
        <f>IFERROR(INDEX(M51:M500,MATCH($C$7,$C$51:$C$500,0))/1000000000,"")</f>
        <v>1.26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-245000000000</v>
      </c>
      <c r="H8" s="2">
        <f>IFERROR(INDEX(D8:G8,COUNT(D8:G8)),"")</f>
        <v>-245000000000</v>
      </c>
      <c r="I8" s="2">
        <f>IFERROR(INDEX(I51:I500,MATCH($C$8,$C$51:$C$500,0)),"")</f>
        <v>306000000000</v>
      </c>
      <c r="J8" s="2">
        <f>IFERROR(INDEX(J51:J500,MATCH($C$8,$C$51:$C$500,0)),"")</f>
        <v>153000000000</v>
      </c>
      <c r="K8" s="2">
        <f>IFERROR(INDEX(K51:K500,MATCH($C$8,$C$51:$C$500,0)),"")</f>
        <v>-232000000000</v>
      </c>
      <c r="L8" s="2">
        <f>IFERROR(INDEX(L51:L500,MATCH($C$8,$C$51:$C$500,0)),"")</f>
        <v>248000000000</v>
      </c>
      <c r="M8" s="2">
        <f>IFERROR(INDEX(M51:M500,MATCH($C$8,$C$51:$C$500,0)),"")</f>
        <v>459000000000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-17.5</v>
      </c>
      <c r="H9" s="3">
        <f>IFERROR(INDEX(D9:G9,COUNT(D9:G9)),"")</f>
        <v>-17.5</v>
      </c>
      <c r="I9" s="3">
        <f>IFERROR(INDEX(I51:I500,MATCH($C$9,$C$51:$C$500,0)),"")</f>
        <v>21.84</v>
      </c>
      <c r="J9" s="3">
        <f>IFERROR(INDEX(J51:J500,MATCH($C$9,$C$51:$C$500,0)),"")</f>
        <v>14.52</v>
      </c>
      <c r="K9" s="3">
        <f>IFERROR(INDEX(K51:K500,MATCH($C$9,$C$51:$C$500,0)),"")</f>
        <v>-25.81</v>
      </c>
      <c r="L9" s="3">
        <f>IFERROR(INDEX(L51:L500,MATCH($C$9,$C$51:$C$500,0)),"")</f>
        <v>27.52</v>
      </c>
      <c r="M9" s="3">
        <f>IFERROR(INDEX(M51:M500,MATCH($C$9,$C$51:$C$500,0)),"")</f>
        <v>362.94</v>
      </c>
    </row>
    <row r="10" spans="1:13" ht="15.5" x14ac:dyDescent="0.35">
      <c r="C10" t="s">
        <v>17</v>
      </c>
      <c r="D10" s="3">
        <f ca="1">IFERROR(IF(D9=0,"",D2/D9),"")</f>
        <v>-11.885714285714286</v>
      </c>
      <c r="I10" s="3">
        <f ca="1">IFERROR(IF(I9=0,"",I2/I9),"")</f>
        <v>12.087912087912088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381953000000</v>
      </c>
      <c r="H11" s="2">
        <f>IFERROR(INDEX(D11:G11,COUNT(D11:G11)),"")</f>
        <v>381953000000</v>
      </c>
      <c r="I11" s="2">
        <f>IFERROR(INDEX(I51:I500,MATCH($C$11,$C$51:$C$500,0)),"")</f>
        <v>694163000000</v>
      </c>
      <c r="J11" s="2">
        <f>IFERROR(INDEX(J51:J500,MATCH($C$11,$C$51:$C$500,0)),"")</f>
        <v>335053000000</v>
      </c>
      <c r="K11" s="2">
        <f>IFERROR(INDEX(K51:K500,MATCH($C$11,$C$51:$C$500,0)),"")</f>
        <v>253168000000</v>
      </c>
      <c r="L11" s="2">
        <f>IFERROR(INDEX(L51:L500,MATCH($C$11,$C$51:$C$500,0)),"")</f>
        <v>824293000000</v>
      </c>
      <c r="M11" s="2">
        <f>IFERROR(INDEX(M51:M500,MATCH($C$11,$C$51:$C$500,0)),"")</f>
        <v>768808000000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-382000000000</v>
      </c>
      <c r="H12" s="2">
        <f>IFERROR(INDEX(D12:G12,COUNT(D12:G12)),"")</f>
        <v>-382000000000</v>
      </c>
      <c r="I12" s="2">
        <f>IFERROR(INDEX(I51:I500,MATCH($C$12,$C$51:$C$500,0)),"")</f>
        <v>-694000000000</v>
      </c>
      <c r="J12" s="2">
        <f>IFERROR(INDEX(J51:J500,MATCH($C$12,$C$51:$C$500,0)),"")</f>
        <v>-213000000000</v>
      </c>
      <c r="K12" s="2">
        <f>IFERROR(INDEX(K51:K500,MATCH($C$12,$C$51:$C$500,0)),"")</f>
        <v>-225000000000</v>
      </c>
      <c r="L12" s="2">
        <f>IFERROR(INDEX(L51:L500,MATCH($C$12,$C$51:$C$500,0)),"")</f>
        <v>-594000000000</v>
      </c>
      <c r="M12" s="2">
        <f>IFERROR(INDEX(M51:M500,MATCH($C$12,$C$51:$C$500,0)),"")</f>
        <v>-765000000000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122000000000</v>
      </c>
      <c r="K13" s="2">
        <f>IFERROR(INDEX(K51:K500,MATCH($C$13,$C$51:$C$500,0)),"")</f>
        <v>28000000000</v>
      </c>
      <c r="L13" s="2">
        <f>IFERROR(INDEX(L51:L500,MATCH($C$13,$C$51:$C$500,0)),"")</f>
        <v>230000000000</v>
      </c>
      <c r="M13" s="2">
        <f>IFERROR(INDEX(M51:M500,MATCH($C$13,$C$51:$C$500,0)),"")</f>
        <v>4000000000</v>
      </c>
    </row>
    <row r="14" spans="1:13" ht="15.5" x14ac:dyDescent="0.35">
      <c r="C14" t="s">
        <v>26</v>
      </c>
      <c r="D14" s="2">
        <f>IFERROR(INDEX(D51:D500,MATCH($C$14,$C$51:$C$500,0)),"")</f>
        <v>-1643000000</v>
      </c>
      <c r="H14" s="2">
        <f>IFERROR(SUM(D14:G14)*(4/MAX(1,COUNT(D14:G14))),"")</f>
        <v>-6572000000</v>
      </c>
      <c r="I14" s="2">
        <f>IFERROR(INDEX(I51:I500,MATCH($C$14,$C$51:$C$500,0)),"")</f>
        <v>-12490000000</v>
      </c>
      <c r="J14" s="2">
        <f>IFERROR(INDEX(J51:J500,MATCH($C$14,$C$51:$C$500,0)),"")</f>
        <v>-16955000000</v>
      </c>
      <c r="K14" s="2">
        <f>IFERROR(INDEX(K51:K500,MATCH($C$14,$C$51:$C$500,0)),"")</f>
        <v>-11231000000</v>
      </c>
      <c r="L14" s="2">
        <f>IFERROR(INDEX(L51:L500,MATCH($C$14,$C$51:$C$500,0)),"")</f>
        <v>-13874000000</v>
      </c>
      <c r="M14" s="2">
        <f>IFERROR(INDEX(M51:M500,MATCH($C$14,$C$51:$C$500,0)),"")</f>
        <v>-12452000000</v>
      </c>
    </row>
    <row r="15" spans="1:13" ht="15.5" x14ac:dyDescent="0.35">
      <c r="C15" t="s">
        <v>27</v>
      </c>
      <c r="D15" s="2">
        <f>IFERROR(INDEX(D51:D500,MATCH($C$15,$C$51:$C$500,0)),"")</f>
        <v>-36048000000</v>
      </c>
      <c r="H15" s="2">
        <f>IFERROR(SUM(D15:G15)*(4/MAX(1,COUNT(D15:G15))),"")</f>
        <v>-144192000000</v>
      </c>
      <c r="I15" s="2">
        <f>IFERROR(INDEX(I51:I500,MATCH($C$15,$C$51:$C$500,0)),"")</f>
        <v>-115134000000</v>
      </c>
      <c r="J15" s="2">
        <f>IFERROR(INDEX(J51:J500,MATCH($C$15,$C$51:$C$500,0)),"")</f>
        <v>-113874000000</v>
      </c>
      <c r="K15" s="2">
        <f>IFERROR(INDEX(K51:K500,MATCH($C$15,$C$51:$C$500,0)),"")</f>
        <v>-103170000000</v>
      </c>
      <c r="L15" s="2">
        <f>IFERROR(INDEX(L51:L500,MATCH($C$15,$C$51:$C$500,0)),"")</f>
        <v>-92084000000</v>
      </c>
      <c r="M15" s="2">
        <f>IFERROR(INDEX(M51:M500,MATCH($C$15,$C$51:$C$500,0)),"")</f>
        <v>-89336000000</v>
      </c>
    </row>
    <row r="16" spans="1:13" ht="15.5" x14ac:dyDescent="0.35">
      <c r="C16" t="s">
        <v>28</v>
      </c>
      <c r="D16" s="2">
        <f>IFERROR(INDEX(D51:D500,MATCH($C$16,$C$51:$C$500,0)),"")</f>
        <v>155366000000</v>
      </c>
      <c r="H16" s="2">
        <f>IFERROR(SUM(D16:G16)*(4/MAX(1,COUNT(D16:G16))),"")</f>
        <v>621464000000</v>
      </c>
      <c r="I16" s="2">
        <f>IFERROR(INDEX(I51:I500,MATCH($C$16,$C$51:$C$500,0)),"")</f>
        <v>513265000000</v>
      </c>
      <c r="J16" s="2">
        <f>IFERROR(INDEX(J51:J500,MATCH($C$16,$C$51:$C$500,0)),"")</f>
        <v>457143000000</v>
      </c>
      <c r="K16" s="2">
        <f>IFERROR(INDEX(K51:K500,MATCH($C$16,$C$51:$C$500,0)),"")</f>
        <v>406264000000</v>
      </c>
      <c r="L16" s="2">
        <f>IFERROR(INDEX(L51:L500,MATCH($C$16,$C$51:$C$500,0)),"")</f>
        <v>403869000000</v>
      </c>
      <c r="M16" s="2">
        <f>IFERROR(INDEX(M51:M500,MATCH($C$16,$C$51:$C$500,0)),"")</f>
        <v>420441000000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36</v>
      </c>
      <c r="C19" t="s">
        <v>37</v>
      </c>
    </row>
    <row r="20" spans="1:13" ht="15.5" x14ac:dyDescent="0.35">
      <c r="A20" t="s">
        <v>38</v>
      </c>
      <c r="C20" t="s">
        <v>39</v>
      </c>
      <c r="D20" s="2">
        <f ca="1">IFERROR(D21*D2,"")</f>
        <v>2914080000000</v>
      </c>
      <c r="H20" s="2">
        <f t="shared" ref="H20:M20" ca="1" si="0">IFERROR(H21*H2,"")</f>
        <v>2914080000000</v>
      </c>
      <c r="I20" s="2">
        <f t="shared" ca="1" si="0"/>
        <v>3698640000000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14010000000</v>
      </c>
      <c r="H21" s="2">
        <f>IFERROR(INDEX(D21:G21,COUNT(D21:G21)),"")</f>
        <v>14010000000</v>
      </c>
      <c r="I21" s="2">
        <f>IFERROR(INDEX(I51:I500,MATCH($C$7,$C$51:$C$500,0)),"")</f>
        <v>14010000000</v>
      </c>
      <c r="J21" s="2">
        <f>IFERROR(INDEX(J51:J500,MATCH($C$7,$C$51:$C$500,0)),"")</f>
        <v>10500000000</v>
      </c>
      <c r="K21" s="2">
        <f>IFERROR(INDEX(K51:K500,MATCH($C$7,$C$51:$C$500,0)),"")</f>
        <v>9000000000</v>
      </c>
      <c r="L21" s="2">
        <f>IFERROR(INDEX(L51:L500,MATCH($C$7,$C$51:$C$500,0)),"")</f>
        <v>9000000000</v>
      </c>
      <c r="M21" s="2">
        <f>IFERROR(INDEX(M51:M500,MATCH($C$7,$C$51:$C$500,0)),"")</f>
        <v>1260000000</v>
      </c>
    </row>
    <row r="23" spans="1:13" ht="15.5" x14ac:dyDescent="0.35">
      <c r="B23" t="s">
        <v>40</v>
      </c>
      <c r="C23" t="s">
        <v>41</v>
      </c>
      <c r="D23" s="3">
        <f>IFERROR(D5/D6*100,"")</f>
        <v>3.4676663542642929</v>
      </c>
      <c r="H23" s="3">
        <f t="shared" ref="H23:M23" si="1">IFERROR(H5/H6*100,"")</f>
        <v>13.870665417057172</v>
      </c>
      <c r="I23" s="3">
        <f t="shared" si="1"/>
        <v>12.687595406583279</v>
      </c>
      <c r="J23" s="3">
        <f t="shared" si="1"/>
        <v>15.594608304949634</v>
      </c>
      <c r="K23" s="3">
        <f t="shared" si="1"/>
        <v>15.478537128329114</v>
      </c>
      <c r="L23" s="3">
        <f t="shared" si="1"/>
        <v>17.967429613600512</v>
      </c>
      <c r="M23" s="3">
        <f t="shared" si="1"/>
        <v>19.162800248023096</v>
      </c>
    </row>
    <row r="24" spans="1:13" ht="15.5" x14ac:dyDescent="0.35">
      <c r="C24" t="s">
        <v>42</v>
      </c>
      <c r="D24" s="4">
        <f>IFERROR(_xlfn.RRI(5,I23,D23),"")</f>
        <v>-0.22850769849458019</v>
      </c>
      <c r="H24" s="4">
        <f t="shared" ref="H24:M24" si="2">IFERROR(_xlfn.RRI(5,M23,H23),"")</f>
        <v>-6.2594138733977456E-2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43</v>
      </c>
      <c r="C25" t="s">
        <v>44</v>
      </c>
      <c r="D25" s="3">
        <f>IFERROR(INDEX(D51:D500,MATCH($A$25,$C$51:$C$500,0)),"")</f>
        <v>8.33</v>
      </c>
      <c r="H25" s="3">
        <f>IFERROR(INDEX(D25:G25,COUNT(D25:G25)),"")</f>
        <v>8.33</v>
      </c>
      <c r="I25" s="3">
        <f>IFERROR(INDEX(I51:I500,MATCH($C$25,$C$51:$C$500,0)),"")</f>
        <v>27.99</v>
      </c>
      <c r="J25" s="3">
        <f>IFERROR(INDEX(J51:J500,MATCH($C$25,$C$51:$C$500,0)),"")</f>
        <v>32.86</v>
      </c>
      <c r="K25" s="3">
        <f>IFERROR(INDEX(K51:K500,MATCH($C$25,$C$51:$C$500,0)),"")</f>
        <v>33.99</v>
      </c>
      <c r="L25" s="3">
        <f>IFERROR(INDEX(L51:L500,MATCH($C$25,$C$51:$C$500,0)),"")</f>
        <v>34.31</v>
      </c>
      <c r="M25" s="3">
        <f>IFERROR(INDEX(M51:M500,MATCH($C$25,$C$51:$C$500,0)),"")</f>
        <v>261.60000000000002</v>
      </c>
    </row>
    <row r="26" spans="1:13" ht="15.5" x14ac:dyDescent="0.35">
      <c r="C26" t="s">
        <v>45</v>
      </c>
      <c r="D26" s="4">
        <f>IFERROR(_xlfn.RRI(5,I25,D25),"")</f>
        <v>-0.21525524698548004</v>
      </c>
      <c r="H26" s="4">
        <f t="shared" ref="H26:M26" si="3">IFERROR(_xlfn.RRI(5,M25,H25),"")</f>
        <v>-0.49811819372572141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46</v>
      </c>
      <c r="D27" s="3">
        <f>IFERROR(D4/D21,"")</f>
        <v>287.84147037830121</v>
      </c>
      <c r="H27" s="3">
        <f t="shared" ref="H27:M27" si="4">IFERROR(H4/H21,"")</f>
        <v>1151.3658815132048</v>
      </c>
      <c r="I27" s="3">
        <f t="shared" si="4"/>
        <v>1063.0579586009992</v>
      </c>
      <c r="J27" s="3">
        <f t="shared" si="4"/>
        <v>1387.382380952381</v>
      </c>
      <c r="K27" s="3">
        <f t="shared" si="4"/>
        <v>1454.6698888888889</v>
      </c>
      <c r="L27" s="3">
        <f t="shared" si="4"/>
        <v>1299.3147777777779</v>
      </c>
      <c r="M27" s="3">
        <f t="shared" si="4"/>
        <v>9208.149206349206</v>
      </c>
    </row>
    <row r="28" spans="1:13" ht="15.5" x14ac:dyDescent="0.35">
      <c r="C28" t="s">
        <v>47</v>
      </c>
      <c r="D28" s="4">
        <f>IFERROR(_xlfn.RRI(5,I27,D27),"")</f>
        <v>-0.22994936333368454</v>
      </c>
      <c r="H28" s="4">
        <f t="shared" ref="H28:M28" si="5">IFERROR(_xlfn.RRI(5,M27,H27),"")</f>
        <v>-0.34020624348577477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48</v>
      </c>
      <c r="H29" s="4">
        <f t="shared" ref="H29:M29" si="6">IFERROR(((H25-I25)/I25)*100%,"")</f>
        <v>-0.70239371204001422</v>
      </c>
      <c r="I29" s="4">
        <f t="shared" si="6"/>
        <v>-0.14820450395617776</v>
      </c>
      <c r="J29" s="4">
        <f t="shared" si="6"/>
        <v>-3.3245072080023606E-2</v>
      </c>
      <c r="K29" s="4">
        <f t="shared" si="6"/>
        <v>-9.326726901777915E-3</v>
      </c>
      <c r="L29" s="4">
        <f t="shared" si="6"/>
        <v>-0.86884556574923544</v>
      </c>
      <c r="M29" s="4" t="str">
        <f t="shared" si="6"/>
        <v/>
      </c>
    </row>
    <row r="30" spans="1:13" ht="15.5" x14ac:dyDescent="0.35">
      <c r="C30" t="s">
        <v>49</v>
      </c>
      <c r="H30" s="4">
        <f t="shared" ref="H30:M30" si="7">IFERROR(((H27-I27)/I27)*100%,"")</f>
        <v>8.3069716187836304E-2</v>
      </c>
      <c r="I30" s="4">
        <f t="shared" si="7"/>
        <v>-0.2337671479788769</v>
      </c>
      <c r="J30" s="4">
        <f t="shared" si="7"/>
        <v>-4.6256204552294421E-2</v>
      </c>
      <c r="K30" s="4">
        <f t="shared" si="7"/>
        <v>0.11956695465036989</v>
      </c>
      <c r="L30" s="4">
        <f t="shared" si="7"/>
        <v>-0.85889512119526978</v>
      </c>
      <c r="M30" s="4" t="str">
        <f t="shared" si="7"/>
        <v/>
      </c>
    </row>
    <row r="32" spans="1:13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224.62</v>
      </c>
      <c r="H32" s="3">
        <f>IFERROR(INDEX(D32:G32,COUNT(D32:G32)),"")</f>
        <v>224.62</v>
      </c>
      <c r="I32" s="3">
        <f>IFERROR(INDEX(I51:I500,MATCH($C$32,$C$51:$C$500,0)),"")</f>
        <v>216.64</v>
      </c>
      <c r="J32" s="3">
        <f>IFERROR(INDEX(J51:J500,MATCH($C$32,$C$51:$C$500,0)),"")</f>
        <v>203.86</v>
      </c>
      <c r="K32" s="3">
        <f>IFERROR(INDEX(K51:K500,MATCH($C$32,$C$51:$C$500,0)),"")</f>
        <v>209.03</v>
      </c>
      <c r="L32" s="3">
        <f>IFERROR(INDEX(L51:L500,MATCH($C$32,$C$51:$C$500,0)),"")</f>
        <v>182.3</v>
      </c>
      <c r="M32" s="3">
        <f>IFERROR(INDEX(M51:M500,MATCH($C$32,$C$51:$C$500,0)),"")</f>
        <v>1355.87</v>
      </c>
    </row>
    <row r="33" spans="1:13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0.93</v>
      </c>
      <c r="H33" s="3">
        <f>IFERROR(INDEX(D33:G33,COUNT(D33:G33)),"")</f>
        <v>0.93</v>
      </c>
      <c r="I33" s="3">
        <f>IFERROR(INDEX(I51:I500,MATCH($C$33,$C$51:$C$500,0)),"")</f>
        <v>1.22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25.21</v>
      </c>
      <c r="H34" s="3">
        <f>IFERROR(INDEX(D34:G34,COUNT(D34:G34)),"")</f>
        <v>25.21</v>
      </c>
      <c r="I34" s="3">
        <f>IFERROR(INDEX(I51:I500,MATCH($C$34,$C$51:$C$500,0)),"")</f>
        <v>9.43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0.73</v>
      </c>
      <c r="H35" s="3">
        <f>IFERROR(INDEX(D35:G35,COUNT(D35:G35)),"")</f>
        <v>0.73</v>
      </c>
      <c r="I35" s="3">
        <f>IFERROR(INDEX(I51:I500,MATCH($C$35,$C$51:$C$500,0)),"")</f>
        <v>0.25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M36" si="8">IFERROR(INDEX(H51:H500,MATCH($C$36,$C$51:$C$500,0)),"")</f>
        <v>0.37840000000000001</v>
      </c>
      <c r="I36" s="4">
        <f t="shared" si="8"/>
        <v>0.4501</v>
      </c>
      <c r="J36" s="4">
        <f t="shared" si="8"/>
        <v>0.39799999999999996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M37" si="9">IFERROR(INDEX(H51:H500,MATCH($C$37,$C$51:$C$500,0)),"")</f>
        <v>12.6</v>
      </c>
      <c r="I37" s="3">
        <f t="shared" si="9"/>
        <v>12.6</v>
      </c>
      <c r="J37" s="3">
        <f t="shared" si="9"/>
        <v>9.8000000000000007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71</v>
      </c>
      <c r="C51" t="s">
        <v>5</v>
      </c>
      <c r="D51" s="5">
        <v>4032659000000</v>
      </c>
      <c r="E51" s="5">
        <v>3802073000000</v>
      </c>
      <c r="F51" s="5">
        <v>3671437000000</v>
      </c>
      <c r="G51" s="5">
        <v>3518863000000</v>
      </c>
      <c r="I51" s="5">
        <v>14893442000000</v>
      </c>
      <c r="J51" s="5">
        <v>14567515000000</v>
      </c>
      <c r="K51" s="5">
        <v>13092029000000</v>
      </c>
      <c r="L51" s="5">
        <v>11693833000000</v>
      </c>
      <c r="M51" s="5">
        <v>11602268000000</v>
      </c>
    </row>
    <row r="52" spans="2:13" ht="15.5" x14ac:dyDescent="0.35">
      <c r="C52" t="s">
        <v>72</v>
      </c>
      <c r="D52" s="5">
        <v>-3650127000000</v>
      </c>
      <c r="E52" s="5">
        <v>-3434755000000</v>
      </c>
      <c r="F52" s="5">
        <v>-3312707000000</v>
      </c>
      <c r="G52" s="5">
        <v>-3177805000000</v>
      </c>
      <c r="I52" s="5">
        <v>-13453980000000</v>
      </c>
      <c r="J52" s="5">
        <v>-13194632000000</v>
      </c>
      <c r="K52" s="5">
        <v>-11862110000000</v>
      </c>
      <c r="L52" s="5">
        <v>-10589526000000</v>
      </c>
      <c r="M52" s="5">
        <v>-10517657000000</v>
      </c>
    </row>
    <row r="53" spans="2:13" ht="15.5" x14ac:dyDescent="0.35">
      <c r="C53" t="s">
        <v>73</v>
      </c>
      <c r="D53" s="5">
        <v>382532000000</v>
      </c>
      <c r="E53" s="5">
        <v>367318000000</v>
      </c>
      <c r="F53" s="5">
        <v>358730000000</v>
      </c>
      <c r="G53" s="5">
        <v>341058000000</v>
      </c>
      <c r="I53" s="5">
        <v>1439462000000</v>
      </c>
      <c r="J53" s="5">
        <v>1372883000000</v>
      </c>
      <c r="K53" s="5">
        <v>1229919000000</v>
      </c>
      <c r="L53" s="5">
        <v>1104307000000</v>
      </c>
      <c r="M53" s="5">
        <v>1084611000000</v>
      </c>
    </row>
    <row r="54" spans="2:13" ht="15.5" x14ac:dyDescent="0.35">
      <c r="C54" t="s">
        <v>74</v>
      </c>
      <c r="D54" s="5">
        <v>-231302000000</v>
      </c>
      <c r="E54" s="5">
        <v>-238492000000</v>
      </c>
      <c r="F54" s="5">
        <v>-245707000000</v>
      </c>
      <c r="G54" s="5">
        <v>-231782000000</v>
      </c>
      <c r="I54" s="5">
        <v>-942196000000</v>
      </c>
      <c r="J54" s="5">
        <v>-906554000000</v>
      </c>
      <c r="K54" s="5">
        <v>-822329000000</v>
      </c>
      <c r="L54" s="5">
        <v>-698037000000</v>
      </c>
      <c r="M54" s="5">
        <v>-660077000000</v>
      </c>
    </row>
    <row r="55" spans="2:13" ht="15.5" x14ac:dyDescent="0.35">
      <c r="C55" t="s">
        <v>77</v>
      </c>
      <c r="D55" s="5">
        <v>-56727000000</v>
      </c>
      <c r="E55" s="5">
        <v>-57824000000</v>
      </c>
      <c r="F55" s="5">
        <v>-61362000000</v>
      </c>
      <c r="G55" s="5">
        <v>-58620000000</v>
      </c>
      <c r="I55" s="5">
        <v>-230810000000</v>
      </c>
      <c r="J55" s="5">
        <v>-207301000000</v>
      </c>
      <c r="K55" s="5">
        <v>-190321000000</v>
      </c>
      <c r="L55" s="5">
        <v>-144452000000</v>
      </c>
      <c r="M55" s="5">
        <v>-146111000000</v>
      </c>
    </row>
    <row r="56" spans="2:13" ht="15.5" x14ac:dyDescent="0.35">
      <c r="C56" t="s">
        <v>75</v>
      </c>
      <c r="D56" s="5">
        <v>-196716000000</v>
      </c>
      <c r="E56" s="5">
        <v>-198140000000</v>
      </c>
      <c r="F56" s="5">
        <v>-201514000000</v>
      </c>
      <c r="G56" s="5">
        <v>-197783000000</v>
      </c>
      <c r="I56" s="5">
        <v>-793434000000</v>
      </c>
      <c r="J56" s="5">
        <v>-789919000000</v>
      </c>
      <c r="K56" s="5">
        <v>-689800000000</v>
      </c>
      <c r="L56" s="5">
        <v>-596666000000</v>
      </c>
      <c r="M56" s="5">
        <v>-549840000000</v>
      </c>
    </row>
    <row r="57" spans="2:13" ht="15.5" x14ac:dyDescent="0.35">
      <c r="C57" t="s">
        <v>78</v>
      </c>
      <c r="L57" s="5">
        <v>-47000000</v>
      </c>
      <c r="M57" s="5">
        <v>6446000000</v>
      </c>
    </row>
    <row r="58" spans="2:13" ht="15.5" x14ac:dyDescent="0.35">
      <c r="C58" t="s">
        <v>79</v>
      </c>
      <c r="D58" s="5">
        <v>151230000000</v>
      </c>
      <c r="E58" s="5">
        <v>128826000000</v>
      </c>
      <c r="F58" s="5">
        <v>113023000000</v>
      </c>
      <c r="G58" s="5">
        <v>109276000000</v>
      </c>
      <c r="I58" s="5">
        <v>497266000000</v>
      </c>
      <c r="J58" s="5">
        <v>466329000000</v>
      </c>
      <c r="K58" s="5">
        <v>407590000000</v>
      </c>
      <c r="L58" s="5">
        <v>406270000000</v>
      </c>
      <c r="M58" s="5">
        <v>424534000000</v>
      </c>
    </row>
    <row r="59" spans="2:13" ht="15.5" x14ac:dyDescent="0.35">
      <c r="C59" t="s">
        <v>80</v>
      </c>
      <c r="D59" s="5">
        <v>4136000000</v>
      </c>
      <c r="E59" s="5">
        <v>4191000000</v>
      </c>
      <c r="F59" s="5">
        <v>7830000000</v>
      </c>
      <c r="G59" s="5">
        <v>6414000000</v>
      </c>
      <c r="I59" s="5">
        <v>15999000000</v>
      </c>
      <c r="J59" s="5">
        <v>-9186000000</v>
      </c>
      <c r="K59" s="5">
        <v>-1326000000</v>
      </c>
      <c r="L59" s="5">
        <v>-2401000000</v>
      </c>
      <c r="M59" s="5">
        <v>-4093000000</v>
      </c>
    </row>
    <row r="60" spans="2:13" ht="15.5" x14ac:dyDescent="0.35">
      <c r="C60" t="s">
        <v>366</v>
      </c>
      <c r="D60" s="5">
        <v>5779000000</v>
      </c>
      <c r="E60" s="5">
        <v>8075000000</v>
      </c>
      <c r="F60" s="5">
        <v>9344000000</v>
      </c>
      <c r="G60" s="5">
        <v>8907000000</v>
      </c>
      <c r="I60" s="5">
        <v>28489000000</v>
      </c>
      <c r="J60" s="5">
        <v>7769000000</v>
      </c>
      <c r="K60" s="5">
        <v>9905000000</v>
      </c>
      <c r="L60" s="5">
        <v>11473000000</v>
      </c>
      <c r="M60" s="5">
        <v>8359000000</v>
      </c>
    </row>
    <row r="61" spans="2:13" ht="15.5" x14ac:dyDescent="0.35">
      <c r="C61" t="s">
        <v>26</v>
      </c>
      <c r="D61" s="5">
        <v>-1643000000</v>
      </c>
      <c r="E61" s="5">
        <v>-3884000000</v>
      </c>
      <c r="F61" s="5">
        <v>-1514000000</v>
      </c>
      <c r="G61" s="5">
        <v>-2493000000</v>
      </c>
      <c r="I61" s="5">
        <v>-12490000000</v>
      </c>
      <c r="J61" s="5">
        <v>-16955000000</v>
      </c>
      <c r="K61" s="5">
        <v>-11231000000</v>
      </c>
      <c r="L61" s="5">
        <v>-13874000000</v>
      </c>
      <c r="M61" s="5">
        <v>-12452000000</v>
      </c>
    </row>
    <row r="62" spans="2:13" ht="15.5" x14ac:dyDescent="0.35">
      <c r="C62" t="s">
        <v>81</v>
      </c>
      <c r="D62" s="5">
        <v>4136000000</v>
      </c>
      <c r="E62" s="5">
        <v>4191000000</v>
      </c>
      <c r="F62" s="5">
        <v>7830000000</v>
      </c>
      <c r="G62" s="5">
        <v>6414000000</v>
      </c>
      <c r="I62" s="5">
        <v>15999000000</v>
      </c>
      <c r="J62" s="5">
        <v>-9186000000</v>
      </c>
      <c r="K62" s="5">
        <v>-1326000000</v>
      </c>
      <c r="L62" s="5">
        <v>-2401000000</v>
      </c>
      <c r="M62" s="5">
        <v>-4093000000</v>
      </c>
    </row>
    <row r="63" spans="2:13" ht="15.5" x14ac:dyDescent="0.35">
      <c r="C63" t="s">
        <v>28</v>
      </c>
      <c r="D63" s="5">
        <v>155366000000</v>
      </c>
      <c r="E63" s="5">
        <v>133017000000</v>
      </c>
      <c r="F63" s="5">
        <v>120853000000</v>
      </c>
      <c r="G63" s="5">
        <v>115690000000</v>
      </c>
      <c r="I63" s="5">
        <v>513265000000</v>
      </c>
      <c r="J63" s="5">
        <v>457143000000</v>
      </c>
      <c r="K63" s="5">
        <v>406264000000</v>
      </c>
      <c r="L63" s="5">
        <v>403869000000</v>
      </c>
      <c r="M63" s="5">
        <v>420441000000</v>
      </c>
    </row>
    <row r="64" spans="2:13" ht="15.5" x14ac:dyDescent="0.35">
      <c r="C64" t="s">
        <v>27</v>
      </c>
      <c r="D64" s="5">
        <v>-36048000000</v>
      </c>
      <c r="E64" s="5">
        <v>-28813000000</v>
      </c>
      <c r="F64" s="5">
        <v>-27259000000</v>
      </c>
      <c r="G64" s="5">
        <v>-26420000000</v>
      </c>
      <c r="I64" s="5">
        <v>-115134000000</v>
      </c>
      <c r="J64" s="5">
        <v>-113874000000</v>
      </c>
      <c r="K64" s="5">
        <v>-103170000000</v>
      </c>
      <c r="L64" s="5">
        <v>-92084000000</v>
      </c>
      <c r="M64" s="5">
        <v>-89336000000</v>
      </c>
    </row>
    <row r="65" spans="2:13" ht="15.5" x14ac:dyDescent="0.35">
      <c r="C65" t="s">
        <v>82</v>
      </c>
      <c r="D65" s="5">
        <v>-36048000000</v>
      </c>
      <c r="E65" s="5">
        <v>-28813000000</v>
      </c>
      <c r="F65" s="5">
        <v>-27259000000</v>
      </c>
      <c r="G65" s="5">
        <v>-26420000000</v>
      </c>
      <c r="I65" s="5">
        <v>-115134000000</v>
      </c>
      <c r="J65" s="5">
        <v>-113874000000</v>
      </c>
      <c r="K65" s="5">
        <v>-103170000000</v>
      </c>
      <c r="L65" s="5">
        <v>-92037000000</v>
      </c>
      <c r="M65" s="5">
        <v>-95782000000</v>
      </c>
    </row>
    <row r="66" spans="2:13" ht="15.5" x14ac:dyDescent="0.35">
      <c r="C66" t="s">
        <v>83</v>
      </c>
    </row>
    <row r="67" spans="2:13" ht="15.5" x14ac:dyDescent="0.35">
      <c r="C67" t="s">
        <v>84</v>
      </c>
      <c r="D67" s="5">
        <v>-36048000000</v>
      </c>
      <c r="E67" s="5">
        <v>-28813000000</v>
      </c>
      <c r="F67" s="5">
        <v>-27259000000</v>
      </c>
      <c r="G67" s="5">
        <v>-26420000000</v>
      </c>
      <c r="I67" s="5">
        <v>-115134000000</v>
      </c>
      <c r="J67" s="5">
        <v>-113874000000</v>
      </c>
      <c r="K67" s="5">
        <v>-103170000000</v>
      </c>
      <c r="L67" s="5">
        <v>-92084000000</v>
      </c>
      <c r="M67" s="5">
        <v>-89336000000</v>
      </c>
    </row>
    <row r="68" spans="2:13" ht="15.5" x14ac:dyDescent="0.35">
      <c r="C68" t="s">
        <v>85</v>
      </c>
      <c r="D68" s="5">
        <v>119318000000</v>
      </c>
      <c r="E68" s="5">
        <v>104204000000</v>
      </c>
      <c r="F68" s="5">
        <v>93594000000</v>
      </c>
      <c r="G68" s="5">
        <v>89270000000</v>
      </c>
      <c r="I68" s="5">
        <v>398131000000</v>
      </c>
      <c r="J68" s="5">
        <v>343269000000</v>
      </c>
      <c r="K68" s="5">
        <v>303094000000</v>
      </c>
      <c r="L68" s="5">
        <v>311832000000</v>
      </c>
      <c r="M68" s="5">
        <v>324659000000</v>
      </c>
    </row>
    <row r="69" spans="2:13" ht="15.5" x14ac:dyDescent="0.35">
      <c r="C69" t="s">
        <v>86</v>
      </c>
      <c r="D69" s="5">
        <v>-4730000000</v>
      </c>
      <c r="E69" s="5">
        <v>5034000000</v>
      </c>
      <c r="F69" s="5">
        <v>-3160000000</v>
      </c>
      <c r="G69" s="5">
        <v>-774000000</v>
      </c>
      <c r="I69" s="5">
        <v>2640000000</v>
      </c>
      <c r="J69" s="5">
        <v>-170000000</v>
      </c>
      <c r="K69" s="5">
        <v>-5693000000</v>
      </c>
      <c r="L69" s="5">
        <v>-1762000000</v>
      </c>
      <c r="M69" s="5">
        <v>-506000000</v>
      </c>
    </row>
    <row r="70" spans="2:13" ht="15.5" x14ac:dyDescent="0.35">
      <c r="C70" t="s">
        <v>87</v>
      </c>
      <c r="D70" s="5">
        <v>114588000000</v>
      </c>
      <c r="E70" s="5">
        <v>109238000000</v>
      </c>
      <c r="F70" s="5">
        <v>90434000000</v>
      </c>
      <c r="G70" s="5">
        <v>88496000000</v>
      </c>
      <c r="I70" s="5">
        <v>400771000000</v>
      </c>
      <c r="J70" s="5">
        <v>343099000000</v>
      </c>
      <c r="K70" s="5">
        <v>297401000000</v>
      </c>
      <c r="L70" s="5">
        <v>310023000000</v>
      </c>
      <c r="M70" s="5">
        <v>330599000000</v>
      </c>
    </row>
    <row r="71" spans="2:13" ht="15.5" x14ac:dyDescent="0.35">
      <c r="C71" t="s">
        <v>88</v>
      </c>
      <c r="D71" s="5">
        <v>119318000000</v>
      </c>
      <c r="E71" s="5">
        <v>104204000000</v>
      </c>
      <c r="F71" s="5">
        <v>93594000000</v>
      </c>
      <c r="G71" s="5">
        <v>89270000000</v>
      </c>
      <c r="I71" s="5">
        <v>398131000000</v>
      </c>
      <c r="J71" s="5">
        <v>343269000000</v>
      </c>
      <c r="K71" s="5">
        <v>303094000000</v>
      </c>
      <c r="L71" s="5">
        <v>311785000000</v>
      </c>
      <c r="M71" s="5">
        <v>331105000000</v>
      </c>
    </row>
    <row r="72" spans="2:13" ht="15.5" x14ac:dyDescent="0.35">
      <c r="C72" t="s">
        <v>7</v>
      </c>
      <c r="D72" s="5">
        <v>111740000000</v>
      </c>
      <c r="E72" s="5">
        <v>107496000000</v>
      </c>
      <c r="F72" s="5">
        <v>88125000000</v>
      </c>
      <c r="G72" s="5">
        <v>87197000000</v>
      </c>
      <c r="I72" s="5">
        <v>394299000000</v>
      </c>
      <c r="J72" s="5">
        <v>344304000000</v>
      </c>
      <c r="K72" s="5">
        <v>300511000000</v>
      </c>
      <c r="L72" s="5">
        <v>306386000000</v>
      </c>
      <c r="M72" s="5">
        <v>330373000000</v>
      </c>
    </row>
    <row r="73" spans="2:13" ht="15.5" x14ac:dyDescent="0.35">
      <c r="C73" t="s">
        <v>89</v>
      </c>
      <c r="D73" s="5">
        <v>2848000000</v>
      </c>
      <c r="E73" s="5">
        <v>1742000000</v>
      </c>
      <c r="F73" s="5">
        <v>2309000000</v>
      </c>
      <c r="G73" s="5">
        <v>1299000000</v>
      </c>
      <c r="I73" s="5">
        <v>6472000000</v>
      </c>
      <c r="J73" s="5">
        <v>-1205000000</v>
      </c>
      <c r="K73" s="5">
        <v>-3110000000</v>
      </c>
      <c r="L73" s="5">
        <v>3637000000</v>
      </c>
      <c r="M73" s="5">
        <v>226000000</v>
      </c>
    </row>
    <row r="74" spans="2:13" ht="15.5" x14ac:dyDescent="0.35">
      <c r="C74" t="s">
        <v>90</v>
      </c>
      <c r="D74" s="5">
        <v>119318000000</v>
      </c>
      <c r="E74" s="5">
        <v>104204000000</v>
      </c>
      <c r="F74" s="5">
        <v>93594000000</v>
      </c>
      <c r="G74" s="5">
        <v>89270000000</v>
      </c>
      <c r="I74" s="5">
        <v>398131000000</v>
      </c>
      <c r="J74" s="5">
        <v>343269000000</v>
      </c>
      <c r="K74" s="5">
        <v>303094000000</v>
      </c>
      <c r="L74" s="5">
        <v>311785000000</v>
      </c>
      <c r="M74" s="5">
        <v>331105000000</v>
      </c>
    </row>
    <row r="75" spans="2:13" ht="15.5" x14ac:dyDescent="0.35">
      <c r="C75" t="s">
        <v>91</v>
      </c>
      <c r="D75" s="5">
        <v>114588000000</v>
      </c>
      <c r="E75" s="5">
        <v>109238000000</v>
      </c>
      <c r="F75" s="5">
        <v>90434000000</v>
      </c>
      <c r="G75" s="5">
        <v>88496000000</v>
      </c>
      <c r="I75" s="5">
        <v>400771000000</v>
      </c>
      <c r="J75" s="5">
        <v>343099000000</v>
      </c>
      <c r="K75" s="5">
        <v>297401000000</v>
      </c>
      <c r="L75" s="5">
        <v>310023000000</v>
      </c>
      <c r="M75" s="5">
        <v>330599000000</v>
      </c>
    </row>
    <row r="76" spans="2:13" ht="15.5" x14ac:dyDescent="0.35">
      <c r="C76" t="s">
        <v>92</v>
      </c>
      <c r="D76" s="5">
        <v>114588000000</v>
      </c>
      <c r="E76" s="5">
        <v>109238000000</v>
      </c>
      <c r="F76" s="5">
        <v>90434000000</v>
      </c>
      <c r="G76" s="5">
        <v>88496000000</v>
      </c>
      <c r="I76" s="5">
        <v>400771000000</v>
      </c>
      <c r="J76" s="5">
        <v>343099000000</v>
      </c>
      <c r="K76" s="5">
        <v>297401000000</v>
      </c>
      <c r="L76" s="5">
        <v>310023000000</v>
      </c>
      <c r="M76" s="5">
        <v>330599000000</v>
      </c>
    </row>
    <row r="78" spans="2:13" ht="15.5" x14ac:dyDescent="0.35">
      <c r="B78" t="s">
        <v>93</v>
      </c>
      <c r="C78" t="s">
        <v>94</v>
      </c>
    </row>
    <row r="79" spans="2:13" ht="15.5" x14ac:dyDescent="0.35">
      <c r="C79" t="s">
        <v>95</v>
      </c>
    </row>
    <row r="80" spans="2:13" ht="15.5" x14ac:dyDescent="0.35">
      <c r="C80" t="s">
        <v>19</v>
      </c>
      <c r="D80" s="5">
        <v>381953000000</v>
      </c>
      <c r="E80" s="5">
        <v>694163000000</v>
      </c>
      <c r="F80" s="5">
        <v>898366000000</v>
      </c>
      <c r="G80" s="5">
        <v>881119000000</v>
      </c>
      <c r="I80" s="5">
        <v>694163000000</v>
      </c>
      <c r="J80" s="5">
        <v>335053000000</v>
      </c>
      <c r="K80" s="5">
        <v>253168000000</v>
      </c>
      <c r="L80" s="5">
        <v>824293000000</v>
      </c>
      <c r="M80" s="5">
        <v>768808000000</v>
      </c>
    </row>
    <row r="81" spans="3:13" ht="15.5" x14ac:dyDescent="0.35">
      <c r="C81" t="s">
        <v>495</v>
      </c>
      <c r="D81" s="5">
        <v>48029000000</v>
      </c>
      <c r="E81" s="5">
        <v>33856000000</v>
      </c>
      <c r="F81" s="5">
        <v>23516000000</v>
      </c>
      <c r="G81" s="5">
        <v>17965000000</v>
      </c>
      <c r="I81" s="5">
        <v>33856000000</v>
      </c>
      <c r="J81" s="5">
        <v>17286000000</v>
      </c>
      <c r="K81" s="5">
        <v>13323000000</v>
      </c>
      <c r="L81" s="5">
        <v>8652000000</v>
      </c>
    </row>
    <row r="82" spans="3:13" ht="15.5" x14ac:dyDescent="0.35">
      <c r="C82" t="s">
        <v>310</v>
      </c>
      <c r="D82" s="5">
        <v>311045000000</v>
      </c>
      <c r="E82" s="5">
        <v>272500000000</v>
      </c>
      <c r="F82" s="5">
        <v>34089000000</v>
      </c>
      <c r="G82" s="5">
        <v>33239000000</v>
      </c>
      <c r="I82" s="5">
        <v>272500000000</v>
      </c>
      <c r="J82" s="5">
        <v>27596000000</v>
      </c>
      <c r="K82" s="5">
        <v>3995000000</v>
      </c>
      <c r="L82" s="5">
        <v>7004000000</v>
      </c>
    </row>
    <row r="83" spans="3:13" ht="15.5" x14ac:dyDescent="0.35">
      <c r="C83" t="s">
        <v>96</v>
      </c>
      <c r="D83" s="5">
        <v>2604734000000</v>
      </c>
      <c r="E83" s="5">
        <v>2237411000000</v>
      </c>
      <c r="F83" s="5">
        <v>2428693000000</v>
      </c>
      <c r="G83" s="5">
        <v>2466736000000</v>
      </c>
      <c r="I83" s="5">
        <v>2237411000000</v>
      </c>
      <c r="J83" s="5">
        <v>2333540000000</v>
      </c>
      <c r="K83" s="5">
        <v>1969268000000</v>
      </c>
      <c r="L83" s="5">
        <v>1675802000000</v>
      </c>
      <c r="M83" s="5">
        <v>1419847000000</v>
      </c>
    </row>
    <row r="84" spans="3:13" ht="15.5" x14ac:dyDescent="0.35">
      <c r="C84" t="s">
        <v>97</v>
      </c>
    </row>
    <row r="85" spans="3:13" ht="15.5" x14ac:dyDescent="0.35">
      <c r="C85" t="s">
        <v>98</v>
      </c>
      <c r="D85" s="5">
        <v>36797000000</v>
      </c>
      <c r="E85" s="5">
        <v>69374000000</v>
      </c>
      <c r="F85" s="5">
        <v>45798000000</v>
      </c>
      <c r="G85" s="5">
        <v>37642000000</v>
      </c>
      <c r="I85" s="5">
        <v>69374000000</v>
      </c>
      <c r="J85" s="5">
        <v>70309000000</v>
      </c>
      <c r="K85" s="5">
        <v>57262000000</v>
      </c>
      <c r="L85" s="5">
        <v>53053000000</v>
      </c>
      <c r="M85" s="5">
        <v>41039000000</v>
      </c>
    </row>
    <row r="86" spans="3:13" ht="15.5" x14ac:dyDescent="0.35">
      <c r="C86" t="s">
        <v>99</v>
      </c>
      <c r="D86" s="5">
        <v>2604734000000</v>
      </c>
      <c r="E86" s="5">
        <v>2237411000000</v>
      </c>
      <c r="F86" s="5">
        <v>2428693000000</v>
      </c>
      <c r="G86" s="5">
        <v>2466736000000</v>
      </c>
      <c r="I86" s="5">
        <v>2237411000000</v>
      </c>
      <c r="J86" s="5">
        <v>2333540000000</v>
      </c>
      <c r="K86" s="5">
        <v>1969268000000</v>
      </c>
      <c r="L86" s="5">
        <v>1675802000000</v>
      </c>
      <c r="M86" s="5">
        <v>1419847000000</v>
      </c>
    </row>
    <row r="87" spans="3:13" ht="15.5" x14ac:dyDescent="0.35">
      <c r="C87" t="s">
        <v>100</v>
      </c>
    </row>
    <row r="88" spans="3:13" ht="15.5" x14ac:dyDescent="0.35">
      <c r="C88" t="s">
        <v>101</v>
      </c>
    </row>
    <row r="89" spans="3:13" ht="15.5" x14ac:dyDescent="0.35">
      <c r="C89" t="s">
        <v>103</v>
      </c>
      <c r="D89" s="5">
        <v>2039575000000</v>
      </c>
      <c r="E89" s="5">
        <v>1966563000000</v>
      </c>
      <c r="F89" s="5">
        <v>1818546000000</v>
      </c>
      <c r="G89" s="5">
        <v>1696626000000</v>
      </c>
      <c r="I89" s="5">
        <v>1966563000000</v>
      </c>
      <c r="J89" s="5">
        <v>1904528000000</v>
      </c>
      <c r="K89" s="5">
        <v>1564185000000</v>
      </c>
      <c r="L89" s="5">
        <v>1271852000000</v>
      </c>
      <c r="M89" s="5">
        <v>1016963000000</v>
      </c>
    </row>
    <row r="90" spans="3:13" ht="15.5" x14ac:dyDescent="0.35">
      <c r="C90" t="s">
        <v>78</v>
      </c>
      <c r="D90" s="5">
        <v>-25389000000</v>
      </c>
      <c r="E90" s="5">
        <v>-20469000000</v>
      </c>
      <c r="F90" s="5">
        <v>-25324000000</v>
      </c>
      <c r="G90" s="5">
        <v>-21771000000</v>
      </c>
      <c r="I90" s="5">
        <v>-20469000000</v>
      </c>
      <c r="J90" s="5">
        <v>-22501000000</v>
      </c>
      <c r="K90" s="5">
        <v>-21771000000</v>
      </c>
      <c r="L90" s="5">
        <v>-16391000000</v>
      </c>
      <c r="M90" s="5">
        <v>-2803000000</v>
      </c>
    </row>
    <row r="91" spans="3:13" ht="15.5" x14ac:dyDescent="0.35">
      <c r="C91" t="s">
        <v>104</v>
      </c>
      <c r="D91" s="5">
        <v>6266324000000</v>
      </c>
      <c r="E91" s="5">
        <v>5960704000000</v>
      </c>
      <c r="F91" s="5">
        <v>5898435000000</v>
      </c>
      <c r="G91" s="5">
        <v>5753694000000</v>
      </c>
      <c r="I91" s="5">
        <v>5960704000000</v>
      </c>
      <c r="J91" s="5">
        <v>5272937000000</v>
      </c>
      <c r="K91" s="5">
        <v>4208861000000</v>
      </c>
      <c r="L91" s="5">
        <v>3992307000000</v>
      </c>
      <c r="M91" s="5">
        <v>3389452000000</v>
      </c>
    </row>
    <row r="92" spans="3:13" ht="15.5" x14ac:dyDescent="0.35">
      <c r="C92" t="s">
        <v>105</v>
      </c>
    </row>
    <row r="93" spans="3:13" ht="15.5" x14ac:dyDescent="0.35">
      <c r="C93" t="s">
        <v>106</v>
      </c>
      <c r="D93" s="5">
        <v>483012000000</v>
      </c>
      <c r="E93" s="5">
        <v>479506000000</v>
      </c>
      <c r="F93" s="5">
        <v>481929000000</v>
      </c>
      <c r="G93" s="5">
        <v>387755000000</v>
      </c>
      <c r="I93" s="5">
        <v>479506000000</v>
      </c>
      <c r="J93" s="5">
        <v>303531000000</v>
      </c>
      <c r="K93" s="5">
        <v>283273000000</v>
      </c>
      <c r="L93" s="5">
        <v>239411000000</v>
      </c>
      <c r="M93" s="5">
        <v>224008000000</v>
      </c>
    </row>
    <row r="94" spans="3:13" ht="15.5" x14ac:dyDescent="0.35">
      <c r="C94" t="s">
        <v>496</v>
      </c>
      <c r="K94" s="5">
        <v>3998000000</v>
      </c>
      <c r="L94" s="5">
        <v>2984000000</v>
      </c>
    </row>
    <row r="95" spans="3:13" ht="15.5" x14ac:dyDescent="0.35">
      <c r="C95" t="s">
        <v>109</v>
      </c>
      <c r="D95" s="5">
        <v>22642000000</v>
      </c>
      <c r="E95" s="5">
        <v>21503000000</v>
      </c>
      <c r="F95" s="5">
        <v>20693000000</v>
      </c>
      <c r="G95" s="5">
        <v>21003000000</v>
      </c>
      <c r="I95" s="5">
        <v>21503000000</v>
      </c>
      <c r="J95" s="5">
        <v>21106000000</v>
      </c>
      <c r="K95" s="5">
        <v>22443000000</v>
      </c>
      <c r="L95" s="5">
        <v>17692000000</v>
      </c>
      <c r="M95" s="5">
        <v>16482000000</v>
      </c>
    </row>
    <row r="96" spans="3:13" ht="15.5" x14ac:dyDescent="0.35">
      <c r="C96" t="s">
        <v>110</v>
      </c>
      <c r="D96" s="5">
        <v>622626000000</v>
      </c>
      <c r="E96" s="5">
        <v>622570000000</v>
      </c>
      <c r="F96" s="5">
        <v>598215000000</v>
      </c>
      <c r="G96" s="5">
        <v>508521000000</v>
      </c>
      <c r="I96" s="5">
        <v>622570000000</v>
      </c>
      <c r="J96" s="5">
        <v>455708000000</v>
      </c>
      <c r="K96" s="5">
        <v>486165000000</v>
      </c>
      <c r="L96" s="5">
        <v>423771000000</v>
      </c>
      <c r="M96" s="5">
        <v>398888000000</v>
      </c>
    </row>
    <row r="97" spans="3:13" ht="15.5" x14ac:dyDescent="0.35">
      <c r="C97" t="s">
        <v>111</v>
      </c>
      <c r="D97" s="5">
        <v>6888950000000</v>
      </c>
      <c r="E97" s="5">
        <v>6583274000000</v>
      </c>
      <c r="F97" s="5">
        <v>6496650000000</v>
      </c>
      <c r="G97" s="5">
        <v>6262215000000</v>
      </c>
      <c r="I97" s="5">
        <v>6583274000000</v>
      </c>
      <c r="J97" s="5">
        <v>5728645000000</v>
      </c>
      <c r="K97" s="5">
        <v>4695026000000</v>
      </c>
      <c r="L97" s="5">
        <v>4416078000000</v>
      </c>
      <c r="M97" s="5">
        <v>3788340000000</v>
      </c>
    </row>
    <row r="98" spans="3:13" ht="15.5" x14ac:dyDescent="0.35">
      <c r="C98" t="s">
        <v>112</v>
      </c>
    </row>
    <row r="99" spans="3:13" ht="15.5" x14ac:dyDescent="0.35">
      <c r="C99" t="s">
        <v>113</v>
      </c>
    </row>
    <row r="100" spans="3:13" ht="15.5" x14ac:dyDescent="0.35">
      <c r="C100" t="s">
        <v>114</v>
      </c>
      <c r="D100" s="5">
        <v>3572916000000</v>
      </c>
      <c r="E100" s="5">
        <v>3381086000000</v>
      </c>
      <c r="F100" s="5">
        <v>3409265000000</v>
      </c>
      <c r="G100" s="5">
        <v>3119251000000</v>
      </c>
      <c r="I100" s="5">
        <v>3381086000000</v>
      </c>
      <c r="J100" s="5">
        <v>3399392000000</v>
      </c>
      <c r="K100" s="5">
        <v>2606667000000</v>
      </c>
      <c r="L100" s="5">
        <v>2565905000000</v>
      </c>
      <c r="M100" s="5">
        <v>1918927000000</v>
      </c>
    </row>
    <row r="101" spans="3:13" ht="15.5" x14ac:dyDescent="0.35">
      <c r="C101" t="s">
        <v>115</v>
      </c>
    </row>
    <row r="102" spans="3:13" ht="15.5" x14ac:dyDescent="0.35">
      <c r="C102" t="s">
        <v>312</v>
      </c>
      <c r="D102" s="5">
        <v>3259123000000</v>
      </c>
      <c r="E102" s="5">
        <v>3065438000000</v>
      </c>
      <c r="F102" s="5">
        <v>3132714000000</v>
      </c>
      <c r="G102" s="5">
        <v>2849131000000</v>
      </c>
      <c r="I102" s="5">
        <v>3065438000000</v>
      </c>
      <c r="J102" s="5">
        <v>2978602000000</v>
      </c>
      <c r="K102" s="5">
        <v>2378504000000</v>
      </c>
      <c r="L102" s="5">
        <v>2161247000000</v>
      </c>
      <c r="M102" s="5">
        <v>1767062000000</v>
      </c>
    </row>
    <row r="103" spans="3:13" ht="15.5" x14ac:dyDescent="0.35">
      <c r="C103" t="s">
        <v>116</v>
      </c>
    </row>
    <row r="104" spans="3:13" ht="15.5" x14ac:dyDescent="0.35">
      <c r="C104" t="s">
        <v>318</v>
      </c>
    </row>
    <row r="105" spans="3:13" ht="15.5" x14ac:dyDescent="0.35">
      <c r="C105" t="s">
        <v>118</v>
      </c>
      <c r="D105" s="5">
        <v>60335000000</v>
      </c>
      <c r="E105" s="5">
        <v>55224000000</v>
      </c>
      <c r="F105" s="5">
        <v>38119000000</v>
      </c>
      <c r="G105" s="5">
        <v>24817000000</v>
      </c>
      <c r="I105" s="5">
        <v>55224000000</v>
      </c>
      <c r="J105" s="5">
        <v>42111000000</v>
      </c>
      <c r="K105" s="5">
        <v>24930000000</v>
      </c>
      <c r="L105" s="5">
        <v>33912000000</v>
      </c>
      <c r="M105" s="5">
        <v>36455000000</v>
      </c>
    </row>
    <row r="106" spans="3:13" ht="15.5" x14ac:dyDescent="0.35">
      <c r="C106" t="s">
        <v>119</v>
      </c>
      <c r="D106" s="5">
        <v>167892000000</v>
      </c>
      <c r="E106" s="5">
        <v>146403000000</v>
      </c>
      <c r="F106" s="5">
        <v>114636000000</v>
      </c>
      <c r="G106" s="5">
        <v>150577000000</v>
      </c>
      <c r="I106" s="5">
        <v>146403000000</v>
      </c>
      <c r="J106" s="5">
        <v>146020000000</v>
      </c>
      <c r="K106" s="5">
        <v>65779000000</v>
      </c>
      <c r="L106" s="5">
        <v>63722000000</v>
      </c>
      <c r="M106" s="5">
        <v>38111000000</v>
      </c>
    </row>
    <row r="107" spans="3:13" ht="15.5" x14ac:dyDescent="0.35">
      <c r="C107" t="s">
        <v>311</v>
      </c>
      <c r="J107" s="5">
        <v>100000000000</v>
      </c>
      <c r="K107" s="5">
        <v>2963000000</v>
      </c>
      <c r="L107" s="5">
        <v>205000000000</v>
      </c>
      <c r="M107" s="5">
        <v>3277000000</v>
      </c>
    </row>
    <row r="108" spans="3:13" ht="15.5" x14ac:dyDescent="0.35">
      <c r="C108" t="s">
        <v>313</v>
      </c>
    </row>
    <row r="109" spans="3:13" ht="15.5" x14ac:dyDescent="0.35">
      <c r="C109" t="s">
        <v>125</v>
      </c>
      <c r="M109" s="5">
        <v>85000000</v>
      </c>
    </row>
    <row r="110" spans="3:13" ht="15.5" x14ac:dyDescent="0.35">
      <c r="C110" t="s">
        <v>345</v>
      </c>
      <c r="J110" s="5">
        <v>15125000000</v>
      </c>
      <c r="K110" s="5">
        <v>22125000000</v>
      </c>
      <c r="L110" s="5">
        <v>25000000000</v>
      </c>
    </row>
    <row r="111" spans="3:13" ht="15.5" x14ac:dyDescent="0.35">
      <c r="C111" t="s">
        <v>315</v>
      </c>
      <c r="D111" s="5">
        <v>34628000000</v>
      </c>
      <c r="E111" s="5">
        <v>32693000000</v>
      </c>
      <c r="F111" s="5">
        <v>14844000000</v>
      </c>
      <c r="G111" s="5">
        <v>18073000000</v>
      </c>
      <c r="I111" s="5">
        <v>32693000000</v>
      </c>
      <c r="J111" s="5">
        <v>48498000000</v>
      </c>
      <c r="K111" s="5">
        <v>66353000000</v>
      </c>
      <c r="L111" s="5">
        <v>44957000000</v>
      </c>
      <c r="M111" s="5">
        <v>30055000000</v>
      </c>
    </row>
    <row r="112" spans="3:13" ht="15.5" x14ac:dyDescent="0.35">
      <c r="C112" t="s">
        <v>121</v>
      </c>
      <c r="D112" s="5">
        <v>93694000000</v>
      </c>
      <c r="E112" s="5">
        <v>94436000000</v>
      </c>
      <c r="F112" s="5">
        <v>88860000000</v>
      </c>
      <c r="G112" s="5">
        <v>95621000000</v>
      </c>
      <c r="I112" s="5">
        <v>94436000000</v>
      </c>
      <c r="J112" s="5">
        <v>121413000000</v>
      </c>
      <c r="K112" s="5">
        <v>146890000000</v>
      </c>
      <c r="L112" s="5">
        <v>144943000000</v>
      </c>
      <c r="M112" s="5">
        <v>145380000000</v>
      </c>
    </row>
    <row r="113" spans="3:13" ht="15.5" x14ac:dyDescent="0.35">
      <c r="C113" t="s">
        <v>122</v>
      </c>
      <c r="D113" s="5">
        <v>93694000000</v>
      </c>
      <c r="E113" s="5">
        <v>94436000000</v>
      </c>
      <c r="F113" s="5">
        <v>88860000000</v>
      </c>
      <c r="G113" s="5">
        <v>95621000000</v>
      </c>
      <c r="I113" s="5">
        <v>94436000000</v>
      </c>
      <c r="J113" s="5">
        <v>121413000000</v>
      </c>
      <c r="K113" s="5">
        <v>146890000000</v>
      </c>
      <c r="L113" s="5">
        <v>144943000000</v>
      </c>
      <c r="M113" s="5">
        <v>145380000000</v>
      </c>
    </row>
    <row r="114" spans="3:13" ht="15.5" x14ac:dyDescent="0.35">
      <c r="C114" t="s">
        <v>316</v>
      </c>
    </row>
    <row r="115" spans="3:13" ht="15.5" x14ac:dyDescent="0.35">
      <c r="C115" t="s">
        <v>317</v>
      </c>
      <c r="D115" s="5">
        <v>43587000000</v>
      </c>
      <c r="E115" s="5">
        <v>48035000000</v>
      </c>
      <c r="F115" s="5">
        <v>39296000000</v>
      </c>
      <c r="G115" s="5">
        <v>52744000000</v>
      </c>
      <c r="I115" s="5">
        <v>48035000000</v>
      </c>
      <c r="J115" s="5">
        <v>82869000000</v>
      </c>
      <c r="K115" s="5">
        <v>113070000000</v>
      </c>
      <c r="L115" s="5">
        <v>126454000000</v>
      </c>
      <c r="M115" s="5">
        <v>117985000000</v>
      </c>
    </row>
    <row r="116" spans="3:13" ht="15.5" x14ac:dyDescent="0.35">
      <c r="C116" t="s">
        <v>347</v>
      </c>
    </row>
    <row r="117" spans="3:13" ht="15.5" x14ac:dyDescent="0.35">
      <c r="C117" t="s">
        <v>127</v>
      </c>
      <c r="D117" s="5">
        <v>3666610000000</v>
      </c>
      <c r="E117" s="5">
        <v>3475522000000</v>
      </c>
      <c r="F117" s="5">
        <v>3498125000000</v>
      </c>
      <c r="G117" s="5">
        <v>3214872000000</v>
      </c>
      <c r="I117" s="5">
        <v>3475522000000</v>
      </c>
      <c r="J117" s="5">
        <v>3520805000000</v>
      </c>
      <c r="K117" s="5">
        <v>2753557000000</v>
      </c>
      <c r="L117" s="5">
        <v>2710848000000</v>
      </c>
      <c r="M117" s="5">
        <v>2064307000000</v>
      </c>
    </row>
    <row r="118" spans="3:13" ht="15.5" x14ac:dyDescent="0.35">
      <c r="C118" t="s">
        <v>128</v>
      </c>
    </row>
    <row r="119" spans="3:13" ht="15.5" x14ac:dyDescent="0.35">
      <c r="C119" t="s">
        <v>129</v>
      </c>
      <c r="D119" s="5">
        <v>280257000000</v>
      </c>
      <c r="E119" s="5">
        <v>280257000000</v>
      </c>
      <c r="F119" s="5">
        <v>280257000000</v>
      </c>
      <c r="G119" s="5">
        <v>280257000000</v>
      </c>
      <c r="I119" s="5">
        <v>280257000000</v>
      </c>
      <c r="J119" s="5">
        <v>210000000000</v>
      </c>
      <c r="K119" s="5">
        <v>180000000000</v>
      </c>
      <c r="L119" s="5">
        <v>180000000000</v>
      </c>
      <c r="M119" s="5">
        <v>126500000000</v>
      </c>
    </row>
    <row r="120" spans="3:13" ht="15.5" x14ac:dyDescent="0.35">
      <c r="C120" t="s">
        <v>130</v>
      </c>
      <c r="D120" s="5">
        <v>583507000000</v>
      </c>
      <c r="E120" s="5">
        <v>583507000000</v>
      </c>
      <c r="F120" s="5">
        <v>583507000000</v>
      </c>
      <c r="G120" s="5">
        <v>583632000000</v>
      </c>
      <c r="I120" s="5">
        <v>583507000000</v>
      </c>
      <c r="J120" s="5">
        <v>15515000000</v>
      </c>
      <c r="K120" s="5">
        <v>15515000000</v>
      </c>
      <c r="L120" s="5">
        <v>15515000000</v>
      </c>
      <c r="M120" s="5">
        <v>74714000000</v>
      </c>
    </row>
    <row r="121" spans="3:13" ht="15.5" x14ac:dyDescent="0.35">
      <c r="C121" t="s">
        <v>131</v>
      </c>
      <c r="D121" s="5">
        <v>2309118000000</v>
      </c>
      <c r="E121" s="5">
        <v>2192458000000</v>
      </c>
      <c r="F121" s="5">
        <v>2089817000000</v>
      </c>
      <c r="G121" s="5">
        <v>2135465000000</v>
      </c>
      <c r="I121" s="5">
        <v>2192458000000</v>
      </c>
      <c r="J121" s="5">
        <v>1937517000000</v>
      </c>
      <c r="K121" s="5">
        <v>1707483000000</v>
      </c>
      <c r="L121" s="5">
        <v>1461592000000</v>
      </c>
      <c r="M121" s="5">
        <v>1516765000000</v>
      </c>
    </row>
    <row r="122" spans="3:13" ht="15.5" x14ac:dyDescent="0.35">
      <c r="C122" t="s">
        <v>132</v>
      </c>
      <c r="D122" s="5">
        <v>56051000000</v>
      </c>
      <c r="E122" s="5">
        <v>56051000000</v>
      </c>
      <c r="F122" s="5">
        <v>56051000000</v>
      </c>
      <c r="G122" s="5">
        <v>56051000000</v>
      </c>
      <c r="I122" s="5">
        <v>56051000000</v>
      </c>
      <c r="J122" s="5">
        <v>36000000000</v>
      </c>
      <c r="K122" s="5">
        <v>36000000000</v>
      </c>
      <c r="L122" s="5">
        <v>25300000000</v>
      </c>
      <c r="M122" s="5">
        <v>25300000000</v>
      </c>
    </row>
    <row r="123" spans="3:13" ht="15.5" x14ac:dyDescent="0.35">
      <c r="C123" t="s">
        <v>133</v>
      </c>
      <c r="D123" s="5">
        <v>2253067000000</v>
      </c>
      <c r="E123" s="5">
        <v>2136407000000</v>
      </c>
      <c r="F123" s="5">
        <v>2033766000000</v>
      </c>
      <c r="G123" s="5">
        <v>2079414000000</v>
      </c>
      <c r="I123" s="5">
        <v>2136407000000</v>
      </c>
      <c r="J123" s="5">
        <v>1901517000000</v>
      </c>
      <c r="K123" s="5">
        <v>1671483000000</v>
      </c>
      <c r="L123" s="5">
        <v>1436292000000</v>
      </c>
      <c r="M123" s="5">
        <v>1491465000000</v>
      </c>
    </row>
    <row r="124" spans="3:13" ht="15.5" x14ac:dyDescent="0.35">
      <c r="C124" t="s">
        <v>134</v>
      </c>
      <c r="D124" s="5">
        <v>2309118000000</v>
      </c>
      <c r="E124" s="5">
        <v>2192458000000</v>
      </c>
      <c r="F124" s="5">
        <v>2089817000000</v>
      </c>
      <c r="G124" s="5">
        <v>2135465000000</v>
      </c>
      <c r="I124" s="5">
        <v>2192458000000</v>
      </c>
      <c r="J124" s="5">
        <v>1937517000000</v>
      </c>
      <c r="K124" s="5">
        <v>1707483000000</v>
      </c>
      <c r="L124" s="5">
        <v>1461592000000</v>
      </c>
      <c r="M124" s="5">
        <v>1516765000000</v>
      </c>
    </row>
    <row r="125" spans="3:13" ht="15.5" x14ac:dyDescent="0.35">
      <c r="C125" t="s">
        <v>135</v>
      </c>
      <c r="D125" s="5">
        <v>74847000000</v>
      </c>
      <c r="E125" s="5">
        <v>71999000000</v>
      </c>
      <c r="F125" s="5">
        <v>70268000000</v>
      </c>
      <c r="G125" s="5">
        <v>69760000000</v>
      </c>
      <c r="I125" s="5">
        <v>71999000000</v>
      </c>
      <c r="J125" s="5">
        <v>67309000000</v>
      </c>
      <c r="K125" s="5">
        <v>60242000000</v>
      </c>
      <c r="L125" s="5">
        <v>64514000000</v>
      </c>
      <c r="M125" s="5">
        <v>8857000000</v>
      </c>
    </row>
    <row r="126" spans="3:13" ht="15.5" x14ac:dyDescent="0.35">
      <c r="C126" t="s">
        <v>9</v>
      </c>
      <c r="D126" s="5">
        <v>3222340000000</v>
      </c>
      <c r="E126" s="5">
        <v>3107752000000</v>
      </c>
      <c r="F126" s="5">
        <v>2998525000000</v>
      </c>
      <c r="G126" s="5">
        <v>3047343000000</v>
      </c>
      <c r="I126" s="5">
        <v>3107752000000</v>
      </c>
      <c r="J126" s="5">
        <v>2207840000000</v>
      </c>
      <c r="K126" s="5">
        <v>1941469000000</v>
      </c>
      <c r="L126" s="5">
        <v>1705230000000</v>
      </c>
      <c r="M126" s="5">
        <v>1724033000000</v>
      </c>
    </row>
    <row r="127" spans="3:13" ht="15.5" x14ac:dyDescent="0.35">
      <c r="C127" t="s">
        <v>136</v>
      </c>
      <c r="D127" s="5">
        <v>6888950000000</v>
      </c>
      <c r="E127" s="5">
        <v>6583274000000</v>
      </c>
      <c r="F127" s="5">
        <v>6496650000000</v>
      </c>
      <c r="G127" s="5">
        <v>6262215000000</v>
      </c>
      <c r="I127" s="5">
        <v>6583274000000</v>
      </c>
      <c r="J127" s="5">
        <v>5728645000000</v>
      </c>
      <c r="K127" s="5">
        <v>4695026000000</v>
      </c>
      <c r="L127" s="5">
        <v>4416078000000</v>
      </c>
      <c r="M127" s="5">
        <v>3788340000000</v>
      </c>
    </row>
    <row r="128" spans="3:13" ht="15.5" x14ac:dyDescent="0.35">
      <c r="C128" t="s">
        <v>137</v>
      </c>
      <c r="D128" s="5">
        <v>14012825000</v>
      </c>
      <c r="E128" s="5">
        <v>14012825000</v>
      </c>
      <c r="F128" s="5">
        <v>14012825000</v>
      </c>
      <c r="G128" s="5">
        <v>14012825000</v>
      </c>
      <c r="I128" s="5">
        <v>14012825000</v>
      </c>
      <c r="J128" s="5">
        <v>10500000000</v>
      </c>
      <c r="K128" s="5">
        <v>9000000000</v>
      </c>
      <c r="L128" s="5">
        <v>9000000000</v>
      </c>
      <c r="M128" s="5">
        <v>1265000000</v>
      </c>
    </row>
    <row r="130" spans="2:13" ht="15.5" x14ac:dyDescent="0.35">
      <c r="B130" t="s">
        <v>138</v>
      </c>
      <c r="C130" t="s">
        <v>139</v>
      </c>
      <c r="D130" s="5">
        <v>-230483000000</v>
      </c>
      <c r="E130" s="5">
        <v>78019000000</v>
      </c>
      <c r="F130" s="5">
        <v>282564000000</v>
      </c>
      <c r="G130" s="5">
        <v>-46892000000</v>
      </c>
      <c r="I130" s="5">
        <v>521555000000</v>
      </c>
      <c r="J130" s="5">
        <v>197941000000</v>
      </c>
      <c r="K130" s="5">
        <v>-166771000000</v>
      </c>
      <c r="L130" s="5">
        <v>287643000000</v>
      </c>
      <c r="M130" s="5">
        <v>483654000000</v>
      </c>
    </row>
    <row r="131" spans="2:13" ht="15.5" x14ac:dyDescent="0.35">
      <c r="C131" t="s">
        <v>140</v>
      </c>
      <c r="D131" s="5">
        <v>3672397000000</v>
      </c>
      <c r="E131" s="5">
        <v>3878917000000</v>
      </c>
      <c r="F131" s="5">
        <v>3646321000000</v>
      </c>
      <c r="G131" s="5">
        <v>3947263000000</v>
      </c>
      <c r="I131" s="5">
        <v>14991918000000</v>
      </c>
      <c r="J131" s="5">
        <v>14231962000000</v>
      </c>
      <c r="K131" s="5">
        <v>12794249000000</v>
      </c>
      <c r="L131" s="5">
        <v>11423796000000</v>
      </c>
      <c r="M131" s="5">
        <v>11764337000000</v>
      </c>
    </row>
    <row r="132" spans="2:13" ht="15.5" x14ac:dyDescent="0.35">
      <c r="C132" t="s">
        <v>143</v>
      </c>
      <c r="D132" s="5">
        <v>-3639575000000</v>
      </c>
      <c r="E132" s="5">
        <v>-3569539000000</v>
      </c>
      <c r="F132" s="5">
        <v>-3103317000000</v>
      </c>
      <c r="G132" s="5">
        <v>-3840752000000</v>
      </c>
      <c r="I132" s="5">
        <v>-13612453000000</v>
      </c>
      <c r="J132" s="5">
        <v>-13175953000000</v>
      </c>
      <c r="K132" s="5">
        <v>-12162031000000</v>
      </c>
      <c r="L132" s="5">
        <v>-10622269000000</v>
      </c>
      <c r="M132" s="5">
        <v>-10792610000000</v>
      </c>
    </row>
    <row r="133" spans="2:13" ht="15.5" x14ac:dyDescent="0.35">
      <c r="C133" t="s">
        <v>371</v>
      </c>
      <c r="D133" s="5">
        <v>-140095000000</v>
      </c>
      <c r="E133" s="5">
        <v>-158470000000</v>
      </c>
      <c r="F133" s="5">
        <v>-117617000000</v>
      </c>
      <c r="G133" s="5">
        <v>-108511000000</v>
      </c>
      <c r="I133" s="5">
        <v>-521039000000</v>
      </c>
      <c r="J133" s="5">
        <v>-493039000000</v>
      </c>
      <c r="K133" s="5">
        <v>-456722000000</v>
      </c>
      <c r="L133" s="5">
        <v>-361709000000</v>
      </c>
      <c r="M133" s="5">
        <v>-349720000000</v>
      </c>
    </row>
    <row r="134" spans="2:13" ht="15.5" x14ac:dyDescent="0.35">
      <c r="C134" t="s">
        <v>497</v>
      </c>
      <c r="D134" s="5">
        <v>-105288000000</v>
      </c>
      <c r="E134" s="5">
        <v>-82031000000</v>
      </c>
      <c r="F134" s="5">
        <v>-140518000000</v>
      </c>
      <c r="G134" s="5">
        <v>-84374000000</v>
      </c>
      <c r="I134" s="5">
        <v>-409316000000</v>
      </c>
      <c r="J134" s="5">
        <v>-397170000000</v>
      </c>
      <c r="K134" s="5">
        <v>-326316000000</v>
      </c>
      <c r="L134" s="5">
        <v>-289348000000</v>
      </c>
      <c r="M134" s="5">
        <v>-262485000000</v>
      </c>
    </row>
    <row r="135" spans="2:13" ht="15.5" x14ac:dyDescent="0.35">
      <c r="C135" t="s">
        <v>498</v>
      </c>
    </row>
    <row r="136" spans="2:13" ht="15.5" x14ac:dyDescent="0.35">
      <c r="C136" t="s">
        <v>499</v>
      </c>
      <c r="D136" s="5">
        <v>-115000000</v>
      </c>
      <c r="E136" s="5">
        <v>-41000000</v>
      </c>
      <c r="F136" s="5">
        <v>-434000000</v>
      </c>
      <c r="G136" s="5">
        <v>-1133000000</v>
      </c>
      <c r="I136" s="5">
        <v>-4444000000</v>
      </c>
      <c r="J136" s="5">
        <v>-6829000000</v>
      </c>
      <c r="K136" s="5">
        <v>-6795000000</v>
      </c>
      <c r="L136" s="5">
        <v>-2260000000</v>
      </c>
      <c r="M136" s="5">
        <v>-892000000</v>
      </c>
    </row>
    <row r="137" spans="2:13" ht="15.5" x14ac:dyDescent="0.35">
      <c r="C137" t="s">
        <v>500</v>
      </c>
      <c r="D137" s="5">
        <v>4985000000</v>
      </c>
      <c r="E137" s="5">
        <v>9905000000</v>
      </c>
      <c r="F137" s="5">
        <v>9814000000</v>
      </c>
      <c r="G137" s="5">
        <v>5867000000</v>
      </c>
      <c r="I137" s="5">
        <v>27749000000</v>
      </c>
      <c r="J137" s="5">
        <v>7769000000</v>
      </c>
      <c r="K137" s="5">
        <v>10045000000</v>
      </c>
      <c r="L137" s="5">
        <v>11399000000</v>
      </c>
      <c r="M137" s="5">
        <v>8359000000</v>
      </c>
    </row>
    <row r="138" spans="2:13" ht="15.5" x14ac:dyDescent="0.35">
      <c r="C138" t="s">
        <v>422</v>
      </c>
      <c r="E138" s="5">
        <v>9952000000</v>
      </c>
      <c r="G138" s="5">
        <v>65760000000</v>
      </c>
      <c r="I138" s="5">
        <v>120819000000</v>
      </c>
      <c r="J138" s="5">
        <v>100976000000</v>
      </c>
      <c r="K138" s="5">
        <v>79633000000</v>
      </c>
      <c r="L138" s="5">
        <v>217305000000</v>
      </c>
      <c r="M138" s="5">
        <v>195957000000</v>
      </c>
    </row>
    <row r="139" spans="2:13" ht="15.5" x14ac:dyDescent="0.35">
      <c r="C139" t="s">
        <v>184</v>
      </c>
    </row>
    <row r="140" spans="2:13" ht="15.5" x14ac:dyDescent="0.35">
      <c r="C140" t="s">
        <v>501</v>
      </c>
      <c r="D140" s="5">
        <v>4344000000</v>
      </c>
      <c r="E140" s="5">
        <v>8987000000</v>
      </c>
      <c r="F140" s="5">
        <v>8880000000</v>
      </c>
      <c r="G140" s="5">
        <v>5976000000</v>
      </c>
      <c r="I140" s="5">
        <v>30015000000</v>
      </c>
      <c r="J140" s="5">
        <v>25524000000</v>
      </c>
      <c r="K140" s="5">
        <v>17740000000</v>
      </c>
      <c r="L140" s="5">
        <v>14184000000</v>
      </c>
      <c r="M140" s="5">
        <v>18380000000</v>
      </c>
    </row>
    <row r="141" spans="2:13" ht="15.5" x14ac:dyDescent="0.35">
      <c r="C141" t="s">
        <v>502</v>
      </c>
    </row>
    <row r="142" spans="2:13" ht="15.5" x14ac:dyDescent="0.35">
      <c r="C142" t="s">
        <v>146</v>
      </c>
      <c r="D142" s="5">
        <v>-27136000000</v>
      </c>
      <c r="E142" s="5">
        <v>-19661000000</v>
      </c>
      <c r="F142" s="5">
        <v>-20565000000</v>
      </c>
      <c r="G142" s="5">
        <v>-36988000000</v>
      </c>
      <c r="I142" s="5">
        <v>-101694000000</v>
      </c>
      <c r="J142" s="5">
        <v>-95299000000</v>
      </c>
      <c r="K142" s="5">
        <v>-116574000000</v>
      </c>
      <c r="L142" s="5">
        <v>-103455000000</v>
      </c>
      <c r="M142" s="5">
        <v>-97672000000</v>
      </c>
    </row>
    <row r="143" spans="2:13" ht="15.5" x14ac:dyDescent="0.35">
      <c r="C143" t="s">
        <v>159</v>
      </c>
      <c r="D143" s="5">
        <v>-9946000000</v>
      </c>
      <c r="E143" s="5">
        <v>-24375000000</v>
      </c>
      <c r="F143" s="5">
        <v>-161119000000</v>
      </c>
      <c r="G143" s="5">
        <v>509235000000</v>
      </c>
      <c r="I143" s="5">
        <v>312054000000</v>
      </c>
      <c r="J143" s="5">
        <v>-40406000000</v>
      </c>
      <c r="K143" s="5">
        <v>-327312000000</v>
      </c>
      <c r="L143" s="5">
        <v>-103768000000</v>
      </c>
      <c r="M143" s="5">
        <v>-55315000000</v>
      </c>
    </row>
    <row r="144" spans="2:13" ht="15.5" x14ac:dyDescent="0.35">
      <c r="C144" t="s">
        <v>160</v>
      </c>
      <c r="D144" s="5">
        <v>-74112000000</v>
      </c>
      <c r="E144" s="5">
        <v>-259025000000</v>
      </c>
      <c r="F144" s="5">
        <v>-106163000000</v>
      </c>
      <c r="G144" s="5">
        <v>-109138000000</v>
      </c>
      <c r="I144" s="5">
        <v>-478745000000</v>
      </c>
      <c r="J144" s="5">
        <v>-76616000000</v>
      </c>
      <c r="K144" s="5">
        <v>-76470000000</v>
      </c>
      <c r="L144" s="5">
        <v>-129730000000</v>
      </c>
      <c r="M144" s="5">
        <v>-53453000000</v>
      </c>
    </row>
    <row r="145" spans="3:13" ht="15.5" x14ac:dyDescent="0.35">
      <c r="C145" t="s">
        <v>161</v>
      </c>
      <c r="D145" s="5">
        <v>-14762000000</v>
      </c>
      <c r="E145" s="5">
        <v>-6907000000</v>
      </c>
      <c r="F145" s="5">
        <v>-101743000000</v>
      </c>
      <c r="G145" s="5">
        <v>-99574000000</v>
      </c>
      <c r="I145" s="5">
        <v>-215547000000</v>
      </c>
      <c r="J145" s="5">
        <v>-45436000000</v>
      </c>
      <c r="K145" s="5">
        <v>-65476000000</v>
      </c>
      <c r="L145" s="5">
        <v>-39966000000</v>
      </c>
      <c r="M145" s="5">
        <v>-24538000000</v>
      </c>
    </row>
    <row r="146" spans="3:13" ht="15.5" x14ac:dyDescent="0.35">
      <c r="C146" t="s">
        <v>436</v>
      </c>
      <c r="J146" s="5">
        <v>-872000000</v>
      </c>
      <c r="K146" s="5">
        <v>-38000000</v>
      </c>
      <c r="L146" s="5">
        <v>-369000000</v>
      </c>
      <c r="M146" s="5">
        <v>-409000000</v>
      </c>
    </row>
    <row r="147" spans="3:13" ht="15.5" x14ac:dyDescent="0.35">
      <c r="C147" t="s">
        <v>503</v>
      </c>
      <c r="D147" s="5">
        <v>-14173000000</v>
      </c>
      <c r="E147" s="5">
        <v>-10340000000</v>
      </c>
      <c r="F147" s="5">
        <v>-5551000000</v>
      </c>
      <c r="G147" s="5">
        <v>-4634000000</v>
      </c>
      <c r="I147" s="5">
        <v>-16570000000</v>
      </c>
      <c r="J147" s="5">
        <v>-3964000000</v>
      </c>
      <c r="K147" s="5">
        <v>-4670000000</v>
      </c>
      <c r="L147" s="5">
        <v>-8652000000</v>
      </c>
    </row>
    <row r="148" spans="3:13" ht="15.5" x14ac:dyDescent="0.35">
      <c r="C148" t="s">
        <v>163</v>
      </c>
      <c r="E148" s="5">
        <v>-442000000</v>
      </c>
      <c r="F148" s="5">
        <v>-14000000</v>
      </c>
      <c r="G148" s="5">
        <v>-43000000</v>
      </c>
      <c r="I148" s="5">
        <v>-499000000</v>
      </c>
      <c r="J148" s="5">
        <v>-265000000</v>
      </c>
    </row>
    <row r="149" spans="3:13" ht="15.5" x14ac:dyDescent="0.35">
      <c r="C149" t="s">
        <v>504</v>
      </c>
      <c r="K149" s="5">
        <v>-3998000000</v>
      </c>
      <c r="L149" s="5">
        <v>-3008000000</v>
      </c>
    </row>
    <row r="150" spans="3:13" ht="15.5" x14ac:dyDescent="0.35">
      <c r="C150" t="s">
        <v>505</v>
      </c>
      <c r="L150" s="5">
        <v>-60000000000</v>
      </c>
    </row>
    <row r="151" spans="3:13" ht="15.5" x14ac:dyDescent="0.35">
      <c r="C151" t="s">
        <v>406</v>
      </c>
    </row>
    <row r="152" spans="3:13" ht="15.5" x14ac:dyDescent="0.35">
      <c r="C152" t="s">
        <v>506</v>
      </c>
    </row>
    <row r="153" spans="3:13" ht="15.5" x14ac:dyDescent="0.35">
      <c r="C153" t="s">
        <v>507</v>
      </c>
      <c r="J153" s="5">
        <v>4015000000</v>
      </c>
    </row>
    <row r="154" spans="3:13" ht="15.5" x14ac:dyDescent="0.35">
      <c r="C154" t="s">
        <v>162</v>
      </c>
      <c r="D154" s="5">
        <v>-399000000</v>
      </c>
      <c r="E154" s="5">
        <v>-141000000</v>
      </c>
      <c r="G154" s="5">
        <v>265000000</v>
      </c>
      <c r="I154" s="5">
        <v>-316000000</v>
      </c>
      <c r="J154" s="5">
        <v>-4570000000</v>
      </c>
      <c r="K154" s="5">
        <v>-247000000</v>
      </c>
      <c r="L154" s="5">
        <v>-10460000000</v>
      </c>
      <c r="M154" s="5">
        <v>-853000000</v>
      </c>
    </row>
    <row r="155" spans="3:13" ht="15.5" x14ac:dyDescent="0.35">
      <c r="C155" t="s">
        <v>508</v>
      </c>
    </row>
    <row r="156" spans="3:13" ht="15.5" x14ac:dyDescent="0.35">
      <c r="C156" t="s">
        <v>329</v>
      </c>
      <c r="D156" s="5">
        <v>267000000</v>
      </c>
      <c r="E156" s="5">
        <v>34000000</v>
      </c>
      <c r="F156" s="5">
        <v>126000000</v>
      </c>
      <c r="G156" s="5">
        <v>79000000</v>
      </c>
      <c r="I156" s="5">
        <v>451000000</v>
      </c>
      <c r="J156" s="5">
        <v>400000000</v>
      </c>
      <c r="K156" s="5">
        <v>1824000000</v>
      </c>
      <c r="L156" s="5">
        <v>1884000000</v>
      </c>
      <c r="M156" s="5">
        <v>2039000000</v>
      </c>
    </row>
    <row r="157" spans="3:13" ht="15.5" x14ac:dyDescent="0.35">
      <c r="C157" t="s">
        <v>509</v>
      </c>
    </row>
    <row r="158" spans="3:13" ht="15.5" x14ac:dyDescent="0.35">
      <c r="C158" t="s">
        <v>510</v>
      </c>
    </row>
    <row r="159" spans="3:13" ht="15.5" x14ac:dyDescent="0.35">
      <c r="C159" t="s">
        <v>408</v>
      </c>
    </row>
    <row r="160" spans="3:13" ht="15.5" x14ac:dyDescent="0.35">
      <c r="C160" t="s">
        <v>170</v>
      </c>
      <c r="D160" s="5">
        <v>-9946000000</v>
      </c>
      <c r="E160" s="5">
        <v>-24375000000</v>
      </c>
      <c r="F160" s="5">
        <v>-161119000000</v>
      </c>
      <c r="G160" s="5">
        <v>509235000000</v>
      </c>
      <c r="I160" s="5">
        <v>312054000000</v>
      </c>
      <c r="J160" s="5">
        <v>-40406000000</v>
      </c>
      <c r="K160" s="5">
        <v>-327312000000</v>
      </c>
      <c r="L160" s="5">
        <v>-103768000000</v>
      </c>
      <c r="M160" s="5">
        <v>-55315000000</v>
      </c>
    </row>
    <row r="161" spans="3:13" ht="15.5" x14ac:dyDescent="0.35">
      <c r="C161" t="s">
        <v>434</v>
      </c>
    </row>
    <row r="162" spans="3:13" ht="15.5" x14ac:dyDescent="0.35">
      <c r="C162" t="s">
        <v>354</v>
      </c>
      <c r="L162" s="5">
        <v>25000000000</v>
      </c>
    </row>
    <row r="163" spans="3:13" ht="15.5" x14ac:dyDescent="0.35">
      <c r="C163" t="s">
        <v>353</v>
      </c>
      <c r="G163" s="5">
        <v>-20688000000</v>
      </c>
      <c r="I163" s="5">
        <v>-22125000000</v>
      </c>
    </row>
    <row r="164" spans="3:13" ht="15.5" x14ac:dyDescent="0.35">
      <c r="C164" t="s">
        <v>511</v>
      </c>
    </row>
    <row r="165" spans="3:13" ht="15.5" x14ac:dyDescent="0.35">
      <c r="C165" t="s">
        <v>512</v>
      </c>
    </row>
    <row r="166" spans="3:13" ht="15.5" x14ac:dyDescent="0.35">
      <c r="C166" t="s">
        <v>513</v>
      </c>
    </row>
    <row r="167" spans="3:13" ht="15.5" x14ac:dyDescent="0.35">
      <c r="C167" t="s">
        <v>469</v>
      </c>
    </row>
    <row r="168" spans="3:13" ht="15.5" x14ac:dyDescent="0.35">
      <c r="C168" t="s">
        <v>514</v>
      </c>
    </row>
    <row r="169" spans="3:13" ht="15.5" x14ac:dyDescent="0.35">
      <c r="C169" t="s">
        <v>515</v>
      </c>
    </row>
    <row r="170" spans="3:13" ht="15.5" x14ac:dyDescent="0.35">
      <c r="C170" t="s">
        <v>338</v>
      </c>
      <c r="E170" s="5">
        <v>1542000000</v>
      </c>
      <c r="F170" s="5">
        <v>-1000000000</v>
      </c>
      <c r="G170" s="5">
        <v>-18752000000</v>
      </c>
      <c r="I170" s="5">
        <v>-18210000000</v>
      </c>
    </row>
    <row r="171" spans="3:13" ht="15.5" x14ac:dyDescent="0.35">
      <c r="C171" t="s">
        <v>516</v>
      </c>
      <c r="E171" s="5">
        <v>-11000000</v>
      </c>
      <c r="F171" s="5">
        <v>-1830000000</v>
      </c>
      <c r="I171" s="5">
        <v>-1841000000</v>
      </c>
      <c r="J171" s="5">
        <v>-1528000000</v>
      </c>
      <c r="K171" s="5">
        <v>-1175000000</v>
      </c>
      <c r="L171" s="5">
        <v>-67000000</v>
      </c>
      <c r="M171" s="5">
        <v>-16000000</v>
      </c>
    </row>
    <row r="172" spans="3:13" ht="15.5" x14ac:dyDescent="0.35">
      <c r="C172" t="s">
        <v>185</v>
      </c>
      <c r="D172" s="5">
        <v>-9946000000</v>
      </c>
      <c r="E172" s="5">
        <v>-25906000000</v>
      </c>
      <c r="F172" s="5">
        <v>-20992000000</v>
      </c>
      <c r="G172" s="5">
        <v>-9355000000</v>
      </c>
      <c r="I172" s="5">
        <v>-66503000000</v>
      </c>
      <c r="J172" s="5">
        <v>-57840000000</v>
      </c>
      <c r="K172" s="5">
        <v>-64028000000</v>
      </c>
      <c r="L172" s="5">
        <v>-58938000000</v>
      </c>
      <c r="M172" s="5">
        <v>-46306000000</v>
      </c>
    </row>
    <row r="173" spans="3:13" ht="15.5" x14ac:dyDescent="0.35">
      <c r="C173" t="s">
        <v>517</v>
      </c>
      <c r="K173" s="5">
        <v>-85000000</v>
      </c>
      <c r="L173" s="5">
        <v>-186000000</v>
      </c>
      <c r="M173" s="5">
        <v>-270000000</v>
      </c>
    </row>
    <row r="174" spans="3:13" ht="15.5" x14ac:dyDescent="0.35">
      <c r="C174" t="s">
        <v>487</v>
      </c>
      <c r="G174" s="5">
        <v>59000000</v>
      </c>
      <c r="I174" s="5">
        <v>59000000</v>
      </c>
      <c r="J174" s="5">
        <v>9800000000</v>
      </c>
      <c r="K174" s="5">
        <v>13000000</v>
      </c>
      <c r="L174" s="5">
        <v>39200000000</v>
      </c>
    </row>
    <row r="175" spans="3:13" ht="15.5" x14ac:dyDescent="0.35">
      <c r="C175" t="s">
        <v>518</v>
      </c>
      <c r="G175" s="5">
        <v>658000000000</v>
      </c>
      <c r="I175" s="5">
        <v>658000000000</v>
      </c>
    </row>
    <row r="176" spans="3:13" ht="15.5" x14ac:dyDescent="0.35">
      <c r="C176" t="s">
        <v>187</v>
      </c>
      <c r="D176" s="5">
        <v>-314541000000</v>
      </c>
      <c r="E176" s="5">
        <v>-205381000000</v>
      </c>
      <c r="F176" s="5">
        <v>15282000000</v>
      </c>
      <c r="G176" s="5">
        <v>353205000000</v>
      </c>
      <c r="I176" s="5">
        <v>354864000000</v>
      </c>
      <c r="J176" s="5">
        <v>80919000000</v>
      </c>
      <c r="K176" s="5">
        <v>-570553000000</v>
      </c>
      <c r="L176" s="5">
        <v>54145000000</v>
      </c>
      <c r="M176" s="5">
        <v>374886000000</v>
      </c>
    </row>
    <row r="177" spans="2:13" ht="15.5" x14ac:dyDescent="0.35">
      <c r="C177" t="s">
        <v>339</v>
      </c>
      <c r="D177" s="5">
        <v>2331000000</v>
      </c>
      <c r="E177" s="5">
        <v>1178000000</v>
      </c>
      <c r="F177" s="5">
        <v>1965000000</v>
      </c>
      <c r="G177" s="5">
        <v>-602000000</v>
      </c>
      <c r="I177" s="5">
        <v>4246000000</v>
      </c>
      <c r="J177" s="5">
        <v>966000000</v>
      </c>
      <c r="K177" s="5">
        <v>-572000000</v>
      </c>
      <c r="L177" s="5">
        <v>1340000000</v>
      </c>
      <c r="M177" s="5">
        <v>396000000</v>
      </c>
    </row>
    <row r="178" spans="2:13" ht="15.5" x14ac:dyDescent="0.35">
      <c r="C178" t="s">
        <v>519</v>
      </c>
    </row>
    <row r="179" spans="2:13" ht="15.5" x14ac:dyDescent="0.35">
      <c r="C179" t="s">
        <v>188</v>
      </c>
      <c r="D179" s="5">
        <v>694163000000</v>
      </c>
      <c r="I179" s="5">
        <v>335053000000</v>
      </c>
      <c r="J179" s="5">
        <v>253168000000</v>
      </c>
      <c r="K179" s="5">
        <v>824293000000</v>
      </c>
      <c r="L179" s="5">
        <v>768808000000</v>
      </c>
      <c r="M179" s="5">
        <v>393526000000</v>
      </c>
    </row>
    <row r="180" spans="2:13" ht="15.5" x14ac:dyDescent="0.35">
      <c r="C180" t="s">
        <v>189</v>
      </c>
      <c r="D180" s="5">
        <v>381953000000</v>
      </c>
      <c r="E180" s="5">
        <v>-204203000000</v>
      </c>
      <c r="F180" s="5">
        <v>17247000000</v>
      </c>
      <c r="G180" s="5">
        <v>352603000000</v>
      </c>
      <c r="I180" s="5">
        <v>694163000000</v>
      </c>
      <c r="J180" s="5">
        <v>335053000000</v>
      </c>
      <c r="K180" s="5">
        <v>253168000000</v>
      </c>
      <c r="L180" s="5">
        <v>824293000000</v>
      </c>
      <c r="M180" s="5">
        <v>768808000000</v>
      </c>
    </row>
    <row r="182" spans="2:13" ht="15.5" x14ac:dyDescent="0.35">
      <c r="B182" t="s">
        <v>190</v>
      </c>
      <c r="C182" t="s">
        <v>11</v>
      </c>
      <c r="D182" s="5">
        <v>14010000000</v>
      </c>
      <c r="E182" s="5">
        <v>14010000000</v>
      </c>
      <c r="F182" s="5">
        <v>14010000000</v>
      </c>
      <c r="G182" s="5">
        <v>14010000000</v>
      </c>
      <c r="I182" s="5">
        <v>14010000000</v>
      </c>
      <c r="J182" s="5">
        <v>10500000000</v>
      </c>
      <c r="K182" s="5">
        <v>9000000000</v>
      </c>
      <c r="L182" s="5">
        <v>9000000000</v>
      </c>
      <c r="M182" s="5">
        <v>1260000000</v>
      </c>
    </row>
    <row r="183" spans="2:13" ht="15.5" x14ac:dyDescent="0.35">
      <c r="C183" t="s">
        <v>191</v>
      </c>
      <c r="D183" s="6">
        <v>8.33</v>
      </c>
      <c r="E183" s="6">
        <v>7.32</v>
      </c>
      <c r="F183" s="6">
        <v>6.54</v>
      </c>
      <c r="G183" s="6">
        <v>6.26</v>
      </c>
    </row>
    <row r="184" spans="2:13" ht="15.5" x14ac:dyDescent="0.35">
      <c r="C184" t="s">
        <v>192</v>
      </c>
      <c r="D184" s="6">
        <v>25.21</v>
      </c>
      <c r="E184" s="6">
        <v>36.07</v>
      </c>
      <c r="F184" s="6">
        <v>34.56</v>
      </c>
      <c r="G184" s="6">
        <v>31.47</v>
      </c>
    </row>
    <row r="185" spans="2:13" ht="15.5" x14ac:dyDescent="0.35">
      <c r="C185" t="s">
        <v>59</v>
      </c>
      <c r="D185" s="6">
        <v>0.73</v>
      </c>
      <c r="E185" s="6">
        <v>0.97</v>
      </c>
      <c r="F185" s="6">
        <v>0.86</v>
      </c>
      <c r="G185" s="6">
        <v>0.78</v>
      </c>
    </row>
    <row r="186" spans="2:13" ht="15.5" x14ac:dyDescent="0.35">
      <c r="C186" t="s">
        <v>193</v>
      </c>
      <c r="D186" s="5">
        <v>172710000000</v>
      </c>
      <c r="E186" s="5">
        <v>161670000000</v>
      </c>
      <c r="F186" s="6">
        <v>131169999999.99998</v>
      </c>
      <c r="G186" s="5">
        <v>145920000000</v>
      </c>
    </row>
    <row r="187" spans="2:13" ht="15.5" x14ac:dyDescent="0.35">
      <c r="C187" t="s">
        <v>194</v>
      </c>
      <c r="D187" s="6">
        <v>1.6899999999999998E-2</v>
      </c>
      <c r="E187" s="6">
        <v>1.5600000000000001E-2</v>
      </c>
      <c r="F187" s="6">
        <v>1.41E-2</v>
      </c>
      <c r="G187" s="6">
        <v>1.3999999999999999E-2</v>
      </c>
    </row>
    <row r="188" spans="2:13" ht="15.5" x14ac:dyDescent="0.35">
      <c r="C188" t="s">
        <v>195</v>
      </c>
      <c r="D188" s="6">
        <v>3.7100000000000001E-2</v>
      </c>
      <c r="E188" s="6">
        <v>3.3799999999999997E-2</v>
      </c>
      <c r="F188" s="6">
        <v>3.1300000000000001E-2</v>
      </c>
      <c r="G188" s="6">
        <v>2.9399999999999999E-2</v>
      </c>
    </row>
    <row r="189" spans="2:13" ht="15.5" x14ac:dyDescent="0.35">
      <c r="C189" t="s">
        <v>196</v>
      </c>
      <c r="D189" s="6">
        <v>4.6399999999999997E-2</v>
      </c>
      <c r="E189" s="6">
        <v>4.0999999999999995E-2</v>
      </c>
      <c r="F189" s="6">
        <v>3.6299999999999999E-2</v>
      </c>
      <c r="G189" s="6">
        <v>6.9500000000000006E-2</v>
      </c>
    </row>
    <row r="190" spans="2:13" ht="15.5" x14ac:dyDescent="0.35">
      <c r="C190" t="s">
        <v>197</v>
      </c>
      <c r="D190" s="6">
        <v>92.05</v>
      </c>
      <c r="E190" s="6">
        <v>33.17</v>
      </c>
      <c r="F190" s="6">
        <v>74.650000000000006</v>
      </c>
      <c r="G190" s="6">
        <v>43.83</v>
      </c>
    </row>
    <row r="191" spans="2:13" ht="15.5" x14ac:dyDescent="0.35">
      <c r="C191" t="s">
        <v>198</v>
      </c>
      <c r="D191" s="5">
        <v>3222000000000</v>
      </c>
      <c r="E191" s="5">
        <v>3108000000000</v>
      </c>
      <c r="F191" s="5">
        <v>2999000000000</v>
      </c>
      <c r="G191" s="5">
        <v>3047000000000</v>
      </c>
    </row>
    <row r="192" spans="2:13" ht="15.5" x14ac:dyDescent="0.35">
      <c r="C192" t="s">
        <v>199</v>
      </c>
      <c r="D192" s="6">
        <v>0.93</v>
      </c>
      <c r="E192" s="6">
        <v>1.22</v>
      </c>
      <c r="F192" s="6">
        <v>1.08</v>
      </c>
      <c r="G192" s="6">
        <v>0.93</v>
      </c>
    </row>
    <row r="193" spans="3:13" ht="15.5" x14ac:dyDescent="0.35">
      <c r="C193" t="s">
        <v>200</v>
      </c>
      <c r="D193" s="6">
        <v>224.62</v>
      </c>
      <c r="E193" s="6">
        <v>216.64</v>
      </c>
      <c r="F193" s="6">
        <v>208.97</v>
      </c>
      <c r="G193" s="6">
        <v>212.49</v>
      </c>
    </row>
    <row r="194" spans="3:13" ht="15.5" x14ac:dyDescent="0.35">
      <c r="C194" t="s">
        <v>201</v>
      </c>
      <c r="D194" s="6">
        <v>0.93</v>
      </c>
      <c r="E194" s="6">
        <v>1.22</v>
      </c>
      <c r="F194" s="6">
        <v>1.08</v>
      </c>
      <c r="G194" s="6">
        <v>0.93</v>
      </c>
    </row>
    <row r="195" spans="3:13" ht="15.5" x14ac:dyDescent="0.35">
      <c r="C195" t="s">
        <v>202</v>
      </c>
      <c r="D195" s="6">
        <v>224.62</v>
      </c>
      <c r="E195" s="6">
        <v>216.64</v>
      </c>
      <c r="F195" s="6">
        <v>208.97</v>
      </c>
      <c r="G195" s="6">
        <v>212.49</v>
      </c>
    </row>
    <row r="196" spans="3:13" ht="15.5" x14ac:dyDescent="0.35">
      <c r="C196" t="s">
        <v>203</v>
      </c>
    </row>
    <row r="197" spans="3:13" ht="15.5" x14ac:dyDescent="0.35">
      <c r="C197" t="s">
        <v>204</v>
      </c>
    </row>
    <row r="198" spans="3:13" ht="15.5" x14ac:dyDescent="0.35">
      <c r="C198" t="s">
        <v>205</v>
      </c>
      <c r="D198" s="5">
        <v>3147000000000</v>
      </c>
      <c r="E198" s="5">
        <v>3036000000000</v>
      </c>
      <c r="F198" s="5">
        <v>2928000000000</v>
      </c>
      <c r="G198" s="5">
        <v>2978000000000</v>
      </c>
    </row>
    <row r="199" spans="3:13" ht="15.5" x14ac:dyDescent="0.35">
      <c r="C199" t="s">
        <v>23</v>
      </c>
    </row>
    <row r="200" spans="3:13" ht="15.5" x14ac:dyDescent="0.35">
      <c r="C200" t="s">
        <v>20</v>
      </c>
      <c r="D200" s="5">
        <v>-382000000000</v>
      </c>
      <c r="E200" s="5">
        <v>-694000000000</v>
      </c>
      <c r="F200" s="5">
        <v>-898000000000</v>
      </c>
      <c r="G200" s="5">
        <v>-881000000000</v>
      </c>
    </row>
    <row r="201" spans="3:13" ht="15.5" x14ac:dyDescent="0.35">
      <c r="C201" t="s">
        <v>206</v>
      </c>
      <c r="D201" s="5">
        <v>2693000000000</v>
      </c>
      <c r="E201" s="5">
        <v>2580000000000</v>
      </c>
      <c r="F201" s="5">
        <v>2489000000000</v>
      </c>
      <c r="G201" s="5">
        <v>2634000000000</v>
      </c>
    </row>
    <row r="202" spans="3:13" ht="15.5" x14ac:dyDescent="0.35">
      <c r="C202" t="s">
        <v>207</v>
      </c>
      <c r="D202" s="5">
        <v>-230000000000</v>
      </c>
      <c r="E202" s="5">
        <v>78000000000</v>
      </c>
      <c r="F202" s="5">
        <v>283000000000</v>
      </c>
      <c r="G202" s="5">
        <v>-47000000000</v>
      </c>
    </row>
    <row r="203" spans="3:13" ht="15.5" x14ac:dyDescent="0.35">
      <c r="C203" t="s">
        <v>208</v>
      </c>
      <c r="D203" s="5">
        <v>-15000000000</v>
      </c>
      <c r="E203" s="5">
        <v>-7000000000</v>
      </c>
      <c r="F203" s="5">
        <v>-102000000000</v>
      </c>
      <c r="G203" s="5">
        <v>-100000000000</v>
      </c>
    </row>
    <row r="204" spans="3:13" ht="15.5" x14ac:dyDescent="0.35">
      <c r="C204" t="s">
        <v>12</v>
      </c>
      <c r="D204" s="5">
        <v>-245000000000</v>
      </c>
      <c r="E204" s="5">
        <v>71000000000</v>
      </c>
      <c r="F204" s="5">
        <v>181000000000</v>
      </c>
      <c r="G204" s="5">
        <v>-146000000000</v>
      </c>
    </row>
    <row r="205" spans="3:13" ht="15.5" x14ac:dyDescent="0.35">
      <c r="C205" t="s">
        <v>15</v>
      </c>
      <c r="D205" s="6">
        <v>-17.5</v>
      </c>
      <c r="E205" s="6">
        <v>5.07</v>
      </c>
      <c r="F205" s="6">
        <v>12.9</v>
      </c>
      <c r="G205" s="6">
        <v>-10.45</v>
      </c>
    </row>
    <row r="206" spans="3:13" ht="15.5" x14ac:dyDescent="0.35">
      <c r="C206" t="s">
        <v>44</v>
      </c>
      <c r="I206" s="6">
        <v>27.99</v>
      </c>
      <c r="J206" s="6">
        <v>32.86</v>
      </c>
      <c r="K206" s="6">
        <v>33.99</v>
      </c>
      <c r="L206" s="6">
        <v>34.31</v>
      </c>
      <c r="M206" s="6">
        <v>261.60000000000002</v>
      </c>
    </row>
    <row r="207" spans="3:13" ht="15.5" x14ac:dyDescent="0.35">
      <c r="C207" t="s">
        <v>58</v>
      </c>
      <c r="I207" s="6">
        <v>9.43</v>
      </c>
      <c r="J207" s="5">
        <v>0</v>
      </c>
      <c r="K207" s="5">
        <v>0</v>
      </c>
      <c r="L207" s="5">
        <v>0</v>
      </c>
      <c r="M207" s="5">
        <v>0</v>
      </c>
    </row>
    <row r="208" spans="3:13" ht="15.5" x14ac:dyDescent="0.35">
      <c r="C208" t="s">
        <v>61</v>
      </c>
      <c r="I208" s="6">
        <v>0.25</v>
      </c>
      <c r="J208" s="5">
        <v>0</v>
      </c>
      <c r="K208" s="5">
        <v>0</v>
      </c>
      <c r="L208" s="5">
        <v>0</v>
      </c>
      <c r="M208" s="5">
        <v>0</v>
      </c>
    </row>
    <row r="209" spans="3:13" ht="15.5" x14ac:dyDescent="0.35">
      <c r="C209" t="s">
        <v>209</v>
      </c>
      <c r="I209" s="5">
        <v>584900000000</v>
      </c>
      <c r="J209" s="5">
        <v>561990000000</v>
      </c>
    </row>
    <row r="210" spans="3:13" ht="15.5" x14ac:dyDescent="0.35">
      <c r="C210" t="s">
        <v>210</v>
      </c>
      <c r="I210" s="6">
        <v>5.96E-2</v>
      </c>
      <c r="J210" s="6">
        <v>6.0199999999999997E-2</v>
      </c>
      <c r="K210" s="6">
        <v>6.5199999999999994E-2</v>
      </c>
      <c r="L210" s="6">
        <v>6.9900000000000004E-2</v>
      </c>
      <c r="M210" s="6">
        <v>8.7400000000000005E-2</v>
      </c>
    </row>
    <row r="211" spans="3:13" ht="15.5" x14ac:dyDescent="0.35">
      <c r="C211" t="s">
        <v>211</v>
      </c>
      <c r="I211" s="6">
        <v>0.12920000000000001</v>
      </c>
      <c r="J211" s="6">
        <v>0.16120000000000001</v>
      </c>
      <c r="K211" s="6">
        <v>0.16260000000000002</v>
      </c>
      <c r="L211" s="6">
        <v>0.18820000000000001</v>
      </c>
      <c r="M211" s="6">
        <v>0.19289999999999999</v>
      </c>
    </row>
    <row r="212" spans="3:13" ht="15.5" x14ac:dyDescent="0.35">
      <c r="C212" t="s">
        <v>212</v>
      </c>
      <c r="I212" s="6">
        <v>0.17980000000000002</v>
      </c>
      <c r="J212" s="6">
        <v>0.21109999999999998</v>
      </c>
      <c r="K212" s="6">
        <v>0.20699999999999999</v>
      </c>
      <c r="L212" s="6">
        <v>0.21840000000000001</v>
      </c>
      <c r="M212" s="6">
        <v>0.45419999999999999</v>
      </c>
    </row>
    <row r="213" spans="3:13" ht="15.5" x14ac:dyDescent="0.35">
      <c r="C213" t="s">
        <v>213</v>
      </c>
      <c r="I213" s="6">
        <v>39.81</v>
      </c>
      <c r="J213" s="6">
        <v>27.5</v>
      </c>
      <c r="K213" s="6">
        <v>36.29</v>
      </c>
      <c r="L213" s="6">
        <v>29.28</v>
      </c>
      <c r="M213" s="6">
        <v>34.090000000000003</v>
      </c>
    </row>
    <row r="214" spans="3:13" ht="15.5" x14ac:dyDescent="0.35">
      <c r="C214" t="s">
        <v>55</v>
      </c>
      <c r="I214" s="6">
        <v>1.22</v>
      </c>
      <c r="J214" s="5">
        <v>0</v>
      </c>
      <c r="K214" s="5">
        <v>0</v>
      </c>
      <c r="L214" s="5">
        <v>0</v>
      </c>
      <c r="M214" s="5">
        <v>0</v>
      </c>
    </row>
    <row r="215" spans="3:13" ht="15.5" x14ac:dyDescent="0.35">
      <c r="C215" t="s">
        <v>52</v>
      </c>
      <c r="I215" s="6">
        <v>216.64</v>
      </c>
      <c r="J215" s="6">
        <v>203.86</v>
      </c>
      <c r="K215" s="6">
        <v>209.03</v>
      </c>
      <c r="L215" s="6">
        <v>182.3</v>
      </c>
      <c r="M215" s="6">
        <v>1355.87</v>
      </c>
    </row>
    <row r="216" spans="3:13" ht="15.5" x14ac:dyDescent="0.35">
      <c r="C216" t="s">
        <v>214</v>
      </c>
      <c r="I216" s="6">
        <v>1.22</v>
      </c>
      <c r="J216" s="5">
        <v>0</v>
      </c>
      <c r="K216" s="5">
        <v>0</v>
      </c>
      <c r="L216" s="5">
        <v>0</v>
      </c>
      <c r="M216" s="5">
        <v>0</v>
      </c>
    </row>
    <row r="217" spans="3:13" ht="15.5" x14ac:dyDescent="0.35">
      <c r="C217" t="s">
        <v>215</v>
      </c>
      <c r="I217" s="6">
        <v>216.64</v>
      </c>
      <c r="J217" s="6">
        <v>203.86</v>
      </c>
      <c r="K217" s="6">
        <v>209.03</v>
      </c>
      <c r="L217" s="6">
        <v>182.3</v>
      </c>
      <c r="M217" s="6">
        <v>1355.87</v>
      </c>
    </row>
    <row r="218" spans="3:13" ht="15.5" x14ac:dyDescent="0.35">
      <c r="C218" t="s">
        <v>216</v>
      </c>
      <c r="J218" s="5">
        <v>107000000000</v>
      </c>
      <c r="K218" s="5">
        <v>6000000000</v>
      </c>
      <c r="L218" s="5">
        <v>205000000000</v>
      </c>
      <c r="M218" s="5">
        <v>3000000000</v>
      </c>
    </row>
    <row r="219" spans="3:13" ht="15.5" x14ac:dyDescent="0.35">
      <c r="C219" t="s">
        <v>217</v>
      </c>
      <c r="J219" s="5">
        <v>15000000000</v>
      </c>
      <c r="K219" s="5">
        <v>22000000000</v>
      </c>
      <c r="L219" s="5">
        <v>25000000000</v>
      </c>
      <c r="M219" s="5">
        <v>0</v>
      </c>
    </row>
    <row r="220" spans="3:13" ht="15.5" x14ac:dyDescent="0.35">
      <c r="C220" t="s">
        <v>25</v>
      </c>
      <c r="J220" s="5">
        <v>122000000000</v>
      </c>
      <c r="K220" s="5">
        <v>28000000000</v>
      </c>
      <c r="L220" s="5">
        <v>230000000000</v>
      </c>
      <c r="M220" s="5">
        <v>4000000000</v>
      </c>
    </row>
    <row r="221" spans="3:13" ht="15.5" x14ac:dyDescent="0.35">
      <c r="C221" t="s">
        <v>22</v>
      </c>
      <c r="I221" s="5">
        <v>-694000000000</v>
      </c>
      <c r="J221" s="5">
        <v>-213000000000</v>
      </c>
      <c r="K221" s="5">
        <v>-225000000000</v>
      </c>
      <c r="L221" s="5">
        <v>-594000000000</v>
      </c>
      <c r="M221" s="5">
        <v>-765000000000</v>
      </c>
    </row>
    <row r="222" spans="3:13" ht="15.5" x14ac:dyDescent="0.35">
      <c r="C222" t="s">
        <v>218</v>
      </c>
      <c r="I222" s="5">
        <v>2580000000000</v>
      </c>
      <c r="J222" s="5">
        <v>1874000000000</v>
      </c>
      <c r="K222" s="5">
        <v>1602000000000</v>
      </c>
      <c r="L222" s="5">
        <v>1426000000000</v>
      </c>
      <c r="M222" s="5">
        <v>1471000000000</v>
      </c>
    </row>
    <row r="223" spans="3:13" ht="15.5" x14ac:dyDescent="0.35">
      <c r="C223" t="s">
        <v>219</v>
      </c>
      <c r="I223" s="5">
        <v>522000000000</v>
      </c>
      <c r="J223" s="5">
        <v>198000000000</v>
      </c>
      <c r="K223" s="5">
        <v>-167000000000</v>
      </c>
      <c r="L223" s="5">
        <v>288000000000</v>
      </c>
      <c r="M223" s="5">
        <v>484000000000</v>
      </c>
    </row>
    <row r="224" spans="3:13" ht="15.5" x14ac:dyDescent="0.35">
      <c r="C224" t="s">
        <v>220</v>
      </c>
      <c r="I224" s="5">
        <v>-216000000000</v>
      </c>
      <c r="J224" s="5">
        <v>-45000000000</v>
      </c>
      <c r="K224" s="5">
        <v>-65000000000</v>
      </c>
      <c r="L224" s="5">
        <v>-40000000000</v>
      </c>
      <c r="M224" s="5">
        <v>-25000000000</v>
      </c>
    </row>
    <row r="225" spans="2:13" ht="15.5" x14ac:dyDescent="0.35">
      <c r="C225" t="s">
        <v>14</v>
      </c>
      <c r="I225" s="5">
        <v>306000000000</v>
      </c>
      <c r="J225" s="5">
        <v>153000000000</v>
      </c>
      <c r="K225" s="5">
        <v>-232000000000</v>
      </c>
      <c r="L225" s="5">
        <v>248000000000</v>
      </c>
      <c r="M225" s="5">
        <v>459000000000</v>
      </c>
    </row>
    <row r="226" spans="2:13" ht="15.5" x14ac:dyDescent="0.35">
      <c r="C226" t="s">
        <v>16</v>
      </c>
      <c r="I226" s="6">
        <v>21.84</v>
      </c>
      <c r="J226" s="6">
        <v>14.52</v>
      </c>
      <c r="K226" s="6">
        <v>-25.81</v>
      </c>
      <c r="L226" s="6">
        <v>27.52</v>
      </c>
      <c r="M226" s="6">
        <v>362.94</v>
      </c>
    </row>
    <row r="228" spans="2:13" ht="15.5" x14ac:dyDescent="0.35">
      <c r="B228" t="s">
        <v>221</v>
      </c>
      <c r="C228" t="s">
        <v>222</v>
      </c>
      <c r="D228" s="5">
        <v>117000000000</v>
      </c>
      <c r="E228" s="5">
        <v>103000000000</v>
      </c>
      <c r="F228" s="5">
        <v>92000000000</v>
      </c>
      <c r="G228" s="5">
        <v>88000000000</v>
      </c>
      <c r="H228" s="5">
        <v>467000000000</v>
      </c>
      <c r="I228" s="5">
        <v>392000000000</v>
      </c>
      <c r="J228" s="5">
        <v>345000000000</v>
      </c>
      <c r="K228" s="5">
        <v>306000000000</v>
      </c>
      <c r="L228" s="5">
        <v>309000000000</v>
      </c>
      <c r="M228" s="5">
        <v>331000000000</v>
      </c>
    </row>
    <row r="229" spans="2:13" ht="15.5" x14ac:dyDescent="0.35">
      <c r="C229" t="s">
        <v>223</v>
      </c>
      <c r="H229" s="5">
        <v>399000000000</v>
      </c>
      <c r="I229" s="5">
        <v>392000000000</v>
      </c>
    </row>
    <row r="230" spans="2:13" ht="15.5" x14ac:dyDescent="0.35">
      <c r="C230" t="s">
        <v>224</v>
      </c>
      <c r="H230" s="6">
        <v>12.6</v>
      </c>
      <c r="I230" s="6">
        <v>12.6</v>
      </c>
      <c r="J230" s="6">
        <v>9.8000000000000007</v>
      </c>
    </row>
    <row r="231" spans="2:13" ht="15.5" x14ac:dyDescent="0.35">
      <c r="C231" t="s">
        <v>63</v>
      </c>
      <c r="H231" s="6">
        <v>0.37840000000000001</v>
      </c>
      <c r="I231" s="6">
        <v>0.4501</v>
      </c>
      <c r="J231" s="6">
        <v>0.39799999999999996</v>
      </c>
    </row>
    <row r="232" spans="2:13" ht="15.5" x14ac:dyDescent="0.35">
      <c r="C232" t="s">
        <v>225</v>
      </c>
      <c r="H232" s="6">
        <v>6.4399999999999999E-2</v>
      </c>
      <c r="I232" s="6">
        <v>6.4000000000000001E-2</v>
      </c>
      <c r="J232" s="6">
        <v>4.9699999999999994E-2</v>
      </c>
    </row>
    <row r="233" spans="2:13" ht="15.5" x14ac:dyDescent="0.35">
      <c r="C233" t="s">
        <v>43</v>
      </c>
      <c r="D233" s="6">
        <v>8.33</v>
      </c>
      <c r="E233" s="6">
        <v>7.32</v>
      </c>
      <c r="F233" s="6">
        <v>6.54</v>
      </c>
      <c r="G233" s="6">
        <v>6.26</v>
      </c>
      <c r="H233" s="6">
        <v>33.299999999999997</v>
      </c>
      <c r="I233" s="6">
        <v>27.99</v>
      </c>
      <c r="J233" s="6">
        <v>24.62</v>
      </c>
      <c r="K233" s="6">
        <v>21.83</v>
      </c>
      <c r="L233" s="6">
        <v>22.04</v>
      </c>
      <c r="M233" s="6">
        <v>23.62</v>
      </c>
    </row>
    <row r="234" spans="2:13" ht="15.5" x14ac:dyDescent="0.35">
      <c r="C234" t="s">
        <v>226</v>
      </c>
      <c r="H234" s="6">
        <v>28.45</v>
      </c>
      <c r="I234" s="6">
        <v>27.99</v>
      </c>
    </row>
    <row r="235" spans="2:13" ht="15.5" x14ac:dyDescent="0.35">
      <c r="C235" t="s">
        <v>65</v>
      </c>
      <c r="H235" s="6">
        <v>12.6</v>
      </c>
      <c r="I235" s="6">
        <v>12.6</v>
      </c>
      <c r="J235" s="6">
        <v>9.8000000000000007</v>
      </c>
    </row>
    <row r="236" spans="2:13" ht="15.5" x14ac:dyDescent="0.35">
      <c r="C236" t="s">
        <v>227</v>
      </c>
      <c r="H236" s="6">
        <v>0.37840000000000001</v>
      </c>
      <c r="I236" s="6">
        <v>0.4501</v>
      </c>
      <c r="J236" s="6">
        <v>0.39799999999999996</v>
      </c>
    </row>
    <row r="237" spans="2:13" ht="15.5" x14ac:dyDescent="0.35">
      <c r="C237" t="s">
        <v>228</v>
      </c>
      <c r="H237" s="6">
        <v>6.4399999999999999E-2</v>
      </c>
      <c r="I237" s="6">
        <v>6.4000000000000001E-2</v>
      </c>
      <c r="J237" s="6">
        <v>4.9699999999999994E-2</v>
      </c>
    </row>
    <row r="238" spans="2:13" ht="15.5" x14ac:dyDescent="0.35">
      <c r="C238" t="s">
        <v>229</v>
      </c>
      <c r="D238" s="5">
        <v>4033000000000</v>
      </c>
      <c r="E238" s="5">
        <v>3802000000000</v>
      </c>
      <c r="F238" s="5">
        <v>3671000000000</v>
      </c>
      <c r="G238" s="5">
        <v>3519000000000</v>
      </c>
      <c r="H238" s="5">
        <v>16131000000000</v>
      </c>
      <c r="I238" s="5">
        <v>14893000000000</v>
      </c>
      <c r="J238" s="5">
        <v>14568000000000</v>
      </c>
      <c r="K238" s="5">
        <v>13092000000000</v>
      </c>
      <c r="L238" s="5">
        <v>11694000000000</v>
      </c>
      <c r="M238" s="5">
        <v>11602000000000</v>
      </c>
    </row>
    <row r="239" spans="2:13" ht="15.5" x14ac:dyDescent="0.35">
      <c r="C239" t="s">
        <v>230</v>
      </c>
      <c r="H239" s="5">
        <v>15025000000000</v>
      </c>
      <c r="I239" s="5">
        <v>14893000000000</v>
      </c>
    </row>
    <row r="240" spans="2:13" ht="15.5" x14ac:dyDescent="0.35">
      <c r="C240" t="s">
        <v>231</v>
      </c>
      <c r="H240" s="6">
        <v>12.6</v>
      </c>
      <c r="I240" s="6">
        <v>12.6</v>
      </c>
      <c r="J240" s="6">
        <v>9.8000000000000007</v>
      </c>
    </row>
    <row r="241" spans="3:10" ht="15.5" x14ac:dyDescent="0.35">
      <c r="C241" t="s">
        <v>232</v>
      </c>
      <c r="H241" s="6">
        <v>0.37840000000000001</v>
      </c>
      <c r="I241" s="6">
        <v>0.4501</v>
      </c>
      <c r="J241" s="6">
        <v>0.39799999999999996</v>
      </c>
    </row>
    <row r="242" spans="3:10" ht="15.5" x14ac:dyDescent="0.35">
      <c r="C242" t="s">
        <v>233</v>
      </c>
      <c r="H242" s="6">
        <v>6.4399999999999999E-2</v>
      </c>
      <c r="I242" s="6">
        <v>6.4000000000000001E-2</v>
      </c>
      <c r="J242" s="6">
        <v>4.9699999999999994E-2</v>
      </c>
    </row>
    <row r="243" spans="3:10" ht="15.5" x14ac:dyDescent="0.35">
      <c r="C243" t="s">
        <v>234</v>
      </c>
      <c r="I243" s="6">
        <v>6.07</v>
      </c>
    </row>
    <row r="244" spans="3:10" ht="15.5" x14ac:dyDescent="0.35">
      <c r="C244" t="s">
        <v>235</v>
      </c>
      <c r="I244" s="6">
        <v>7.1</v>
      </c>
    </row>
    <row r="245" spans="3:10" ht="15.5" x14ac:dyDescent="0.35">
      <c r="C245" t="s">
        <v>236</v>
      </c>
      <c r="I245" s="6">
        <v>7.42</v>
      </c>
    </row>
    <row r="246" spans="3:10" ht="15.5" x14ac:dyDescent="0.35">
      <c r="C246" t="s">
        <v>237</v>
      </c>
      <c r="I246" s="6">
        <v>0.14080000000000001</v>
      </c>
    </row>
    <row r="247" spans="3:10" ht="15.5" x14ac:dyDescent="0.35">
      <c r="C247" t="s">
        <v>238</v>
      </c>
      <c r="I247" s="6">
        <v>0.19</v>
      </c>
    </row>
    <row r="248" spans="3:10" ht="15.5" x14ac:dyDescent="0.35">
      <c r="C248" t="s">
        <v>239</v>
      </c>
      <c r="I248" s="6">
        <v>0.9</v>
      </c>
    </row>
    <row r="249" spans="3:10" ht="15.5" x14ac:dyDescent="0.35">
      <c r="C249" t="s">
        <v>240</v>
      </c>
      <c r="I249" s="6">
        <v>34.020000000000003</v>
      </c>
    </row>
    <row r="250" spans="3:10" ht="15.5" x14ac:dyDescent="0.35">
      <c r="C250" t="s">
        <v>241</v>
      </c>
      <c r="I250" s="6">
        <v>-20.25</v>
      </c>
    </row>
    <row r="251" spans="3:10" ht="15.5" x14ac:dyDescent="0.35">
      <c r="C251" t="s">
        <v>242</v>
      </c>
      <c r="I251" s="6">
        <v>5.25</v>
      </c>
    </row>
    <row r="252" spans="3:10" ht="15.5" x14ac:dyDescent="0.35">
      <c r="C252" t="s">
        <v>243</v>
      </c>
      <c r="I252" s="5">
        <v>4</v>
      </c>
    </row>
    <row r="253" spans="3:10" ht="15.5" x14ac:dyDescent="0.35">
      <c r="C253" t="s">
        <v>244</v>
      </c>
      <c r="I253" s="6">
        <v>-0.48</v>
      </c>
    </row>
    <row r="254" spans="3:10" ht="15.5" x14ac:dyDescent="0.35">
      <c r="C254" t="s">
        <v>245</v>
      </c>
      <c r="I254" s="6">
        <v>-1.0900000000000001</v>
      </c>
    </row>
    <row r="255" spans="3:10" ht="15.5" x14ac:dyDescent="0.35">
      <c r="C255" t="s">
        <v>246</v>
      </c>
      <c r="I255" s="6">
        <v>28.45</v>
      </c>
    </row>
    <row r="256" spans="3:10" ht="15.5" x14ac:dyDescent="0.35">
      <c r="C256" t="s">
        <v>247</v>
      </c>
      <c r="I256" s="6">
        <v>33.299999999999997</v>
      </c>
    </row>
    <row r="257" spans="3:9" ht="15.5" x14ac:dyDescent="0.35">
      <c r="C257" t="s">
        <v>248</v>
      </c>
      <c r="I257" s="6">
        <v>1072.23</v>
      </c>
    </row>
    <row r="258" spans="3:9" ht="15.5" x14ac:dyDescent="0.35">
      <c r="C258" t="s">
        <v>249</v>
      </c>
      <c r="D258" s="6">
        <v>27.26</v>
      </c>
    </row>
    <row r="259" spans="3:9" ht="15.5" x14ac:dyDescent="0.35">
      <c r="C259" t="s">
        <v>250</v>
      </c>
      <c r="I259" s="6">
        <v>224.62</v>
      </c>
    </row>
    <row r="260" spans="3:9" ht="15.5" x14ac:dyDescent="0.35">
      <c r="C260" t="s">
        <v>251</v>
      </c>
      <c r="I260" s="6">
        <v>-9.98</v>
      </c>
    </row>
    <row r="261" spans="3:9" ht="15.5" x14ac:dyDescent="0.35">
      <c r="C261" t="s">
        <v>252</v>
      </c>
      <c r="D261" s="6">
        <v>1.75</v>
      </c>
    </row>
    <row r="262" spans="3:9" ht="15.5" x14ac:dyDescent="0.35">
      <c r="C262" t="s">
        <v>253</v>
      </c>
      <c r="D262" s="6">
        <v>1.18</v>
      </c>
    </row>
    <row r="263" spans="3:9" ht="15.5" x14ac:dyDescent="0.35">
      <c r="C263" t="s">
        <v>256</v>
      </c>
      <c r="D263" s="6">
        <v>1.1599999999999999</v>
      </c>
    </row>
    <row r="264" spans="3:9" ht="15.5" x14ac:dyDescent="0.35">
      <c r="C264" t="s">
        <v>258</v>
      </c>
      <c r="D264" s="6">
        <v>2.19</v>
      </c>
    </row>
    <row r="265" spans="3:9" ht="15.5" x14ac:dyDescent="0.35">
      <c r="C265" t="s">
        <v>259</v>
      </c>
      <c r="I265" s="6">
        <v>52.69</v>
      </c>
    </row>
    <row r="266" spans="3:9" ht="15.5" x14ac:dyDescent="0.35">
      <c r="C266" t="s">
        <v>12</v>
      </c>
      <c r="D266" s="5">
        <v>-245000000000</v>
      </c>
    </row>
    <row r="267" spans="3:9" ht="15.5" x14ac:dyDescent="0.35">
      <c r="C267" t="s">
        <v>260</v>
      </c>
      <c r="I267" s="6">
        <v>5.05</v>
      </c>
    </row>
    <row r="268" spans="3:9" ht="15.5" x14ac:dyDescent="0.35">
      <c r="C268" t="s">
        <v>261</v>
      </c>
      <c r="I268" s="6">
        <v>5.79E-2</v>
      </c>
    </row>
    <row r="269" spans="3:9" ht="15.5" x14ac:dyDescent="0.35">
      <c r="C269" t="s">
        <v>262</v>
      </c>
      <c r="I269" s="6">
        <v>0.12670000000000001</v>
      </c>
    </row>
    <row r="270" spans="3:9" ht="15.5" x14ac:dyDescent="0.35">
      <c r="C270" t="s">
        <v>263</v>
      </c>
      <c r="I270" s="6">
        <v>0.15410000000000001</v>
      </c>
    </row>
    <row r="271" spans="3:9" ht="15.5" x14ac:dyDescent="0.35">
      <c r="C271" t="s">
        <v>264</v>
      </c>
      <c r="I271" s="6">
        <v>0.1229</v>
      </c>
    </row>
    <row r="272" spans="3:9" ht="15.5" x14ac:dyDescent="0.35">
      <c r="C272" t="s">
        <v>265</v>
      </c>
      <c r="D272" s="6">
        <v>54.63</v>
      </c>
    </row>
    <row r="273" spans="3:9" ht="15.5" x14ac:dyDescent="0.35">
      <c r="C273" t="s">
        <v>266</v>
      </c>
      <c r="D273" s="6">
        <v>49.94</v>
      </c>
    </row>
    <row r="274" spans="3:9" ht="15.5" x14ac:dyDescent="0.35">
      <c r="C274" t="s">
        <v>340</v>
      </c>
      <c r="D274" s="6">
        <v>78.84</v>
      </c>
    </row>
    <row r="275" spans="3:9" ht="15.5" x14ac:dyDescent="0.35">
      <c r="C275" t="s">
        <v>267</v>
      </c>
      <c r="D275" s="6">
        <v>25.73</v>
      </c>
    </row>
    <row r="276" spans="3:9" ht="15.5" x14ac:dyDescent="0.35">
      <c r="C276" t="s">
        <v>268</v>
      </c>
      <c r="D276" s="6">
        <v>1.67</v>
      </c>
    </row>
    <row r="277" spans="3:9" ht="15.5" x14ac:dyDescent="0.35">
      <c r="C277" t="s">
        <v>269</v>
      </c>
      <c r="I277" s="6">
        <v>2.23</v>
      </c>
    </row>
    <row r="278" spans="3:9" ht="15.5" x14ac:dyDescent="0.35">
      <c r="C278" t="s">
        <v>270</v>
      </c>
      <c r="I278" s="6">
        <v>6.78</v>
      </c>
    </row>
    <row r="279" spans="3:9" ht="15.5" x14ac:dyDescent="0.35">
      <c r="C279" t="s">
        <v>39</v>
      </c>
      <c r="I279" s="5">
        <v>2831000000000</v>
      </c>
    </row>
    <row r="280" spans="3:9" ht="15.5" x14ac:dyDescent="0.35">
      <c r="C280" t="s">
        <v>271</v>
      </c>
      <c r="I280" s="5">
        <v>2523000000000</v>
      </c>
    </row>
    <row r="281" spans="3:9" ht="15.5" x14ac:dyDescent="0.35">
      <c r="C281" t="s">
        <v>272</v>
      </c>
      <c r="I281" s="5">
        <v>14010000000</v>
      </c>
    </row>
    <row r="282" spans="3:9" ht="15.5" x14ac:dyDescent="0.35">
      <c r="C282" t="s">
        <v>273</v>
      </c>
      <c r="I282" s="6">
        <v>0.16899999999999998</v>
      </c>
    </row>
    <row r="283" spans="3:9" ht="15.5" x14ac:dyDescent="0.35">
      <c r="C283" t="s">
        <v>274</v>
      </c>
      <c r="D283" s="6">
        <v>9.4899999999999998E-2</v>
      </c>
    </row>
    <row r="284" spans="3:9" ht="15.5" x14ac:dyDescent="0.35">
      <c r="C284" t="s">
        <v>275</v>
      </c>
      <c r="D284" s="6">
        <v>3.7499999999999999E-2</v>
      </c>
    </row>
    <row r="285" spans="3:9" ht="15.5" x14ac:dyDescent="0.35">
      <c r="C285" t="s">
        <v>276</v>
      </c>
      <c r="D285" s="6">
        <v>2.8900000000000002E-2</v>
      </c>
    </row>
    <row r="286" spans="3:9" ht="15.5" x14ac:dyDescent="0.35">
      <c r="C286" t="s">
        <v>277</v>
      </c>
      <c r="D286" s="6">
        <v>3.3700000000000001E-2</v>
      </c>
    </row>
    <row r="287" spans="3:9" ht="15.5" x14ac:dyDescent="0.35">
      <c r="C287" t="s">
        <v>278</v>
      </c>
      <c r="D287" s="6">
        <v>2.7300000000000001E-2</v>
      </c>
    </row>
    <row r="288" spans="3:9" ht="15.5" x14ac:dyDescent="0.35">
      <c r="C288" t="s">
        <v>279</v>
      </c>
      <c r="D288" s="6">
        <v>5.7800000000000004E-2</v>
      </c>
    </row>
    <row r="289" spans="3:9" ht="15.5" x14ac:dyDescent="0.35">
      <c r="C289" t="s">
        <v>280</v>
      </c>
      <c r="I289" s="6">
        <v>12.6</v>
      </c>
    </row>
    <row r="290" spans="3:9" ht="15.5" x14ac:dyDescent="0.35">
      <c r="C290" t="s">
        <v>281</v>
      </c>
      <c r="I290" s="6">
        <v>12.6</v>
      </c>
    </row>
    <row r="291" spans="3:9" ht="15.5" x14ac:dyDescent="0.35">
      <c r="C291" t="s">
        <v>282</v>
      </c>
      <c r="I291" s="6">
        <v>0.37840000000000001</v>
      </c>
    </row>
    <row r="292" spans="3:9" ht="15.5" x14ac:dyDescent="0.35">
      <c r="C292" t="s">
        <v>283</v>
      </c>
      <c r="I292" s="6">
        <v>6.4399999999999999E-2</v>
      </c>
    </row>
    <row r="293" spans="3:9" ht="15.5" x14ac:dyDescent="0.35">
      <c r="C293" t="s">
        <v>284</v>
      </c>
      <c r="I293" t="s">
        <v>520</v>
      </c>
    </row>
    <row r="294" spans="3:9" ht="15.5" x14ac:dyDescent="0.35">
      <c r="C294" t="s">
        <v>286</v>
      </c>
      <c r="I294" s="5">
        <v>7</v>
      </c>
    </row>
    <row r="295" spans="3:9" ht="15.5" x14ac:dyDescent="0.35">
      <c r="C295" t="s">
        <v>287</v>
      </c>
      <c r="I295" s="6">
        <v>0.44</v>
      </c>
    </row>
    <row r="296" spans="3:9" ht="15.5" x14ac:dyDescent="0.35">
      <c r="C296" t="s">
        <v>288</v>
      </c>
      <c r="I296" s="6">
        <v>0.69</v>
      </c>
    </row>
    <row r="297" spans="3:9" ht="15.5" x14ac:dyDescent="0.35">
      <c r="C297" t="s">
        <v>289</v>
      </c>
      <c r="I297" s="6">
        <v>0.79</v>
      </c>
    </row>
    <row r="298" spans="3:9" ht="15.5" x14ac:dyDescent="0.35">
      <c r="C298" t="s">
        <v>290</v>
      </c>
      <c r="I298" s="6">
        <v>0.92</v>
      </c>
    </row>
    <row r="299" spans="3:9" ht="15.5" x14ac:dyDescent="0.35">
      <c r="C299" t="s">
        <v>291</v>
      </c>
      <c r="I299" s="6">
        <v>0.6</v>
      </c>
    </row>
    <row r="300" spans="3:9" ht="15.5" x14ac:dyDescent="0.35">
      <c r="C300" t="s">
        <v>292</v>
      </c>
      <c r="I300" s="6">
        <v>0.65</v>
      </c>
    </row>
    <row r="301" spans="3:9" ht="15.5" x14ac:dyDescent="0.35">
      <c r="C301" t="s">
        <v>293</v>
      </c>
      <c r="I301" s="5">
        <v>15025000000000</v>
      </c>
    </row>
    <row r="302" spans="3:9" ht="15.5" x14ac:dyDescent="0.35">
      <c r="C302" t="s">
        <v>294</v>
      </c>
      <c r="I302" s="5">
        <v>1450000000000</v>
      </c>
    </row>
    <row r="303" spans="3:9" ht="15.5" x14ac:dyDescent="0.35">
      <c r="C303" t="s">
        <v>295</v>
      </c>
      <c r="I303" s="5">
        <v>758000000000</v>
      </c>
    </row>
    <row r="304" spans="3:9" ht="15.5" x14ac:dyDescent="0.35">
      <c r="C304" t="s">
        <v>296</v>
      </c>
      <c r="I304" s="5">
        <v>399000000000</v>
      </c>
    </row>
    <row r="305" spans="3:9" ht="15.5" x14ac:dyDescent="0.35">
      <c r="C305" t="s">
        <v>297</v>
      </c>
      <c r="D305" s="5">
        <v>382000000000</v>
      </c>
    </row>
    <row r="306" spans="3:9" ht="15.5" x14ac:dyDescent="0.35">
      <c r="C306" t="s">
        <v>298</v>
      </c>
      <c r="D306" s="5">
        <v>6889000000000</v>
      </c>
    </row>
    <row r="307" spans="3:9" ht="15.5" x14ac:dyDescent="0.35">
      <c r="C307" t="s">
        <v>299</v>
      </c>
      <c r="D307" s="5">
        <v>3667000000000</v>
      </c>
    </row>
    <row r="308" spans="3:9" ht="15.5" x14ac:dyDescent="0.35">
      <c r="C308" t="s">
        <v>206</v>
      </c>
      <c r="D308" s="5">
        <v>2693000000000</v>
      </c>
    </row>
    <row r="309" spans="3:9" ht="15.5" x14ac:dyDescent="0.35">
      <c r="C309" t="s">
        <v>205</v>
      </c>
      <c r="I309" s="5">
        <v>3147000000000</v>
      </c>
    </row>
    <row r="310" spans="3:9" ht="15.5" x14ac:dyDescent="0.35">
      <c r="C310" t="s">
        <v>20</v>
      </c>
      <c r="D310" s="5">
        <v>-382000000000</v>
      </c>
    </row>
    <row r="311" spans="3:9" ht="15.5" x14ac:dyDescent="0.35">
      <c r="C311" t="s">
        <v>300</v>
      </c>
      <c r="I311" s="5">
        <v>3222000000000</v>
      </c>
    </row>
    <row r="312" spans="3:9" ht="15.5" x14ac:dyDescent="0.35">
      <c r="C312" t="s">
        <v>301</v>
      </c>
      <c r="I312" s="5">
        <v>83000000000</v>
      </c>
    </row>
    <row r="313" spans="3:9" ht="15.5" x14ac:dyDescent="0.35">
      <c r="C313" t="s">
        <v>302</v>
      </c>
      <c r="I313" s="5">
        <v>-548000000000</v>
      </c>
    </row>
    <row r="314" spans="3:9" ht="15.5" x14ac:dyDescent="0.35">
      <c r="C314" t="s">
        <v>303</v>
      </c>
      <c r="I314" s="5">
        <v>314000000000</v>
      </c>
    </row>
    <row r="315" spans="3:9" ht="15.5" x14ac:dyDescent="0.35">
      <c r="C315" t="s">
        <v>304</v>
      </c>
      <c r="I315" s="5">
        <v>-223000000000</v>
      </c>
    </row>
    <row r="316" spans="3:9" ht="15.5" x14ac:dyDescent="0.35">
      <c r="C316" t="s">
        <v>305</v>
      </c>
      <c r="I316" s="5">
        <v>-140000000000</v>
      </c>
    </row>
  </sheetData>
  <pageMargins left="0.7" right="0.7" top="0.75" bottom="0.75" header="0.3" footer="0.3"/>
  <ignoredErrors>
    <ignoredError sqref="A1:M31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521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522</v>
      </c>
      <c r="D2" s="2" vm="23">
        <f ca="1">IFERROR(_xlfn.STOCKHISTORY("XIDX:" &amp; $C$1, D3, , 0, 0, 1), "Libur")</f>
        <v>65</v>
      </c>
      <c r="H2" s="2" vm="23">
        <f ca="1">IFERROR(INDEX(D2:G2,COUNT(D2:G2)),"")</f>
        <v>65</v>
      </c>
      <c r="I2" s="2" vm="24">
        <f ca="1">IFERROR(_xlfn.STOCKHISTORY("XIDX:" &amp; $C$1, I1, , 0, 0, 1), "Libur")</f>
        <v>81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37569206729</v>
      </c>
      <c r="H4" s="2">
        <f>IFERROR(SUM(D4:G4)*(4/MAX(1,COUNT(D4:G4))),"")</f>
        <v>150276826916</v>
      </c>
      <c r="I4" s="2">
        <f>IFERROR(INDEX(I51:I500,MATCH($C$4,$C$51:$C$500,0)),"")</f>
        <v>144873268389</v>
      </c>
      <c r="J4" s="2">
        <f>IFERROR(INDEX(J51:J500,MATCH($C$4,$C$51:$C$500,0)),"")</f>
        <v>152142248784</v>
      </c>
      <c r="K4" s="2">
        <f>IFERROR(INDEX(K51:K500,MATCH($C$4,$C$51:$C$500,0)),"")</f>
        <v>134187678929</v>
      </c>
      <c r="L4" s="2">
        <f>IFERROR(INDEX(L51:L500,MATCH($C$4,$C$51:$C$500,0)),"")</f>
        <v>99578144421</v>
      </c>
      <c r="M4" s="2">
        <f>IFERROR(INDEX(M51:M500,MATCH($C$4,$C$51:$C$500,0)),"")</f>
        <v>105656165223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898607002</v>
      </c>
      <c r="H5" s="2">
        <f>IFERROR(SUM(D5:G5)*(4/MAX(1,COUNT(D5:G5))),"")</f>
        <v>3594428008</v>
      </c>
      <c r="I5" s="2">
        <f>IFERROR(INDEX(I51:I500,MATCH($C$5,$C$51:$C$500,0)),"")</f>
        <v>6804407373</v>
      </c>
      <c r="J5" s="2">
        <f>IFERROR(INDEX(J51:J500,MATCH($C$5,$C$51:$C$500,0)),"")</f>
        <v>3129872183</v>
      </c>
      <c r="K5" s="2">
        <f>IFERROR(INDEX(K51:K500,MATCH($C$5,$C$51:$C$500,0)),"")</f>
        <v>103274916777</v>
      </c>
      <c r="L5" s="2">
        <f>IFERROR(INDEX(L51:L500,MATCH($C$5,$C$51:$C$500,0)),"")</f>
        <v>74922097256</v>
      </c>
      <c r="M5" s="2">
        <f>IFERROR(INDEX(M51:M500,MATCH($C$5,$C$51:$C$500,0)),"")</f>
        <v>79255659805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207408014180</v>
      </c>
      <c r="H6" s="2">
        <f>IFERROR(INDEX(D6:G6,COUNT(D6:G6)),"")</f>
        <v>207408014180</v>
      </c>
      <c r="I6" s="2">
        <f>IFERROR(INDEX(I51:I500,MATCH($C$6,$C$51:$C$500,0)),"")</f>
        <v>206505990920</v>
      </c>
      <c r="J6" s="2">
        <f>IFERROR(INDEX(J51:J500,MATCH($C$6,$C$51:$C$500,0)),"")</f>
        <v>129729390470</v>
      </c>
      <c r="K6" s="2">
        <f>IFERROR(INDEX(K51:K500,MATCH($C$6,$C$51:$C$500,0)),"")</f>
        <v>129153006388</v>
      </c>
      <c r="L6" s="2">
        <f>IFERROR(INDEX(L51:L500,MATCH($C$6,$C$51:$C$500,0)),"")</f>
        <v>51066744727</v>
      </c>
      <c r="M6" s="2">
        <f>IFERROR(INDEX(M51:M500,MATCH($C$6,$C$51:$C$500,0)),"")</f>
        <v>41573331690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2.5499999999999998</v>
      </c>
      <c r="H7" s="3">
        <f>IFERROR(INDEX(D7:G7,COUNT(D7:G7)),"")</f>
        <v>2.5499999999999998</v>
      </c>
      <c r="I7" s="3">
        <f>IFERROR(INDEX(I51:I500,MATCH($C$7,$C$51:$C$500,0))/1000000000,"")</f>
        <v>2.5499999999999998</v>
      </c>
      <c r="J7" s="3">
        <f>IFERROR(INDEX(J51:J500,MATCH($C$7,$C$51:$C$500,0))/1000000000,"")</f>
        <v>2.02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>IFERROR(INDEX(I51:I500,MATCH($C$8,$C$51:$C$500,0)),"")</f>
        <v>2000000000</v>
      </c>
      <c r="J8" s="2">
        <f>IFERROR(INDEX(J51:J500,MATCH($C$8,$C$51:$C$500,0)),"")</f>
        <v>-21000000000</v>
      </c>
      <c r="K8" s="2">
        <f>IFERROR(INDEX(K51:K500,MATCH($C$8,$C$51:$C$500,0)),"")</f>
        <v>-16000000000</v>
      </c>
      <c r="L8" s="2">
        <f>IFERROR(INDEX(L51:L500,MATCH($C$8,$C$51:$C$500,0)),"")</f>
        <v>-9000000000</v>
      </c>
      <c r="M8" s="2">
        <f>IFERROR(INDEX(M51:M500,MATCH($C$8,$C$51:$C$500,0)),"")</f>
        <v>23000000000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-0.34</v>
      </c>
      <c r="H9" s="3">
        <f>IFERROR(INDEX(D9:G9,COUNT(D9:G9)),"")</f>
        <v>-0.34</v>
      </c>
      <c r="I9" s="3">
        <f>IFERROR(INDEX(I51:I500,MATCH($C$9,$C$51:$C$500,0)),"")</f>
        <v>0.65</v>
      </c>
      <c r="J9" s="3">
        <f>IFERROR(INDEX(J51:J500,MATCH($C$9,$C$51:$C$500,0)),"")</f>
        <v>-10.62</v>
      </c>
      <c r="K9" s="3">
        <f>IFERROR(INDEX(K51:K500,MATCH($C$9,$C$51:$C$500,0)),"")</f>
        <v>-58973.49</v>
      </c>
      <c r="L9" s="3">
        <f>IFERROR(INDEX(L51:L500,MATCH($C$9,$C$51:$C$500,0)),"")</f>
        <v>-33342.78</v>
      </c>
      <c r="M9" s="3">
        <f>IFERROR(INDEX(M51:M500,MATCH($C$9,$C$51:$C$500,0)),"")</f>
        <v>82522.52</v>
      </c>
    </row>
    <row r="10" spans="1:13" ht="15.5" x14ac:dyDescent="0.35">
      <c r="C10" t="s">
        <v>17</v>
      </c>
      <c r="D10" s="3">
        <f ca="1">IFERROR(IF(D9=0,"",D2/D9),"")</f>
        <v>-191.17647058823528</v>
      </c>
      <c r="I10" s="3">
        <f ca="1">IFERROR(IF(I9=0,"",I2/I9),"")</f>
        <v>124.61538461538461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28656933534</v>
      </c>
      <c r="H11" s="2">
        <f>IFERROR(INDEX(D11:G11,COUNT(D11:G11)),"")</f>
        <v>28656933534</v>
      </c>
      <c r="I11" s="2">
        <f>IFERROR(INDEX(I51:I500,MATCH($C$11,$C$51:$C$500,0)),"")</f>
        <v>4036506961</v>
      </c>
      <c r="J11" s="2">
        <f>IFERROR(INDEX(J51:J500,MATCH($C$11,$C$51:$C$500,0)),"")</f>
        <v>2663388349</v>
      </c>
      <c r="K11" s="2">
        <f>IFERROR(INDEX(K51:K500,MATCH($C$11,$C$51:$C$500,0)),"")</f>
        <v>2463973775</v>
      </c>
      <c r="L11" s="2">
        <f>IFERROR(INDEX(L51:L500,MATCH($C$11,$C$51:$C$500,0)),"")</f>
        <v>29547207476</v>
      </c>
      <c r="M11" s="2">
        <f>IFERROR(INDEX(M51:M500,MATCH($C$11,$C$51:$C$500,0)),"")</f>
        <v>59602857240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-14000000000</v>
      </c>
      <c r="H12" s="2">
        <f>IFERROR(INDEX(D12:G12,COUNT(D12:G12)),"")</f>
        <v>-14000000000</v>
      </c>
      <c r="I12" s="2">
        <f>IFERROR(INDEX(I51:I500,MATCH($C$12,$C$51:$C$500,0)),"")</f>
        <v>17000000000</v>
      </c>
      <c r="J12" s="2">
        <f>IFERROR(INDEX(J51:J500,MATCH($C$12,$C$51:$C$500,0)),"")</f>
        <v>59000000000</v>
      </c>
      <c r="K12" s="2">
        <f>IFERROR(INDEX(K51:K500,MATCH($C$12,$C$51:$C$500,0)),"")</f>
        <v>87000000000</v>
      </c>
      <c r="L12" s="2">
        <f>IFERROR(INDEX(L51:L500,MATCH($C$12,$C$51:$C$500,0)),"")</f>
        <v>34000000000</v>
      </c>
      <c r="M12" s="2">
        <f>IFERROR(INDEX(M51:M500,MATCH($C$12,$C$51:$C$500,0)),"")</f>
        <v>-10000000000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14000000000</v>
      </c>
      <c r="H13" s="2">
        <f>IFERROR(INDEX(D13:G13,COUNT(D13:G13)),"")</f>
        <v>14000000000</v>
      </c>
      <c r="I13" s="2">
        <f>IFERROR(INDEX(I51:I500,MATCH($C$13,$C$51:$C$500,0)),"")</f>
        <v>21000000000</v>
      </c>
      <c r="J13" s="2">
        <f>IFERROR(INDEX(J51:J500,MATCH($C$13,$C$51:$C$500,0)),"")</f>
        <v>62000000000</v>
      </c>
      <c r="K13" s="2">
        <f>IFERROR(INDEX(K51:K500,MATCH($C$13,$C$51:$C$500,0)),"")</f>
        <v>89000000000</v>
      </c>
      <c r="L13" s="2">
        <f>IFERROR(INDEX(L51:L500,MATCH($C$13,$C$51:$C$500,0)),"")</f>
        <v>64000000000</v>
      </c>
      <c r="M13" s="2">
        <f>IFERROR(INDEX(M51:M500,MATCH($C$13,$C$51:$C$500,0)),"")</f>
        <v>49000000000</v>
      </c>
    </row>
    <row r="14" spans="1:13" ht="15.5" x14ac:dyDescent="0.35">
      <c r="C14" t="s">
        <v>26</v>
      </c>
      <c r="D14" s="2">
        <f>IFERROR(INDEX(D51:D500,MATCH($C$14,$C$51:$C$500,0)),"")</f>
        <v>-2183444106</v>
      </c>
      <c r="H14" s="2">
        <f>IFERROR(SUM(D14:G14)*(4/MAX(1,COUNT(D14:G14))),"")</f>
        <v>-8733776424</v>
      </c>
      <c r="I14" s="2">
        <f>IFERROR(INDEX(I51:I500,MATCH($C$14,$C$51:$C$500,0)),"")</f>
        <v>-10242145297</v>
      </c>
      <c r="J14" s="2">
        <f>IFERROR(INDEX(J51:J500,MATCH($C$14,$C$51:$C$500,0)),"")</f>
        <v>-11555610977</v>
      </c>
      <c r="K14" s="2">
        <f>IFERROR(INDEX(K51:K500,MATCH($C$14,$C$51:$C$500,0)),"")</f>
        <v>-756585614</v>
      </c>
      <c r="L14" s="2">
        <f>IFERROR(INDEX(L51:L500,MATCH($C$14,$C$51:$C$500,0)),"")</f>
        <v>-3643595812</v>
      </c>
      <c r="M14" s="2">
        <f>IFERROR(INDEX(M51:M500,MATCH($C$14,$C$51:$C$500,0)),"")</f>
        <v>-4853128145</v>
      </c>
    </row>
    <row r="15" spans="1:13" ht="15.5" x14ac:dyDescent="0.35">
      <c r="C15" t="s">
        <v>27</v>
      </c>
      <c r="D15" s="2">
        <f>IFERROR(INDEX(D51:D500,MATCH($C$15,$C$51:$C$500,0)),"")</f>
        <v>-132990681</v>
      </c>
      <c r="H15" s="2">
        <f>IFERROR(SUM(D15:G15)*(4/MAX(1,COUNT(D15:G15))),"")</f>
        <v>-531962724</v>
      </c>
      <c r="I15" s="2">
        <f>IFERROR(INDEX(I51:I500,MATCH($C$15,$C$51:$C$500,0)),"")</f>
        <v>1115424939</v>
      </c>
      <c r="J15" s="2">
        <f>IFERROR(INDEX(J51:J500,MATCH($C$15,$C$51:$C$500,0)),"")</f>
        <v>3060378088</v>
      </c>
      <c r="K15" s="2">
        <f>IFERROR(INDEX(K51:K500,MATCH($C$15,$C$51:$C$500,0)),"")</f>
        <v>4707365790</v>
      </c>
      <c r="L15" s="2">
        <f>IFERROR(INDEX(L51:L500,MATCH($C$15,$C$51:$C$500,0)),"")</f>
        <v>2599547579</v>
      </c>
      <c r="M15" s="2">
        <f>IFERROR(INDEX(M51:M500,MATCH($C$15,$C$51:$C$500,0)),"")</f>
        <v>2303895570</v>
      </c>
    </row>
    <row r="16" spans="1:13" ht="15.5" x14ac:dyDescent="0.35">
      <c r="C16" t="s">
        <v>28</v>
      </c>
      <c r="D16" s="2">
        <f>IFERROR(INDEX(D51:D500,MATCH($C$16,$C$51:$C$500,0)),"")</f>
        <v>1031597683</v>
      </c>
      <c r="H16" s="2">
        <f>IFERROR(SUM(D16:G16)*(4/MAX(1,COUNT(D16:G16))),"")</f>
        <v>4126390732</v>
      </c>
      <c r="I16" s="2">
        <f>IFERROR(INDEX(I51:I500,MATCH($C$16,$C$51:$C$500,0)),"")</f>
        <v>5688939656</v>
      </c>
      <c r="J16" s="2">
        <f>IFERROR(INDEX(J51:J500,MATCH($C$16,$C$51:$C$500,0)),"")</f>
        <v>69501179</v>
      </c>
      <c r="K16" s="2">
        <f>IFERROR(INDEX(K51:K500,MATCH($C$16,$C$51:$C$500,0)),"")</f>
        <v>98567550987</v>
      </c>
      <c r="L16" s="2">
        <f>IFERROR(INDEX(L51:L500,MATCH($C$16,$C$51:$C$500,0)),"")</f>
        <v>72322549677</v>
      </c>
      <c r="M16" s="2">
        <f>IFERROR(INDEX(M51:M500,MATCH($C$16,$C$51:$C$500,0)),"")</f>
        <v>76951764235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36</v>
      </c>
      <c r="C19" t="s">
        <v>37</v>
      </c>
    </row>
    <row r="20" spans="1:13" ht="15.5" x14ac:dyDescent="0.35">
      <c r="A20" t="s">
        <v>38</v>
      </c>
      <c r="C20" t="s">
        <v>39</v>
      </c>
      <c r="D20" s="2">
        <f ca="1">IFERROR(D21*D2,"")</f>
        <v>165750000000</v>
      </c>
      <c r="H20" s="2">
        <f t="shared" ref="H20:M20" ca="1" si="0">IFERROR(H21*H2,"")</f>
        <v>165750000000</v>
      </c>
      <c r="I20" s="2">
        <f t="shared" ca="1" si="0"/>
        <v>206550000000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2550000000</v>
      </c>
      <c r="H21" s="2">
        <f>IFERROR(INDEX(D21:G21,COUNT(D21:G21)),"")</f>
        <v>2550000000</v>
      </c>
      <c r="I21" s="2">
        <f>IFERROR(INDEX(I51:I500,MATCH($C$7,$C$51:$C$500,0)),"")</f>
        <v>2550000000</v>
      </c>
      <c r="J21" s="2">
        <f>IFERROR(INDEX(J51:J500,MATCH($C$7,$C$51:$C$500,0)),"")</f>
        <v>2020000000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40</v>
      </c>
      <c r="C23" t="s">
        <v>41</v>
      </c>
      <c r="D23" s="3">
        <f>IFERROR(D5/D6*100,"")</f>
        <v>0.43325567989872354</v>
      </c>
      <c r="H23" s="3">
        <f t="shared" ref="H23:M23" si="1">IFERROR(H5/H6*100,"")</f>
        <v>1.7330227195948942</v>
      </c>
      <c r="I23" s="3">
        <f t="shared" si="1"/>
        <v>3.2950169351919736</v>
      </c>
      <c r="J23" s="3">
        <f t="shared" si="1"/>
        <v>2.412616117026916</v>
      </c>
      <c r="K23" s="3">
        <f t="shared" si="1"/>
        <v>79.963230950073793</v>
      </c>
      <c r="L23" s="3">
        <f t="shared" si="1"/>
        <v>146.71406539917396</v>
      </c>
      <c r="M23" s="3">
        <f t="shared" si="1"/>
        <v>190.6406260532255</v>
      </c>
    </row>
    <row r="24" spans="1:13" ht="15.5" x14ac:dyDescent="0.35">
      <c r="C24" t="s">
        <v>42</v>
      </c>
      <c r="D24" s="4">
        <f>IFERROR(_xlfn.RRI(5,I23,D23),"")</f>
        <v>-0.33353503715475752</v>
      </c>
      <c r="H24" s="4">
        <f t="shared" ref="H24:M24" si="2">IFERROR(_xlfn.RRI(5,M23,H23),"")</f>
        <v>-0.60941302187253266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43</v>
      </c>
      <c r="C25" t="s">
        <v>44</v>
      </c>
      <c r="D25" s="3">
        <f>IFERROR(INDEX(D51:D500,MATCH($A$25,$C$51:$C$500,0)),"")</f>
        <v>0.35</v>
      </c>
      <c r="H25" s="3">
        <f>IFERROR(INDEX(D25:G25,COUNT(D25:G25)),"")</f>
        <v>0.35</v>
      </c>
      <c r="I25" s="3">
        <f>IFERROR(INDEX(I51:I500,MATCH($C$25,$C$51:$C$500,0)),"")</f>
        <v>2.36</v>
      </c>
      <c r="J25" s="3">
        <f>IFERROR(INDEX(J51:J500,MATCH($C$25,$C$51:$C$500,0)),"")</f>
        <v>1.4</v>
      </c>
      <c r="K25" s="3">
        <f>IFERROR(INDEX(K51:K500,MATCH($C$25,$C$51:$C$500,0)),"")</f>
        <v>372369.85</v>
      </c>
      <c r="L25" s="3">
        <f>IFERROR(INDEX(L51:L500,MATCH($C$25,$C$51:$C$500,0)),"")</f>
        <v>270140.43</v>
      </c>
      <c r="M25" s="3">
        <f>IFERROR(INDEX(M51:M500,MATCH($C$25,$C$51:$C$500,0)),"")</f>
        <v>285765.59999999998</v>
      </c>
    </row>
    <row r="26" spans="1:13" ht="15.5" x14ac:dyDescent="0.35">
      <c r="C26" t="s">
        <v>45</v>
      </c>
      <c r="D26" s="4">
        <f>IFERROR(_xlfn.RRI(5,I25,D25),"")</f>
        <v>-0.31729794790266819</v>
      </c>
      <c r="H26" s="4">
        <f t="shared" ref="H26:M26" si="3">IFERROR(_xlfn.RRI(5,M25,H25),"")</f>
        <v>-0.9342930029766765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46</v>
      </c>
      <c r="D27" s="3">
        <f>IFERROR(D4/D21,"")</f>
        <v>14.733022246666666</v>
      </c>
      <c r="H27" s="3">
        <f t="shared" ref="H27:M27" si="4">IFERROR(H4/H21,"")</f>
        <v>58.932088986666663</v>
      </c>
      <c r="I27" s="3">
        <f t="shared" si="4"/>
        <v>56.813046427058822</v>
      </c>
      <c r="J27" s="3">
        <f t="shared" si="4"/>
        <v>75.317944942574258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47</v>
      </c>
      <c r="D28" s="4">
        <f>IFERROR(_xlfn.RRI(5,I27,D27),"")</f>
        <v>-0.23657082395891582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48</v>
      </c>
      <c r="H29" s="4">
        <f t="shared" ref="H29:M29" si="6">IFERROR(((H25-I25)/I25)*100%,"")</f>
        <v>-0.85169491525423724</v>
      </c>
      <c r="I29" s="4">
        <f t="shared" si="6"/>
        <v>0.68571428571428572</v>
      </c>
      <c r="J29" s="4">
        <f t="shared" si="6"/>
        <v>-0.99999624029711309</v>
      </c>
      <c r="K29" s="4">
        <f t="shared" si="6"/>
        <v>0.3784306554927746</v>
      </c>
      <c r="L29" s="4">
        <f t="shared" si="6"/>
        <v>-5.4678274781849126E-2</v>
      </c>
      <c r="M29" s="4" t="str">
        <f t="shared" si="6"/>
        <v/>
      </c>
    </row>
    <row r="30" spans="1:13" ht="15.5" x14ac:dyDescent="0.35">
      <c r="C30" t="s">
        <v>49</v>
      </c>
      <c r="H30" s="4">
        <f t="shared" ref="H30:M30" si="7">IFERROR(((H27-I27)/I27)*100%,"")</f>
        <v>3.7298520196913564E-2</v>
      </c>
      <c r="I30" s="4">
        <f t="shared" si="7"/>
        <v>-0.24569043313149863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81.33</v>
      </c>
      <c r="H32" s="3">
        <f>IFERROR(INDEX(D32:G32,COUNT(D32:G32)),"")</f>
        <v>81.33</v>
      </c>
      <c r="I32" s="3">
        <f>IFERROR(INDEX(I51:I500,MATCH($C$32,$C$51:$C$500,0)),"")</f>
        <v>80.98</v>
      </c>
      <c r="J32" s="3">
        <f>IFERROR(INDEX(J51:J500,MATCH($C$32,$C$51:$C$500,0)),"")</f>
        <v>64.22</v>
      </c>
      <c r="K32" s="3">
        <f>IFERROR(INDEX(K51:K500,MATCH($C$32,$C$51:$C$500,0)),"")</f>
        <v>465676.35</v>
      </c>
      <c r="L32" s="3">
        <f>IFERROR(INDEX(L51:L500,MATCH($C$32,$C$51:$C$500,0)),"")</f>
        <v>184127.15</v>
      </c>
      <c r="M32" s="3">
        <f>IFERROR(INDEX(M51:M500,MATCH($C$32,$C$51:$C$500,0)),"")</f>
        <v>149897.53</v>
      </c>
    </row>
    <row r="33" spans="1:13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0.8</v>
      </c>
      <c r="H33" s="3">
        <f>IFERROR(INDEX(D33:G33,COUNT(D33:G33)),"")</f>
        <v>0.8</v>
      </c>
      <c r="I33" s="3">
        <f>IFERROR(INDEX(I51:I500,MATCH($C$33,$C$51:$C$500,0)),"")</f>
        <v>1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185.71</v>
      </c>
      <c r="H34" s="3">
        <f>IFERROR(INDEX(D34:G34,COUNT(D34:G34)),"")</f>
        <v>185.71</v>
      </c>
      <c r="I34" s="3">
        <f>IFERROR(INDEX(I51:I500,MATCH($C$34,$C$51:$C$500,0)),"")</f>
        <v>34.32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4.41</v>
      </c>
      <c r="H35" s="3">
        <f>IFERROR(INDEX(D35:G35,COUNT(D35:G35)),"")</f>
        <v>4.41</v>
      </c>
      <c r="I35" s="3">
        <f>IFERROR(INDEX(I51:I500,MATCH($C$35,$C$51:$C$500,0)),"")</f>
        <v>1.43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71</v>
      </c>
      <c r="C51" t="s">
        <v>5</v>
      </c>
      <c r="D51" s="5">
        <v>37569206729</v>
      </c>
      <c r="E51" s="5">
        <v>33963950485</v>
      </c>
      <c r="F51" s="5">
        <v>25001113094</v>
      </c>
      <c r="G51" s="5">
        <v>49689887713</v>
      </c>
      <c r="I51" s="5">
        <v>144873268389</v>
      </c>
      <c r="J51" s="5">
        <v>152142248784</v>
      </c>
      <c r="K51" s="5">
        <v>134187678929</v>
      </c>
      <c r="L51" s="5">
        <v>99578144421</v>
      </c>
      <c r="M51" s="5">
        <v>105656165223</v>
      </c>
    </row>
    <row r="52" spans="2:13" ht="15.5" x14ac:dyDescent="0.35">
      <c r="C52" t="s">
        <v>72</v>
      </c>
      <c r="D52" s="5">
        <v>-28970180031</v>
      </c>
      <c r="E52" s="5">
        <v>-25173218432</v>
      </c>
      <c r="F52" s="5">
        <v>-23498465316</v>
      </c>
      <c r="G52" s="5">
        <v>-34377664229</v>
      </c>
      <c r="I52" s="5">
        <v>-110732463969</v>
      </c>
      <c r="J52" s="5">
        <v>-104806476450</v>
      </c>
    </row>
    <row r="53" spans="2:13" ht="15.5" x14ac:dyDescent="0.35">
      <c r="C53" t="s">
        <v>73</v>
      </c>
      <c r="D53" s="5">
        <v>8599026698</v>
      </c>
      <c r="E53" s="5">
        <v>8790732053</v>
      </c>
      <c r="F53" s="5">
        <v>1502647778</v>
      </c>
      <c r="G53" s="5">
        <v>15312223484</v>
      </c>
      <c r="I53" s="5">
        <v>34140804420</v>
      </c>
      <c r="J53" s="5">
        <v>47335772334</v>
      </c>
      <c r="K53" s="5">
        <v>134187678929</v>
      </c>
      <c r="L53" s="5">
        <v>99578144421</v>
      </c>
      <c r="M53" s="5">
        <v>105656165223</v>
      </c>
    </row>
    <row r="54" spans="2:13" ht="15.5" x14ac:dyDescent="0.35">
      <c r="C54" t="s">
        <v>74</v>
      </c>
      <c r="D54" s="5">
        <v>-7825417452</v>
      </c>
      <c r="E54" s="5">
        <v>-11901713172</v>
      </c>
      <c r="F54" s="5">
        <v>-3147268817</v>
      </c>
      <c r="G54" s="5">
        <v>-7968641282</v>
      </c>
      <c r="I54" s="5">
        <v>-30690164362</v>
      </c>
      <c r="J54" s="5">
        <v>-36024617369</v>
      </c>
      <c r="K54" s="5">
        <v>-34938868720</v>
      </c>
      <c r="L54" s="5">
        <v>-24838391775</v>
      </c>
      <c r="M54" s="5">
        <v>-24870727966</v>
      </c>
    </row>
    <row r="55" spans="2:13" ht="15.5" x14ac:dyDescent="0.35">
      <c r="C55" t="s">
        <v>77</v>
      </c>
      <c r="D55" s="5">
        <v>-7123231958</v>
      </c>
      <c r="E55" s="5">
        <v>-9118427722</v>
      </c>
      <c r="F55" s="5">
        <v>-3147268817</v>
      </c>
      <c r="G55" s="5">
        <v>-8664462645</v>
      </c>
      <c r="I55" s="5">
        <v>-27906878912</v>
      </c>
      <c r="J55" s="5">
        <v>-31962658076</v>
      </c>
      <c r="K55" s="5">
        <v>-34938868720</v>
      </c>
      <c r="L55" s="5">
        <v>-24838391775</v>
      </c>
      <c r="M55" s="5">
        <v>-24870727966</v>
      </c>
    </row>
    <row r="56" spans="2:13" ht="15.5" x14ac:dyDescent="0.35">
      <c r="C56" t="s">
        <v>75</v>
      </c>
      <c r="D56" s="5">
        <v>-702185494</v>
      </c>
      <c r="E56" s="5">
        <v>-2783285450</v>
      </c>
      <c r="G56" s="5">
        <v>695821363</v>
      </c>
      <c r="I56" s="5">
        <v>-2783285450</v>
      </c>
      <c r="J56" s="5">
        <v>-4061959293</v>
      </c>
    </row>
    <row r="57" spans="2:13" ht="15.5" x14ac:dyDescent="0.35">
      <c r="C57" t="s">
        <v>78</v>
      </c>
      <c r="E57" s="5">
        <v>782557205</v>
      </c>
      <c r="F57" s="5">
        <v>-90127</v>
      </c>
      <c r="G57" s="5">
        <v>-782467078</v>
      </c>
      <c r="I57" s="5">
        <v>782467078</v>
      </c>
      <c r="J57" s="5">
        <v>3540746968</v>
      </c>
      <c r="K57" s="5">
        <v>3031673373</v>
      </c>
      <c r="L57" s="5">
        <v>1379459473</v>
      </c>
    </row>
    <row r="58" spans="2:13" ht="15.5" x14ac:dyDescent="0.35">
      <c r="C58" t="s">
        <v>79</v>
      </c>
      <c r="D58" s="5">
        <v>773609246</v>
      </c>
      <c r="E58" s="5">
        <v>-3110981119</v>
      </c>
      <c r="F58" s="5">
        <v>-1644621039</v>
      </c>
      <c r="G58" s="5">
        <v>7343582202</v>
      </c>
      <c r="I58" s="5">
        <v>3450640058</v>
      </c>
      <c r="J58" s="5">
        <v>11311154965</v>
      </c>
      <c r="K58" s="5">
        <v>99248810209</v>
      </c>
      <c r="L58" s="5">
        <v>74739752646</v>
      </c>
      <c r="M58" s="5">
        <v>80785437257</v>
      </c>
    </row>
    <row r="59" spans="2:13" ht="15.5" x14ac:dyDescent="0.35">
      <c r="C59" t="s">
        <v>80</v>
      </c>
      <c r="D59" s="5">
        <v>257988437</v>
      </c>
      <c r="E59" s="5">
        <v>1979526918</v>
      </c>
      <c r="F59" s="5">
        <v>2128542817</v>
      </c>
      <c r="G59" s="5">
        <v>-2429345037</v>
      </c>
      <c r="I59" s="5">
        <v>2238299598</v>
      </c>
      <c r="J59" s="5">
        <v>-11241653786</v>
      </c>
      <c r="K59" s="5">
        <v>-681259222</v>
      </c>
      <c r="L59" s="5">
        <v>-2417202969</v>
      </c>
      <c r="M59" s="5">
        <v>-3833673022</v>
      </c>
    </row>
    <row r="60" spans="2:13" ht="15.5" x14ac:dyDescent="0.35">
      <c r="C60" t="s">
        <v>366</v>
      </c>
      <c r="D60" s="5">
        <v>2403772541</v>
      </c>
      <c r="E60" s="5">
        <v>13190576716</v>
      </c>
      <c r="G60" s="5">
        <v>-3297644179</v>
      </c>
      <c r="I60" s="5">
        <v>13190576716</v>
      </c>
    </row>
    <row r="61" spans="2:13" ht="15.5" x14ac:dyDescent="0.35">
      <c r="C61" t="s">
        <v>26</v>
      </c>
      <c r="D61" s="5">
        <v>-2183444106</v>
      </c>
      <c r="E61" s="5">
        <v>-2678373990</v>
      </c>
      <c r="F61" s="5">
        <v>-2355672764</v>
      </c>
      <c r="G61" s="5">
        <v>-2647562219</v>
      </c>
      <c r="I61" s="5">
        <v>-10242145297</v>
      </c>
      <c r="J61" s="5">
        <v>-11555610977</v>
      </c>
      <c r="K61" s="5">
        <v>-756585614</v>
      </c>
      <c r="L61" s="5">
        <v>-3643595812</v>
      </c>
      <c r="M61" s="5">
        <v>-4853128145</v>
      </c>
    </row>
    <row r="62" spans="2:13" ht="15.5" x14ac:dyDescent="0.35">
      <c r="C62" t="s">
        <v>81</v>
      </c>
      <c r="D62" s="5">
        <v>257988437</v>
      </c>
      <c r="E62" s="5">
        <v>1979526918</v>
      </c>
      <c r="F62" s="5">
        <v>2128542817</v>
      </c>
      <c r="G62" s="5">
        <v>-2429345037</v>
      </c>
      <c r="I62" s="5">
        <v>2238299598</v>
      </c>
      <c r="J62" s="5">
        <v>-11241653786</v>
      </c>
      <c r="K62" s="5">
        <v>-681259222</v>
      </c>
      <c r="L62" s="5">
        <v>-2417202969</v>
      </c>
      <c r="M62" s="5">
        <v>-3833673022</v>
      </c>
    </row>
    <row r="63" spans="2:13" ht="15.5" x14ac:dyDescent="0.35">
      <c r="C63" t="s">
        <v>28</v>
      </c>
      <c r="D63" s="5">
        <v>1031597683</v>
      </c>
      <c r="E63" s="5">
        <v>-1131454201</v>
      </c>
      <c r="F63" s="5">
        <v>483921778</v>
      </c>
      <c r="G63" s="5">
        <v>4914237165</v>
      </c>
      <c r="I63" s="5">
        <v>5688939656</v>
      </c>
      <c r="J63" s="5">
        <v>69501179</v>
      </c>
      <c r="K63" s="5">
        <v>98567550987</v>
      </c>
      <c r="L63" s="5">
        <v>72322549677</v>
      </c>
      <c r="M63" s="5">
        <v>76951764235</v>
      </c>
    </row>
    <row r="64" spans="2:13" ht="15.5" x14ac:dyDescent="0.35">
      <c r="C64" t="s">
        <v>27</v>
      </c>
      <c r="D64" s="5">
        <v>-132990681</v>
      </c>
      <c r="E64" s="5">
        <v>1115515066</v>
      </c>
      <c r="F64" s="5">
        <v>-90127</v>
      </c>
      <c r="G64" s="5">
        <v>-1115424939</v>
      </c>
      <c r="I64" s="5">
        <v>1115424939</v>
      </c>
      <c r="J64" s="5">
        <v>3060378088</v>
      </c>
      <c r="K64" s="5">
        <v>4707365790</v>
      </c>
      <c r="L64" s="5">
        <v>2599547579</v>
      </c>
      <c r="M64" s="5">
        <v>2303895570</v>
      </c>
    </row>
    <row r="65" spans="2:13" ht="15.5" x14ac:dyDescent="0.35">
      <c r="C65" t="s">
        <v>82</v>
      </c>
      <c r="D65" s="5">
        <v>-132990681</v>
      </c>
      <c r="E65" s="5">
        <v>-183350537</v>
      </c>
      <c r="G65" s="5">
        <v>183350537</v>
      </c>
      <c r="I65" s="5">
        <v>-183350537</v>
      </c>
      <c r="J65" s="5">
        <v>-883307435</v>
      </c>
      <c r="K65" s="5">
        <v>2295944839</v>
      </c>
      <c r="L65" s="5">
        <v>1524857620</v>
      </c>
      <c r="M65" s="5">
        <v>2498838100</v>
      </c>
    </row>
    <row r="66" spans="2:13" ht="15.5" x14ac:dyDescent="0.35">
      <c r="C66" t="s">
        <v>83</v>
      </c>
      <c r="E66" s="5">
        <v>516308398</v>
      </c>
      <c r="G66" s="5">
        <v>-516308398</v>
      </c>
      <c r="I66" s="5">
        <v>516308398</v>
      </c>
      <c r="J66" s="5">
        <v>402938555</v>
      </c>
      <c r="K66" s="5">
        <v>-620252422</v>
      </c>
      <c r="L66" s="5">
        <v>-304769514</v>
      </c>
      <c r="M66" s="5">
        <v>-194942530</v>
      </c>
    </row>
    <row r="67" spans="2:13" ht="15.5" x14ac:dyDescent="0.35">
      <c r="C67" t="s">
        <v>84</v>
      </c>
      <c r="D67" s="5">
        <v>-132990681</v>
      </c>
      <c r="E67" s="5">
        <v>1115515066</v>
      </c>
      <c r="F67" s="5">
        <v>-90127</v>
      </c>
      <c r="G67" s="5">
        <v>-1115424939</v>
      </c>
      <c r="I67" s="5">
        <v>1115424939</v>
      </c>
      <c r="J67" s="5">
        <v>3060378088</v>
      </c>
      <c r="K67" s="5">
        <v>4707365790</v>
      </c>
      <c r="L67" s="5">
        <v>2599547579</v>
      </c>
      <c r="M67" s="5">
        <v>2303895570</v>
      </c>
    </row>
    <row r="68" spans="2:13" ht="15.5" x14ac:dyDescent="0.35">
      <c r="C68" t="s">
        <v>85</v>
      </c>
      <c r="D68" s="5">
        <v>898607002</v>
      </c>
      <c r="E68" s="5">
        <v>-798406213</v>
      </c>
      <c r="F68" s="5">
        <v>483831651</v>
      </c>
      <c r="G68" s="5">
        <v>4581279304</v>
      </c>
      <c r="I68" s="5">
        <v>6021897517</v>
      </c>
      <c r="J68" s="5">
        <v>2837363273</v>
      </c>
      <c r="K68" s="5">
        <v>103274916777</v>
      </c>
      <c r="L68" s="5">
        <v>74922097256</v>
      </c>
      <c r="M68" s="5">
        <v>79255659805</v>
      </c>
    </row>
    <row r="69" spans="2:13" ht="15.5" x14ac:dyDescent="0.35">
      <c r="C69" t="s">
        <v>86</v>
      </c>
      <c r="E69" s="5">
        <v>782467078</v>
      </c>
      <c r="G69" s="5">
        <v>-782467078</v>
      </c>
      <c r="I69" s="5">
        <v>782467078</v>
      </c>
      <c r="J69" s="5">
        <v>292515994</v>
      </c>
    </row>
    <row r="70" spans="2:13" ht="15.5" x14ac:dyDescent="0.35">
      <c r="C70" t="s">
        <v>87</v>
      </c>
      <c r="D70" s="5">
        <v>898607002</v>
      </c>
      <c r="E70" s="5">
        <v>-15939135</v>
      </c>
      <c r="F70" s="5">
        <v>483831651</v>
      </c>
      <c r="G70" s="5">
        <v>3798812226</v>
      </c>
      <c r="I70" s="5">
        <v>6804364595</v>
      </c>
      <c r="J70" s="5">
        <v>3129879267</v>
      </c>
      <c r="K70" s="5">
        <v>103274916777</v>
      </c>
      <c r="L70" s="5">
        <v>74922097256</v>
      </c>
      <c r="M70" s="5">
        <v>79255659805</v>
      </c>
    </row>
    <row r="71" spans="2:13" ht="15.5" x14ac:dyDescent="0.35">
      <c r="C71" t="s">
        <v>88</v>
      </c>
      <c r="D71" s="5">
        <v>898607002</v>
      </c>
      <c r="E71" s="5">
        <v>-798406213</v>
      </c>
      <c r="F71" s="5">
        <v>483831651</v>
      </c>
      <c r="G71" s="5">
        <v>4581279304</v>
      </c>
      <c r="I71" s="5">
        <v>6021897517</v>
      </c>
      <c r="J71" s="5">
        <v>2837363273</v>
      </c>
      <c r="K71" s="5">
        <v>103274916777</v>
      </c>
      <c r="L71" s="5">
        <v>74922097256</v>
      </c>
      <c r="M71" s="5">
        <v>79255659805</v>
      </c>
    </row>
    <row r="72" spans="2:13" ht="15.5" x14ac:dyDescent="0.35">
      <c r="C72" t="s">
        <v>7</v>
      </c>
      <c r="D72" s="5">
        <v>898607002</v>
      </c>
      <c r="E72" s="5">
        <v>-15896357</v>
      </c>
      <c r="F72" s="5">
        <v>483831651</v>
      </c>
      <c r="G72" s="5">
        <v>3798769448</v>
      </c>
      <c r="I72" s="5">
        <v>6804407373</v>
      </c>
      <c r="J72" s="5">
        <v>3129872183</v>
      </c>
      <c r="K72" s="5">
        <v>103274916777</v>
      </c>
      <c r="L72" s="5">
        <v>74922097256</v>
      </c>
      <c r="M72" s="5">
        <v>79255659805</v>
      </c>
    </row>
    <row r="73" spans="2:13" ht="15.5" x14ac:dyDescent="0.35">
      <c r="C73" t="s">
        <v>89</v>
      </c>
      <c r="E73" s="5">
        <v>-42778</v>
      </c>
      <c r="G73" s="5">
        <v>42778</v>
      </c>
      <c r="I73" s="5">
        <v>-42778</v>
      </c>
      <c r="J73" s="5">
        <v>7084</v>
      </c>
    </row>
    <row r="74" spans="2:13" ht="15.5" x14ac:dyDescent="0.35">
      <c r="C74" t="s">
        <v>90</v>
      </c>
      <c r="D74" s="5">
        <v>898607002</v>
      </c>
      <c r="E74" s="5">
        <v>-798406213</v>
      </c>
      <c r="F74" s="5">
        <v>483831651</v>
      </c>
      <c r="G74" s="5">
        <v>4581279304</v>
      </c>
      <c r="I74" s="5">
        <v>6021897517</v>
      </c>
      <c r="J74" s="5">
        <v>2837363273</v>
      </c>
      <c r="K74" s="5">
        <v>103274916777</v>
      </c>
      <c r="L74" s="5">
        <v>74922097256</v>
      </c>
      <c r="M74" s="5">
        <v>79255659805</v>
      </c>
    </row>
    <row r="75" spans="2:13" ht="15.5" x14ac:dyDescent="0.35">
      <c r="C75" t="s">
        <v>91</v>
      </c>
      <c r="D75" s="5">
        <v>898607002</v>
      </c>
      <c r="E75" s="5">
        <v>-15939135</v>
      </c>
      <c r="F75" s="5">
        <v>483831651</v>
      </c>
      <c r="G75" s="5">
        <v>3798812226</v>
      </c>
      <c r="I75" s="5">
        <v>6804364595</v>
      </c>
      <c r="J75" s="5">
        <v>3129879267</v>
      </c>
      <c r="K75" s="5">
        <v>103274916777</v>
      </c>
      <c r="L75" s="5">
        <v>74922097256</v>
      </c>
      <c r="M75" s="5">
        <v>79255659805</v>
      </c>
    </row>
    <row r="76" spans="2:13" ht="15.5" x14ac:dyDescent="0.35">
      <c r="C76" t="s">
        <v>92</v>
      </c>
      <c r="D76" s="5">
        <v>898607002</v>
      </c>
      <c r="E76" s="5">
        <v>-15939135</v>
      </c>
      <c r="F76" s="5">
        <v>483831651</v>
      </c>
      <c r="G76" s="5">
        <v>3798812226</v>
      </c>
      <c r="I76" s="5">
        <v>6804364595</v>
      </c>
      <c r="J76" s="5">
        <v>3129879267</v>
      </c>
      <c r="K76" s="5">
        <v>103274916777</v>
      </c>
      <c r="L76" s="5">
        <v>74922097256</v>
      </c>
      <c r="M76" s="5">
        <v>79255659805</v>
      </c>
    </row>
    <row r="78" spans="2:13" ht="15.5" x14ac:dyDescent="0.35">
      <c r="B78" t="s">
        <v>93</v>
      </c>
      <c r="C78" t="s">
        <v>94</v>
      </c>
    </row>
    <row r="79" spans="2:13" ht="15.5" x14ac:dyDescent="0.35">
      <c r="C79" t="s">
        <v>95</v>
      </c>
    </row>
    <row r="80" spans="2:13" ht="15.5" x14ac:dyDescent="0.35">
      <c r="C80" t="s">
        <v>19</v>
      </c>
      <c r="D80" s="5">
        <v>28656933534</v>
      </c>
      <c r="E80" s="5">
        <v>4036506961</v>
      </c>
      <c r="F80" s="5">
        <v>25332776157</v>
      </c>
      <c r="G80" s="5">
        <v>22874182788</v>
      </c>
      <c r="I80" s="5">
        <v>4036506961</v>
      </c>
      <c r="J80" s="5">
        <v>2663388349</v>
      </c>
      <c r="K80" s="5">
        <v>2463973775</v>
      </c>
      <c r="L80" s="5">
        <v>29547207476</v>
      </c>
      <c r="M80" s="5">
        <v>59602857240</v>
      </c>
    </row>
    <row r="81" spans="3:13" ht="15.5" x14ac:dyDescent="0.35">
      <c r="C81" t="s">
        <v>310</v>
      </c>
    </row>
    <row r="82" spans="3:13" ht="15.5" x14ac:dyDescent="0.35">
      <c r="C82" t="s">
        <v>96</v>
      </c>
      <c r="D82" s="5">
        <v>18178749046</v>
      </c>
      <c r="E82" s="5">
        <v>18872446355</v>
      </c>
      <c r="F82" s="5">
        <v>20206866270</v>
      </c>
      <c r="G82" s="5">
        <v>22897042754</v>
      </c>
      <c r="I82" s="5">
        <v>18872446355</v>
      </c>
      <c r="J82" s="5">
        <v>25075858587</v>
      </c>
      <c r="K82" s="5">
        <v>16783681668</v>
      </c>
      <c r="L82" s="5">
        <v>12118406500</v>
      </c>
      <c r="M82" s="5">
        <v>13998925763</v>
      </c>
    </row>
    <row r="83" spans="3:13" ht="15.5" x14ac:dyDescent="0.35">
      <c r="C83" t="s">
        <v>97</v>
      </c>
      <c r="D83" s="5">
        <v>6712744246</v>
      </c>
      <c r="E83" s="5">
        <v>13033951873</v>
      </c>
      <c r="F83" s="5">
        <v>755169724</v>
      </c>
      <c r="G83" s="5">
        <v>4867846662</v>
      </c>
      <c r="I83" s="5">
        <v>13033951873</v>
      </c>
      <c r="J83" s="5">
        <v>1160606700</v>
      </c>
      <c r="K83" s="5">
        <v>1160606700</v>
      </c>
      <c r="L83" s="5">
        <v>2617116617</v>
      </c>
      <c r="M83" s="5">
        <v>4669957000</v>
      </c>
    </row>
    <row r="84" spans="3:13" ht="15.5" x14ac:dyDescent="0.35">
      <c r="C84" t="s">
        <v>98</v>
      </c>
      <c r="D84" s="5">
        <v>901547482</v>
      </c>
      <c r="E84" s="5">
        <v>708852420</v>
      </c>
      <c r="F84" s="5">
        <v>617980355</v>
      </c>
      <c r="G84" s="5">
        <v>589454587</v>
      </c>
      <c r="I84" s="5">
        <v>708852420</v>
      </c>
      <c r="J84" s="5">
        <v>804070003</v>
      </c>
      <c r="K84" s="5">
        <v>2310412449</v>
      </c>
      <c r="L84" s="5">
        <v>889836562</v>
      </c>
      <c r="M84" s="5">
        <v>463856884</v>
      </c>
    </row>
    <row r="85" spans="3:13" ht="15.5" x14ac:dyDescent="0.35">
      <c r="C85" t="s">
        <v>99</v>
      </c>
      <c r="D85" s="5">
        <v>18178749046</v>
      </c>
      <c r="E85" s="5">
        <v>18872446355</v>
      </c>
      <c r="F85" s="5">
        <v>20206866270</v>
      </c>
      <c r="G85" s="5">
        <v>22897042754</v>
      </c>
      <c r="I85" s="5">
        <v>18872446355</v>
      </c>
      <c r="J85" s="5">
        <v>25075858587</v>
      </c>
      <c r="K85" s="5">
        <v>16783681668</v>
      </c>
      <c r="L85" s="5">
        <v>12118406500</v>
      </c>
      <c r="M85" s="5">
        <v>13998925763</v>
      </c>
    </row>
    <row r="86" spans="3:13" ht="15.5" x14ac:dyDescent="0.35">
      <c r="C86" t="s">
        <v>100</v>
      </c>
      <c r="D86" s="5">
        <v>101911923744</v>
      </c>
      <c r="E86" s="5">
        <v>131547402532</v>
      </c>
      <c r="F86" s="5">
        <v>97891593785</v>
      </c>
      <c r="G86" s="5">
        <v>92422466804</v>
      </c>
      <c r="I86" s="5">
        <v>131547402532</v>
      </c>
      <c r="J86" s="5">
        <v>92422466804</v>
      </c>
      <c r="K86" s="5">
        <v>121974053871</v>
      </c>
      <c r="L86" s="5">
        <v>14855847650</v>
      </c>
      <c r="M86" s="5">
        <v>14040900000</v>
      </c>
    </row>
    <row r="87" spans="3:13" ht="15.5" x14ac:dyDescent="0.35">
      <c r="C87" t="s">
        <v>101</v>
      </c>
      <c r="D87" s="5">
        <v>101911923744</v>
      </c>
      <c r="E87" s="5">
        <v>131547402532</v>
      </c>
      <c r="F87" s="5">
        <v>97891593785</v>
      </c>
      <c r="G87" s="5">
        <v>92422466804</v>
      </c>
      <c r="I87" s="5">
        <v>131547402532</v>
      </c>
      <c r="J87" s="5">
        <v>92422466804</v>
      </c>
      <c r="K87" s="5">
        <v>121974053871</v>
      </c>
      <c r="L87" s="5">
        <v>14855847650</v>
      </c>
      <c r="M87" s="5">
        <v>14040900000</v>
      </c>
    </row>
    <row r="88" spans="3:13" ht="15.5" x14ac:dyDescent="0.35">
      <c r="C88" t="s">
        <v>103</v>
      </c>
      <c r="D88" s="5">
        <v>1153862253</v>
      </c>
      <c r="E88" s="5">
        <v>1336242114</v>
      </c>
      <c r="F88" s="5">
        <v>2508975976</v>
      </c>
      <c r="G88" s="5">
        <v>2627706562</v>
      </c>
      <c r="I88" s="5">
        <v>1336242114</v>
      </c>
      <c r="J88" s="5">
        <v>4135618544</v>
      </c>
      <c r="K88" s="5">
        <v>4036032457</v>
      </c>
      <c r="L88" s="5">
        <v>2264889867</v>
      </c>
      <c r="M88" s="5">
        <v>3797826866</v>
      </c>
    </row>
    <row r="89" spans="3:13" ht="15.5" x14ac:dyDescent="0.35">
      <c r="C89" t="s">
        <v>78</v>
      </c>
      <c r="D89" s="5">
        <v>27027986552</v>
      </c>
      <c r="E89" s="5">
        <v>27027986552</v>
      </c>
      <c r="F89" s="5">
        <v>26290722508</v>
      </c>
      <c r="G89" s="5">
        <v>26290722508</v>
      </c>
      <c r="I89" s="5">
        <v>27027986552</v>
      </c>
      <c r="J89" s="5">
        <v>26245562252</v>
      </c>
      <c r="K89" s="5">
        <v>78337622139</v>
      </c>
      <c r="L89" s="5">
        <v>3791076875</v>
      </c>
      <c r="M89" s="5">
        <v>-814170398</v>
      </c>
    </row>
    <row r="90" spans="3:13" ht="15.5" x14ac:dyDescent="0.35">
      <c r="C90" t="s">
        <v>104</v>
      </c>
      <c r="D90" s="5">
        <v>55895640352</v>
      </c>
      <c r="E90" s="5">
        <v>39344852624</v>
      </c>
      <c r="F90" s="5">
        <v>102466018054</v>
      </c>
      <c r="G90" s="5">
        <v>100000671254</v>
      </c>
      <c r="I90" s="5">
        <v>39344852624</v>
      </c>
      <c r="J90" s="5">
        <v>35415572423</v>
      </c>
      <c r="K90" s="5">
        <v>27900026054</v>
      </c>
      <c r="L90" s="5">
        <v>45616358950</v>
      </c>
      <c r="M90" s="5">
        <v>77760091551</v>
      </c>
    </row>
    <row r="91" spans="3:13" ht="15.5" x14ac:dyDescent="0.35">
      <c r="C91" t="s">
        <v>105</v>
      </c>
    </row>
    <row r="92" spans="3:13" ht="15.5" x14ac:dyDescent="0.35">
      <c r="C92" t="s">
        <v>106</v>
      </c>
      <c r="D92" s="5">
        <v>125488678932</v>
      </c>
      <c r="E92" s="5">
        <v>127921073027</v>
      </c>
      <c r="F92" s="5">
        <v>127629432101</v>
      </c>
      <c r="G92" s="5">
        <v>129719738981</v>
      </c>
      <c r="I92" s="5">
        <v>127921073027</v>
      </c>
      <c r="J92" s="5">
        <v>132385666764</v>
      </c>
      <c r="K92" s="5">
        <v>117418739194</v>
      </c>
      <c r="L92" s="5">
        <v>66252356120</v>
      </c>
      <c r="M92" s="5">
        <v>42308989536</v>
      </c>
    </row>
    <row r="93" spans="3:13" ht="15.5" x14ac:dyDescent="0.35">
      <c r="C93" t="s">
        <v>391</v>
      </c>
    </row>
    <row r="94" spans="3:13" ht="15.5" x14ac:dyDescent="0.35">
      <c r="C94" t="s">
        <v>109</v>
      </c>
      <c r="D94" s="5">
        <v>4029438145</v>
      </c>
      <c r="E94" s="5">
        <v>4029438145</v>
      </c>
      <c r="F94" s="5">
        <v>3733825590</v>
      </c>
      <c r="G94" s="5">
        <v>3733825590</v>
      </c>
      <c r="I94" s="5">
        <v>4029438145</v>
      </c>
      <c r="J94" s="5">
        <v>3733825590</v>
      </c>
      <c r="K94" s="5">
        <v>3377073718</v>
      </c>
      <c r="L94" s="5">
        <v>3268826531</v>
      </c>
      <c r="M94" s="5">
        <v>2883830970</v>
      </c>
    </row>
    <row r="95" spans="3:13" ht="15.5" x14ac:dyDescent="0.35">
      <c r="C95" t="s">
        <v>110</v>
      </c>
      <c r="D95" s="5">
        <v>258879681376</v>
      </c>
      <c r="E95" s="5">
        <v>290868017871</v>
      </c>
      <c r="F95" s="5">
        <v>233397559807</v>
      </c>
      <c r="G95" s="5">
        <v>230018739706</v>
      </c>
      <c r="I95" s="5">
        <v>290868017871</v>
      </c>
      <c r="J95" s="5">
        <v>232684667489</v>
      </c>
      <c r="K95" s="5">
        <v>272769866783</v>
      </c>
      <c r="L95" s="5">
        <v>114377030301</v>
      </c>
      <c r="M95" s="5">
        <v>60090030253</v>
      </c>
    </row>
    <row r="96" spans="3:13" ht="15.5" x14ac:dyDescent="0.35">
      <c r="C96" t="s">
        <v>111</v>
      </c>
      <c r="D96" s="5">
        <v>314775321728</v>
      </c>
      <c r="E96" s="5">
        <v>330212870495</v>
      </c>
      <c r="F96" s="5">
        <v>335863577861</v>
      </c>
      <c r="G96" s="5">
        <v>330019410960</v>
      </c>
      <c r="I96" s="5">
        <v>330212870495</v>
      </c>
      <c r="J96" s="5">
        <v>268100239912</v>
      </c>
      <c r="K96" s="5">
        <v>300669892837</v>
      </c>
      <c r="L96" s="5">
        <v>159993389251</v>
      </c>
      <c r="M96" s="5">
        <v>137850121804</v>
      </c>
    </row>
    <row r="97" spans="3:13" ht="15.5" x14ac:dyDescent="0.35">
      <c r="C97" t="s">
        <v>112</v>
      </c>
    </row>
    <row r="98" spans="3:13" ht="15.5" x14ac:dyDescent="0.35">
      <c r="C98" t="s">
        <v>113</v>
      </c>
    </row>
    <row r="99" spans="3:13" ht="15.5" x14ac:dyDescent="0.35">
      <c r="C99" t="s">
        <v>114</v>
      </c>
      <c r="D99" s="5">
        <v>27778133803</v>
      </c>
      <c r="E99" s="5">
        <v>32911893039</v>
      </c>
      <c r="F99" s="5">
        <v>48429635774</v>
      </c>
      <c r="G99" s="5">
        <v>42905493507</v>
      </c>
      <c r="I99" s="5">
        <v>32911893039</v>
      </c>
      <c r="J99" s="5">
        <v>48215023235</v>
      </c>
      <c r="K99" s="5">
        <v>41878923554</v>
      </c>
      <c r="L99" s="5">
        <v>18405630017</v>
      </c>
      <c r="M99" s="5">
        <v>30423760705</v>
      </c>
    </row>
    <row r="100" spans="3:13" ht="15.5" x14ac:dyDescent="0.35">
      <c r="C100" t="s">
        <v>115</v>
      </c>
    </row>
    <row r="101" spans="3:13" ht="15.5" x14ac:dyDescent="0.35">
      <c r="C101" t="s">
        <v>312</v>
      </c>
      <c r="D101" s="5">
        <v>6058151094</v>
      </c>
      <c r="E101" s="5">
        <v>6578276878</v>
      </c>
      <c r="F101" s="5">
        <v>6876322023</v>
      </c>
      <c r="G101" s="5">
        <v>6584440509</v>
      </c>
      <c r="I101" s="5">
        <v>6578276878</v>
      </c>
      <c r="J101" s="5">
        <v>5668668826</v>
      </c>
      <c r="K101" s="5">
        <v>4772562529</v>
      </c>
      <c r="L101" s="5">
        <v>2059291014</v>
      </c>
      <c r="M101" s="5">
        <v>1682055985</v>
      </c>
    </row>
    <row r="102" spans="3:13" ht="15.5" x14ac:dyDescent="0.35">
      <c r="C102" t="s">
        <v>116</v>
      </c>
    </row>
    <row r="103" spans="3:13" ht="15.5" x14ac:dyDescent="0.35">
      <c r="C103" t="s">
        <v>318</v>
      </c>
      <c r="D103" s="5">
        <v>6712744246</v>
      </c>
      <c r="E103" s="5">
        <v>13033951873</v>
      </c>
      <c r="F103" s="5">
        <v>755169724</v>
      </c>
      <c r="G103" s="5">
        <v>4867846662</v>
      </c>
      <c r="I103" s="5">
        <v>13033951873</v>
      </c>
      <c r="J103" s="5">
        <v>1160606700</v>
      </c>
      <c r="K103" s="5">
        <v>1160606700</v>
      </c>
      <c r="L103" s="5">
        <v>2617116617</v>
      </c>
      <c r="M103" s="5">
        <v>4669957000</v>
      </c>
    </row>
    <row r="104" spans="3:13" ht="15.5" x14ac:dyDescent="0.35">
      <c r="C104" t="s">
        <v>118</v>
      </c>
      <c r="D104" s="5">
        <v>5222849479</v>
      </c>
      <c r="E104" s="5">
        <v>5125717507</v>
      </c>
      <c r="F104" s="5">
        <v>5951630237</v>
      </c>
      <c r="G104" s="5">
        <v>6022354342</v>
      </c>
      <c r="I104" s="5">
        <v>5125717507</v>
      </c>
      <c r="J104" s="5">
        <v>4563471447</v>
      </c>
      <c r="K104" s="5">
        <v>5339423095</v>
      </c>
      <c r="L104" s="5">
        <v>1576828919</v>
      </c>
      <c r="M104" s="5">
        <v>2222103730</v>
      </c>
    </row>
    <row r="105" spans="3:13" ht="15.5" x14ac:dyDescent="0.35">
      <c r="C105" t="s">
        <v>119</v>
      </c>
      <c r="D105" s="5">
        <v>1389758541</v>
      </c>
      <c r="E105" s="5">
        <v>1537989603</v>
      </c>
      <c r="F105" s="5">
        <v>9627549175</v>
      </c>
      <c r="G105" s="5">
        <v>9024448972</v>
      </c>
      <c r="I105" s="5">
        <v>1537989603</v>
      </c>
      <c r="J105" s="5">
        <v>9102448263</v>
      </c>
      <c r="K105" s="5">
        <v>11650476198</v>
      </c>
      <c r="L105" s="5">
        <v>6011636598</v>
      </c>
      <c r="M105" s="5">
        <v>5147764858</v>
      </c>
    </row>
    <row r="106" spans="3:13" ht="15.5" x14ac:dyDescent="0.35">
      <c r="C106" t="s">
        <v>311</v>
      </c>
      <c r="D106" s="5">
        <v>9173784044</v>
      </c>
      <c r="E106" s="5">
        <v>9396425044</v>
      </c>
      <c r="F106" s="5">
        <v>11446264725</v>
      </c>
      <c r="G106" s="5">
        <v>8066605485</v>
      </c>
      <c r="I106" s="5">
        <v>9396425044</v>
      </c>
      <c r="J106" s="5">
        <v>11162071905</v>
      </c>
      <c r="K106" s="5">
        <v>9988984035</v>
      </c>
      <c r="L106" s="5">
        <v>6988804035</v>
      </c>
      <c r="M106" s="5">
        <v>16738907468</v>
      </c>
    </row>
    <row r="107" spans="3:13" ht="15.5" x14ac:dyDescent="0.35">
      <c r="C107" t="s">
        <v>313</v>
      </c>
    </row>
    <row r="108" spans="3:13" ht="15.5" x14ac:dyDescent="0.35">
      <c r="C108" t="s">
        <v>125</v>
      </c>
      <c r="F108" s="5">
        <v>50700680</v>
      </c>
      <c r="G108" s="5">
        <v>50700680</v>
      </c>
      <c r="J108" s="5">
        <v>50700680</v>
      </c>
      <c r="K108" s="5">
        <v>190255560</v>
      </c>
      <c r="L108" s="5">
        <v>331522552</v>
      </c>
      <c r="M108" s="5">
        <v>308389692</v>
      </c>
    </row>
    <row r="109" spans="3:13" ht="15.5" x14ac:dyDescent="0.35">
      <c r="C109" t="s">
        <v>345</v>
      </c>
      <c r="D109" s="5">
        <v>1218000000</v>
      </c>
      <c r="E109" s="5">
        <v>4083000000</v>
      </c>
      <c r="F109" s="5">
        <v>42834623561</v>
      </c>
      <c r="G109" s="5">
        <v>40252353036</v>
      </c>
      <c r="I109" s="5">
        <v>4083000000</v>
      </c>
      <c r="J109" s="5">
        <v>41307546431</v>
      </c>
      <c r="K109" s="5">
        <v>71249929334</v>
      </c>
      <c r="L109" s="5">
        <v>55654298000</v>
      </c>
      <c r="M109" s="5">
        <v>28091140397</v>
      </c>
    </row>
    <row r="110" spans="3:13" ht="15.5" x14ac:dyDescent="0.35">
      <c r="C110" t="s">
        <v>315</v>
      </c>
      <c r="D110" s="5">
        <v>4905636188</v>
      </c>
      <c r="E110" s="5">
        <v>8168221813</v>
      </c>
      <c r="F110" s="5">
        <v>8078222558</v>
      </c>
      <c r="G110" s="5">
        <v>5949688396</v>
      </c>
      <c r="I110" s="5">
        <v>8168221813</v>
      </c>
      <c r="J110" s="5">
        <v>10011719398</v>
      </c>
      <c r="K110" s="5">
        <v>7708050112</v>
      </c>
      <c r="L110" s="5">
        <v>874241989</v>
      </c>
      <c r="M110" s="5">
        <v>4157466780</v>
      </c>
    </row>
    <row r="111" spans="3:13" ht="15.5" x14ac:dyDescent="0.35">
      <c r="C111" t="s">
        <v>523</v>
      </c>
      <c r="D111" s="5">
        <v>67282594513</v>
      </c>
      <c r="E111" s="5">
        <v>69371515682</v>
      </c>
      <c r="F111" s="5">
        <v>38587491936</v>
      </c>
      <c r="G111" s="5">
        <v>43548523801</v>
      </c>
      <c r="I111" s="5">
        <v>69371515682</v>
      </c>
      <c r="J111" s="5">
        <v>43548523801</v>
      </c>
      <c r="K111" s="5">
        <v>55978364748</v>
      </c>
      <c r="L111" s="5">
        <v>29822475744</v>
      </c>
      <c r="M111" s="5">
        <v>30250000000</v>
      </c>
    </row>
    <row r="112" spans="3:13" ht="15.5" x14ac:dyDescent="0.35">
      <c r="C112" t="s">
        <v>121</v>
      </c>
      <c r="D112" s="5">
        <v>79589173745</v>
      </c>
      <c r="E112" s="5">
        <v>90794986536</v>
      </c>
      <c r="F112" s="5">
        <v>86316434495</v>
      </c>
      <c r="G112" s="5">
        <v>92807872773</v>
      </c>
      <c r="I112" s="5">
        <v>90794986536</v>
      </c>
      <c r="J112" s="5">
        <v>90155826206</v>
      </c>
      <c r="K112" s="5">
        <v>129637962895</v>
      </c>
      <c r="L112" s="5">
        <v>90521014507</v>
      </c>
      <c r="M112" s="5">
        <v>65853029409</v>
      </c>
    </row>
    <row r="113" spans="3:13" ht="15.5" x14ac:dyDescent="0.35">
      <c r="C113" t="s">
        <v>122</v>
      </c>
      <c r="D113" s="5">
        <v>79589173745</v>
      </c>
      <c r="E113" s="5">
        <v>90794986536</v>
      </c>
      <c r="F113" s="5">
        <v>86316434495</v>
      </c>
      <c r="G113" s="5">
        <v>92807872773</v>
      </c>
      <c r="I113" s="5">
        <v>90794986536</v>
      </c>
      <c r="J113" s="5">
        <v>90155826206</v>
      </c>
      <c r="K113" s="5">
        <v>129637962895</v>
      </c>
      <c r="L113" s="5">
        <v>90521014507</v>
      </c>
      <c r="M113" s="5">
        <v>65853029409</v>
      </c>
    </row>
    <row r="114" spans="3:13" ht="15.5" x14ac:dyDescent="0.35">
      <c r="C114" t="s">
        <v>316</v>
      </c>
    </row>
    <row r="115" spans="3:13" ht="15.5" x14ac:dyDescent="0.35">
      <c r="C115" t="s">
        <v>317</v>
      </c>
      <c r="D115" s="5">
        <v>1577002631</v>
      </c>
      <c r="E115" s="5">
        <v>4365419576</v>
      </c>
      <c r="F115" s="5">
        <v>44293366863</v>
      </c>
      <c r="G115" s="5">
        <v>41711096338</v>
      </c>
      <c r="I115" s="5">
        <v>4365419576</v>
      </c>
      <c r="J115" s="5">
        <v>42766289733</v>
      </c>
      <c r="K115" s="5">
        <v>71440184894</v>
      </c>
      <c r="L115" s="5">
        <v>55985820552</v>
      </c>
      <c r="M115" s="5">
        <v>28399530089</v>
      </c>
    </row>
    <row r="116" spans="3:13" ht="15.5" x14ac:dyDescent="0.35">
      <c r="C116" t="s">
        <v>347</v>
      </c>
    </row>
    <row r="117" spans="3:13" ht="15.5" x14ac:dyDescent="0.35">
      <c r="C117" t="s">
        <v>127</v>
      </c>
      <c r="D117" s="5">
        <v>107367307548</v>
      </c>
      <c r="E117" s="5">
        <v>123706879575</v>
      </c>
      <c r="F117" s="5">
        <v>134746070269</v>
      </c>
      <c r="G117" s="5">
        <v>135713366280</v>
      </c>
      <c r="I117" s="5">
        <v>123706879575</v>
      </c>
      <c r="J117" s="5">
        <v>138370849441</v>
      </c>
      <c r="K117" s="5">
        <v>171516886449</v>
      </c>
      <c r="L117" s="5">
        <v>108926644524</v>
      </c>
      <c r="M117" s="5">
        <v>96276790114</v>
      </c>
    </row>
    <row r="118" spans="3:13" ht="15.5" x14ac:dyDescent="0.35">
      <c r="C118" t="s">
        <v>128</v>
      </c>
    </row>
    <row r="119" spans="3:13" ht="15.5" x14ac:dyDescent="0.35">
      <c r="C119" t="s">
        <v>129</v>
      </c>
      <c r="D119" s="5">
        <v>127503947050</v>
      </c>
      <c r="E119" s="5">
        <v>127503947050</v>
      </c>
      <c r="F119" s="5">
        <v>101000000000</v>
      </c>
      <c r="G119" s="5">
        <v>127757724000</v>
      </c>
      <c r="I119" s="5">
        <v>127503947050</v>
      </c>
      <c r="J119" s="5">
        <v>101000000000</v>
      </c>
      <c r="K119" s="5">
        <v>27734500000</v>
      </c>
      <c r="L119" s="5">
        <v>27734500000</v>
      </c>
      <c r="M119" s="5">
        <v>27734500000</v>
      </c>
    </row>
    <row r="120" spans="3:13" ht="15.5" x14ac:dyDescent="0.35">
      <c r="C120" t="s">
        <v>130</v>
      </c>
      <c r="D120" s="5">
        <v>20037577941</v>
      </c>
      <c r="E120" s="5">
        <v>20030310891</v>
      </c>
      <c r="F120" s="5">
        <v>26757724000</v>
      </c>
      <c r="I120" s="5">
        <v>20030310891</v>
      </c>
      <c r="J120" s="5">
        <v>-23437977914</v>
      </c>
    </row>
    <row r="121" spans="3:13" ht="15.5" x14ac:dyDescent="0.35">
      <c r="C121" t="s">
        <v>131</v>
      </c>
      <c r="D121" s="5">
        <v>32838502637</v>
      </c>
      <c r="E121" s="5">
        <v>31939895635</v>
      </c>
      <c r="F121" s="5">
        <v>47069061084</v>
      </c>
      <c r="G121" s="5">
        <v>40257598175</v>
      </c>
      <c r="I121" s="5">
        <v>31939895635</v>
      </c>
      <c r="J121" s="5">
        <v>25918247522</v>
      </c>
      <c r="K121" s="5">
        <v>23080884249</v>
      </c>
      <c r="L121" s="5">
        <v>19541167852</v>
      </c>
      <c r="M121" s="5">
        <v>14653002088</v>
      </c>
    </row>
    <row r="122" spans="3:13" ht="15.5" x14ac:dyDescent="0.35">
      <c r="C122" t="s">
        <v>132</v>
      </c>
      <c r="D122" s="5">
        <v>100000000</v>
      </c>
      <c r="E122" s="5">
        <v>100000000</v>
      </c>
      <c r="I122" s="5">
        <v>100000000</v>
      </c>
      <c r="J122" s="5">
        <v>100000000</v>
      </c>
    </row>
    <row r="123" spans="3:13" ht="15.5" x14ac:dyDescent="0.35">
      <c r="C123" t="s">
        <v>133</v>
      </c>
      <c r="D123" s="5">
        <v>32738502637</v>
      </c>
      <c r="E123" s="5">
        <v>31839895635</v>
      </c>
      <c r="F123" s="5">
        <v>47069061084</v>
      </c>
      <c r="G123" s="5">
        <v>40257598175</v>
      </c>
      <c r="I123" s="5">
        <v>31839895635</v>
      </c>
      <c r="J123" s="5">
        <v>25818247522</v>
      </c>
      <c r="K123" s="5">
        <v>23080884249</v>
      </c>
      <c r="L123" s="5">
        <v>19541167852</v>
      </c>
      <c r="M123" s="5">
        <v>14653002088</v>
      </c>
    </row>
    <row r="124" spans="3:13" ht="15.5" x14ac:dyDescent="0.35">
      <c r="C124" t="s">
        <v>134</v>
      </c>
      <c r="D124" s="5">
        <v>32838502637</v>
      </c>
      <c r="E124" s="5">
        <v>31939895635</v>
      </c>
      <c r="F124" s="5">
        <v>47069061084</v>
      </c>
      <c r="G124" s="5">
        <v>40257598175</v>
      </c>
      <c r="I124" s="5">
        <v>31939895635</v>
      </c>
      <c r="J124" s="5">
        <v>25918247522</v>
      </c>
      <c r="K124" s="5">
        <v>23080884249</v>
      </c>
      <c r="L124" s="5">
        <v>19541167852</v>
      </c>
      <c r="M124" s="5">
        <v>14653002088</v>
      </c>
    </row>
    <row r="125" spans="3:13" ht="15.5" x14ac:dyDescent="0.35">
      <c r="C125" t="s">
        <v>135</v>
      </c>
      <c r="E125" s="5">
        <v>3850792</v>
      </c>
      <c r="I125" s="5">
        <v>3850792</v>
      </c>
      <c r="J125" s="5">
        <v>3558610</v>
      </c>
    </row>
    <row r="126" spans="3:13" ht="15.5" x14ac:dyDescent="0.35">
      <c r="C126" t="s">
        <v>9</v>
      </c>
      <c r="D126" s="5">
        <v>207408014180</v>
      </c>
      <c r="E126" s="5">
        <v>206505990920</v>
      </c>
      <c r="F126" s="5">
        <v>201117507592</v>
      </c>
      <c r="G126" s="5">
        <v>194306044683</v>
      </c>
      <c r="I126" s="5">
        <v>206505990920</v>
      </c>
      <c r="J126" s="5">
        <v>129729390470</v>
      </c>
      <c r="K126" s="5">
        <v>129153006388</v>
      </c>
      <c r="L126" s="5">
        <v>51066744727</v>
      </c>
      <c r="M126" s="5">
        <v>41573331690</v>
      </c>
    </row>
    <row r="127" spans="3:13" ht="15.5" x14ac:dyDescent="0.35">
      <c r="C127" t="s">
        <v>136</v>
      </c>
      <c r="D127" s="5">
        <v>314775321728</v>
      </c>
      <c r="E127" s="5">
        <v>330212870495</v>
      </c>
      <c r="F127" s="5">
        <v>335863577861</v>
      </c>
      <c r="G127" s="5">
        <v>330019410963</v>
      </c>
      <c r="I127" s="5">
        <v>330212870495</v>
      </c>
      <c r="J127" s="5">
        <v>268100239911</v>
      </c>
      <c r="K127" s="5">
        <v>300669892837</v>
      </c>
      <c r="L127" s="5">
        <v>159993389251</v>
      </c>
      <c r="M127" s="5">
        <v>137850121804</v>
      </c>
    </row>
    <row r="128" spans="3:13" ht="15.5" x14ac:dyDescent="0.35">
      <c r="C128" t="s">
        <v>137</v>
      </c>
      <c r="D128" s="5">
        <v>2550078941</v>
      </c>
      <c r="E128" s="5">
        <v>2550078941</v>
      </c>
      <c r="F128" s="5">
        <v>2020000000</v>
      </c>
      <c r="G128" s="5">
        <v>2020000000</v>
      </c>
      <c r="I128" s="5">
        <v>2550078941</v>
      </c>
      <c r="J128" s="5">
        <v>2020000000</v>
      </c>
      <c r="K128" s="5">
        <v>277345</v>
      </c>
      <c r="L128" s="5">
        <v>277345</v>
      </c>
      <c r="M128" s="5">
        <v>277345</v>
      </c>
    </row>
    <row r="130" spans="2:13" ht="15.5" x14ac:dyDescent="0.35">
      <c r="B130" t="s">
        <v>138</v>
      </c>
      <c r="C130" t="s">
        <v>139</v>
      </c>
      <c r="D130" s="5">
        <v>1555325889</v>
      </c>
      <c r="E130" s="5">
        <v>-9237289754</v>
      </c>
      <c r="F130" s="5">
        <v>30068024147</v>
      </c>
      <c r="G130" s="5">
        <v>-19140019346</v>
      </c>
      <c r="I130" s="5">
        <v>5567951370</v>
      </c>
      <c r="J130" s="5">
        <v>2997687548</v>
      </c>
      <c r="K130" s="5">
        <v>19735705441</v>
      </c>
      <c r="L130" s="5">
        <v>7734100083</v>
      </c>
      <c r="M130" s="5">
        <v>22887207088</v>
      </c>
    </row>
    <row r="131" spans="2:13" ht="15.5" x14ac:dyDescent="0.35">
      <c r="C131" t="s">
        <v>140</v>
      </c>
      <c r="D131" s="5">
        <v>38249646602</v>
      </c>
      <c r="E131" s="5">
        <v>39582999833</v>
      </c>
      <c r="F131" s="5">
        <v>27685196552</v>
      </c>
      <c r="G131" s="5">
        <v>44768185001</v>
      </c>
      <c r="I131" s="5">
        <v>151063423185</v>
      </c>
      <c r="J131" s="5">
        <v>143981788308</v>
      </c>
      <c r="K131" s="5">
        <v>129626427997</v>
      </c>
      <c r="L131" s="5">
        <v>101458663684</v>
      </c>
      <c r="M131" s="5">
        <v>118362790104</v>
      </c>
    </row>
    <row r="132" spans="2:13" ht="15.5" x14ac:dyDescent="0.35">
      <c r="C132" t="s">
        <v>143</v>
      </c>
      <c r="D132" s="5">
        <v>-29307925954</v>
      </c>
      <c r="E132" s="5">
        <v>-12242795424</v>
      </c>
      <c r="F132" s="5">
        <v>-4659797069</v>
      </c>
      <c r="G132" s="5">
        <v>-1510191095</v>
      </c>
      <c r="I132" s="5">
        <v>-42386915098</v>
      </c>
      <c r="J132" s="5">
        <v>-35270130188</v>
      </c>
      <c r="K132" s="5">
        <v>-48709047407</v>
      </c>
      <c r="L132" s="5">
        <v>-40865720296</v>
      </c>
      <c r="M132" s="5">
        <v>-28899408747</v>
      </c>
    </row>
    <row r="133" spans="2:13" ht="15.5" x14ac:dyDescent="0.35">
      <c r="C133" t="s">
        <v>371</v>
      </c>
      <c r="D133" s="5">
        <v>-5414283955</v>
      </c>
      <c r="E133" s="5">
        <v>-26924531480</v>
      </c>
      <c r="F133" s="5">
        <v>1265506059</v>
      </c>
      <c r="G133" s="5">
        <v>-50557393683</v>
      </c>
      <c r="I133" s="5">
        <v>-85117618388</v>
      </c>
      <c r="J133" s="5">
        <v>-73980910685</v>
      </c>
      <c r="K133" s="5">
        <v>-42022919130</v>
      </c>
      <c r="L133" s="5">
        <v>-22608563678</v>
      </c>
      <c r="M133" s="5">
        <v>-53081280084</v>
      </c>
    </row>
    <row r="134" spans="2:13" ht="15.5" x14ac:dyDescent="0.35">
      <c r="C134" t="s">
        <v>497</v>
      </c>
      <c r="E134" s="5">
        <v>-21302607009</v>
      </c>
      <c r="F134" s="5">
        <v>3225289824</v>
      </c>
      <c r="G134" s="5">
        <v>-3225289824</v>
      </c>
      <c r="I134" s="5">
        <v>-21302607009</v>
      </c>
      <c r="J134" s="5">
        <v>-16945082659</v>
      </c>
      <c r="K134" s="5">
        <v>-17209085814</v>
      </c>
      <c r="L134" s="5">
        <v>-27383498762</v>
      </c>
      <c r="M134" s="5">
        <v>-5925411179</v>
      </c>
    </row>
    <row r="135" spans="2:13" ht="15.5" x14ac:dyDescent="0.35">
      <c r="C135" t="s">
        <v>498</v>
      </c>
    </row>
    <row r="136" spans="2:13" ht="15.5" x14ac:dyDescent="0.35">
      <c r="C136" t="s">
        <v>499</v>
      </c>
      <c r="D136" s="5">
        <v>-1404286324</v>
      </c>
      <c r="E136" s="5">
        <v>11933542840</v>
      </c>
      <c r="F136" s="5">
        <v>-2543587259</v>
      </c>
      <c r="G136" s="5">
        <v>-3803812219</v>
      </c>
      <c r="I136" s="5">
        <v>4181857038</v>
      </c>
      <c r="J136" s="5">
        <v>-11523542360</v>
      </c>
      <c r="K136" s="5">
        <v>-7565985614</v>
      </c>
      <c r="L136" s="5">
        <v>-3643595812</v>
      </c>
      <c r="M136" s="5">
        <v>-4853128145</v>
      </c>
    </row>
    <row r="137" spans="2:13" ht="15.5" x14ac:dyDescent="0.35">
      <c r="C137" t="s">
        <v>500</v>
      </c>
    </row>
    <row r="138" spans="2:13" ht="15.5" x14ac:dyDescent="0.35">
      <c r="C138" t="s">
        <v>184</v>
      </c>
    </row>
    <row r="139" spans="2:13" ht="15.5" x14ac:dyDescent="0.35">
      <c r="C139" t="s">
        <v>524</v>
      </c>
      <c r="E139" s="5">
        <v>-58060146</v>
      </c>
      <c r="F139" s="5">
        <v>2345404343</v>
      </c>
      <c r="G139" s="5">
        <v>-2287344197</v>
      </c>
      <c r="K139" s="5">
        <v>4079886993</v>
      </c>
      <c r="L139" s="5">
        <v>2786380201</v>
      </c>
      <c r="M139" s="5">
        <v>1019455123</v>
      </c>
    </row>
    <row r="140" spans="2:13" ht="15.5" x14ac:dyDescent="0.35">
      <c r="C140" t="s">
        <v>502</v>
      </c>
    </row>
    <row r="141" spans="2:13" ht="15.5" x14ac:dyDescent="0.35">
      <c r="C141" t="s">
        <v>146</v>
      </c>
      <c r="D141" s="5">
        <v>-567824480</v>
      </c>
      <c r="E141" s="5">
        <v>-225838368</v>
      </c>
      <c r="F141" s="5">
        <v>2750011697</v>
      </c>
      <c r="G141" s="5">
        <v>-2524173329</v>
      </c>
      <c r="I141" s="5">
        <v>-870188358</v>
      </c>
      <c r="J141" s="5">
        <v>-3264434868</v>
      </c>
      <c r="K141" s="5">
        <v>1536428416</v>
      </c>
      <c r="L141" s="5">
        <v>-2009565254</v>
      </c>
      <c r="M141" s="5">
        <v>-3735809984</v>
      </c>
    </row>
    <row r="142" spans="2:13" ht="15.5" x14ac:dyDescent="0.35">
      <c r="C142" t="s">
        <v>159</v>
      </c>
      <c r="D142" s="5">
        <v>25577031165</v>
      </c>
      <c r="E142" s="5">
        <v>10020122462</v>
      </c>
      <c r="F142" s="5">
        <v>17916920093</v>
      </c>
      <c r="G142" s="5">
        <v>-29627757602</v>
      </c>
      <c r="I142" s="5">
        <v>23195995107</v>
      </c>
      <c r="J142" s="5">
        <v>23362141885</v>
      </c>
      <c r="K142" s="5">
        <v>-13672626965</v>
      </c>
      <c r="L142" s="5">
        <v>-11058092740</v>
      </c>
      <c r="M142" s="5">
        <v>18334051647</v>
      </c>
    </row>
    <row r="143" spans="2:13" ht="15.5" x14ac:dyDescent="0.35">
      <c r="C143" t="s">
        <v>160</v>
      </c>
      <c r="D143" s="5">
        <v>-2511930481</v>
      </c>
      <c r="E143" s="5">
        <v>-22079872065</v>
      </c>
      <c r="F143" s="5">
        <v>50185529537</v>
      </c>
      <c r="G143" s="5">
        <v>-28105657472</v>
      </c>
      <c r="I143" s="5">
        <v>-27390827865</v>
      </c>
      <c r="J143" s="5">
        <v>-26160414859</v>
      </c>
      <c r="K143" s="5">
        <v>-36146492177</v>
      </c>
      <c r="L143" s="5">
        <v>-16981553674</v>
      </c>
    </row>
    <row r="144" spans="2:13" ht="15.5" x14ac:dyDescent="0.35">
      <c r="C144" t="s">
        <v>161</v>
      </c>
      <c r="D144" s="5">
        <v>-2432394094</v>
      </c>
      <c r="E144" s="5">
        <v>487712964</v>
      </c>
      <c r="F144" s="5">
        <v>4011552354</v>
      </c>
      <c r="G144" s="5">
        <v>-4499265318</v>
      </c>
      <c r="I144" s="5">
        <v>-3910827865</v>
      </c>
      <c r="J144" s="5">
        <v>-24447662378</v>
      </c>
      <c r="K144" s="5">
        <v>-36091707048</v>
      </c>
      <c r="L144" s="5">
        <v>-16981553674</v>
      </c>
    </row>
    <row r="145" spans="3:13" ht="15.5" x14ac:dyDescent="0.35">
      <c r="C145" t="s">
        <v>436</v>
      </c>
      <c r="E145" s="5">
        <v>912414971</v>
      </c>
      <c r="F145" s="5">
        <v>-669498841</v>
      </c>
      <c r="G145" s="5">
        <v>-242916130</v>
      </c>
      <c r="J145" s="5">
        <v>-2015875481</v>
      </c>
    </row>
    <row r="146" spans="3:13" ht="15.5" x14ac:dyDescent="0.35">
      <c r="C146" t="s">
        <v>525</v>
      </c>
      <c r="F146" s="5">
        <v>46843476024</v>
      </c>
      <c r="G146" s="5">
        <v>-46843476024</v>
      </c>
      <c r="K146" s="5">
        <v>-54785129</v>
      </c>
    </row>
    <row r="147" spans="3:13" ht="15.5" x14ac:dyDescent="0.35">
      <c r="C147" t="s">
        <v>526</v>
      </c>
      <c r="D147" s="5">
        <v>-79536387</v>
      </c>
      <c r="E147" s="5">
        <v>-23480000000</v>
      </c>
      <c r="G147" s="5">
        <v>23480000000</v>
      </c>
      <c r="I147" s="5">
        <v>-23480000000</v>
      </c>
    </row>
    <row r="148" spans="3:13" ht="15.5" x14ac:dyDescent="0.35">
      <c r="C148" t="s">
        <v>527</v>
      </c>
    </row>
    <row r="149" spans="3:13" ht="15.5" x14ac:dyDescent="0.35">
      <c r="C149" t="s">
        <v>406</v>
      </c>
    </row>
    <row r="150" spans="3:13" ht="15.5" x14ac:dyDescent="0.35">
      <c r="C150" t="s">
        <v>506</v>
      </c>
    </row>
    <row r="151" spans="3:13" ht="15.5" x14ac:dyDescent="0.35">
      <c r="C151" t="s">
        <v>162</v>
      </c>
    </row>
    <row r="152" spans="3:13" ht="15.5" x14ac:dyDescent="0.35">
      <c r="C152" t="s">
        <v>508</v>
      </c>
    </row>
    <row r="153" spans="3:13" ht="15.5" x14ac:dyDescent="0.35">
      <c r="C153" t="s">
        <v>329</v>
      </c>
      <c r="J153" s="5">
        <v>303123000</v>
      </c>
    </row>
    <row r="154" spans="3:13" ht="15.5" x14ac:dyDescent="0.35">
      <c r="C154" t="s">
        <v>509</v>
      </c>
    </row>
    <row r="155" spans="3:13" ht="15.5" x14ac:dyDescent="0.35">
      <c r="C155" t="s">
        <v>510</v>
      </c>
    </row>
    <row r="156" spans="3:13" ht="15.5" x14ac:dyDescent="0.35">
      <c r="C156" t="s">
        <v>408</v>
      </c>
    </row>
    <row r="157" spans="3:13" ht="15.5" x14ac:dyDescent="0.35">
      <c r="C157" t="s">
        <v>170</v>
      </c>
      <c r="D157" s="5">
        <v>25577031165</v>
      </c>
      <c r="E157" s="5">
        <v>10020122462</v>
      </c>
      <c r="F157" s="5">
        <v>17916920093</v>
      </c>
      <c r="G157" s="5">
        <v>-29627757602</v>
      </c>
      <c r="I157" s="5">
        <v>23195995107</v>
      </c>
      <c r="J157" s="5">
        <v>23362141885</v>
      </c>
      <c r="K157" s="5">
        <v>-13672626965</v>
      </c>
      <c r="L157" s="5">
        <v>-11058092740</v>
      </c>
      <c r="M157" s="5">
        <v>18334051647</v>
      </c>
    </row>
    <row r="158" spans="3:13" ht="15.5" x14ac:dyDescent="0.35">
      <c r="C158" t="s">
        <v>434</v>
      </c>
      <c r="D158" s="5">
        <v>29635478788</v>
      </c>
      <c r="E158" s="5">
        <v>5588417885</v>
      </c>
      <c r="F158" s="5">
        <v>1457619200</v>
      </c>
      <c r="G158" s="5">
        <v>-7046037085</v>
      </c>
      <c r="I158" s="5">
        <v>6968037795</v>
      </c>
      <c r="J158" s="5">
        <v>16843417535</v>
      </c>
      <c r="K158" s="5">
        <v>2977204389</v>
      </c>
    </row>
    <row r="159" spans="3:13" ht="15.5" x14ac:dyDescent="0.35">
      <c r="C159" t="s">
        <v>354</v>
      </c>
      <c r="K159" s="5">
        <v>33071929334</v>
      </c>
      <c r="L159" s="5">
        <v>55246000000</v>
      </c>
    </row>
    <row r="160" spans="3:13" ht="15.5" x14ac:dyDescent="0.35">
      <c r="C160" t="s">
        <v>353</v>
      </c>
      <c r="E160" s="5">
        <v>6333571412</v>
      </c>
      <c r="F160" s="5">
        <v>-2799571412</v>
      </c>
      <c r="G160" s="5">
        <v>-3534000000</v>
      </c>
      <c r="K160" s="5">
        <v>-700008000</v>
      </c>
      <c r="L160" s="5">
        <v>-30887841073</v>
      </c>
      <c r="M160" s="5">
        <v>-2627830259</v>
      </c>
    </row>
    <row r="161" spans="3:13" ht="15.5" x14ac:dyDescent="0.35">
      <c r="C161" t="s">
        <v>511</v>
      </c>
      <c r="D161" s="5">
        <v>-3046983825</v>
      </c>
      <c r="E161" s="5">
        <v>15937088596</v>
      </c>
      <c r="F161" s="5">
        <v>-46040459029</v>
      </c>
      <c r="G161" s="5">
        <v>30103370433</v>
      </c>
      <c r="I161" s="5">
        <v>-30103370433</v>
      </c>
      <c r="J161" s="5">
        <v>-20468827761</v>
      </c>
      <c r="K161" s="5">
        <v>-45093892823</v>
      </c>
      <c r="L161" s="5">
        <v>-4933634156</v>
      </c>
      <c r="M161" s="5">
        <v>-22847482996</v>
      </c>
    </row>
    <row r="162" spans="3:13" ht="15.5" x14ac:dyDescent="0.35">
      <c r="C162" t="s">
        <v>512</v>
      </c>
    </row>
    <row r="163" spans="3:13" ht="15.5" x14ac:dyDescent="0.35">
      <c r="C163" t="s">
        <v>513</v>
      </c>
    </row>
    <row r="164" spans="3:13" ht="15.5" x14ac:dyDescent="0.35">
      <c r="C164" t="s">
        <v>528</v>
      </c>
      <c r="E164" s="5">
        <v>-1527077130</v>
      </c>
      <c r="F164" s="5">
        <v>1527077130</v>
      </c>
      <c r="K164" s="5">
        <v>30000000000</v>
      </c>
      <c r="L164" s="5">
        <v>3000000000</v>
      </c>
      <c r="M164" s="5">
        <v>30250000000</v>
      </c>
    </row>
    <row r="165" spans="3:13" ht="15.5" x14ac:dyDescent="0.35">
      <c r="C165" t="s">
        <v>529</v>
      </c>
      <c r="D165" s="5">
        <v>7267050</v>
      </c>
      <c r="E165" s="5">
        <v>3947050</v>
      </c>
      <c r="G165" s="5">
        <v>-3947050</v>
      </c>
      <c r="I165" s="5">
        <v>3947050</v>
      </c>
    </row>
    <row r="166" spans="3:13" ht="15.5" x14ac:dyDescent="0.35">
      <c r="C166" t="s">
        <v>530</v>
      </c>
      <c r="D166" s="5">
        <v>-2088921168</v>
      </c>
      <c r="E166" s="5">
        <v>-2224370790</v>
      </c>
      <c r="F166" s="5">
        <v>-5284877280</v>
      </c>
      <c r="G166" s="5">
        <v>7509248070</v>
      </c>
      <c r="I166" s="5">
        <v>-8780889744</v>
      </c>
      <c r="J166" s="5">
        <v>-5744519363</v>
      </c>
      <c r="K166" s="5">
        <v>-3844110996</v>
      </c>
      <c r="L166" s="5">
        <v>-3427524256</v>
      </c>
    </row>
    <row r="167" spans="3:13" ht="15.5" x14ac:dyDescent="0.35">
      <c r="C167" t="s">
        <v>531</v>
      </c>
      <c r="K167" s="5">
        <v>175237200</v>
      </c>
      <c r="L167" s="5">
        <v>282572850</v>
      </c>
    </row>
    <row r="168" spans="3:13" ht="15.5" x14ac:dyDescent="0.35">
      <c r="C168" t="s">
        <v>532</v>
      </c>
      <c r="K168" s="5">
        <v>-30000000000</v>
      </c>
      <c r="L168" s="5">
        <v>-30000000000</v>
      </c>
    </row>
    <row r="169" spans="3:13" ht="15.5" x14ac:dyDescent="0.35">
      <c r="C169" t="s">
        <v>517</v>
      </c>
      <c r="D169" s="5">
        <v>-30205413</v>
      </c>
      <c r="E169" s="5">
        <v>-141304358</v>
      </c>
      <c r="F169" s="5">
        <v>9433708</v>
      </c>
      <c r="G169" s="5">
        <v>131870650</v>
      </c>
      <c r="I169" s="5">
        <v>-141304358</v>
      </c>
      <c r="J169" s="5">
        <v>-227712033</v>
      </c>
      <c r="K169" s="5">
        <v>-258986069</v>
      </c>
      <c r="L169" s="5">
        <v>-174137725</v>
      </c>
      <c r="M169" s="5">
        <v>-645063478</v>
      </c>
    </row>
    <row r="170" spans="3:13" ht="15.5" x14ac:dyDescent="0.35">
      <c r="C170" t="s">
        <v>469</v>
      </c>
    </row>
    <row r="171" spans="3:13" ht="15.5" x14ac:dyDescent="0.35">
      <c r="C171" t="s">
        <v>514</v>
      </c>
      <c r="M171" s="5">
        <v>163528380</v>
      </c>
    </row>
    <row r="172" spans="3:13" ht="15.5" x14ac:dyDescent="0.35">
      <c r="C172" t="s">
        <v>533</v>
      </c>
    </row>
    <row r="173" spans="3:13" ht="15.5" x14ac:dyDescent="0.35">
      <c r="C173" t="s">
        <v>185</v>
      </c>
      <c r="D173" s="5">
        <v>-323963267</v>
      </c>
      <c r="E173" s="5">
        <v>-998837042</v>
      </c>
      <c r="F173" s="5">
        <v>505637369</v>
      </c>
      <c r="G173" s="5">
        <v>493199673</v>
      </c>
      <c r="I173" s="5">
        <v>-998837042</v>
      </c>
      <c r="J173" s="5">
        <v>-505637369</v>
      </c>
      <c r="L173" s="5">
        <v>-163528380</v>
      </c>
    </row>
    <row r="174" spans="3:13" ht="15.5" x14ac:dyDescent="0.35">
      <c r="C174" t="s">
        <v>534</v>
      </c>
      <c r="F174" s="5">
        <v>69199725000</v>
      </c>
      <c r="G174" s="5">
        <v>-69199725000</v>
      </c>
      <c r="I174" s="5">
        <v>69199725000</v>
      </c>
      <c r="J174" s="5">
        <v>30763499000</v>
      </c>
      <c r="M174" s="5">
        <v>14040900000</v>
      </c>
    </row>
    <row r="175" spans="3:13" ht="15.5" x14ac:dyDescent="0.35">
      <c r="C175" t="s">
        <v>535</v>
      </c>
    </row>
    <row r="176" spans="3:13" ht="15.5" x14ac:dyDescent="0.35">
      <c r="C176" t="s">
        <v>518</v>
      </c>
    </row>
    <row r="177" spans="2:13" ht="15.5" x14ac:dyDescent="0.35">
      <c r="C177" t="s">
        <v>158</v>
      </c>
      <c r="F177" s="5">
        <v>-657664593</v>
      </c>
      <c r="G177" s="5">
        <v>657664593</v>
      </c>
    </row>
    <row r="178" spans="2:13" ht="15.5" x14ac:dyDescent="0.35">
      <c r="C178" t="s">
        <v>187</v>
      </c>
      <c r="D178" s="5">
        <v>24620426573</v>
      </c>
      <c r="E178" s="5">
        <v>-21297039357</v>
      </c>
      <c r="F178" s="5">
        <v>98170473777</v>
      </c>
      <c r="G178" s="5">
        <v>-76873434420</v>
      </c>
      <c r="I178" s="5">
        <v>1373118612</v>
      </c>
      <c r="J178" s="5">
        <v>199414574</v>
      </c>
      <c r="K178" s="5">
        <v>-30083413701</v>
      </c>
      <c r="L178" s="5">
        <v>-20305546331</v>
      </c>
      <c r="M178" s="5">
        <v>41221258735</v>
      </c>
    </row>
    <row r="179" spans="2:13" ht="15.5" x14ac:dyDescent="0.35">
      <c r="C179" t="s">
        <v>536</v>
      </c>
    </row>
    <row r="180" spans="2:13" ht="15.5" x14ac:dyDescent="0.35">
      <c r="C180" t="s">
        <v>519</v>
      </c>
    </row>
    <row r="181" spans="2:13" ht="15.5" x14ac:dyDescent="0.35">
      <c r="C181" t="s">
        <v>188</v>
      </c>
      <c r="D181" s="5">
        <v>4036506961</v>
      </c>
      <c r="E181" s="5">
        <v>770161</v>
      </c>
      <c r="F181" s="5">
        <v>-605161</v>
      </c>
      <c r="G181" s="5">
        <v>-165000</v>
      </c>
      <c r="I181" s="5">
        <v>2663388349</v>
      </c>
      <c r="J181" s="5">
        <v>2463973775</v>
      </c>
      <c r="K181" s="5">
        <v>29547207476</v>
      </c>
      <c r="L181" s="5">
        <v>59602857240</v>
      </c>
      <c r="M181" s="5">
        <v>8004070903</v>
      </c>
    </row>
    <row r="182" spans="2:13" ht="15.5" x14ac:dyDescent="0.35">
      <c r="C182" t="s">
        <v>189</v>
      </c>
      <c r="D182" s="5">
        <v>28656933534</v>
      </c>
      <c r="E182" s="5">
        <v>-21296269196</v>
      </c>
      <c r="F182" s="5">
        <v>98169868616</v>
      </c>
      <c r="G182" s="5">
        <v>-76873599420</v>
      </c>
      <c r="I182" s="5">
        <v>4036506961</v>
      </c>
      <c r="J182" s="5">
        <v>2663388349</v>
      </c>
      <c r="K182" s="5">
        <v>-536206225</v>
      </c>
      <c r="L182" s="5">
        <v>39297310909</v>
      </c>
      <c r="M182" s="5">
        <v>49225329638</v>
      </c>
    </row>
    <row r="184" spans="2:13" ht="15.5" x14ac:dyDescent="0.35">
      <c r="B184" t="s">
        <v>190</v>
      </c>
      <c r="C184" t="s">
        <v>11</v>
      </c>
      <c r="D184" s="5">
        <v>2550000000</v>
      </c>
      <c r="E184" s="5">
        <v>2550000000</v>
      </c>
      <c r="F184" s="5">
        <v>2020000000</v>
      </c>
      <c r="G184" s="5">
        <v>2020000000</v>
      </c>
      <c r="I184" s="5">
        <v>2550000000</v>
      </c>
      <c r="J184" s="5">
        <v>2020000000</v>
      </c>
      <c r="K184" s="5">
        <v>0</v>
      </c>
      <c r="L184" s="5">
        <v>0</v>
      </c>
      <c r="M184" s="5">
        <v>0</v>
      </c>
    </row>
    <row r="185" spans="2:13" ht="15.5" x14ac:dyDescent="0.35">
      <c r="C185" t="s">
        <v>191</v>
      </c>
      <c r="D185" s="6">
        <v>0.35</v>
      </c>
      <c r="E185" s="6">
        <v>-0.31</v>
      </c>
      <c r="F185" s="6">
        <v>0.24</v>
      </c>
      <c r="G185" s="6">
        <v>2.27</v>
      </c>
    </row>
    <row r="186" spans="2:13" ht="15.5" x14ac:dyDescent="0.35">
      <c r="C186" t="s">
        <v>192</v>
      </c>
      <c r="D186" s="6">
        <v>185.71</v>
      </c>
      <c r="E186" s="6">
        <v>-261.29000000000002</v>
      </c>
      <c r="F186" s="6">
        <v>408.33</v>
      </c>
      <c r="G186" s="6">
        <v>29.96</v>
      </c>
    </row>
    <row r="187" spans="2:13" ht="15.5" x14ac:dyDescent="0.35">
      <c r="C187" t="s">
        <v>59</v>
      </c>
      <c r="D187" s="6">
        <v>4.41</v>
      </c>
      <c r="E187" s="6">
        <v>6.08</v>
      </c>
      <c r="F187" s="6">
        <v>7.92</v>
      </c>
      <c r="G187" s="6">
        <v>2.76</v>
      </c>
    </row>
    <row r="188" spans="2:13" ht="15.5" x14ac:dyDescent="0.35">
      <c r="C188" t="s">
        <v>193</v>
      </c>
      <c r="D188" s="5">
        <v>3600000000</v>
      </c>
      <c r="F188" s="5">
        <v>1200000000</v>
      </c>
      <c r="G188" s="5">
        <v>13660000000</v>
      </c>
    </row>
    <row r="189" spans="2:13" ht="15.5" x14ac:dyDescent="0.35">
      <c r="C189" t="s">
        <v>194</v>
      </c>
      <c r="D189" s="6">
        <v>2.8999999999999998E-3</v>
      </c>
      <c r="E189" s="6">
        <v>-2.3999999999999998E-3</v>
      </c>
      <c r="F189" s="6">
        <v>1.4000000000000002E-3</v>
      </c>
      <c r="G189" s="6">
        <v>1.3899999999999999E-2</v>
      </c>
    </row>
    <row r="190" spans="2:13" ht="15.5" x14ac:dyDescent="0.35">
      <c r="C190" t="s">
        <v>195</v>
      </c>
      <c r="D190" s="6">
        <v>4.3E-3</v>
      </c>
      <c r="E190" s="6">
        <v>-3.9000000000000003E-3</v>
      </c>
      <c r="F190" s="6">
        <v>2.3999999999999998E-3</v>
      </c>
      <c r="G190" s="6">
        <v>2.3599999999999999E-2</v>
      </c>
    </row>
    <row r="191" spans="2:13" ht="15.5" x14ac:dyDescent="0.35">
      <c r="C191" t="s">
        <v>196</v>
      </c>
      <c r="D191" s="6">
        <v>2.5999999999999999E-3</v>
      </c>
      <c r="E191" s="6">
        <v>-1.06E-2</v>
      </c>
      <c r="F191" s="6">
        <v>-5.6999999999999993E-3</v>
      </c>
      <c r="G191" s="6">
        <v>5.1200000000000002E-2</v>
      </c>
    </row>
    <row r="192" spans="2:13" ht="15.5" x14ac:dyDescent="0.35">
      <c r="C192" t="s">
        <v>197</v>
      </c>
      <c r="D192" s="6">
        <v>0.35</v>
      </c>
      <c r="E192" s="6">
        <v>-1.1599999999999999</v>
      </c>
      <c r="F192" s="6">
        <v>-0.7</v>
      </c>
      <c r="G192" s="6">
        <v>2.77</v>
      </c>
    </row>
    <row r="193" spans="3:13" ht="15.5" x14ac:dyDescent="0.35">
      <c r="C193" t="s">
        <v>198</v>
      </c>
      <c r="D193" s="5">
        <v>207000000000</v>
      </c>
      <c r="E193" s="5">
        <v>207000000000</v>
      </c>
      <c r="F193" s="5">
        <v>201000000000</v>
      </c>
      <c r="G193" s="5">
        <v>194000000000</v>
      </c>
    </row>
    <row r="194" spans="3:13" ht="15.5" x14ac:dyDescent="0.35">
      <c r="C194" t="s">
        <v>199</v>
      </c>
      <c r="D194" s="6">
        <v>0.8</v>
      </c>
      <c r="E194" s="5">
        <v>1</v>
      </c>
      <c r="F194" s="6">
        <v>0.98</v>
      </c>
      <c r="G194" s="6">
        <v>0.71</v>
      </c>
    </row>
    <row r="195" spans="3:13" ht="15.5" x14ac:dyDescent="0.35">
      <c r="C195" t="s">
        <v>200</v>
      </c>
      <c r="D195" s="6">
        <v>81.33</v>
      </c>
      <c r="E195" s="6">
        <v>80.98</v>
      </c>
      <c r="F195" s="6">
        <v>99.56</v>
      </c>
      <c r="G195" s="6">
        <v>96.19</v>
      </c>
    </row>
    <row r="196" spans="3:13" ht="15.5" x14ac:dyDescent="0.35">
      <c r="C196" t="s">
        <v>201</v>
      </c>
      <c r="D196" s="6">
        <v>0.8</v>
      </c>
      <c r="E196" s="5">
        <v>1</v>
      </c>
      <c r="F196" s="6">
        <v>0.98</v>
      </c>
      <c r="G196" s="6">
        <v>0.71</v>
      </c>
    </row>
    <row r="197" spans="3:13" ht="15.5" x14ac:dyDescent="0.35">
      <c r="C197" t="s">
        <v>202</v>
      </c>
      <c r="D197" s="6">
        <v>81.33</v>
      </c>
      <c r="E197" s="6">
        <v>80.98</v>
      </c>
      <c r="F197" s="6">
        <v>99.56</v>
      </c>
      <c r="G197" s="6">
        <v>96.19</v>
      </c>
    </row>
    <row r="198" spans="3:13" ht="15.5" x14ac:dyDescent="0.35">
      <c r="C198" t="s">
        <v>203</v>
      </c>
      <c r="D198" s="5">
        <v>13000000000</v>
      </c>
      <c r="E198" s="5">
        <v>17000000000</v>
      </c>
      <c r="F198" s="5">
        <v>19000000000</v>
      </c>
      <c r="G198" s="5">
        <v>14000000000</v>
      </c>
    </row>
    <row r="199" spans="3:13" ht="15.5" x14ac:dyDescent="0.35">
      <c r="C199" t="s">
        <v>204</v>
      </c>
      <c r="D199" s="5">
        <v>1000000000</v>
      </c>
      <c r="E199" s="5">
        <v>4000000000</v>
      </c>
      <c r="F199" s="5">
        <v>43000000000</v>
      </c>
      <c r="G199" s="5">
        <v>40000000000</v>
      </c>
    </row>
    <row r="200" spans="3:13" ht="15.5" x14ac:dyDescent="0.35">
      <c r="C200" t="s">
        <v>205</v>
      </c>
      <c r="D200" s="5">
        <v>207000000000</v>
      </c>
      <c r="E200" s="5">
        <v>207000000000</v>
      </c>
      <c r="F200" s="5">
        <v>201000000000</v>
      </c>
      <c r="G200" s="5">
        <v>194000000000</v>
      </c>
    </row>
    <row r="201" spans="3:13" ht="15.5" x14ac:dyDescent="0.35">
      <c r="C201" t="s">
        <v>23</v>
      </c>
      <c r="D201" s="5">
        <v>14000000000</v>
      </c>
      <c r="E201" s="5">
        <v>21000000000</v>
      </c>
      <c r="F201" s="5">
        <v>62000000000</v>
      </c>
      <c r="G201" s="5">
        <v>54000000000</v>
      </c>
    </row>
    <row r="202" spans="3:13" ht="15.5" x14ac:dyDescent="0.35">
      <c r="C202" t="s">
        <v>20</v>
      </c>
      <c r="D202" s="5">
        <v>-14000000000</v>
      </c>
      <c r="E202" s="5">
        <v>17000000000</v>
      </c>
      <c r="F202" s="5">
        <v>37000000000</v>
      </c>
      <c r="G202" s="5">
        <v>31000000000</v>
      </c>
    </row>
    <row r="203" spans="3:13" ht="15.5" x14ac:dyDescent="0.35">
      <c r="C203" t="s">
        <v>206</v>
      </c>
      <c r="D203" s="5">
        <v>28000000000</v>
      </c>
      <c r="E203" s="5">
        <v>6000000000</v>
      </c>
      <c r="F203" s="5">
        <v>54000000000</v>
      </c>
      <c r="G203" s="5">
        <v>57000000000</v>
      </c>
    </row>
    <row r="204" spans="3:13" ht="15.5" x14ac:dyDescent="0.35">
      <c r="C204" t="s">
        <v>207</v>
      </c>
      <c r="D204" s="5">
        <v>2000000000</v>
      </c>
      <c r="E204" s="5">
        <v>-9000000000</v>
      </c>
      <c r="F204" s="5">
        <v>30000000000</v>
      </c>
      <c r="G204" s="5">
        <v>-19000000000</v>
      </c>
    </row>
    <row r="205" spans="3:13" ht="15.5" x14ac:dyDescent="0.35">
      <c r="C205" t="s">
        <v>208</v>
      </c>
      <c r="D205" s="5">
        <v>-2000000000</v>
      </c>
      <c r="E205" s="5">
        <v>0</v>
      </c>
      <c r="F205" s="5">
        <v>4000000000</v>
      </c>
      <c r="G205" s="5">
        <v>-4000000000</v>
      </c>
    </row>
    <row r="206" spans="3:13" ht="15.5" x14ac:dyDescent="0.35">
      <c r="C206" t="s">
        <v>12</v>
      </c>
      <c r="D206" s="5">
        <v>-1000000000</v>
      </c>
      <c r="E206" s="5">
        <v>-9000000000</v>
      </c>
      <c r="F206" s="5">
        <v>34000000000</v>
      </c>
      <c r="G206" s="5">
        <v>-24000000000</v>
      </c>
    </row>
    <row r="207" spans="3:13" ht="15.5" x14ac:dyDescent="0.35">
      <c r="C207" t="s">
        <v>15</v>
      </c>
      <c r="D207" s="6">
        <v>-0.34</v>
      </c>
      <c r="E207" s="6">
        <v>-3.43</v>
      </c>
      <c r="F207" s="6">
        <v>16.87</v>
      </c>
      <c r="G207" s="6">
        <v>-11.7</v>
      </c>
    </row>
    <row r="208" spans="3:13" ht="15.5" x14ac:dyDescent="0.35">
      <c r="C208" t="s">
        <v>44</v>
      </c>
      <c r="I208" s="6">
        <v>2.36</v>
      </c>
      <c r="J208" s="6">
        <v>1.4</v>
      </c>
      <c r="K208" s="6">
        <v>372369.85</v>
      </c>
      <c r="L208" s="6">
        <v>270140.43</v>
      </c>
      <c r="M208" s="6">
        <v>285765.59999999998</v>
      </c>
    </row>
    <row r="209" spans="3:13" ht="15.5" x14ac:dyDescent="0.35">
      <c r="C209" t="s">
        <v>58</v>
      </c>
      <c r="I209" s="6">
        <v>34.32</v>
      </c>
      <c r="J209" s="5">
        <v>0</v>
      </c>
      <c r="K209" s="5">
        <v>0</v>
      </c>
      <c r="L209" s="5">
        <v>0</v>
      </c>
      <c r="M209" s="5">
        <v>0</v>
      </c>
    </row>
    <row r="210" spans="3:13" ht="15.5" x14ac:dyDescent="0.35">
      <c r="C210" t="s">
        <v>61</v>
      </c>
      <c r="I210" s="6">
        <v>1.43</v>
      </c>
      <c r="J210" s="5">
        <v>0</v>
      </c>
      <c r="K210" s="5">
        <v>0</v>
      </c>
      <c r="L210" s="5">
        <v>0</v>
      </c>
      <c r="M210" s="5">
        <v>0</v>
      </c>
    </row>
    <row r="211" spans="3:13" ht="15.5" x14ac:dyDescent="0.35">
      <c r="C211" t="s">
        <v>209</v>
      </c>
    </row>
    <row r="212" spans="3:13" ht="15.5" x14ac:dyDescent="0.35">
      <c r="C212" t="s">
        <v>210</v>
      </c>
      <c r="I212" s="6">
        <v>1.8200000000000001E-2</v>
      </c>
      <c r="J212" s="6">
        <v>1.06E-2</v>
      </c>
      <c r="K212" s="6">
        <v>0.34350000000000003</v>
      </c>
      <c r="L212" s="6">
        <v>0.46829999999999999</v>
      </c>
      <c r="M212" s="6">
        <v>0.57489999999999997</v>
      </c>
    </row>
    <row r="213" spans="3:13" ht="15.5" x14ac:dyDescent="0.35">
      <c r="C213" t="s">
        <v>211</v>
      </c>
      <c r="I213" s="6">
        <v>2.92E-2</v>
      </c>
      <c r="J213" s="6">
        <v>2.1899999999999999E-2</v>
      </c>
      <c r="K213" s="6">
        <v>0.79959999999999998</v>
      </c>
      <c r="L213" s="6">
        <v>1.4671000000000001</v>
      </c>
      <c r="M213" s="6">
        <v>1.9063999999999999</v>
      </c>
    </row>
    <row r="214" spans="3:13" ht="15.5" x14ac:dyDescent="0.35">
      <c r="C214" t="s">
        <v>212</v>
      </c>
      <c r="I214" s="6">
        <v>1.3300000000000001E-2</v>
      </c>
      <c r="J214" s="6">
        <v>4.7300000000000002E-2</v>
      </c>
      <c r="K214" s="6">
        <v>0.49579999999999996</v>
      </c>
      <c r="L214" s="6">
        <v>0.60030000000000006</v>
      </c>
      <c r="M214" s="6">
        <v>1.504</v>
      </c>
    </row>
    <row r="215" spans="3:13" ht="15.5" x14ac:dyDescent="0.35">
      <c r="C215" t="s">
        <v>213</v>
      </c>
      <c r="I215" s="6">
        <v>0.34</v>
      </c>
      <c r="J215" s="6">
        <v>0.98</v>
      </c>
      <c r="K215" s="6">
        <v>131.18</v>
      </c>
      <c r="L215" s="6">
        <v>20.51</v>
      </c>
      <c r="M215" s="6">
        <v>16.649999999999999</v>
      </c>
    </row>
    <row r="216" spans="3:13" ht="15.5" x14ac:dyDescent="0.35">
      <c r="C216" t="s">
        <v>55</v>
      </c>
      <c r="I216" s="5">
        <v>1</v>
      </c>
      <c r="J216" s="5">
        <v>0</v>
      </c>
      <c r="K216" s="5">
        <v>0</v>
      </c>
      <c r="L216" s="5">
        <v>0</v>
      </c>
      <c r="M216" s="5">
        <v>0</v>
      </c>
    </row>
    <row r="217" spans="3:13" ht="15.5" x14ac:dyDescent="0.35">
      <c r="C217" t="s">
        <v>52</v>
      </c>
      <c r="I217" s="6">
        <v>80.98</v>
      </c>
      <c r="J217" s="6">
        <v>64.22</v>
      </c>
      <c r="K217" s="6">
        <v>465676.35</v>
      </c>
      <c r="L217" s="6">
        <v>184127.15</v>
      </c>
      <c r="M217" s="6">
        <v>149897.53</v>
      </c>
    </row>
    <row r="218" spans="3:13" ht="15.5" x14ac:dyDescent="0.35">
      <c r="C218" t="s">
        <v>214</v>
      </c>
      <c r="I218" s="5">
        <v>1</v>
      </c>
      <c r="J218" s="5">
        <v>0</v>
      </c>
      <c r="K218" s="5">
        <v>0</v>
      </c>
      <c r="L218" s="5">
        <v>0</v>
      </c>
      <c r="M218" s="5">
        <v>0</v>
      </c>
    </row>
    <row r="219" spans="3:13" ht="15.5" x14ac:dyDescent="0.35">
      <c r="C219" t="s">
        <v>215</v>
      </c>
      <c r="I219" s="6">
        <v>80.98</v>
      </c>
      <c r="J219" s="6">
        <v>64.22</v>
      </c>
      <c r="K219" s="6">
        <v>465676.35</v>
      </c>
      <c r="L219" s="6">
        <v>184127.15</v>
      </c>
      <c r="M219" s="6">
        <v>149897.53</v>
      </c>
    </row>
    <row r="220" spans="3:13" ht="15.5" x14ac:dyDescent="0.35">
      <c r="C220" t="s">
        <v>216</v>
      </c>
      <c r="I220" s="5">
        <v>17000000000</v>
      </c>
      <c r="J220" s="5">
        <v>20000000000</v>
      </c>
      <c r="K220" s="5">
        <v>18000000000</v>
      </c>
      <c r="L220" s="5">
        <v>8000000000</v>
      </c>
      <c r="M220" s="5">
        <v>21000000000</v>
      </c>
    </row>
    <row r="221" spans="3:13" ht="15.5" x14ac:dyDescent="0.35">
      <c r="C221" t="s">
        <v>217</v>
      </c>
      <c r="I221" s="5">
        <v>4000000000</v>
      </c>
      <c r="J221" s="5">
        <v>41000000000</v>
      </c>
      <c r="K221" s="5">
        <v>71000000000</v>
      </c>
      <c r="L221" s="5">
        <v>56000000000</v>
      </c>
      <c r="M221" s="5">
        <v>28000000000</v>
      </c>
    </row>
    <row r="222" spans="3:13" ht="15.5" x14ac:dyDescent="0.35">
      <c r="C222" t="s">
        <v>25</v>
      </c>
      <c r="I222" s="5">
        <v>21000000000</v>
      </c>
      <c r="J222" s="5">
        <v>62000000000</v>
      </c>
      <c r="K222" s="5">
        <v>89000000000</v>
      </c>
      <c r="L222" s="5">
        <v>64000000000</v>
      </c>
      <c r="M222" s="5">
        <v>49000000000</v>
      </c>
    </row>
    <row r="223" spans="3:13" ht="15.5" x14ac:dyDescent="0.35">
      <c r="C223" t="s">
        <v>22</v>
      </c>
      <c r="I223" s="5">
        <v>17000000000</v>
      </c>
      <c r="J223" s="5">
        <v>59000000000</v>
      </c>
      <c r="K223" s="5">
        <v>87000000000</v>
      </c>
      <c r="L223" s="5">
        <v>34000000000</v>
      </c>
      <c r="M223" s="5">
        <v>-10000000000</v>
      </c>
    </row>
    <row r="224" spans="3:13" ht="15.5" x14ac:dyDescent="0.35">
      <c r="C224" t="s">
        <v>218</v>
      </c>
      <c r="I224" s="5">
        <v>6000000000</v>
      </c>
      <c r="J224" s="5">
        <v>-13000000000</v>
      </c>
      <c r="K224" s="5">
        <v>-14000000000</v>
      </c>
      <c r="L224" s="5">
        <v>27000000000</v>
      </c>
      <c r="M224" s="5">
        <v>47000000000</v>
      </c>
    </row>
    <row r="225" spans="2:13" ht="15.5" x14ac:dyDescent="0.35">
      <c r="C225" t="s">
        <v>219</v>
      </c>
      <c r="I225" s="5">
        <v>6000000000</v>
      </c>
      <c r="J225" s="5">
        <v>3000000000</v>
      </c>
      <c r="K225" s="5">
        <v>20000000000</v>
      </c>
      <c r="L225" s="5">
        <v>8000000000</v>
      </c>
      <c r="M225" s="5">
        <v>23000000000</v>
      </c>
    </row>
    <row r="226" spans="2:13" ht="15.5" x14ac:dyDescent="0.35">
      <c r="C226" t="s">
        <v>220</v>
      </c>
      <c r="I226" s="5">
        <v>-4000000000</v>
      </c>
      <c r="J226" s="5">
        <v>-24000000000</v>
      </c>
      <c r="K226" s="5">
        <v>-36000000000</v>
      </c>
      <c r="L226" s="5">
        <v>-17000000000</v>
      </c>
    </row>
    <row r="227" spans="2:13" ht="15.5" x14ac:dyDescent="0.35">
      <c r="C227" t="s">
        <v>14</v>
      </c>
      <c r="I227" s="5">
        <v>2000000000</v>
      </c>
      <c r="J227" s="5">
        <v>-21000000000</v>
      </c>
      <c r="K227" s="5">
        <v>-16000000000</v>
      </c>
      <c r="L227" s="5">
        <v>-9000000000</v>
      </c>
      <c r="M227" s="5">
        <v>23000000000</v>
      </c>
    </row>
    <row r="228" spans="2:13" ht="15.5" x14ac:dyDescent="0.35">
      <c r="C228" t="s">
        <v>16</v>
      </c>
      <c r="I228" s="6">
        <v>0.65</v>
      </c>
      <c r="J228" s="6">
        <v>-10.62</v>
      </c>
      <c r="K228" s="6">
        <v>-58973.49</v>
      </c>
      <c r="L228" s="6">
        <v>-33342.78</v>
      </c>
      <c r="M228" s="6">
        <v>82522.52</v>
      </c>
    </row>
    <row r="230" spans="2:13" ht="15.5" x14ac:dyDescent="0.35">
      <c r="B230" t="s">
        <v>221</v>
      </c>
      <c r="C230" t="s">
        <v>222</v>
      </c>
      <c r="D230" s="5">
        <v>899000000</v>
      </c>
      <c r="E230" s="5">
        <v>-799000000</v>
      </c>
      <c r="F230" s="5">
        <v>484000000</v>
      </c>
      <c r="G230" s="5">
        <v>5000000000</v>
      </c>
      <c r="H230" s="5">
        <v>4000000000</v>
      </c>
      <c r="I230" s="5">
        <v>6000000000</v>
      </c>
      <c r="J230" s="5">
        <v>3000000000</v>
      </c>
      <c r="K230" s="5">
        <v>103000000000</v>
      </c>
      <c r="L230" s="5">
        <v>75000000000</v>
      </c>
      <c r="M230" s="5">
        <v>79000000000</v>
      </c>
    </row>
    <row r="231" spans="2:13" ht="15.5" x14ac:dyDescent="0.35">
      <c r="C231" t="s">
        <v>223</v>
      </c>
      <c r="H231" s="5">
        <v>5000000000</v>
      </c>
      <c r="I231" s="5">
        <v>6000000000</v>
      </c>
    </row>
    <row r="232" spans="2:13" ht="15.5" x14ac:dyDescent="0.35">
      <c r="C232" t="s">
        <v>43</v>
      </c>
      <c r="D232" s="6">
        <v>0.35</v>
      </c>
      <c r="E232" s="6">
        <v>-0.31</v>
      </c>
      <c r="F232" s="6">
        <v>0.19</v>
      </c>
      <c r="G232" s="6">
        <v>1.8</v>
      </c>
      <c r="H232" s="6">
        <v>1.41</v>
      </c>
      <c r="I232" s="6">
        <v>2.36</v>
      </c>
      <c r="J232" s="6">
        <v>1.1100000000000001</v>
      </c>
      <c r="K232" s="6">
        <v>40.5</v>
      </c>
      <c r="L232" s="6">
        <v>29.38</v>
      </c>
      <c r="M232" s="6">
        <v>31.08</v>
      </c>
    </row>
    <row r="233" spans="2:13" ht="15.5" x14ac:dyDescent="0.35">
      <c r="C233" t="s">
        <v>226</v>
      </c>
      <c r="H233" s="6">
        <v>2.0299999999999998</v>
      </c>
      <c r="I233" s="6">
        <v>2.36</v>
      </c>
    </row>
    <row r="234" spans="2:13" ht="15.5" x14ac:dyDescent="0.35">
      <c r="C234" t="s">
        <v>229</v>
      </c>
      <c r="D234" s="5">
        <v>38000000000</v>
      </c>
      <c r="E234" s="5">
        <v>34000000000</v>
      </c>
      <c r="F234" s="5">
        <v>25000000000</v>
      </c>
      <c r="G234" s="5">
        <v>50000000000</v>
      </c>
      <c r="H234" s="5">
        <v>150000000000</v>
      </c>
      <c r="I234" s="5">
        <v>145000000000</v>
      </c>
      <c r="J234" s="5">
        <v>152000000000</v>
      </c>
      <c r="K234" s="5">
        <v>134000000000</v>
      </c>
      <c r="L234" s="5">
        <v>100000000000</v>
      </c>
      <c r="M234" s="5">
        <v>106000000000</v>
      </c>
    </row>
    <row r="235" spans="2:13" ht="15.5" x14ac:dyDescent="0.35">
      <c r="C235" t="s">
        <v>230</v>
      </c>
      <c r="H235" s="5">
        <v>146000000000</v>
      </c>
      <c r="I235" s="5">
        <v>145000000000</v>
      </c>
    </row>
    <row r="236" spans="2:13" ht="15.5" x14ac:dyDescent="0.35">
      <c r="C236" t="s">
        <v>234</v>
      </c>
      <c r="I236" s="6">
        <v>40.44</v>
      </c>
    </row>
    <row r="237" spans="2:13" ht="15.5" x14ac:dyDescent="0.35">
      <c r="C237" t="s">
        <v>235</v>
      </c>
      <c r="I237" s="6">
        <v>28.14</v>
      </c>
    </row>
    <row r="238" spans="2:13" ht="15.5" x14ac:dyDescent="0.35">
      <c r="C238" t="s">
        <v>236</v>
      </c>
      <c r="I238" s="6">
        <v>7.42</v>
      </c>
    </row>
    <row r="239" spans="2:13" ht="15.5" x14ac:dyDescent="0.35">
      <c r="C239" t="s">
        <v>237</v>
      </c>
      <c r="I239" s="6">
        <v>3.5499999999999997E-2</v>
      </c>
    </row>
    <row r="240" spans="2:13" ht="15.5" x14ac:dyDescent="0.35">
      <c r="C240" t="s">
        <v>238</v>
      </c>
      <c r="I240" s="6">
        <v>0.99</v>
      </c>
    </row>
    <row r="241" spans="3:9" ht="15.5" x14ac:dyDescent="0.35">
      <c r="C241" t="s">
        <v>239</v>
      </c>
      <c r="I241" s="6">
        <v>0.7</v>
      </c>
    </row>
    <row r="242" spans="3:9" ht="15.5" x14ac:dyDescent="0.35">
      <c r="C242" t="s">
        <v>240</v>
      </c>
      <c r="I242" s="6">
        <v>44.78</v>
      </c>
    </row>
    <row r="243" spans="3:9" ht="15.5" x14ac:dyDescent="0.35">
      <c r="C243" t="s">
        <v>241</v>
      </c>
      <c r="I243" s="6">
        <v>178.66</v>
      </c>
    </row>
    <row r="244" spans="3:9" ht="15.5" x14ac:dyDescent="0.35">
      <c r="C244" t="s">
        <v>242</v>
      </c>
      <c r="I244" s="6">
        <v>45.1</v>
      </c>
    </row>
    <row r="245" spans="3:9" ht="15.5" x14ac:dyDescent="0.35">
      <c r="C245" t="s">
        <v>243</v>
      </c>
      <c r="I245" s="5">
        <v>9</v>
      </c>
    </row>
    <row r="246" spans="3:9" ht="15.5" x14ac:dyDescent="0.35">
      <c r="C246" t="s">
        <v>244</v>
      </c>
      <c r="I246" s="6">
        <v>0.4</v>
      </c>
    </row>
    <row r="247" spans="3:9" ht="15.5" x14ac:dyDescent="0.35">
      <c r="C247" t="s">
        <v>245</v>
      </c>
      <c r="I247" s="6">
        <v>-0.28000000000000003</v>
      </c>
    </row>
    <row r="248" spans="3:9" ht="15.5" x14ac:dyDescent="0.35">
      <c r="C248" t="s">
        <v>246</v>
      </c>
      <c r="I248" s="6">
        <v>2.0299999999999998</v>
      </c>
    </row>
    <row r="249" spans="3:9" ht="15.5" x14ac:dyDescent="0.35">
      <c r="C249" t="s">
        <v>247</v>
      </c>
      <c r="I249" s="6">
        <v>1.41</v>
      </c>
    </row>
    <row r="250" spans="3:9" ht="15.5" x14ac:dyDescent="0.35">
      <c r="C250" t="s">
        <v>248</v>
      </c>
      <c r="I250" s="6">
        <v>57.34</v>
      </c>
    </row>
    <row r="251" spans="3:9" ht="15.5" x14ac:dyDescent="0.35">
      <c r="C251" t="s">
        <v>249</v>
      </c>
      <c r="D251" s="6">
        <v>11.24</v>
      </c>
    </row>
    <row r="252" spans="3:9" ht="15.5" x14ac:dyDescent="0.35">
      <c r="C252" t="s">
        <v>250</v>
      </c>
      <c r="I252" s="6">
        <v>81.33</v>
      </c>
    </row>
    <row r="253" spans="3:9" ht="15.5" x14ac:dyDescent="0.35">
      <c r="C253" t="s">
        <v>251</v>
      </c>
      <c r="I253" s="6">
        <v>0.32</v>
      </c>
    </row>
    <row r="254" spans="3:9" ht="15.5" x14ac:dyDescent="0.35">
      <c r="C254" t="s">
        <v>252</v>
      </c>
      <c r="D254" s="6">
        <v>2.0099999999999998</v>
      </c>
    </row>
    <row r="255" spans="3:9" ht="15.5" x14ac:dyDescent="0.35">
      <c r="C255" t="s">
        <v>253</v>
      </c>
      <c r="D255" s="6">
        <v>1.97</v>
      </c>
    </row>
    <row r="256" spans="3:9" ht="15.5" x14ac:dyDescent="0.35">
      <c r="C256" t="s">
        <v>254</v>
      </c>
      <c r="D256" s="6">
        <v>7.0000000000000007E-2</v>
      </c>
    </row>
    <row r="257" spans="3:9" ht="15.5" x14ac:dyDescent="0.35">
      <c r="C257" t="s">
        <v>255</v>
      </c>
      <c r="D257" s="6">
        <v>0.01</v>
      </c>
    </row>
    <row r="258" spans="3:9" ht="15.5" x14ac:dyDescent="0.35">
      <c r="C258" t="s">
        <v>256</v>
      </c>
      <c r="D258" s="6">
        <v>0.52</v>
      </c>
    </row>
    <row r="259" spans="3:9" ht="15.5" x14ac:dyDescent="0.35">
      <c r="C259" t="s">
        <v>257</v>
      </c>
      <c r="D259" s="6">
        <v>0.05</v>
      </c>
    </row>
    <row r="260" spans="3:9" ht="15.5" x14ac:dyDescent="0.35">
      <c r="C260" t="s">
        <v>258</v>
      </c>
      <c r="D260" s="6">
        <v>1.52</v>
      </c>
    </row>
    <row r="261" spans="3:9" ht="15.5" x14ac:dyDescent="0.35">
      <c r="C261" t="s">
        <v>259</v>
      </c>
      <c r="I261" s="6">
        <v>0.34</v>
      </c>
    </row>
    <row r="262" spans="3:9" ht="15.5" x14ac:dyDescent="0.35">
      <c r="C262" t="s">
        <v>12</v>
      </c>
      <c r="D262" s="5">
        <v>-1000000000</v>
      </c>
    </row>
    <row r="263" spans="3:9" ht="15.5" x14ac:dyDescent="0.35">
      <c r="C263" t="s">
        <v>260</v>
      </c>
      <c r="I263" s="6">
        <v>3.03</v>
      </c>
    </row>
    <row r="264" spans="3:9" ht="15.5" x14ac:dyDescent="0.35">
      <c r="C264" t="s">
        <v>261</v>
      </c>
      <c r="I264" s="6">
        <v>1.6399999999999998E-2</v>
      </c>
    </row>
    <row r="265" spans="3:9" ht="15.5" x14ac:dyDescent="0.35">
      <c r="C265" t="s">
        <v>262</v>
      </c>
      <c r="I265" s="6">
        <v>2.4900000000000002E-2</v>
      </c>
    </row>
    <row r="266" spans="3:9" ht="15.5" x14ac:dyDescent="0.35">
      <c r="C266" t="s">
        <v>263</v>
      </c>
      <c r="I266" s="6">
        <v>1.15E-2</v>
      </c>
    </row>
    <row r="267" spans="3:9" ht="15.5" x14ac:dyDescent="0.35">
      <c r="C267" t="s">
        <v>264</v>
      </c>
      <c r="I267" s="6">
        <v>1.46E-2</v>
      </c>
    </row>
    <row r="268" spans="3:9" ht="15.5" x14ac:dyDescent="0.35">
      <c r="C268" t="s">
        <v>265</v>
      </c>
      <c r="D268" s="6">
        <v>44.87</v>
      </c>
    </row>
    <row r="269" spans="3:9" ht="15.5" x14ac:dyDescent="0.35">
      <c r="C269" t="s">
        <v>266</v>
      </c>
      <c r="D269" s="6">
        <v>3.91</v>
      </c>
    </row>
    <row r="270" spans="3:9" ht="15.5" x14ac:dyDescent="0.35">
      <c r="C270" t="s">
        <v>340</v>
      </c>
      <c r="D270" s="6">
        <v>19.850000000000001</v>
      </c>
    </row>
    <row r="271" spans="3:9" ht="15.5" x14ac:dyDescent="0.35">
      <c r="C271" t="s">
        <v>267</v>
      </c>
      <c r="D271" s="6">
        <v>28.93</v>
      </c>
    </row>
    <row r="272" spans="3:9" ht="15.5" x14ac:dyDescent="0.35">
      <c r="C272" t="s">
        <v>268</v>
      </c>
      <c r="D272" s="6">
        <v>2.0299999999999998</v>
      </c>
    </row>
    <row r="273" spans="3:9" ht="15.5" x14ac:dyDescent="0.35">
      <c r="C273" t="s">
        <v>269</v>
      </c>
      <c r="I273" s="6">
        <v>0.45</v>
      </c>
    </row>
    <row r="274" spans="3:9" ht="15.5" x14ac:dyDescent="0.35">
      <c r="C274" t="s">
        <v>270</v>
      </c>
      <c r="I274" s="6">
        <v>89.97</v>
      </c>
    </row>
    <row r="275" spans="3:9" ht="15.5" x14ac:dyDescent="0.35">
      <c r="C275" t="s">
        <v>39</v>
      </c>
      <c r="I275" s="5">
        <v>145000000000</v>
      </c>
    </row>
    <row r="276" spans="3:9" ht="15.5" x14ac:dyDescent="0.35">
      <c r="C276" t="s">
        <v>271</v>
      </c>
      <c r="I276" s="5">
        <v>131000000000</v>
      </c>
    </row>
    <row r="277" spans="3:9" ht="15.5" x14ac:dyDescent="0.35">
      <c r="C277" t="s">
        <v>272</v>
      </c>
      <c r="I277" s="5">
        <v>2550000000</v>
      </c>
    </row>
    <row r="278" spans="3:9" ht="15.5" x14ac:dyDescent="0.35">
      <c r="C278" t="s">
        <v>273</v>
      </c>
      <c r="I278" s="6">
        <v>0.2079</v>
      </c>
    </row>
    <row r="279" spans="3:9" ht="15.5" x14ac:dyDescent="0.35">
      <c r="C279" t="s">
        <v>274</v>
      </c>
      <c r="D279" s="6">
        <v>0.22889999999999999</v>
      </c>
    </row>
    <row r="280" spans="3:9" ht="15.5" x14ac:dyDescent="0.35">
      <c r="C280" t="s">
        <v>275</v>
      </c>
      <c r="D280" s="6">
        <v>2.06E-2</v>
      </c>
    </row>
    <row r="281" spans="3:9" ht="15.5" x14ac:dyDescent="0.35">
      <c r="C281" t="s">
        <v>276</v>
      </c>
      <c r="D281" s="6">
        <v>2.3900000000000001E-2</v>
      </c>
    </row>
    <row r="282" spans="3:9" ht="15.5" x14ac:dyDescent="0.35">
      <c r="C282" t="s">
        <v>277</v>
      </c>
      <c r="D282" s="6">
        <v>3.73E-2</v>
      </c>
    </row>
    <row r="283" spans="3:9" ht="15.5" x14ac:dyDescent="0.35">
      <c r="C283" t="s">
        <v>278</v>
      </c>
      <c r="D283" s="6">
        <v>7.4999999999999997E-3</v>
      </c>
    </row>
    <row r="284" spans="3:9" ht="15.5" x14ac:dyDescent="0.35">
      <c r="C284" t="s">
        <v>279</v>
      </c>
      <c r="D284" s="6">
        <v>-0.48799999999999999</v>
      </c>
    </row>
    <row r="285" spans="3:9" ht="15.5" x14ac:dyDescent="0.35">
      <c r="C285" t="s">
        <v>286</v>
      </c>
      <c r="I285" s="5">
        <v>6</v>
      </c>
    </row>
    <row r="286" spans="3:9" ht="15.5" x14ac:dyDescent="0.35">
      <c r="C286" t="s">
        <v>287</v>
      </c>
      <c r="I286" s="6">
        <v>0.18</v>
      </c>
    </row>
    <row r="287" spans="3:9" ht="15.5" x14ac:dyDescent="0.35">
      <c r="C287" t="s">
        <v>288</v>
      </c>
      <c r="I287" s="6">
        <v>0.14000000000000001</v>
      </c>
    </row>
    <row r="288" spans="3:9" ht="15.5" x14ac:dyDescent="0.35">
      <c r="C288" t="s">
        <v>289</v>
      </c>
      <c r="I288" s="6">
        <v>0.32</v>
      </c>
    </row>
    <row r="289" spans="3:9" ht="15.5" x14ac:dyDescent="0.35">
      <c r="C289" t="s">
        <v>290</v>
      </c>
      <c r="I289" s="6">
        <v>0.59</v>
      </c>
    </row>
    <row r="290" spans="3:9" ht="15.5" x14ac:dyDescent="0.35">
      <c r="C290" t="s">
        <v>291</v>
      </c>
      <c r="I290" s="6">
        <v>0.7</v>
      </c>
    </row>
    <row r="291" spans="3:9" ht="15.5" x14ac:dyDescent="0.35">
      <c r="C291" t="s">
        <v>292</v>
      </c>
      <c r="I291" s="6">
        <v>0.21</v>
      </c>
    </row>
    <row r="292" spans="3:9" ht="15.5" x14ac:dyDescent="0.35">
      <c r="C292" t="s">
        <v>293</v>
      </c>
      <c r="I292" s="5">
        <v>146000000000</v>
      </c>
    </row>
    <row r="293" spans="3:9" ht="15.5" x14ac:dyDescent="0.35">
      <c r="C293" t="s">
        <v>294</v>
      </c>
      <c r="I293" s="5">
        <v>34000000000</v>
      </c>
    </row>
    <row r="294" spans="3:9" ht="15.5" x14ac:dyDescent="0.35">
      <c r="C294" t="s">
        <v>295</v>
      </c>
      <c r="I294" s="5">
        <v>19000000000</v>
      </c>
    </row>
    <row r="295" spans="3:9" ht="15.5" x14ac:dyDescent="0.35">
      <c r="C295" t="s">
        <v>296</v>
      </c>
      <c r="I295" s="5">
        <v>5000000000</v>
      </c>
    </row>
    <row r="296" spans="3:9" ht="15.5" x14ac:dyDescent="0.35">
      <c r="C296" t="s">
        <v>297</v>
      </c>
      <c r="D296" s="5">
        <v>29000000000</v>
      </c>
    </row>
    <row r="297" spans="3:9" ht="15.5" x14ac:dyDescent="0.35">
      <c r="C297" t="s">
        <v>298</v>
      </c>
      <c r="D297" s="5">
        <v>315000000000</v>
      </c>
    </row>
    <row r="298" spans="3:9" ht="15.5" x14ac:dyDescent="0.35">
      <c r="C298" t="s">
        <v>299</v>
      </c>
      <c r="D298" s="5">
        <v>107000000000</v>
      </c>
    </row>
    <row r="299" spans="3:9" ht="15.5" x14ac:dyDescent="0.35">
      <c r="C299" t="s">
        <v>206</v>
      </c>
      <c r="D299" s="5">
        <v>28000000000</v>
      </c>
    </row>
    <row r="300" spans="3:9" ht="15.5" x14ac:dyDescent="0.35">
      <c r="C300" t="s">
        <v>205</v>
      </c>
      <c r="I300" s="5">
        <v>207000000000</v>
      </c>
    </row>
    <row r="301" spans="3:9" ht="15.5" x14ac:dyDescent="0.35">
      <c r="C301" t="s">
        <v>204</v>
      </c>
      <c r="D301" s="5">
        <v>1000000000</v>
      </c>
    </row>
    <row r="302" spans="3:9" ht="15.5" x14ac:dyDescent="0.35">
      <c r="C302" t="s">
        <v>203</v>
      </c>
      <c r="D302" s="5">
        <v>13000000000</v>
      </c>
    </row>
    <row r="303" spans="3:9" ht="15.5" x14ac:dyDescent="0.35">
      <c r="C303" t="s">
        <v>23</v>
      </c>
      <c r="D303" s="5">
        <v>14000000000</v>
      </c>
    </row>
    <row r="304" spans="3:9" ht="15.5" x14ac:dyDescent="0.35">
      <c r="C304" t="s">
        <v>20</v>
      </c>
      <c r="D304" s="5">
        <v>-14000000000</v>
      </c>
    </row>
    <row r="305" spans="3:9" ht="15.5" x14ac:dyDescent="0.35">
      <c r="C305" t="s">
        <v>300</v>
      </c>
      <c r="I305" s="5">
        <v>207000000000</v>
      </c>
    </row>
    <row r="306" spans="3:9" ht="15.5" x14ac:dyDescent="0.35">
      <c r="C306" t="s">
        <v>301</v>
      </c>
      <c r="I306" s="5">
        <v>3000000000</v>
      </c>
    </row>
    <row r="307" spans="3:9" ht="15.5" x14ac:dyDescent="0.35">
      <c r="C307" t="s">
        <v>302</v>
      </c>
      <c r="I307" s="5">
        <v>-3000000000</v>
      </c>
    </row>
    <row r="308" spans="3:9" ht="15.5" x14ac:dyDescent="0.35">
      <c r="C308" t="s">
        <v>303</v>
      </c>
      <c r="I308" s="5">
        <v>24000000000</v>
      </c>
    </row>
    <row r="309" spans="3:9" ht="15.5" x14ac:dyDescent="0.35">
      <c r="C309" t="s">
        <v>304</v>
      </c>
      <c r="I309" s="5">
        <v>-2000000000</v>
      </c>
    </row>
    <row r="310" spans="3:9" ht="15.5" x14ac:dyDescent="0.35">
      <c r="C310" t="s">
        <v>305</v>
      </c>
      <c r="I310" s="5">
        <v>1000000000</v>
      </c>
    </row>
  </sheetData>
  <pageMargins left="0.7" right="0.7" top="0.75" bottom="0.75" header="0.3" footer="0.3"/>
  <ignoredErrors>
    <ignoredError sqref="A1:M31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4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537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538</v>
      </c>
      <c r="D2" s="2" vm="25">
        <f ca="1">IFERROR(_xlfn.STOCKHISTORY("XIDX:" &amp; $C$1, D3, , 0, 0, 1), "Libur")</f>
        <v>197</v>
      </c>
      <c r="H2" s="2" vm="25">
        <f ca="1">IFERROR(INDEX(D2:G2,COUNT(D2:G2)),"")</f>
        <v>197</v>
      </c>
      <c r="I2" s="2" vm="26">
        <f t="shared" ref="I2:P2" ca="1" si="0">IFERROR(_xlfn.STOCKHISTORY("XIDX:" &amp; $C$1, I1, , 0, 0, 1), "Libur")</f>
        <v>226</v>
      </c>
      <c r="J2" s="2" vm="27">
        <f t="shared" ca="1" si="0"/>
        <v>129</v>
      </c>
      <c r="K2" s="2" vm="28">
        <f t="shared" ca="1" si="0"/>
        <v>51</v>
      </c>
      <c r="L2" s="2" vm="29">
        <f t="shared" ca="1" si="0"/>
        <v>101</v>
      </c>
      <c r="M2" s="2" vm="30">
        <f t="shared" ca="1" si="0"/>
        <v>374</v>
      </c>
      <c r="N2" s="2" vm="31">
        <f t="shared" ca="1" si="0"/>
        <v>50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315000000</v>
      </c>
      <c r="H4" s="2">
        <f>IFERROR(SUM(D4:G4)*(4/MAX(1,COUNT(D4:G4))),"")</f>
        <v>1260000000</v>
      </c>
      <c r="I4" s="2">
        <f t="shared" ref="I4:P4" si="1">IFERROR(INDEX(I51:I500,MATCH($C$4,$C$51:$C$500,0)),"")</f>
        <v>22732936314</v>
      </c>
      <c r="J4" s="2">
        <f t="shared" si="1"/>
        <v>1023243242</v>
      </c>
      <c r="K4" s="2">
        <f t="shared" si="1"/>
        <v>3739341400</v>
      </c>
      <c r="L4" s="2">
        <f t="shared" si="1"/>
        <v>8987252297</v>
      </c>
      <c r="M4" s="2">
        <f t="shared" si="1"/>
        <v>1992589556</v>
      </c>
      <c r="N4" s="2">
        <f t="shared" si="1"/>
        <v>9966360080</v>
      </c>
      <c r="O4" s="2">
        <f t="shared" si="1"/>
        <v>39340046784</v>
      </c>
      <c r="P4" s="2">
        <f t="shared" si="1"/>
        <v>37555560459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-1322663376</v>
      </c>
      <c r="H5" s="2">
        <f>IFERROR(SUM(D5:G5)*(4/MAX(1,COUNT(D5:G5))),"")</f>
        <v>-5290653504</v>
      </c>
      <c r="I5" s="2">
        <f t="shared" ref="I5:P5" si="2">IFERROR(INDEX(I51:I500,MATCH($C$5,$C$51:$C$500,0)),"")</f>
        <v>-7190043606</v>
      </c>
      <c r="J5" s="2">
        <f t="shared" si="2"/>
        <v>-2078348124</v>
      </c>
      <c r="K5" s="2">
        <f t="shared" si="2"/>
        <v>-1812541803</v>
      </c>
      <c r="L5" s="2">
        <f t="shared" si="2"/>
        <v>-2434590266</v>
      </c>
      <c r="M5" s="2">
        <f t="shared" si="2"/>
        <v>1666531616</v>
      </c>
      <c r="N5" s="2">
        <f t="shared" si="2"/>
        <v>-4128944217</v>
      </c>
      <c r="O5" s="2">
        <f t="shared" si="2"/>
        <v>497018337</v>
      </c>
      <c r="P5" s="2">
        <f t="shared" si="2"/>
        <v>1556059273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33013356086</v>
      </c>
      <c r="H6" s="2">
        <f>IFERROR(INDEX(D6:G6,COUNT(D6:G6)),"")</f>
        <v>33013356086</v>
      </c>
      <c r="I6" s="2">
        <f t="shared" ref="I6:P6" si="3">IFERROR(INDEX(I51:I500,MATCH($C$6,$C$51:$C$500,0)),"")</f>
        <v>34336019462</v>
      </c>
      <c r="J6" s="2">
        <f t="shared" si="3"/>
        <v>42381063068</v>
      </c>
      <c r="K6" s="2">
        <f t="shared" si="3"/>
        <v>44459411192</v>
      </c>
      <c r="L6" s="2">
        <f t="shared" si="3"/>
        <v>46271952995</v>
      </c>
      <c r="M6" s="2">
        <f t="shared" si="3"/>
        <v>48706543261</v>
      </c>
      <c r="N6" s="2">
        <f t="shared" si="3"/>
        <v>47040011645</v>
      </c>
      <c r="O6" s="2">
        <f t="shared" si="3"/>
        <v>31175635862</v>
      </c>
      <c r="P6" s="2">
        <f t="shared" si="3"/>
        <v>20078617524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0.85</v>
      </c>
      <c r="H7" s="3">
        <f>IFERROR(INDEX(D7:G7,COUNT(D7:G7)),"")</f>
        <v>0.85</v>
      </c>
      <c r="I7" s="3">
        <f t="shared" ref="I7:P7" si="4">IFERROR(INDEX(I51:I500,MATCH($C$7,$C$51:$C$500,0))/1000000000,"")</f>
        <v>0.85</v>
      </c>
      <c r="J7" s="3">
        <f t="shared" si="4"/>
        <v>0.85</v>
      </c>
      <c r="K7" s="3">
        <f t="shared" si="4"/>
        <v>0.85</v>
      </c>
      <c r="L7" s="3">
        <f t="shared" si="4"/>
        <v>0.85</v>
      </c>
      <c r="M7" s="3">
        <f t="shared" si="4"/>
        <v>0.85</v>
      </c>
      <c r="N7" s="3">
        <f t="shared" si="4"/>
        <v>0.85</v>
      </c>
      <c r="O7" s="3">
        <f t="shared" si="4"/>
        <v>0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1000000000</v>
      </c>
      <c r="J8" s="2">
        <f t="shared" si="5"/>
        <v>0</v>
      </c>
      <c r="K8" s="2">
        <f t="shared" si="5"/>
        <v>0</v>
      </c>
      <c r="L8" s="2">
        <f t="shared" si="5"/>
        <v>-1000000000</v>
      </c>
      <c r="M8" s="2">
        <f t="shared" si="5"/>
        <v>5000000000</v>
      </c>
      <c r="N8" s="2">
        <f t="shared" si="5"/>
        <v>-18000000000</v>
      </c>
      <c r="O8" s="2">
        <f t="shared" si="5"/>
        <v>-10000000000</v>
      </c>
      <c r="P8" s="2">
        <f t="shared" si="5"/>
        <v>-2000000000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-0.53</v>
      </c>
      <c r="H9" s="3">
        <f>IFERROR(INDEX(D9:G9,COUNT(D9:G9)),"")</f>
        <v>-0.53</v>
      </c>
      <c r="I9" s="3">
        <f t="shared" ref="I9:P9" si="6">IFERROR(INDEX(I51:I500,MATCH($C$9,$C$51:$C$500,0)),"")</f>
        <v>0.81</v>
      </c>
      <c r="J9" s="3">
        <f t="shared" si="6"/>
        <v>0.14000000000000001</v>
      </c>
      <c r="K9" s="3">
        <f t="shared" si="6"/>
        <v>0.06</v>
      </c>
      <c r="L9" s="3">
        <f t="shared" si="6"/>
        <v>-0.84</v>
      </c>
      <c r="M9" s="3">
        <f t="shared" si="6"/>
        <v>6.25</v>
      </c>
      <c r="N9" s="3">
        <f t="shared" si="6"/>
        <v>-21.32</v>
      </c>
      <c r="O9" s="3">
        <f t="shared" si="6"/>
        <v>-348694.99</v>
      </c>
      <c r="P9" s="3">
        <f t="shared" si="6"/>
        <v>-1949059.22</v>
      </c>
    </row>
    <row r="10" spans="1:16" ht="15.5" x14ac:dyDescent="0.35">
      <c r="C10" t="s">
        <v>17</v>
      </c>
      <c r="D10" s="3">
        <f ca="1">IFERROR(IF(D9=0,"",D2/D9),"")</f>
        <v>-371.69811320754712</v>
      </c>
      <c r="I10" s="3">
        <f t="shared" ref="I10:P10" ca="1" si="7">IFERROR(IF(I9=0,"",I2/I9),"")</f>
        <v>279.01234567901236</v>
      </c>
      <c r="J10" s="3">
        <f t="shared" ca="1" si="7"/>
        <v>921.42857142857133</v>
      </c>
      <c r="K10" s="3">
        <f t="shared" ca="1" si="7"/>
        <v>850</v>
      </c>
      <c r="L10" s="3">
        <f t="shared" ca="1" si="7"/>
        <v>-120.23809523809524</v>
      </c>
      <c r="M10" s="3">
        <f t="shared" ca="1" si="7"/>
        <v>59.84</v>
      </c>
      <c r="N10" s="3">
        <f t="shared" ca="1" si="7"/>
        <v>-2.3452157598499062</v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617519585</v>
      </c>
      <c r="H11" s="2">
        <f>IFERROR(INDEX(D11:G11,COUNT(D11:G11)),"")</f>
        <v>617519585</v>
      </c>
      <c r="I11" s="2">
        <f t="shared" ref="I11:P11" si="8">IFERROR(INDEX(I51:I500,MATCH($C$11,$C$51:$C$500,0)),"")</f>
        <v>1070608981</v>
      </c>
      <c r="J11" s="2">
        <f t="shared" si="8"/>
        <v>376143068</v>
      </c>
      <c r="K11" s="2">
        <f t="shared" si="8"/>
        <v>253881425</v>
      </c>
      <c r="L11" s="2">
        <f t="shared" si="8"/>
        <v>202217004</v>
      </c>
      <c r="M11" s="2">
        <f t="shared" si="8"/>
        <v>921879968</v>
      </c>
      <c r="N11" s="2">
        <f t="shared" si="8"/>
        <v>329201619</v>
      </c>
      <c r="O11" s="2">
        <f t="shared" si="8"/>
        <v>766427935</v>
      </c>
      <c r="P11" s="2">
        <f t="shared" si="8"/>
        <v>791847881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-1000000000</v>
      </c>
      <c r="H12" s="2">
        <f>IFERROR(INDEX(D12:G12,COUNT(D12:G12)),"")</f>
        <v>-1000000000</v>
      </c>
      <c r="I12" s="2">
        <f t="shared" ref="I12:P12" si="9">IFERROR(INDEX(I51:I500,MATCH($C$12,$C$51:$C$500,0)),"")</f>
        <v>-1000000000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-1000000000</v>
      </c>
      <c r="N12" s="2">
        <f t="shared" si="9"/>
        <v>18000000000</v>
      </c>
      <c r="O12" s="2">
        <f t="shared" si="9"/>
        <v>20000000000</v>
      </c>
      <c r="P12" s="2">
        <f t="shared" si="9"/>
        <v>19000000000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18000000000</v>
      </c>
      <c r="O13" s="2">
        <f t="shared" si="10"/>
        <v>20000000000</v>
      </c>
      <c r="P13" s="2">
        <f t="shared" si="10"/>
        <v>20000000000</v>
      </c>
    </row>
    <row r="14" spans="1:1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27</v>
      </c>
      <c r="D15" s="2">
        <f>IFERROR(INDEX(D51:D500,MATCH($C$15,$C$51:$C$500,0)),"")</f>
        <v>261373913</v>
      </c>
      <c r="H15" s="2">
        <f>IFERROR(SUM(D15:G15)*(4/MAX(1,COUNT(D15:G15))),"")</f>
        <v>1045495652</v>
      </c>
      <c r="I15" s="2">
        <f t="shared" ref="I15:P15" si="12">IFERROR(INDEX(I51:I500,MATCH($C$15,$C$51:$C$500,0)),"")</f>
        <v>1722765878</v>
      </c>
      <c r="J15" s="2">
        <f t="shared" si="12"/>
        <v>586886923</v>
      </c>
      <c r="K15" s="2">
        <f t="shared" si="12"/>
        <v>442505598</v>
      </c>
      <c r="L15" s="2">
        <f t="shared" si="12"/>
        <v>570177043</v>
      </c>
      <c r="M15" s="2">
        <f t="shared" si="12"/>
        <v>179090129</v>
      </c>
      <c r="N15" s="2">
        <f t="shared" si="12"/>
        <v>57867459</v>
      </c>
      <c r="O15" s="2">
        <f t="shared" si="12"/>
        <v>-181175842</v>
      </c>
      <c r="P15" s="2">
        <f t="shared" si="12"/>
        <v>-497580910</v>
      </c>
    </row>
    <row r="16" spans="1:16" ht="15.5" x14ac:dyDescent="0.35">
      <c r="C16" t="s">
        <v>28</v>
      </c>
      <c r="D16" s="2">
        <f>IFERROR(INDEX(D51:D500,MATCH($C$16,$C$51:$C$500,0)),"")</f>
        <v>-1584037289</v>
      </c>
      <c r="H16" s="2">
        <f>IFERROR(SUM(D16:G16)*(4/MAX(1,COUNT(D16:G16))),"")</f>
        <v>-6336149156</v>
      </c>
      <c r="I16" s="2">
        <f t="shared" ref="I16:P16" si="13">IFERROR(INDEX(I51:I500,MATCH($C$16,$C$51:$C$500,0)),"")</f>
        <v>-8915696469</v>
      </c>
      <c r="J16" s="2">
        <f t="shared" si="13"/>
        <v>-2672062472</v>
      </c>
      <c r="K16" s="2">
        <f t="shared" si="13"/>
        <v>-2330077688</v>
      </c>
      <c r="L16" s="2">
        <f t="shared" si="13"/>
        <v>-3004767309</v>
      </c>
      <c r="M16" s="2">
        <f t="shared" si="13"/>
        <v>1487441487</v>
      </c>
      <c r="N16" s="2">
        <f t="shared" si="13"/>
        <v>-4186811676</v>
      </c>
      <c r="O16" s="2">
        <f t="shared" si="13"/>
        <v>644943679</v>
      </c>
      <c r="P16" s="2">
        <f t="shared" si="13"/>
        <v>1775508183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167450000000</v>
      </c>
      <c r="H20" s="2">
        <f t="shared" ref="H20:P20" ca="1" si="14">IFERROR(H21*H2,"")</f>
        <v>167450000000</v>
      </c>
      <c r="I20" s="2">
        <f t="shared" ca="1" si="14"/>
        <v>192100000000</v>
      </c>
      <c r="J20" s="2">
        <f t="shared" ca="1" si="14"/>
        <v>109650000000</v>
      </c>
      <c r="K20" s="2">
        <f t="shared" ca="1" si="14"/>
        <v>43350000000</v>
      </c>
      <c r="L20" s="2">
        <f t="shared" ca="1" si="14"/>
        <v>85850000000</v>
      </c>
      <c r="M20" s="2">
        <f t="shared" ca="1" si="14"/>
        <v>317900000000</v>
      </c>
      <c r="N20" s="2">
        <f t="shared" ca="1" si="14"/>
        <v>42500000000</v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850000000</v>
      </c>
      <c r="H21" s="2">
        <f>IFERROR(INDEX(D21:G21,COUNT(D21:G21)),"")</f>
        <v>850000000</v>
      </c>
      <c r="I21" s="2">
        <f t="shared" ref="I21:P21" si="15">IFERROR(INDEX(I51:I500,MATCH($C$7,$C$51:$C$500,0)),"")</f>
        <v>850000000</v>
      </c>
      <c r="J21" s="2">
        <f t="shared" si="15"/>
        <v>850000000</v>
      </c>
      <c r="K21" s="2">
        <f t="shared" si="15"/>
        <v>850000000</v>
      </c>
      <c r="L21" s="2">
        <f t="shared" si="15"/>
        <v>850000000</v>
      </c>
      <c r="M21" s="2">
        <f t="shared" si="15"/>
        <v>850000000</v>
      </c>
      <c r="N21" s="2">
        <f t="shared" si="15"/>
        <v>850000000</v>
      </c>
      <c r="O21" s="2">
        <f t="shared" si="15"/>
        <v>0</v>
      </c>
      <c r="P21" s="2">
        <f t="shared" si="15"/>
        <v>0</v>
      </c>
    </row>
    <row r="23" spans="1:16" ht="15.5" x14ac:dyDescent="0.35">
      <c r="B23" t="s">
        <v>40</v>
      </c>
      <c r="C23" t="s">
        <v>41</v>
      </c>
      <c r="D23" s="3">
        <f>IFERROR(D5/D6*100,"")</f>
        <v>-4.0064493066213975</v>
      </c>
      <c r="H23" s="3">
        <f t="shared" ref="H23:P23" si="16">IFERROR(H5/H6*100,"")</f>
        <v>-16.02579722648559</v>
      </c>
      <c r="I23" s="3">
        <f t="shared" si="16"/>
        <v>-20.940236284398921</v>
      </c>
      <c r="J23" s="3">
        <f t="shared" si="16"/>
        <v>-4.9039546758544281</v>
      </c>
      <c r="K23" s="3">
        <f t="shared" si="16"/>
        <v>-4.0768461713819271</v>
      </c>
      <c r="L23" s="3">
        <f t="shared" si="16"/>
        <v>-5.2614815420975942</v>
      </c>
      <c r="M23" s="3">
        <f t="shared" si="16"/>
        <v>3.4215764544605136</v>
      </c>
      <c r="N23" s="3">
        <f t="shared" si="16"/>
        <v>-8.7775152951920585</v>
      </c>
      <c r="O23" s="3">
        <f t="shared" si="16"/>
        <v>1.594252445082655</v>
      </c>
      <c r="P23" s="3">
        <f t="shared" si="16"/>
        <v>7.7498327319599571</v>
      </c>
    </row>
    <row r="24" spans="1:16" ht="15.5" x14ac:dyDescent="0.35">
      <c r="C24" t="s">
        <v>42</v>
      </c>
      <c r="D24" s="4">
        <f>IFERROR(_xlfn.RRI(5,I23,D23),"")</f>
        <v>-0.28161771407639169</v>
      </c>
      <c r="H24" s="4" t="str">
        <f t="shared" ref="H24:P24" si="17">IFERROR(_xlfn.RRI(5,M23,H23),"")</f>
        <v/>
      </c>
      <c r="I24" s="4">
        <f t="shared" si="17"/>
        <v>0.18993159649037006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-1.55</v>
      </c>
      <c r="H25" s="3">
        <f>IFERROR(INDEX(D25:G25,COUNT(D25:G25)),"")</f>
        <v>-1.55</v>
      </c>
      <c r="I25" s="3">
        <f t="shared" ref="I25:P25" si="18">IFERROR(INDEX(I51:I500,MATCH($C$25,$C$51:$C$500,0)),"")</f>
        <v>-8.43</v>
      </c>
      <c r="J25" s="3">
        <f t="shared" si="18"/>
        <v>-2.44</v>
      </c>
      <c r="K25" s="3">
        <f t="shared" si="18"/>
        <v>-2.21</v>
      </c>
      <c r="L25" s="3">
        <f t="shared" si="18"/>
        <v>-2.85</v>
      </c>
      <c r="M25" s="3">
        <f t="shared" si="18"/>
        <v>1.95</v>
      </c>
      <c r="N25" s="3">
        <f t="shared" si="18"/>
        <v>-4.84</v>
      </c>
      <c r="O25" s="3">
        <f t="shared" si="18"/>
        <v>15596.17</v>
      </c>
      <c r="P25" s="3">
        <f t="shared" si="18"/>
        <v>1124935.98</v>
      </c>
    </row>
    <row r="26" spans="1:16" ht="15.5" x14ac:dyDescent="0.35">
      <c r="C26" t="s">
        <v>45</v>
      </c>
      <c r="D26" s="4">
        <f>IFERROR(_xlfn.RRI(5,I25,D25),"")</f>
        <v>-0.28730973808254334</v>
      </c>
      <c r="H26" s="4" t="str">
        <f t="shared" ref="H26:P26" si="19">IFERROR(_xlfn.RRI(5,M25,H25),"")</f>
        <v/>
      </c>
      <c r="I26" s="4">
        <f t="shared" si="19"/>
        <v>0.11736854810672526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0.37058823529411766</v>
      </c>
      <c r="H27" s="3">
        <f t="shared" ref="H27:P27" si="20">IFERROR(H4/H21,"")</f>
        <v>1.4823529411764707</v>
      </c>
      <c r="I27" s="3">
        <f t="shared" si="20"/>
        <v>26.744630957647058</v>
      </c>
      <c r="J27" s="3">
        <f t="shared" si="20"/>
        <v>1.2038155788235294</v>
      </c>
      <c r="K27" s="3">
        <f t="shared" si="20"/>
        <v>4.3992251764705879</v>
      </c>
      <c r="L27" s="3">
        <f t="shared" si="20"/>
        <v>10.573237996470588</v>
      </c>
      <c r="M27" s="3">
        <f t="shared" si="20"/>
        <v>2.3442230070588237</v>
      </c>
      <c r="N27" s="3">
        <f t="shared" si="20"/>
        <v>11.725129505882354</v>
      </c>
      <c r="O27" s="3" t="str">
        <f t="shared" si="20"/>
        <v/>
      </c>
      <c r="P27" s="3" t="str">
        <f t="shared" si="20"/>
        <v/>
      </c>
    </row>
    <row r="28" spans="1:16" ht="15.5" x14ac:dyDescent="0.35">
      <c r="C28" t="s">
        <v>47</v>
      </c>
      <c r="D28" s="4">
        <f>IFERROR(_xlfn.RRI(5,I27,D27),"")</f>
        <v>-0.57505668286449474</v>
      </c>
      <c r="H28" s="4">
        <f t="shared" ref="H28:P28" si="21">IFERROR(_xlfn.RRI(5,M27,H27),"")</f>
        <v>-8.7588944090032927E-2</v>
      </c>
      <c r="I28" s="4">
        <f t="shared" si="21"/>
        <v>0.17929862522355688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-0.81613285883748521</v>
      </c>
      <c r="I29" s="4">
        <f t="shared" si="22"/>
        <v>2.4549180327868854</v>
      </c>
      <c r="J29" s="4">
        <f t="shared" si="22"/>
        <v>0.10407239819004524</v>
      </c>
      <c r="K29" s="4">
        <f t="shared" si="22"/>
        <v>-0.22456140350877196</v>
      </c>
      <c r="L29" s="4">
        <f t="shared" si="22"/>
        <v>-2.4615384615384617</v>
      </c>
      <c r="M29" s="4">
        <f t="shared" si="22"/>
        <v>-1.4028925619834711</v>
      </c>
      <c r="N29" s="4">
        <f t="shared" si="22"/>
        <v>-1.0003103326008886</v>
      </c>
      <c r="O29" s="4">
        <f t="shared" si="22"/>
        <v>-0.98613594882083877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-0.9445738120849777</v>
      </c>
      <c r="I30" s="4">
        <f t="shared" si="23"/>
        <v>21.216551628102518</v>
      </c>
      <c r="J30" s="4">
        <f t="shared" si="23"/>
        <v>-0.72635736282330365</v>
      </c>
      <c r="K30" s="4">
        <f t="shared" si="23"/>
        <v>-0.58392829349541964</v>
      </c>
      <c r="L30" s="4">
        <f t="shared" si="23"/>
        <v>3.5103379519068398</v>
      </c>
      <c r="M30" s="4">
        <f t="shared" si="23"/>
        <v>-0.80006847635390665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38.68</v>
      </c>
      <c r="H32" s="3">
        <f>IFERROR(INDEX(D32:G32,COUNT(D32:G32)),"")</f>
        <v>38.68</v>
      </c>
      <c r="I32" s="3">
        <f t="shared" ref="I32:P32" si="24">IFERROR(INDEX(I51:I500,MATCH($C$32,$C$51:$C$500,0)),"")</f>
        <v>40.229999999999997</v>
      </c>
      <c r="J32" s="3">
        <f t="shared" si="24"/>
        <v>49.66</v>
      </c>
      <c r="K32" s="3">
        <f t="shared" si="24"/>
        <v>52.1</v>
      </c>
      <c r="L32" s="3">
        <f t="shared" si="24"/>
        <v>54.22</v>
      </c>
      <c r="M32" s="3">
        <f t="shared" si="24"/>
        <v>57.07</v>
      </c>
      <c r="N32" s="3">
        <f t="shared" si="24"/>
        <v>55.12</v>
      </c>
      <c r="O32" s="3">
        <f t="shared" si="24"/>
        <v>1048413.9</v>
      </c>
      <c r="P32" s="3">
        <f t="shared" si="24"/>
        <v>17674839.370000001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4.91</v>
      </c>
      <c r="H33" s="3">
        <f>IFERROR(INDEX(D33:G33,COUNT(D33:G33)),"")</f>
        <v>4.91</v>
      </c>
      <c r="I33" s="3">
        <f t="shared" ref="I33:P33" si="25">IFERROR(INDEX(I51:I500,MATCH($C$33,$C$51:$C$500,0)),"")</f>
        <v>5.62</v>
      </c>
      <c r="J33" s="3">
        <f t="shared" si="25"/>
        <v>2.6</v>
      </c>
      <c r="K33" s="3">
        <f t="shared" si="25"/>
        <v>0.98</v>
      </c>
      <c r="L33" s="3">
        <f t="shared" si="25"/>
        <v>1.86</v>
      </c>
      <c r="M33" s="3">
        <f t="shared" si="25"/>
        <v>6.55</v>
      </c>
      <c r="N33" s="3">
        <f t="shared" si="25"/>
        <v>0.91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-122.58</v>
      </c>
      <c r="H34" s="3">
        <f>IFERROR(INDEX(D34:G34,COUNT(D34:G34)),"")</f>
        <v>-122.58</v>
      </c>
      <c r="I34" s="3">
        <f t="shared" ref="I34:P34" si="26">IFERROR(INDEX(I51:I500,MATCH($C$34,$C$51:$C$500,0)),"")</f>
        <v>-26.81</v>
      </c>
      <c r="J34" s="3">
        <f t="shared" si="26"/>
        <v>-52.87</v>
      </c>
      <c r="K34" s="3">
        <f t="shared" si="26"/>
        <v>-23.08</v>
      </c>
      <c r="L34" s="3">
        <f t="shared" si="26"/>
        <v>-35.44</v>
      </c>
      <c r="M34" s="3">
        <f t="shared" si="26"/>
        <v>191.79</v>
      </c>
      <c r="N34" s="3">
        <f t="shared" si="26"/>
        <v>-10.33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514.76</v>
      </c>
      <c r="H35" s="3">
        <f>IFERROR(INDEX(D35:G35,COUNT(D35:G35)),"")</f>
        <v>514.76</v>
      </c>
      <c r="I35" s="3">
        <f t="shared" ref="I35:P35" si="27">IFERROR(INDEX(I51:I500,MATCH($C$35,$C$51:$C$500,0)),"")</f>
        <v>8.48</v>
      </c>
      <c r="J35" s="3">
        <f t="shared" si="27"/>
        <v>107.59</v>
      </c>
      <c r="K35" s="3">
        <f t="shared" si="27"/>
        <v>11.64</v>
      </c>
      <c r="L35" s="3">
        <f t="shared" si="27"/>
        <v>9.59</v>
      </c>
      <c r="M35" s="3">
        <f t="shared" si="27"/>
        <v>160.18</v>
      </c>
      <c r="N35" s="3">
        <f t="shared" si="27"/>
        <v>4.28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</row>
    <row r="51" spans="2:16" ht="15.5" x14ac:dyDescent="0.35">
      <c r="B51" t="s">
        <v>71</v>
      </c>
      <c r="C51" t="s">
        <v>5</v>
      </c>
      <c r="D51" s="5">
        <v>315000000</v>
      </c>
      <c r="E51" s="5">
        <v>21982774152</v>
      </c>
      <c r="F51" s="5">
        <v>190702703</v>
      </c>
      <c r="G51" s="5">
        <v>248108108</v>
      </c>
      <c r="I51" s="5">
        <v>22732936314</v>
      </c>
      <c r="J51" s="5">
        <v>1023243242</v>
      </c>
      <c r="K51" s="5">
        <v>3739341400</v>
      </c>
      <c r="L51" s="5">
        <v>8987252297</v>
      </c>
      <c r="M51" s="5">
        <v>1992589556</v>
      </c>
      <c r="N51" s="5">
        <v>9966360080</v>
      </c>
      <c r="O51" s="5">
        <v>39340046784</v>
      </c>
      <c r="P51" s="5">
        <v>37555560459</v>
      </c>
    </row>
    <row r="52" spans="2:16" ht="15.5" x14ac:dyDescent="0.35">
      <c r="C52" t="s">
        <v>72</v>
      </c>
      <c r="D52" s="5">
        <v>-270000000</v>
      </c>
      <c r="E52" s="5">
        <v>-19965026952</v>
      </c>
      <c r="F52" s="5">
        <v>-162000000</v>
      </c>
      <c r="G52" s="5">
        <v>-202500000</v>
      </c>
      <c r="I52" s="5">
        <v>-20599526952</v>
      </c>
      <c r="J52" s="5">
        <v>-877500000</v>
      </c>
      <c r="K52" s="5">
        <v>-3492750000</v>
      </c>
      <c r="L52" s="5">
        <v>-8392500000</v>
      </c>
      <c r="M52" s="5">
        <v>-1806675000</v>
      </c>
      <c r="N52" s="5">
        <v>-8525245188</v>
      </c>
      <c r="O52" s="5">
        <v>-31509251254</v>
      </c>
      <c r="P52" s="5">
        <v>-30074877903</v>
      </c>
    </row>
    <row r="53" spans="2:16" ht="15.5" x14ac:dyDescent="0.35">
      <c r="C53" t="s">
        <v>73</v>
      </c>
      <c r="D53" s="5">
        <v>45000000</v>
      </c>
      <c r="E53" s="5">
        <v>2017747200</v>
      </c>
      <c r="F53" s="5">
        <v>28702703</v>
      </c>
      <c r="G53" s="5">
        <v>45608108</v>
      </c>
      <c r="I53" s="5">
        <v>2133409362</v>
      </c>
      <c r="J53" s="5">
        <v>145743242</v>
      </c>
      <c r="K53" s="5">
        <v>246591400</v>
      </c>
      <c r="L53" s="5">
        <v>594752297</v>
      </c>
      <c r="M53" s="5">
        <v>185914556</v>
      </c>
      <c r="N53" s="5">
        <v>1441114892</v>
      </c>
      <c r="O53" s="5">
        <v>7830795530</v>
      </c>
      <c r="P53" s="5">
        <v>7480682556</v>
      </c>
    </row>
    <row r="54" spans="2:16" ht="15.5" x14ac:dyDescent="0.35">
      <c r="C54" t="s">
        <v>74</v>
      </c>
      <c r="D54" s="5">
        <v>-1781762025</v>
      </c>
      <c r="E54" s="5">
        <v>-11343550063</v>
      </c>
      <c r="F54" s="5">
        <v>-579256785</v>
      </c>
      <c r="G54" s="5">
        <v>-706239470</v>
      </c>
      <c r="I54" s="5">
        <v>-13261276178</v>
      </c>
      <c r="J54" s="5">
        <v>-2818494100</v>
      </c>
      <c r="K54" s="5">
        <v>-2576763600</v>
      </c>
      <c r="L54" s="5">
        <v>-3599857834</v>
      </c>
      <c r="M54" s="5">
        <v>-3057034266</v>
      </c>
      <c r="N54" s="5">
        <v>-5764886461</v>
      </c>
      <c r="O54" s="5">
        <v>-6804828825</v>
      </c>
      <c r="P54" s="5">
        <v>-3704260630</v>
      </c>
    </row>
    <row r="55" spans="2:16" ht="15.5" x14ac:dyDescent="0.35">
      <c r="C55" t="s">
        <v>75</v>
      </c>
      <c r="L55" s="5">
        <v>-4628225</v>
      </c>
      <c r="M55" s="5">
        <v>-140380918</v>
      </c>
      <c r="N55" s="5">
        <v>-1429474801</v>
      </c>
      <c r="O55" s="5">
        <v>-499501192</v>
      </c>
      <c r="P55" s="5">
        <v>-906672180</v>
      </c>
    </row>
    <row r="56" spans="2:16" ht="15.5" x14ac:dyDescent="0.35">
      <c r="C56" t="s">
        <v>77</v>
      </c>
      <c r="D56" s="5">
        <v>-1781762025</v>
      </c>
      <c r="E56" s="5">
        <v>-11343550063</v>
      </c>
      <c r="F56" s="5">
        <v>-579256785</v>
      </c>
      <c r="G56" s="5">
        <v>-706239470</v>
      </c>
      <c r="I56" s="5">
        <v>-13261276178</v>
      </c>
      <c r="J56" s="5">
        <v>-2818494100</v>
      </c>
      <c r="K56" s="5">
        <v>-2576763600</v>
      </c>
      <c r="L56" s="5">
        <v>-3595229609</v>
      </c>
      <c r="M56" s="5">
        <v>-2916653348</v>
      </c>
      <c r="N56" s="5">
        <v>-4335411660</v>
      </c>
      <c r="O56" s="5">
        <v>-6305327633</v>
      </c>
      <c r="P56" s="5">
        <v>-2797588450</v>
      </c>
    </row>
    <row r="57" spans="2:16" ht="15.5" x14ac:dyDescent="0.35">
      <c r="C57" t="s">
        <v>79</v>
      </c>
      <c r="D57" s="5">
        <v>-1736762025</v>
      </c>
      <c r="E57" s="5">
        <v>-9325802863</v>
      </c>
      <c r="F57" s="5">
        <v>-550554082</v>
      </c>
      <c r="G57" s="5">
        <v>-660631362</v>
      </c>
      <c r="I57" s="5">
        <v>-11127866816</v>
      </c>
      <c r="J57" s="5">
        <v>-2672750858</v>
      </c>
      <c r="K57" s="5">
        <v>-2330172200</v>
      </c>
      <c r="L57" s="5">
        <v>-3005105537</v>
      </c>
      <c r="M57" s="5">
        <v>-2871119710</v>
      </c>
      <c r="N57" s="5">
        <v>-4323771569</v>
      </c>
      <c r="O57" s="5">
        <v>1025966705</v>
      </c>
      <c r="P57" s="5">
        <v>3776421926</v>
      </c>
    </row>
    <row r="58" spans="2:16" ht="15.5" x14ac:dyDescent="0.35">
      <c r="C58" t="s">
        <v>80</v>
      </c>
      <c r="D58" s="5">
        <v>152724736</v>
      </c>
      <c r="E58" s="5">
        <v>2212129299</v>
      </c>
      <c r="F58" s="5">
        <v>17839</v>
      </c>
      <c r="G58" s="5">
        <v>5215</v>
      </c>
      <c r="I58" s="5">
        <v>2212170347</v>
      </c>
      <c r="J58" s="5">
        <v>688386</v>
      </c>
      <c r="K58" s="5">
        <v>94512</v>
      </c>
      <c r="L58" s="5">
        <v>338228</v>
      </c>
      <c r="M58" s="5">
        <v>4358561197</v>
      </c>
      <c r="N58" s="5">
        <v>136959893</v>
      </c>
      <c r="O58" s="5">
        <v>-381023026</v>
      </c>
      <c r="P58" s="5">
        <v>-2000913743</v>
      </c>
    </row>
    <row r="59" spans="2:16" ht="15.5" x14ac:dyDescent="0.35">
      <c r="C59" t="s">
        <v>78</v>
      </c>
    </row>
    <row r="60" spans="2:16" ht="15.5" x14ac:dyDescent="0.35">
      <c r="C60" t="s">
        <v>81</v>
      </c>
      <c r="D60" s="5">
        <v>152724736</v>
      </c>
      <c r="E60" s="5">
        <v>2212129299</v>
      </c>
      <c r="F60" s="5">
        <v>17839</v>
      </c>
      <c r="G60" s="5">
        <v>5215</v>
      </c>
      <c r="I60" s="5">
        <v>2212170347</v>
      </c>
      <c r="J60" s="5">
        <v>688386</v>
      </c>
      <c r="K60" s="5">
        <v>94512</v>
      </c>
      <c r="L60" s="5">
        <v>338228</v>
      </c>
      <c r="M60" s="5">
        <v>4358561197</v>
      </c>
      <c r="N60" s="5">
        <v>136959893</v>
      </c>
      <c r="O60" s="5">
        <v>-381023026</v>
      </c>
      <c r="P60" s="5">
        <v>-2000913743</v>
      </c>
    </row>
    <row r="61" spans="2:16" ht="15.5" x14ac:dyDescent="0.35">
      <c r="C61" t="s">
        <v>28</v>
      </c>
      <c r="D61" s="5">
        <v>-1584037289</v>
      </c>
      <c r="E61" s="5">
        <v>-7113673564</v>
      </c>
      <c r="F61" s="5">
        <v>-550536243</v>
      </c>
      <c r="G61" s="5">
        <v>-660626147</v>
      </c>
      <c r="I61" s="5">
        <v>-8915696469</v>
      </c>
      <c r="J61" s="5">
        <v>-2672062472</v>
      </c>
      <c r="K61" s="5">
        <v>-2330077688</v>
      </c>
      <c r="L61" s="5">
        <v>-3004767309</v>
      </c>
      <c r="M61" s="5">
        <v>1487441487</v>
      </c>
      <c r="N61" s="5">
        <v>-4186811676</v>
      </c>
      <c r="O61" s="5">
        <v>644943679</v>
      </c>
      <c r="P61" s="5">
        <v>1775508183</v>
      </c>
    </row>
    <row r="62" spans="2:16" ht="15.5" x14ac:dyDescent="0.35">
      <c r="C62" t="s">
        <v>27</v>
      </c>
      <c r="D62" s="5">
        <v>261373913</v>
      </c>
      <c r="E62" s="5">
        <v>1470688338</v>
      </c>
      <c r="F62" s="5">
        <v>84025846</v>
      </c>
      <c r="G62" s="5">
        <v>84025847</v>
      </c>
      <c r="I62" s="5">
        <v>1722765878</v>
      </c>
      <c r="J62" s="5">
        <v>586886923</v>
      </c>
      <c r="K62" s="5">
        <v>442505598</v>
      </c>
      <c r="L62" s="5">
        <v>570177043</v>
      </c>
      <c r="M62" s="5">
        <v>179090129</v>
      </c>
      <c r="N62" s="5">
        <v>57867459</v>
      </c>
      <c r="O62" s="5">
        <v>-181175842</v>
      </c>
      <c r="P62" s="5">
        <v>-497580910</v>
      </c>
    </row>
    <row r="63" spans="2:16" ht="15.5" x14ac:dyDescent="0.35">
      <c r="C63" t="s">
        <v>85</v>
      </c>
      <c r="D63" s="5">
        <v>-1322663376</v>
      </c>
      <c r="E63" s="5">
        <v>-5642985226</v>
      </c>
      <c r="F63" s="5">
        <v>-466510397</v>
      </c>
      <c r="G63" s="5">
        <v>-576600300</v>
      </c>
      <c r="I63" s="5">
        <v>-7192930591</v>
      </c>
      <c r="J63" s="5">
        <v>-2085175549</v>
      </c>
      <c r="K63" s="5">
        <v>-1887572090</v>
      </c>
      <c r="L63" s="5">
        <v>-2434590266</v>
      </c>
      <c r="M63" s="5">
        <v>1666531616</v>
      </c>
      <c r="N63" s="5">
        <v>-4128944217</v>
      </c>
      <c r="O63" s="5">
        <v>463767837</v>
      </c>
      <c r="P63" s="5">
        <v>1277927273</v>
      </c>
    </row>
    <row r="64" spans="2:16" ht="15.5" x14ac:dyDescent="0.35">
      <c r="C64" t="s">
        <v>86</v>
      </c>
      <c r="E64" s="5">
        <v>-1209470</v>
      </c>
      <c r="F64" s="5">
        <v>1365485</v>
      </c>
      <c r="G64" s="5">
        <v>1365485</v>
      </c>
      <c r="I64" s="5">
        <v>2886985</v>
      </c>
      <c r="J64" s="5">
        <v>6827425</v>
      </c>
      <c r="K64" s="5">
        <v>75030287</v>
      </c>
      <c r="O64" s="5">
        <v>33250500</v>
      </c>
      <c r="P64" s="5">
        <v>278132000</v>
      </c>
    </row>
    <row r="65" spans="2:16" ht="15.5" x14ac:dyDescent="0.35">
      <c r="C65" t="s">
        <v>87</v>
      </c>
      <c r="D65" s="5">
        <v>-1322663376</v>
      </c>
      <c r="E65" s="5">
        <v>-5644194696</v>
      </c>
      <c r="F65" s="5">
        <v>-465144912</v>
      </c>
      <c r="G65" s="5">
        <v>-575234815</v>
      </c>
      <c r="I65" s="5">
        <v>-7190043606</v>
      </c>
      <c r="J65" s="5">
        <v>-2078348124</v>
      </c>
      <c r="K65" s="5">
        <v>-1812541803</v>
      </c>
      <c r="L65" s="5">
        <v>-2434590266</v>
      </c>
      <c r="M65" s="5">
        <v>1666531616</v>
      </c>
      <c r="N65" s="5">
        <v>-4128944217</v>
      </c>
      <c r="O65" s="5">
        <v>497018337</v>
      </c>
      <c r="P65" s="5">
        <v>1556059273</v>
      </c>
    </row>
    <row r="66" spans="2:16" ht="15.5" x14ac:dyDescent="0.35">
      <c r="C66" t="s">
        <v>88</v>
      </c>
      <c r="D66" s="5">
        <v>-1322663376</v>
      </c>
      <c r="E66" s="5">
        <v>-5642985226</v>
      </c>
      <c r="F66" s="5">
        <v>-466510397</v>
      </c>
      <c r="G66" s="5">
        <v>-576600300</v>
      </c>
      <c r="I66" s="5">
        <v>-7192930591</v>
      </c>
      <c r="J66" s="5">
        <v>-2085175549</v>
      </c>
      <c r="K66" s="5">
        <v>-1887572090</v>
      </c>
      <c r="L66" s="5">
        <v>-2434590266</v>
      </c>
      <c r="M66" s="5">
        <v>1666531616</v>
      </c>
      <c r="N66" s="5">
        <v>-4128944217</v>
      </c>
      <c r="O66" s="5">
        <v>463767837</v>
      </c>
      <c r="P66" s="5">
        <v>1277927273</v>
      </c>
    </row>
    <row r="67" spans="2:16" ht="15.5" x14ac:dyDescent="0.35">
      <c r="C67" t="s">
        <v>7</v>
      </c>
      <c r="D67" s="5">
        <v>-1322663376</v>
      </c>
      <c r="E67" s="5">
        <v>-5644194696</v>
      </c>
      <c r="F67" s="5">
        <v>-465144912</v>
      </c>
      <c r="G67" s="5">
        <v>-575234815</v>
      </c>
      <c r="I67" s="5">
        <v>-7190043606</v>
      </c>
      <c r="J67" s="5">
        <v>-2078348124</v>
      </c>
      <c r="K67" s="5">
        <v>-1812541803</v>
      </c>
      <c r="L67" s="5">
        <v>-2434590266</v>
      </c>
      <c r="M67" s="5">
        <v>1666531616</v>
      </c>
      <c r="N67" s="5">
        <v>-4128944217</v>
      </c>
      <c r="O67" s="5">
        <v>497018337</v>
      </c>
      <c r="P67" s="5">
        <v>1556059273</v>
      </c>
    </row>
    <row r="68" spans="2:16" ht="15.5" x14ac:dyDescent="0.35">
      <c r="C68" t="s">
        <v>90</v>
      </c>
      <c r="D68" s="5">
        <v>-1322663376</v>
      </c>
      <c r="E68" s="5">
        <v>-5642985226</v>
      </c>
      <c r="F68" s="5">
        <v>-466510397</v>
      </c>
      <c r="G68" s="5">
        <v>-576600300</v>
      </c>
      <c r="I68" s="5">
        <v>-7192930591</v>
      </c>
      <c r="J68" s="5">
        <v>-2085175549</v>
      </c>
      <c r="K68" s="5">
        <v>-1887572090</v>
      </c>
      <c r="L68" s="5">
        <v>-2434590266</v>
      </c>
      <c r="M68" s="5">
        <v>1666531616</v>
      </c>
      <c r="N68" s="5">
        <v>-4128944217</v>
      </c>
      <c r="O68" s="5">
        <v>463767837</v>
      </c>
      <c r="P68" s="5">
        <v>1277927273</v>
      </c>
    </row>
    <row r="69" spans="2:16" ht="15.5" x14ac:dyDescent="0.35">
      <c r="C69" t="s">
        <v>91</v>
      </c>
      <c r="D69" s="5">
        <v>-1322663376</v>
      </c>
      <c r="E69" s="5">
        <v>-5644194696</v>
      </c>
      <c r="F69" s="5">
        <v>-465144912</v>
      </c>
      <c r="G69" s="5">
        <v>-575234815</v>
      </c>
      <c r="I69" s="5">
        <v>-7190043606</v>
      </c>
      <c r="J69" s="5">
        <v>-2078348124</v>
      </c>
      <c r="K69" s="5">
        <v>-1812541803</v>
      </c>
      <c r="L69" s="5">
        <v>-2434590266</v>
      </c>
      <c r="M69" s="5">
        <v>1666531616</v>
      </c>
      <c r="N69" s="5">
        <v>-4128944217</v>
      </c>
      <c r="O69" s="5">
        <v>497018337</v>
      </c>
      <c r="P69" s="5">
        <v>1556059273</v>
      </c>
    </row>
    <row r="70" spans="2:16" ht="15.5" x14ac:dyDescent="0.35">
      <c r="C70" t="s">
        <v>92</v>
      </c>
      <c r="D70" s="5">
        <v>-1322663376</v>
      </c>
      <c r="E70" s="5">
        <v>-5644194696</v>
      </c>
      <c r="F70" s="5">
        <v>-465144912</v>
      </c>
      <c r="G70" s="5">
        <v>-575234815</v>
      </c>
      <c r="I70" s="5">
        <v>-7190043606</v>
      </c>
      <c r="J70" s="5">
        <v>-2078348124</v>
      </c>
      <c r="K70" s="5">
        <v>-1812541803</v>
      </c>
      <c r="L70" s="5">
        <v>-2434590266</v>
      </c>
      <c r="M70" s="5">
        <v>1666531616</v>
      </c>
      <c r="N70" s="5">
        <v>-4128944217</v>
      </c>
      <c r="O70" s="5">
        <v>497018337</v>
      </c>
      <c r="P70" s="5">
        <v>1556059273</v>
      </c>
    </row>
    <row r="72" spans="2:16" ht="15.5" x14ac:dyDescent="0.35">
      <c r="B72" t="s">
        <v>93</v>
      </c>
      <c r="C72" t="s">
        <v>94</v>
      </c>
    </row>
    <row r="73" spans="2:16" ht="15.5" x14ac:dyDescent="0.35">
      <c r="C73" t="s">
        <v>95</v>
      </c>
    </row>
    <row r="74" spans="2:16" ht="15.5" x14ac:dyDescent="0.35">
      <c r="C74" t="s">
        <v>19</v>
      </c>
      <c r="D74" s="5">
        <v>617519585</v>
      </c>
      <c r="E74" s="5">
        <v>1070608981</v>
      </c>
      <c r="F74" s="5">
        <v>344195765</v>
      </c>
      <c r="G74" s="5">
        <v>333625937</v>
      </c>
      <c r="I74" s="5">
        <v>1070608981</v>
      </c>
      <c r="J74" s="5">
        <v>376143068</v>
      </c>
      <c r="K74" s="5">
        <v>253881425</v>
      </c>
      <c r="L74" s="5">
        <v>202217004</v>
      </c>
      <c r="M74" s="5">
        <v>921879968</v>
      </c>
      <c r="N74" s="5">
        <v>329201619</v>
      </c>
      <c r="O74" s="5">
        <v>766427935</v>
      </c>
      <c r="P74" s="5">
        <v>791847881</v>
      </c>
    </row>
    <row r="75" spans="2:16" ht="15.5" x14ac:dyDescent="0.35">
      <c r="C75" t="s">
        <v>96</v>
      </c>
      <c r="D75" s="5">
        <v>26891234182</v>
      </c>
      <c r="E75" s="5">
        <v>27905900195</v>
      </c>
      <c r="F75" s="5">
        <v>18320244283</v>
      </c>
      <c r="G75" s="5">
        <v>18569490329</v>
      </c>
      <c r="I75" s="5">
        <v>27905900195</v>
      </c>
      <c r="J75" s="5">
        <v>19067982421</v>
      </c>
      <c r="K75" s="5">
        <v>20314212650</v>
      </c>
      <c r="L75" s="5">
        <v>18776532063</v>
      </c>
      <c r="M75" s="5">
        <v>12574246260</v>
      </c>
      <c r="N75" s="5">
        <v>17593157528</v>
      </c>
      <c r="O75" s="5">
        <v>17863931851</v>
      </c>
      <c r="P75" s="5">
        <v>7646463290</v>
      </c>
    </row>
    <row r="76" spans="2:16" ht="15.5" x14ac:dyDescent="0.35">
      <c r="C76" t="s">
        <v>100</v>
      </c>
      <c r="N76" s="5">
        <v>2812664012</v>
      </c>
      <c r="O76" s="5">
        <v>990000000</v>
      </c>
      <c r="P76" s="5">
        <v>348800000</v>
      </c>
    </row>
    <row r="77" spans="2:16" ht="15.5" x14ac:dyDescent="0.35">
      <c r="C77" t="s">
        <v>103</v>
      </c>
      <c r="F77" s="5">
        <v>18237291674</v>
      </c>
      <c r="G77" s="5">
        <v>18522888836</v>
      </c>
      <c r="J77" s="5">
        <v>19242583160</v>
      </c>
      <c r="K77" s="5">
        <v>20738068969</v>
      </c>
      <c r="L77" s="5">
        <v>24391896671</v>
      </c>
      <c r="M77" s="5">
        <v>32988952725</v>
      </c>
      <c r="N77" s="5">
        <v>24695691607</v>
      </c>
      <c r="O77" s="5">
        <v>17914417709</v>
      </c>
      <c r="P77" s="5">
        <v>27283507478</v>
      </c>
    </row>
    <row r="78" spans="2:16" ht="15.5" x14ac:dyDescent="0.35">
      <c r="C78" t="s">
        <v>78</v>
      </c>
      <c r="D78" s="5">
        <v>6287904697</v>
      </c>
      <c r="E78" s="5">
        <v>6287904697</v>
      </c>
      <c r="F78" s="5">
        <v>7144114167</v>
      </c>
      <c r="G78" s="5">
        <v>7142748682</v>
      </c>
      <c r="I78" s="5">
        <v>6287904697</v>
      </c>
      <c r="J78" s="5">
        <v>7140017712</v>
      </c>
      <c r="K78" s="5">
        <v>7133190287</v>
      </c>
      <c r="L78" s="5">
        <v>7058160000</v>
      </c>
      <c r="M78" s="5">
        <v>7058160000</v>
      </c>
      <c r="N78" s="5">
        <v>7058160000</v>
      </c>
      <c r="O78" s="5">
        <v>311382500</v>
      </c>
      <c r="P78" s="5">
        <v>278132000</v>
      </c>
    </row>
    <row r="79" spans="2:16" ht="15.5" x14ac:dyDescent="0.35">
      <c r="C79" t="s">
        <v>104</v>
      </c>
      <c r="D79" s="5">
        <v>27560878767</v>
      </c>
      <c r="E79" s="5">
        <v>28985867553</v>
      </c>
      <c r="F79" s="5">
        <v>36953106725</v>
      </c>
      <c r="G79" s="5">
        <v>37499005104</v>
      </c>
      <c r="I79" s="5">
        <v>28985867553</v>
      </c>
      <c r="J79" s="5">
        <v>38695650993</v>
      </c>
      <c r="K79" s="5">
        <v>42845869524</v>
      </c>
      <c r="L79" s="5">
        <v>44960535546</v>
      </c>
      <c r="M79" s="5">
        <v>48014168762</v>
      </c>
      <c r="N79" s="5">
        <v>57968261965</v>
      </c>
      <c r="O79" s="5">
        <v>46668447213</v>
      </c>
      <c r="P79" s="5">
        <v>38751122440</v>
      </c>
    </row>
    <row r="80" spans="2:16" ht="15.5" x14ac:dyDescent="0.35">
      <c r="C80" t="s">
        <v>105</v>
      </c>
    </row>
    <row r="81" spans="3:16" ht="15.5" x14ac:dyDescent="0.35">
      <c r="C81" t="s">
        <v>106</v>
      </c>
      <c r="D81" s="5">
        <v>1662000000</v>
      </c>
      <c r="E81" s="5">
        <v>1662000000</v>
      </c>
      <c r="F81" s="5">
        <v>1662000000</v>
      </c>
      <c r="G81" s="5">
        <v>1662000000</v>
      </c>
      <c r="I81" s="5">
        <v>1662000000</v>
      </c>
      <c r="J81" s="5">
        <v>1662000000</v>
      </c>
      <c r="K81" s="5">
        <v>1663625000</v>
      </c>
      <c r="L81" s="5">
        <v>1812699951</v>
      </c>
      <c r="M81" s="5">
        <v>1887014284</v>
      </c>
      <c r="N81" s="5">
        <v>11612554181</v>
      </c>
      <c r="O81" s="5">
        <v>12475825808</v>
      </c>
      <c r="P81" s="5">
        <v>11146139420</v>
      </c>
    </row>
    <row r="82" spans="3:16" ht="15.5" x14ac:dyDescent="0.35">
      <c r="C82" t="s">
        <v>109</v>
      </c>
      <c r="D82" s="5">
        <v>4092021226</v>
      </c>
      <c r="E82" s="5">
        <v>3830647313</v>
      </c>
      <c r="F82" s="5">
        <v>2359958974</v>
      </c>
      <c r="G82" s="5">
        <v>2275933128</v>
      </c>
      <c r="I82" s="5">
        <v>3830647313</v>
      </c>
      <c r="J82" s="5">
        <v>2107881434</v>
      </c>
      <c r="K82" s="5">
        <v>1520994512</v>
      </c>
      <c r="L82" s="5">
        <v>1078488914</v>
      </c>
      <c r="M82" s="5">
        <v>508311870</v>
      </c>
      <c r="N82" s="5">
        <v>329221741</v>
      </c>
      <c r="O82" s="5">
        <v>271354282</v>
      </c>
      <c r="P82" s="5">
        <v>255493577</v>
      </c>
    </row>
    <row r="83" spans="3:16" ht="15.5" x14ac:dyDescent="0.35">
      <c r="C83" t="s">
        <v>110</v>
      </c>
      <c r="D83" s="5">
        <v>5765121226</v>
      </c>
      <c r="E83" s="5">
        <v>5503747313</v>
      </c>
      <c r="F83" s="5">
        <v>4033058974</v>
      </c>
      <c r="G83" s="5">
        <v>3949033128</v>
      </c>
      <c r="I83" s="5">
        <v>5503747313</v>
      </c>
      <c r="J83" s="5">
        <v>3790881434</v>
      </c>
      <c r="K83" s="5">
        <v>3205619512</v>
      </c>
      <c r="L83" s="5">
        <v>2912188865</v>
      </c>
      <c r="M83" s="5">
        <v>2416326154</v>
      </c>
      <c r="N83" s="5">
        <v>11962775922</v>
      </c>
      <c r="O83" s="5">
        <v>12747180090</v>
      </c>
      <c r="P83" s="5">
        <v>11401632997</v>
      </c>
    </row>
    <row r="84" spans="3:16" ht="15.5" x14ac:dyDescent="0.35">
      <c r="C84" t="s">
        <v>111</v>
      </c>
      <c r="D84" s="5">
        <v>33325999993</v>
      </c>
      <c r="E84" s="5">
        <v>34489614866</v>
      </c>
      <c r="F84" s="5">
        <v>40986165699</v>
      </c>
      <c r="G84" s="5">
        <v>41448038232</v>
      </c>
      <c r="I84" s="5">
        <v>34489614866</v>
      </c>
      <c r="J84" s="5">
        <v>42486532427</v>
      </c>
      <c r="K84" s="5">
        <v>46051489036</v>
      </c>
      <c r="L84" s="5">
        <v>47872724411</v>
      </c>
      <c r="M84" s="5">
        <v>50430494916</v>
      </c>
      <c r="N84" s="5">
        <v>69931037887</v>
      </c>
      <c r="O84" s="5">
        <v>59415627303</v>
      </c>
      <c r="P84" s="5">
        <v>50152755437</v>
      </c>
    </row>
    <row r="85" spans="3:16" ht="15.5" x14ac:dyDescent="0.35">
      <c r="C85" t="s">
        <v>112</v>
      </c>
    </row>
    <row r="86" spans="3:16" ht="15.5" x14ac:dyDescent="0.35">
      <c r="C86" t="s">
        <v>113</v>
      </c>
    </row>
    <row r="87" spans="3:16" ht="15.5" x14ac:dyDescent="0.35">
      <c r="C87" t="s">
        <v>114</v>
      </c>
      <c r="D87" s="5">
        <v>312643907</v>
      </c>
      <c r="E87" s="5">
        <v>1165361</v>
      </c>
      <c r="F87" s="5">
        <v>23411680</v>
      </c>
      <c r="G87" s="5">
        <v>27866275</v>
      </c>
      <c r="I87" s="5">
        <v>1165361</v>
      </c>
      <c r="J87" s="5">
        <v>1110420</v>
      </c>
      <c r="K87" s="5">
        <v>1526353777</v>
      </c>
      <c r="L87" s="5">
        <v>1554437703</v>
      </c>
      <c r="M87" s="5">
        <v>1723951655</v>
      </c>
      <c r="N87" s="5">
        <v>21859794836</v>
      </c>
      <c r="O87" s="5">
        <v>27259007941</v>
      </c>
      <c r="P87" s="5">
        <v>29115439913</v>
      </c>
    </row>
    <row r="88" spans="3:16" ht="15.5" x14ac:dyDescent="0.35">
      <c r="C88" t="s">
        <v>311</v>
      </c>
      <c r="N88" s="5">
        <v>18264500000</v>
      </c>
      <c r="O88" s="5">
        <v>20500000000</v>
      </c>
      <c r="P88" s="5">
        <v>19511920255</v>
      </c>
    </row>
    <row r="89" spans="3:16" ht="15.5" x14ac:dyDescent="0.35">
      <c r="C89" t="s">
        <v>115</v>
      </c>
      <c r="D89" s="5">
        <v>299700000</v>
      </c>
      <c r="M89" s="5">
        <v>197217600</v>
      </c>
      <c r="N89" s="5">
        <v>2124035468</v>
      </c>
      <c r="O89" s="5">
        <v>5216417053</v>
      </c>
      <c r="P89" s="5">
        <v>5583234869</v>
      </c>
    </row>
    <row r="90" spans="3:16" ht="15.5" x14ac:dyDescent="0.35">
      <c r="C90" t="s">
        <v>116</v>
      </c>
      <c r="P90" s="5">
        <v>1244706264</v>
      </c>
    </row>
    <row r="91" spans="3:16" ht="15.5" x14ac:dyDescent="0.35">
      <c r="C91" t="s">
        <v>119</v>
      </c>
      <c r="D91" s="5">
        <v>7163907</v>
      </c>
      <c r="E91" s="5">
        <v>1059419</v>
      </c>
      <c r="G91" s="5">
        <v>27866275</v>
      </c>
      <c r="I91" s="5">
        <v>1059419</v>
      </c>
      <c r="J91" s="5">
        <v>1009473</v>
      </c>
      <c r="K91" s="5">
        <v>1009474</v>
      </c>
      <c r="L91" s="5">
        <v>4582161</v>
      </c>
      <c r="M91" s="5">
        <v>959976</v>
      </c>
    </row>
    <row r="92" spans="3:16" ht="15.5" x14ac:dyDescent="0.35">
      <c r="C92" t="s">
        <v>118</v>
      </c>
      <c r="D92" s="5">
        <v>5780000</v>
      </c>
      <c r="E92" s="5">
        <v>105942</v>
      </c>
      <c r="F92" s="5">
        <v>23411680</v>
      </c>
      <c r="I92" s="5">
        <v>105942</v>
      </c>
      <c r="J92" s="5">
        <v>100947</v>
      </c>
      <c r="K92" s="5">
        <v>1525344303</v>
      </c>
      <c r="L92" s="5">
        <v>1549855542</v>
      </c>
      <c r="M92" s="5">
        <v>1525774079</v>
      </c>
      <c r="N92" s="5">
        <v>1471259368</v>
      </c>
      <c r="O92" s="5">
        <v>1542590888</v>
      </c>
      <c r="P92" s="5">
        <v>2775578525</v>
      </c>
    </row>
    <row r="93" spans="3:16" ht="15.5" x14ac:dyDescent="0.35">
      <c r="C93" t="s">
        <v>121</v>
      </c>
      <c r="E93" s="5">
        <v>152430043</v>
      </c>
      <c r="F93" s="5">
        <v>127539861</v>
      </c>
      <c r="G93" s="5">
        <v>119812887</v>
      </c>
      <c r="I93" s="5">
        <v>152430043</v>
      </c>
      <c r="J93" s="5">
        <v>104358939</v>
      </c>
      <c r="K93" s="5">
        <v>65724067</v>
      </c>
      <c r="L93" s="5">
        <v>46333713</v>
      </c>
      <c r="N93" s="5">
        <v>1031231406</v>
      </c>
      <c r="O93" s="5">
        <v>980983500</v>
      </c>
      <c r="P93" s="5">
        <v>958698000</v>
      </c>
    </row>
    <row r="94" spans="3:16" ht="15.5" x14ac:dyDescent="0.35">
      <c r="C94" t="s">
        <v>122</v>
      </c>
      <c r="E94" s="5">
        <v>152430043</v>
      </c>
      <c r="F94" s="5">
        <v>127539861</v>
      </c>
      <c r="G94" s="5">
        <v>119812887</v>
      </c>
      <c r="I94" s="5">
        <v>152430043</v>
      </c>
      <c r="J94" s="5">
        <v>104358939</v>
      </c>
      <c r="K94" s="5">
        <v>65724067</v>
      </c>
      <c r="L94" s="5">
        <v>46333713</v>
      </c>
      <c r="N94" s="5">
        <v>1031231406</v>
      </c>
      <c r="O94" s="5">
        <v>980983500</v>
      </c>
      <c r="P94" s="5">
        <v>958698000</v>
      </c>
    </row>
    <row r="95" spans="3:16" ht="15.5" x14ac:dyDescent="0.35">
      <c r="C95" t="s">
        <v>127</v>
      </c>
      <c r="D95" s="5">
        <v>312643907</v>
      </c>
      <c r="E95" s="5">
        <v>153595404</v>
      </c>
      <c r="F95" s="5">
        <v>150951541</v>
      </c>
      <c r="G95" s="5">
        <v>147679162</v>
      </c>
      <c r="I95" s="5">
        <v>153595404</v>
      </c>
      <c r="J95" s="5">
        <v>105469359</v>
      </c>
      <c r="K95" s="5">
        <v>1592077844</v>
      </c>
      <c r="L95" s="5">
        <v>1600771416</v>
      </c>
      <c r="M95" s="5">
        <v>1723951655</v>
      </c>
      <c r="N95" s="5">
        <v>22891026242</v>
      </c>
      <c r="O95" s="5">
        <v>28239991441</v>
      </c>
      <c r="P95" s="5">
        <v>30074137913</v>
      </c>
    </row>
    <row r="96" spans="3:16" ht="15.5" x14ac:dyDescent="0.35">
      <c r="C96" t="s">
        <v>128</v>
      </c>
    </row>
    <row r="97" spans="2:16" ht="15.5" x14ac:dyDescent="0.35">
      <c r="C97" t="s">
        <v>129</v>
      </c>
      <c r="D97" s="5">
        <v>42671160000</v>
      </c>
      <c r="E97" s="5">
        <v>42671160000</v>
      </c>
      <c r="F97" s="5">
        <v>42671160000</v>
      </c>
      <c r="G97" s="5">
        <v>42671160000</v>
      </c>
      <c r="I97" s="5">
        <v>42671160000</v>
      </c>
      <c r="J97" s="5">
        <v>42671160000</v>
      </c>
      <c r="K97" s="5">
        <v>42671160000</v>
      </c>
      <c r="L97" s="5">
        <v>42671160000</v>
      </c>
      <c r="M97" s="5">
        <v>42671160000</v>
      </c>
      <c r="N97" s="5">
        <v>42671160000</v>
      </c>
      <c r="O97" s="5">
        <v>29736000000</v>
      </c>
      <c r="P97" s="5">
        <v>1136000000</v>
      </c>
    </row>
    <row r="98" spans="2:16" ht="15.5" x14ac:dyDescent="0.35">
      <c r="C98" t="s">
        <v>130</v>
      </c>
    </row>
    <row r="99" spans="2:16" ht="15.5" x14ac:dyDescent="0.35">
      <c r="C99" t="s">
        <v>131</v>
      </c>
      <c r="D99" s="5">
        <v>-15945708611</v>
      </c>
      <c r="E99" s="5">
        <v>-14623045235</v>
      </c>
      <c r="F99" s="5">
        <v>-8980060009</v>
      </c>
      <c r="G99" s="5">
        <v>-8513549612</v>
      </c>
      <c r="I99" s="5">
        <v>-14623045235</v>
      </c>
      <c r="J99" s="5">
        <v>-7430114644</v>
      </c>
      <c r="K99" s="5">
        <v>-5344939095</v>
      </c>
      <c r="L99" s="5">
        <v>-3457367005</v>
      </c>
      <c r="M99" s="5">
        <v>-1022776739</v>
      </c>
      <c r="N99" s="5">
        <v>-2689308355</v>
      </c>
      <c r="O99" s="5">
        <v>1128253362</v>
      </c>
      <c r="P99" s="5">
        <v>18664485524</v>
      </c>
    </row>
    <row r="100" spans="2:16" ht="15.5" x14ac:dyDescent="0.35">
      <c r="C100" t="s">
        <v>9</v>
      </c>
      <c r="D100" s="5">
        <v>33013356086</v>
      </c>
      <c r="E100" s="5">
        <v>34336019462</v>
      </c>
      <c r="F100" s="5">
        <v>40835214158</v>
      </c>
      <c r="G100" s="5">
        <v>41300359070</v>
      </c>
      <c r="I100" s="5">
        <v>34336019462</v>
      </c>
      <c r="J100" s="5">
        <v>42381063068</v>
      </c>
      <c r="K100" s="5">
        <v>44459411192</v>
      </c>
      <c r="L100" s="5">
        <v>46271952995</v>
      </c>
      <c r="M100" s="5">
        <v>48706543261</v>
      </c>
      <c r="N100" s="5">
        <v>47040011645</v>
      </c>
      <c r="O100" s="5">
        <v>31175635862</v>
      </c>
      <c r="P100" s="5">
        <v>20078617524</v>
      </c>
    </row>
    <row r="101" spans="2:16" ht="15.5" x14ac:dyDescent="0.35">
      <c r="C101" t="s">
        <v>136</v>
      </c>
      <c r="D101" s="5">
        <v>33325999993</v>
      </c>
      <c r="E101" s="5">
        <v>34489614866</v>
      </c>
      <c r="F101" s="5">
        <v>40986165699</v>
      </c>
      <c r="G101" s="5">
        <v>41448038232</v>
      </c>
      <c r="I101" s="5">
        <v>34489614866</v>
      </c>
      <c r="J101" s="5">
        <v>42486532427</v>
      </c>
      <c r="K101" s="5">
        <v>46051489036</v>
      </c>
      <c r="L101" s="5">
        <v>47872724411</v>
      </c>
      <c r="M101" s="5">
        <v>50430494916</v>
      </c>
      <c r="N101" s="5">
        <v>69931037887</v>
      </c>
      <c r="O101" s="5">
        <v>59415627303</v>
      </c>
      <c r="P101" s="5">
        <v>50152755437</v>
      </c>
    </row>
    <row r="102" spans="2:16" ht="15.5" x14ac:dyDescent="0.35">
      <c r="C102" t="s">
        <v>137</v>
      </c>
      <c r="D102" s="5">
        <v>853423236</v>
      </c>
      <c r="E102" s="5">
        <v>853423236</v>
      </c>
      <c r="F102" s="5">
        <v>853423236</v>
      </c>
      <c r="G102" s="5">
        <v>853423236</v>
      </c>
      <c r="I102" s="5">
        <v>853423236</v>
      </c>
      <c r="J102" s="5">
        <v>853423236</v>
      </c>
      <c r="K102" s="5">
        <v>853423236</v>
      </c>
      <c r="L102" s="5">
        <v>853423236</v>
      </c>
      <c r="M102" s="5">
        <v>853423236</v>
      </c>
      <c r="N102" s="5">
        <v>853423205</v>
      </c>
      <c r="O102" s="5">
        <v>29736</v>
      </c>
      <c r="P102" s="5">
        <v>1136</v>
      </c>
    </row>
    <row r="104" spans="2:16" ht="15.5" x14ac:dyDescent="0.35">
      <c r="B104" t="s">
        <v>138</v>
      </c>
      <c r="C104" t="s">
        <v>139</v>
      </c>
      <c r="D104" s="5">
        <v>-453089396</v>
      </c>
      <c r="E104" s="5">
        <v>726413216</v>
      </c>
      <c r="F104" s="5">
        <v>10569828</v>
      </c>
      <c r="G104" s="5">
        <v>-15707844</v>
      </c>
      <c r="I104" s="5">
        <v>694465913</v>
      </c>
      <c r="J104" s="5">
        <v>122261643</v>
      </c>
      <c r="K104" s="5">
        <v>51664421</v>
      </c>
      <c r="L104" s="5">
        <v>-719662964</v>
      </c>
      <c r="M104" s="5">
        <v>5334178350</v>
      </c>
      <c r="N104" s="5">
        <v>-17915046317</v>
      </c>
      <c r="O104" s="5">
        <v>-8148516060</v>
      </c>
      <c r="P104" s="5">
        <v>-2214131273</v>
      </c>
    </row>
    <row r="105" spans="2:16" ht="15.5" x14ac:dyDescent="0.35">
      <c r="C105" t="s">
        <v>140</v>
      </c>
      <c r="E105" s="5">
        <v>1004046367</v>
      </c>
      <c r="F105" s="5">
        <v>190702703</v>
      </c>
      <c r="G105" s="5">
        <v>248108108</v>
      </c>
      <c r="I105" s="5">
        <v>1754208529</v>
      </c>
      <c r="J105" s="5">
        <v>1023243242</v>
      </c>
      <c r="K105" s="5">
        <v>941396400</v>
      </c>
      <c r="L105" s="5">
        <v>2784966494</v>
      </c>
      <c r="M105" s="5">
        <v>9824164836</v>
      </c>
      <c r="N105" s="5">
        <v>10551430284</v>
      </c>
      <c r="O105" s="5">
        <v>28481378223</v>
      </c>
      <c r="P105" s="5">
        <v>36124189109</v>
      </c>
    </row>
    <row r="106" spans="2:16" ht="15.5" x14ac:dyDescent="0.35">
      <c r="C106" t="s">
        <v>542</v>
      </c>
    </row>
    <row r="107" spans="2:16" ht="15.5" x14ac:dyDescent="0.35">
      <c r="C107" t="s">
        <v>543</v>
      </c>
    </row>
    <row r="108" spans="2:16" ht="15.5" x14ac:dyDescent="0.35">
      <c r="C108" t="s">
        <v>143</v>
      </c>
      <c r="L108" s="5">
        <v>-197217600</v>
      </c>
      <c r="M108" s="5">
        <v>-978974638</v>
      </c>
      <c r="N108" s="5">
        <v>-25205744964</v>
      </c>
      <c r="O108" s="5">
        <v>-30075952258</v>
      </c>
      <c r="P108" s="5">
        <v>-33193869392</v>
      </c>
    </row>
    <row r="109" spans="2:16" ht="15.5" x14ac:dyDescent="0.35">
      <c r="C109" t="s">
        <v>544</v>
      </c>
      <c r="D109" s="5">
        <v>-305074650</v>
      </c>
      <c r="E109" s="5">
        <v>-118112927</v>
      </c>
      <c r="F109" s="5">
        <v>-119099769</v>
      </c>
      <c r="G109" s="5">
        <v>-119099769</v>
      </c>
      <c r="I109" s="5">
        <v>-517564960</v>
      </c>
      <c r="J109" s="5">
        <v>-514044060</v>
      </c>
      <c r="K109" s="5">
        <v>-473687200</v>
      </c>
      <c r="L109" s="5">
        <v>-475461500</v>
      </c>
      <c r="M109" s="5">
        <v>-594358500</v>
      </c>
      <c r="N109" s="5">
        <v>-1334963050</v>
      </c>
      <c r="O109" s="5">
        <v>-980358052</v>
      </c>
      <c r="P109" s="5">
        <v>-779639416</v>
      </c>
    </row>
    <row r="110" spans="2:16" ht="15.5" x14ac:dyDescent="0.35">
      <c r="C110" t="s">
        <v>545</v>
      </c>
    </row>
    <row r="111" spans="2:16" ht="15.5" x14ac:dyDescent="0.35">
      <c r="C111" t="s">
        <v>546</v>
      </c>
    </row>
    <row r="112" spans="2:16" ht="15.5" x14ac:dyDescent="0.35">
      <c r="C112" t="s">
        <v>446</v>
      </c>
      <c r="D112" s="5">
        <v>-148014746</v>
      </c>
      <c r="E112" s="5">
        <v>-159520224</v>
      </c>
      <c r="F112" s="5">
        <v>-61033106</v>
      </c>
      <c r="G112" s="5">
        <v>-144716183</v>
      </c>
      <c r="I112" s="5">
        <v>-542177656</v>
      </c>
      <c r="J112" s="5">
        <v>-386937539</v>
      </c>
      <c r="K112" s="5">
        <v>-416044779</v>
      </c>
      <c r="L112" s="5">
        <v>-2831950358</v>
      </c>
      <c r="M112" s="5">
        <v>-2916653348</v>
      </c>
      <c r="N112" s="5">
        <v>-1925768587</v>
      </c>
      <c r="O112" s="5">
        <v>-5376547426</v>
      </c>
      <c r="P112" s="5">
        <v>-3878124200</v>
      </c>
    </row>
    <row r="113" spans="3:16" ht="15.5" x14ac:dyDescent="0.35">
      <c r="C113" t="s">
        <v>547</v>
      </c>
      <c r="O113" s="5">
        <v>-197036547</v>
      </c>
      <c r="P113" s="5">
        <v>-486687374</v>
      </c>
    </row>
    <row r="114" spans="3:16" ht="15.5" x14ac:dyDescent="0.35">
      <c r="C114" t="s">
        <v>159</v>
      </c>
      <c r="M114" s="5">
        <v>-15241500000</v>
      </c>
      <c r="N114" s="5">
        <v>17757820000</v>
      </c>
      <c r="O114" s="5">
        <v>10343374172</v>
      </c>
      <c r="P114" s="5">
        <v>492036000</v>
      </c>
    </row>
    <row r="115" spans="3:16" ht="15.5" x14ac:dyDescent="0.35">
      <c r="C115" t="s">
        <v>160</v>
      </c>
      <c r="M115" s="5">
        <v>10500000000</v>
      </c>
      <c r="N115" s="5">
        <v>-280000000</v>
      </c>
      <c r="O115" s="5">
        <v>-2220278058</v>
      </c>
    </row>
    <row r="116" spans="3:16" ht="15.5" x14ac:dyDescent="0.35">
      <c r="C116" t="s">
        <v>161</v>
      </c>
      <c r="N116" s="5">
        <v>-280000000</v>
      </c>
      <c r="O116" s="5">
        <v>-2220278058</v>
      </c>
    </row>
    <row r="117" spans="3:16" ht="15.5" x14ac:dyDescent="0.35">
      <c r="C117" t="s">
        <v>329</v>
      </c>
      <c r="M117" s="5">
        <v>10500000000</v>
      </c>
    </row>
    <row r="118" spans="3:16" ht="15.5" x14ac:dyDescent="0.35">
      <c r="C118" t="s">
        <v>548</v>
      </c>
    </row>
    <row r="119" spans="3:16" ht="15.5" x14ac:dyDescent="0.35">
      <c r="C119" t="s">
        <v>170</v>
      </c>
      <c r="M119" s="5">
        <v>-15241500000</v>
      </c>
      <c r="N119" s="5">
        <v>17757820000</v>
      </c>
      <c r="O119" s="5">
        <v>10343374172</v>
      </c>
      <c r="P119" s="5">
        <v>492036000</v>
      </c>
    </row>
    <row r="120" spans="3:16" ht="15.5" x14ac:dyDescent="0.35">
      <c r="C120" t="s">
        <v>549</v>
      </c>
      <c r="O120" s="5">
        <v>-1244706264</v>
      </c>
      <c r="P120" s="5">
        <v>844830000</v>
      </c>
    </row>
    <row r="121" spans="3:16" ht="15.5" x14ac:dyDescent="0.35">
      <c r="C121" t="s">
        <v>550</v>
      </c>
      <c r="O121" s="5">
        <v>3359330436</v>
      </c>
      <c r="P121" s="5">
        <v>487206000</v>
      </c>
    </row>
    <row r="122" spans="3:16" ht="15.5" x14ac:dyDescent="0.35">
      <c r="C122" t="s">
        <v>551</v>
      </c>
      <c r="M122" s="5">
        <v>-15241500000</v>
      </c>
      <c r="N122" s="5">
        <v>-2235500000</v>
      </c>
      <c r="O122" s="5">
        <v>-2371250000</v>
      </c>
      <c r="P122" s="5">
        <v>-840000000</v>
      </c>
    </row>
    <row r="123" spans="3:16" ht="15.5" x14ac:dyDescent="0.35">
      <c r="C123" t="s">
        <v>552</v>
      </c>
    </row>
    <row r="124" spans="3:16" ht="15.5" x14ac:dyDescent="0.35">
      <c r="C124" t="s">
        <v>533</v>
      </c>
      <c r="O124" s="5">
        <v>-18000000000</v>
      </c>
    </row>
    <row r="125" spans="3:16" ht="15.5" x14ac:dyDescent="0.35">
      <c r="C125" t="s">
        <v>130</v>
      </c>
      <c r="N125" s="5">
        <v>19993320000</v>
      </c>
      <c r="O125" s="5">
        <v>28600000000</v>
      </c>
    </row>
    <row r="126" spans="3:16" ht="15.5" x14ac:dyDescent="0.35">
      <c r="C126" t="s">
        <v>187</v>
      </c>
      <c r="D126" s="5">
        <v>-453089396</v>
      </c>
      <c r="E126" s="5">
        <v>726413216</v>
      </c>
      <c r="F126" s="5">
        <v>10569828</v>
      </c>
      <c r="G126" s="5">
        <v>-15707844</v>
      </c>
      <c r="I126" s="5">
        <v>694465913</v>
      </c>
      <c r="J126" s="5">
        <v>122261643</v>
      </c>
      <c r="K126" s="5">
        <v>51664421</v>
      </c>
      <c r="L126" s="5">
        <v>-719662964</v>
      </c>
      <c r="M126" s="5">
        <v>592678350</v>
      </c>
      <c r="N126" s="5">
        <v>-437226317</v>
      </c>
      <c r="O126" s="5">
        <v>-25419946</v>
      </c>
      <c r="P126" s="5">
        <v>-1722095273</v>
      </c>
    </row>
    <row r="127" spans="3:16" ht="15.5" x14ac:dyDescent="0.35">
      <c r="C127" t="s">
        <v>188</v>
      </c>
      <c r="D127" s="5">
        <v>1070608981</v>
      </c>
      <c r="I127" s="5">
        <v>376143068</v>
      </c>
      <c r="J127" s="5">
        <v>253881425</v>
      </c>
      <c r="K127" s="5">
        <v>202217004</v>
      </c>
      <c r="L127" s="5">
        <v>921879968</v>
      </c>
      <c r="M127" s="5">
        <v>329201619</v>
      </c>
      <c r="N127" s="5">
        <v>766427935</v>
      </c>
      <c r="O127" s="5">
        <v>791847881</v>
      </c>
      <c r="P127" s="5">
        <v>2513943153</v>
      </c>
    </row>
    <row r="128" spans="3:16" ht="15.5" x14ac:dyDescent="0.35">
      <c r="C128" t="s">
        <v>339</v>
      </c>
    </row>
    <row r="129" spans="2:16" ht="15.5" x14ac:dyDescent="0.35">
      <c r="C129" t="s">
        <v>189</v>
      </c>
      <c r="D129" s="5">
        <v>617519585</v>
      </c>
      <c r="E129" s="5">
        <v>726413216</v>
      </c>
      <c r="F129" s="5">
        <v>10569828</v>
      </c>
      <c r="G129" s="5">
        <v>-15707844</v>
      </c>
      <c r="I129" s="5">
        <v>1070608981</v>
      </c>
      <c r="J129" s="5">
        <v>376143068</v>
      </c>
      <c r="K129" s="5">
        <v>253881425</v>
      </c>
      <c r="L129" s="5">
        <v>202217004</v>
      </c>
      <c r="M129" s="5">
        <v>921879969</v>
      </c>
      <c r="N129" s="5">
        <v>329201618</v>
      </c>
      <c r="O129" s="5">
        <v>766427935</v>
      </c>
      <c r="P129" s="5">
        <v>791847880</v>
      </c>
    </row>
    <row r="131" spans="2:16" ht="15.5" x14ac:dyDescent="0.35">
      <c r="B131" t="s">
        <v>190</v>
      </c>
      <c r="C131" t="s">
        <v>11</v>
      </c>
      <c r="D131" s="5">
        <v>850000000</v>
      </c>
      <c r="E131" s="5">
        <v>850000000</v>
      </c>
      <c r="F131" s="5">
        <v>850000000</v>
      </c>
      <c r="G131" s="5">
        <v>850000000</v>
      </c>
      <c r="I131" s="5">
        <v>850000000</v>
      </c>
      <c r="J131" s="5">
        <v>850000000</v>
      </c>
      <c r="K131" s="5">
        <v>850000000</v>
      </c>
      <c r="L131" s="5">
        <v>850000000</v>
      </c>
      <c r="M131" s="5">
        <v>850000000</v>
      </c>
      <c r="N131" s="5">
        <v>850000000</v>
      </c>
      <c r="O131" s="5">
        <v>0</v>
      </c>
      <c r="P131" s="5">
        <v>0</v>
      </c>
    </row>
    <row r="132" spans="2:16" ht="15.5" x14ac:dyDescent="0.35">
      <c r="C132" t="s">
        <v>191</v>
      </c>
      <c r="D132" s="6">
        <v>-1.55</v>
      </c>
      <c r="E132" s="6">
        <v>-6.61</v>
      </c>
      <c r="F132" s="6">
        <v>-0.55000000000000004</v>
      </c>
      <c r="G132" s="6">
        <v>-0.68</v>
      </c>
    </row>
    <row r="133" spans="2:16" ht="15.5" x14ac:dyDescent="0.35">
      <c r="C133" t="s">
        <v>192</v>
      </c>
      <c r="D133" s="6">
        <v>-122.58</v>
      </c>
      <c r="E133" s="6">
        <v>-34.19</v>
      </c>
      <c r="F133" s="6">
        <v>-207.27</v>
      </c>
      <c r="G133" s="6">
        <v>-151.47</v>
      </c>
    </row>
    <row r="134" spans="2:16" ht="15.5" x14ac:dyDescent="0.35">
      <c r="C134" t="s">
        <v>59</v>
      </c>
      <c r="D134" s="6">
        <v>514.76</v>
      </c>
      <c r="E134" s="6">
        <v>8.77</v>
      </c>
      <c r="F134" s="6">
        <v>510.17</v>
      </c>
      <c r="G134" s="6">
        <v>354.29</v>
      </c>
    </row>
    <row r="135" spans="2:16" ht="15.5" x14ac:dyDescent="0.35">
      <c r="C135" t="s">
        <v>193</v>
      </c>
    </row>
    <row r="136" spans="2:16" ht="15.5" x14ac:dyDescent="0.35">
      <c r="C136" t="s">
        <v>194</v>
      </c>
      <c r="D136" s="6">
        <v>-3.9699999999999999E-2</v>
      </c>
      <c r="E136" s="6">
        <v>-0.1636</v>
      </c>
      <c r="F136" s="6">
        <v>-1.1399999999999999E-2</v>
      </c>
      <c r="G136" s="6">
        <v>-1.3899999999999999E-2</v>
      </c>
    </row>
    <row r="137" spans="2:16" ht="15.5" x14ac:dyDescent="0.35">
      <c r="C137" t="s">
        <v>195</v>
      </c>
      <c r="D137" s="6">
        <v>-4.0099999999999997E-2</v>
      </c>
      <c r="E137" s="6">
        <v>-0.1643</v>
      </c>
      <c r="F137" s="6">
        <v>-1.1399999999999999E-2</v>
      </c>
      <c r="G137" s="6">
        <v>-1.3999999999999999E-2</v>
      </c>
    </row>
    <row r="138" spans="2:16" ht="15.5" x14ac:dyDescent="0.35">
      <c r="C138" t="s">
        <v>196</v>
      </c>
      <c r="D138" s="6">
        <v>-5.1500000000000004E-2</v>
      </c>
      <c r="E138" s="6">
        <v>-0.24719999999999998</v>
      </c>
      <c r="F138" s="6">
        <v>-1.34E-2</v>
      </c>
      <c r="G138" s="6">
        <v>-1.5800000000000002E-2</v>
      </c>
    </row>
    <row r="139" spans="2:16" ht="15.5" x14ac:dyDescent="0.35">
      <c r="C139" t="s">
        <v>197</v>
      </c>
    </row>
    <row r="140" spans="2:16" ht="15.5" x14ac:dyDescent="0.35">
      <c r="C140" t="s">
        <v>198</v>
      </c>
      <c r="D140" s="5">
        <v>33000000000</v>
      </c>
      <c r="E140" s="5">
        <v>34000000000</v>
      </c>
      <c r="F140" s="5">
        <v>41000000000</v>
      </c>
      <c r="G140" s="5">
        <v>41000000000</v>
      </c>
    </row>
    <row r="141" spans="2:16" ht="15.5" x14ac:dyDescent="0.35">
      <c r="C141" t="s">
        <v>199</v>
      </c>
      <c r="D141" s="6">
        <v>4.91</v>
      </c>
      <c r="E141" s="6">
        <v>5.62</v>
      </c>
      <c r="F141" s="6">
        <v>2.38</v>
      </c>
      <c r="G141" s="6">
        <v>2.13</v>
      </c>
    </row>
    <row r="142" spans="2:16" ht="15.5" x14ac:dyDescent="0.35">
      <c r="C142" t="s">
        <v>200</v>
      </c>
      <c r="D142" s="6">
        <v>38.68</v>
      </c>
      <c r="E142" s="6">
        <v>40.229999999999997</v>
      </c>
      <c r="F142" s="6">
        <v>47.85</v>
      </c>
      <c r="G142" s="6">
        <v>48.39</v>
      </c>
    </row>
    <row r="143" spans="2:16" ht="15.5" x14ac:dyDescent="0.35">
      <c r="C143" t="s">
        <v>201</v>
      </c>
      <c r="D143" s="6">
        <v>4.91</v>
      </c>
      <c r="E143" s="6">
        <v>5.62</v>
      </c>
      <c r="F143" s="6">
        <v>2.38</v>
      </c>
      <c r="G143" s="6">
        <v>2.13</v>
      </c>
    </row>
    <row r="144" spans="2:16" ht="15.5" x14ac:dyDescent="0.35">
      <c r="C144" t="s">
        <v>202</v>
      </c>
      <c r="D144" s="6">
        <v>38.68</v>
      </c>
      <c r="E144" s="6">
        <v>40.229999999999997</v>
      </c>
      <c r="F144" s="6">
        <v>47.85</v>
      </c>
      <c r="G144" s="6">
        <v>48.39</v>
      </c>
    </row>
    <row r="145" spans="3:16" ht="15.5" x14ac:dyDescent="0.35">
      <c r="C145" t="s">
        <v>203</v>
      </c>
    </row>
    <row r="146" spans="3:16" ht="15.5" x14ac:dyDescent="0.35">
      <c r="C146" t="s">
        <v>204</v>
      </c>
    </row>
    <row r="147" spans="3:16" ht="15.5" x14ac:dyDescent="0.35">
      <c r="C147" t="s">
        <v>205</v>
      </c>
      <c r="D147" s="5">
        <v>33000000000</v>
      </c>
      <c r="E147" s="5">
        <v>34000000000</v>
      </c>
      <c r="F147" s="5">
        <v>41000000000</v>
      </c>
      <c r="G147" s="5">
        <v>41000000000</v>
      </c>
    </row>
    <row r="148" spans="3:16" ht="15.5" x14ac:dyDescent="0.35">
      <c r="C148" t="s">
        <v>23</v>
      </c>
    </row>
    <row r="149" spans="3:16" ht="15.5" x14ac:dyDescent="0.35">
      <c r="C149" t="s">
        <v>20</v>
      </c>
      <c r="D149" s="5">
        <v>-1000000000</v>
      </c>
      <c r="E149" s="5">
        <v>-1000000000</v>
      </c>
      <c r="F149" s="5">
        <v>0</v>
      </c>
      <c r="G149" s="5">
        <v>0</v>
      </c>
    </row>
    <row r="150" spans="3:16" ht="15.5" x14ac:dyDescent="0.35">
      <c r="C150" t="s">
        <v>206</v>
      </c>
      <c r="D150" s="5">
        <v>27000000000</v>
      </c>
      <c r="E150" s="5">
        <v>29000000000</v>
      </c>
      <c r="F150" s="5">
        <v>37000000000</v>
      </c>
      <c r="G150" s="5">
        <v>37000000000</v>
      </c>
    </row>
    <row r="151" spans="3:16" ht="15.5" x14ac:dyDescent="0.35">
      <c r="C151" t="s">
        <v>207</v>
      </c>
      <c r="D151" s="5">
        <v>0</v>
      </c>
      <c r="E151" s="5">
        <v>1000000000</v>
      </c>
      <c r="F151" s="5">
        <v>0</v>
      </c>
      <c r="G151" s="5">
        <v>0</v>
      </c>
    </row>
    <row r="152" spans="3:16" ht="15.5" x14ac:dyDescent="0.35">
      <c r="C152" t="s">
        <v>208</v>
      </c>
    </row>
    <row r="153" spans="3:16" ht="15.5" x14ac:dyDescent="0.35">
      <c r="C153" t="s">
        <v>12</v>
      </c>
      <c r="D153" s="5">
        <v>0</v>
      </c>
      <c r="E153" s="5">
        <v>1000000000</v>
      </c>
      <c r="F153" s="5">
        <v>0</v>
      </c>
      <c r="G153" s="5">
        <v>0</v>
      </c>
    </row>
    <row r="154" spans="3:16" ht="15.5" x14ac:dyDescent="0.35">
      <c r="C154" t="s">
        <v>15</v>
      </c>
      <c r="D154" s="6">
        <v>-0.53</v>
      </c>
      <c r="E154" s="6">
        <v>0.85</v>
      </c>
      <c r="F154" s="6">
        <v>0.01</v>
      </c>
      <c r="G154" s="6">
        <v>-0.02</v>
      </c>
    </row>
    <row r="155" spans="3:16" ht="15.5" x14ac:dyDescent="0.35">
      <c r="C155" t="s">
        <v>44</v>
      </c>
      <c r="I155" s="6">
        <v>-8.43</v>
      </c>
      <c r="J155" s="6">
        <v>-2.44</v>
      </c>
      <c r="K155" s="6">
        <v>-2.21</v>
      </c>
      <c r="L155" s="6">
        <v>-2.85</v>
      </c>
      <c r="M155" s="6">
        <v>1.95</v>
      </c>
      <c r="N155" s="6">
        <v>-4.84</v>
      </c>
      <c r="O155" s="6">
        <v>15596.17</v>
      </c>
      <c r="P155" s="6">
        <v>1124935.98</v>
      </c>
    </row>
    <row r="156" spans="3:16" ht="15.5" x14ac:dyDescent="0.35">
      <c r="C156" t="s">
        <v>58</v>
      </c>
      <c r="I156" s="6">
        <v>-26.81</v>
      </c>
      <c r="J156" s="6">
        <v>-52.87</v>
      </c>
      <c r="K156" s="6">
        <v>-23.08</v>
      </c>
      <c r="L156" s="6">
        <v>-35.44</v>
      </c>
      <c r="M156" s="6">
        <v>191.79</v>
      </c>
      <c r="N156" s="6">
        <v>-10.33</v>
      </c>
      <c r="O156" s="5">
        <v>0</v>
      </c>
      <c r="P156" s="5">
        <v>0</v>
      </c>
    </row>
    <row r="157" spans="3:16" ht="15.5" x14ac:dyDescent="0.35">
      <c r="C157" t="s">
        <v>61</v>
      </c>
      <c r="I157" s="6">
        <v>8.48</v>
      </c>
      <c r="J157" s="6">
        <v>107.59</v>
      </c>
      <c r="K157" s="6">
        <v>11.64</v>
      </c>
      <c r="L157" s="6">
        <v>9.59</v>
      </c>
      <c r="M157" s="6">
        <v>160.18</v>
      </c>
      <c r="N157" s="6">
        <v>4.28</v>
      </c>
      <c r="O157" s="5">
        <v>0</v>
      </c>
      <c r="P157" s="5">
        <v>0</v>
      </c>
    </row>
    <row r="158" spans="3:16" ht="15.5" x14ac:dyDescent="0.35">
      <c r="C158" t="s">
        <v>209</v>
      </c>
      <c r="J158" s="5">
        <v>-2670000000</v>
      </c>
      <c r="K158" s="5">
        <v>-2180000000</v>
      </c>
      <c r="L158" s="5">
        <v>-2930000000</v>
      </c>
      <c r="M158" s="5">
        <v>-2590000000</v>
      </c>
      <c r="N158" s="5">
        <v>-3330000000</v>
      </c>
      <c r="O158" s="5">
        <v>1920000000</v>
      </c>
      <c r="P158" s="5">
        <v>4590000000</v>
      </c>
    </row>
    <row r="159" spans="3:16" ht="15.5" x14ac:dyDescent="0.35">
      <c r="C159" t="s">
        <v>210</v>
      </c>
      <c r="I159" s="6">
        <v>-0.20860000000000001</v>
      </c>
      <c r="J159" s="6">
        <v>-4.9100000000000005E-2</v>
      </c>
      <c r="K159" s="6">
        <v>-4.0999999999999995E-2</v>
      </c>
      <c r="L159" s="6">
        <v>-5.0900000000000001E-2</v>
      </c>
      <c r="M159" s="6">
        <v>3.3000000000000002E-2</v>
      </c>
      <c r="N159" s="6">
        <v>-5.9000000000000004E-2</v>
      </c>
      <c r="O159" s="6">
        <v>7.8000000000000005E-3</v>
      </c>
      <c r="P159" s="6">
        <v>2.5499999999999998E-2</v>
      </c>
    </row>
    <row r="160" spans="3:16" ht="15.5" x14ac:dyDescent="0.35">
      <c r="C160" t="s">
        <v>211</v>
      </c>
      <c r="I160" s="6">
        <v>-0.20949999999999999</v>
      </c>
      <c r="J160" s="6">
        <v>-4.9200000000000001E-2</v>
      </c>
      <c r="K160" s="6">
        <v>-4.2500000000000003E-2</v>
      </c>
      <c r="L160" s="6">
        <v>-5.2600000000000001E-2</v>
      </c>
      <c r="M160" s="6">
        <v>3.4200000000000001E-2</v>
      </c>
      <c r="N160" s="6">
        <v>-8.7799999999999989E-2</v>
      </c>
      <c r="O160" s="6">
        <v>1.49E-2</v>
      </c>
      <c r="P160" s="6">
        <v>6.3600000000000004E-2</v>
      </c>
    </row>
    <row r="161" spans="3:16" ht="15.5" x14ac:dyDescent="0.35">
      <c r="C161" t="s">
        <v>212</v>
      </c>
      <c r="I161" s="6">
        <v>-0.28910000000000002</v>
      </c>
      <c r="J161" s="6">
        <v>-6.1399999999999996E-2</v>
      </c>
      <c r="K161" s="6">
        <v>-5.1299999999999998E-2</v>
      </c>
      <c r="L161" s="6">
        <v>-6.3200000000000006E-2</v>
      </c>
      <c r="M161" s="6">
        <v>-5.9299999999999999E-2</v>
      </c>
      <c r="N161" s="6">
        <v>-0.10779999999999999</v>
      </c>
      <c r="O161" s="6">
        <v>3.8599999999999995E-2</v>
      </c>
      <c r="P161" s="6">
        <v>0.35899999999999999</v>
      </c>
    </row>
    <row r="162" spans="3:16" ht="15.5" x14ac:dyDescent="0.35">
      <c r="C162" t="s">
        <v>213</v>
      </c>
    </row>
    <row r="163" spans="3:16" ht="15.5" x14ac:dyDescent="0.35">
      <c r="C163" t="s">
        <v>55</v>
      </c>
      <c r="I163" s="6">
        <v>5.62</v>
      </c>
      <c r="J163" s="6">
        <v>2.6</v>
      </c>
      <c r="K163" s="6">
        <v>0.98</v>
      </c>
      <c r="L163" s="6">
        <v>1.86</v>
      </c>
      <c r="M163" s="6">
        <v>6.55</v>
      </c>
      <c r="N163" s="6">
        <v>0.91</v>
      </c>
      <c r="O163" s="5">
        <v>0</v>
      </c>
      <c r="P163" s="5">
        <v>0</v>
      </c>
    </row>
    <row r="164" spans="3:16" ht="15.5" x14ac:dyDescent="0.35">
      <c r="C164" t="s">
        <v>52</v>
      </c>
      <c r="I164" s="6">
        <v>40.229999999999997</v>
      </c>
      <c r="J164" s="6">
        <v>49.66</v>
      </c>
      <c r="K164" s="6">
        <v>52.1</v>
      </c>
      <c r="L164" s="6">
        <v>54.22</v>
      </c>
      <c r="M164" s="6">
        <v>57.07</v>
      </c>
      <c r="N164" s="6">
        <v>55.12</v>
      </c>
      <c r="O164" s="6">
        <v>1048413.9</v>
      </c>
      <c r="P164" s="6">
        <v>17674839.370000001</v>
      </c>
    </row>
    <row r="165" spans="3:16" ht="15.5" x14ac:dyDescent="0.35">
      <c r="C165" t="s">
        <v>214</v>
      </c>
      <c r="I165" s="6">
        <v>5.62</v>
      </c>
      <c r="J165" s="6">
        <v>2.6</v>
      </c>
      <c r="K165" s="6">
        <v>0.98</v>
      </c>
      <c r="L165" s="6">
        <v>1.86</v>
      </c>
      <c r="M165" s="6">
        <v>6.55</v>
      </c>
      <c r="N165" s="6">
        <v>0.91</v>
      </c>
      <c r="O165" s="5">
        <v>0</v>
      </c>
      <c r="P165" s="5">
        <v>0</v>
      </c>
    </row>
    <row r="166" spans="3:16" ht="15.5" x14ac:dyDescent="0.35">
      <c r="C166" t="s">
        <v>215</v>
      </c>
      <c r="I166" s="6">
        <v>40.229999999999997</v>
      </c>
      <c r="J166" s="6">
        <v>49.66</v>
      </c>
      <c r="K166" s="6">
        <v>52.1</v>
      </c>
      <c r="L166" s="6">
        <v>54.22</v>
      </c>
      <c r="M166" s="6">
        <v>57.07</v>
      </c>
      <c r="N166" s="6">
        <v>55.12</v>
      </c>
      <c r="O166" s="6">
        <v>1048413.9</v>
      </c>
      <c r="P166" s="6">
        <v>17674839.370000001</v>
      </c>
    </row>
    <row r="167" spans="3:16" ht="15.5" x14ac:dyDescent="0.35">
      <c r="C167" t="s">
        <v>216</v>
      </c>
      <c r="N167" s="5">
        <v>18000000000</v>
      </c>
      <c r="O167" s="5">
        <v>20000000000</v>
      </c>
      <c r="P167" s="5">
        <v>20000000000</v>
      </c>
    </row>
    <row r="168" spans="3:16" ht="15.5" x14ac:dyDescent="0.35">
      <c r="C168" t="s">
        <v>217</v>
      </c>
    </row>
    <row r="169" spans="3:16" ht="15.5" x14ac:dyDescent="0.35">
      <c r="C169" t="s">
        <v>25</v>
      </c>
      <c r="N169" s="5">
        <v>18000000000</v>
      </c>
      <c r="O169" s="5">
        <v>20000000000</v>
      </c>
      <c r="P169" s="5">
        <v>20000000000</v>
      </c>
    </row>
    <row r="170" spans="3:16" ht="15.5" x14ac:dyDescent="0.35">
      <c r="C170" t="s">
        <v>22</v>
      </c>
      <c r="I170" s="5">
        <v>-1000000000</v>
      </c>
      <c r="J170" s="5">
        <v>0</v>
      </c>
      <c r="K170" s="5">
        <v>0</v>
      </c>
      <c r="L170" s="5">
        <v>0</v>
      </c>
      <c r="M170" s="5">
        <v>-1000000000</v>
      </c>
      <c r="N170" s="5">
        <v>18000000000</v>
      </c>
      <c r="O170" s="5">
        <v>20000000000</v>
      </c>
      <c r="P170" s="5">
        <v>19000000000</v>
      </c>
    </row>
    <row r="171" spans="3:16" ht="15.5" x14ac:dyDescent="0.35">
      <c r="C171" t="s">
        <v>218</v>
      </c>
      <c r="I171" s="5">
        <v>29000000000</v>
      </c>
      <c r="J171" s="5">
        <v>39000000000</v>
      </c>
      <c r="K171" s="5">
        <v>41000000000</v>
      </c>
      <c r="L171" s="5">
        <v>43000000000</v>
      </c>
      <c r="M171" s="5">
        <v>46000000000</v>
      </c>
      <c r="N171" s="5">
        <v>36000000000</v>
      </c>
      <c r="O171" s="5">
        <v>19000000000</v>
      </c>
      <c r="P171" s="5">
        <v>10000000000</v>
      </c>
    </row>
    <row r="172" spans="3:16" ht="15.5" x14ac:dyDescent="0.35">
      <c r="C172" t="s">
        <v>219</v>
      </c>
      <c r="I172" s="5">
        <v>1000000000</v>
      </c>
      <c r="J172" s="5">
        <v>0</v>
      </c>
      <c r="K172" s="5">
        <v>0</v>
      </c>
      <c r="L172" s="5">
        <v>-1000000000</v>
      </c>
      <c r="M172" s="5">
        <v>5000000000</v>
      </c>
      <c r="N172" s="5">
        <v>-18000000000</v>
      </c>
      <c r="O172" s="5">
        <v>-8000000000</v>
      </c>
      <c r="P172" s="5">
        <v>-2000000000</v>
      </c>
    </row>
    <row r="173" spans="3:16" ht="15.5" x14ac:dyDescent="0.35">
      <c r="C173" t="s">
        <v>220</v>
      </c>
      <c r="N173" s="5">
        <v>0</v>
      </c>
      <c r="O173" s="5">
        <v>-2000000000</v>
      </c>
    </row>
    <row r="174" spans="3:16" ht="15.5" x14ac:dyDescent="0.35">
      <c r="C174" t="s">
        <v>14</v>
      </c>
      <c r="I174" s="5">
        <v>1000000000</v>
      </c>
      <c r="J174" s="5">
        <v>0</v>
      </c>
      <c r="K174" s="5">
        <v>0</v>
      </c>
      <c r="L174" s="5">
        <v>-1000000000</v>
      </c>
      <c r="M174" s="5">
        <v>5000000000</v>
      </c>
      <c r="N174" s="5">
        <v>-18000000000</v>
      </c>
      <c r="O174" s="5">
        <v>-10000000000</v>
      </c>
      <c r="P174" s="5">
        <v>-2000000000</v>
      </c>
    </row>
    <row r="175" spans="3:16" ht="15.5" x14ac:dyDescent="0.35">
      <c r="C175" t="s">
        <v>16</v>
      </c>
      <c r="I175" s="6">
        <v>0.81</v>
      </c>
      <c r="J175" s="6">
        <v>0.14000000000000001</v>
      </c>
      <c r="K175" s="6">
        <v>0.06</v>
      </c>
      <c r="L175" s="6">
        <v>-0.84</v>
      </c>
      <c r="M175" s="6">
        <v>6.25</v>
      </c>
      <c r="N175" s="6">
        <v>-21.32</v>
      </c>
      <c r="O175" s="6">
        <v>-348694.99</v>
      </c>
      <c r="P175" s="6">
        <v>-1949059.22</v>
      </c>
    </row>
    <row r="177" spans="2:16" ht="15.5" x14ac:dyDescent="0.35">
      <c r="B177" t="s">
        <v>221</v>
      </c>
      <c r="C177" t="s">
        <v>222</v>
      </c>
      <c r="D177" s="5">
        <v>-1000000000</v>
      </c>
      <c r="E177" s="5">
        <v>-6000000000</v>
      </c>
      <c r="F177" s="5">
        <v>-467000000</v>
      </c>
      <c r="G177" s="5">
        <v>-577000000</v>
      </c>
      <c r="H177" s="5">
        <v>-5000000000</v>
      </c>
      <c r="I177" s="5">
        <v>-7000000000</v>
      </c>
      <c r="J177" s="5">
        <v>-2000000000</v>
      </c>
      <c r="K177" s="5">
        <v>-2000000000</v>
      </c>
      <c r="L177" s="5">
        <v>-2000000000</v>
      </c>
      <c r="M177" s="5">
        <v>2000000000</v>
      </c>
      <c r="N177" s="5">
        <v>-4000000000</v>
      </c>
      <c r="O177" s="5">
        <v>464000000</v>
      </c>
      <c r="P177" s="5">
        <v>1000000000</v>
      </c>
    </row>
    <row r="178" spans="2:16" ht="15.5" x14ac:dyDescent="0.35">
      <c r="C178" t="s">
        <v>223</v>
      </c>
      <c r="H178" s="5">
        <v>-8000000000</v>
      </c>
      <c r="I178" s="5">
        <v>-7000000000</v>
      </c>
      <c r="J178" s="5">
        <v>-2000000000</v>
      </c>
      <c r="K178" s="5">
        <v>-2000000000</v>
      </c>
      <c r="L178" s="5">
        <v>-2000000000</v>
      </c>
      <c r="M178" s="5">
        <v>2000000000</v>
      </c>
      <c r="N178" s="5">
        <v>-4000000000</v>
      </c>
      <c r="O178" s="5">
        <v>464000000</v>
      </c>
    </row>
    <row r="179" spans="2:16" ht="15.5" x14ac:dyDescent="0.35">
      <c r="C179" t="s">
        <v>43</v>
      </c>
      <c r="D179" s="6">
        <v>-1.55</v>
      </c>
      <c r="E179" s="6">
        <v>-6.61</v>
      </c>
      <c r="F179" s="6">
        <v>-0.55000000000000004</v>
      </c>
      <c r="G179" s="6">
        <v>-0.68</v>
      </c>
      <c r="H179" s="6">
        <v>-6.2</v>
      </c>
      <c r="I179" s="6">
        <v>-8.43</v>
      </c>
      <c r="J179" s="6">
        <v>-2.44</v>
      </c>
      <c r="K179" s="6">
        <v>-2.21</v>
      </c>
      <c r="L179" s="6">
        <v>-2.85</v>
      </c>
      <c r="M179" s="6">
        <v>1.95</v>
      </c>
      <c r="N179" s="6">
        <v>-4.84</v>
      </c>
      <c r="O179" s="6">
        <v>0.54</v>
      </c>
      <c r="P179" s="6">
        <v>1.5</v>
      </c>
    </row>
    <row r="180" spans="2:16" ht="15.5" x14ac:dyDescent="0.35">
      <c r="C180" t="s">
        <v>226</v>
      </c>
      <c r="H180" s="6">
        <v>-9.3800000000000008</v>
      </c>
      <c r="I180" s="6">
        <v>-8.43</v>
      </c>
      <c r="J180" s="6">
        <v>-2.44</v>
      </c>
      <c r="K180" s="6">
        <v>-2.21</v>
      </c>
      <c r="L180" s="6">
        <v>-2.85</v>
      </c>
      <c r="M180" s="6">
        <v>1.95</v>
      </c>
      <c r="N180" s="6">
        <v>-4.84</v>
      </c>
      <c r="O180" s="6">
        <v>0.54</v>
      </c>
    </row>
    <row r="181" spans="2:16" ht="15.5" x14ac:dyDescent="0.35">
      <c r="C181" t="s">
        <v>229</v>
      </c>
      <c r="D181" s="5">
        <v>315000000</v>
      </c>
      <c r="E181" s="5">
        <v>22000000000</v>
      </c>
      <c r="F181" s="5">
        <v>191000000</v>
      </c>
      <c r="G181" s="5">
        <v>248000000</v>
      </c>
      <c r="H181" s="5">
        <v>1000000000</v>
      </c>
      <c r="I181" s="5">
        <v>23000000000</v>
      </c>
      <c r="J181" s="5">
        <v>1000000000</v>
      </c>
      <c r="K181" s="5">
        <v>4000000000</v>
      </c>
      <c r="L181" s="5">
        <v>9000000000</v>
      </c>
      <c r="M181" s="5">
        <v>2000000000</v>
      </c>
      <c r="N181" s="5">
        <v>10000000000</v>
      </c>
      <c r="O181" s="5">
        <v>39000000000</v>
      </c>
      <c r="P181" s="5">
        <v>38000000000</v>
      </c>
    </row>
    <row r="182" spans="2:16" ht="15.5" x14ac:dyDescent="0.35">
      <c r="C182" t="s">
        <v>230</v>
      </c>
      <c r="H182" s="5">
        <v>23000000000</v>
      </c>
      <c r="I182" s="5">
        <v>23000000000</v>
      </c>
      <c r="J182" s="5">
        <v>1000000000</v>
      </c>
      <c r="K182" s="5">
        <v>4000000000</v>
      </c>
      <c r="L182" s="5">
        <v>9000000000</v>
      </c>
      <c r="M182" s="5">
        <v>2000000000</v>
      </c>
      <c r="N182" s="5">
        <v>10000000000</v>
      </c>
      <c r="O182" s="5">
        <v>39000000000</v>
      </c>
    </row>
    <row r="183" spans="2:16" ht="15.5" x14ac:dyDescent="0.35">
      <c r="C183" t="s">
        <v>234</v>
      </c>
      <c r="I183" s="5">
        <v>-20</v>
      </c>
    </row>
    <row r="184" spans="2:16" ht="15.5" x14ac:dyDescent="0.35">
      <c r="C184" t="s">
        <v>235</v>
      </c>
      <c r="I184" s="6">
        <v>-13.21</v>
      </c>
    </row>
    <row r="185" spans="2:16" ht="15.5" x14ac:dyDescent="0.35">
      <c r="C185" t="s">
        <v>236</v>
      </c>
      <c r="I185" s="6">
        <v>7.42</v>
      </c>
    </row>
    <row r="186" spans="2:16" ht="15.5" x14ac:dyDescent="0.35">
      <c r="C186" t="s">
        <v>237</v>
      </c>
      <c r="I186" s="6">
        <v>-7.5700000000000003E-2</v>
      </c>
    </row>
    <row r="187" spans="2:16" ht="15.5" x14ac:dyDescent="0.35">
      <c r="C187" t="s">
        <v>238</v>
      </c>
      <c r="I187" s="6">
        <v>4.6500000000000004</v>
      </c>
    </row>
    <row r="188" spans="2:16" ht="15.5" x14ac:dyDescent="0.35">
      <c r="C188" t="s">
        <v>239</v>
      </c>
      <c r="I188" s="6">
        <v>3.21</v>
      </c>
    </row>
    <row r="189" spans="2:16" ht="15.5" x14ac:dyDescent="0.35">
      <c r="C189" t="s">
        <v>240</v>
      </c>
      <c r="I189" s="6">
        <v>394.59</v>
      </c>
    </row>
    <row r="190" spans="2:16" ht="15.5" x14ac:dyDescent="0.35">
      <c r="C190" t="s">
        <v>241</v>
      </c>
      <c r="I190" s="6">
        <v>394.59</v>
      </c>
    </row>
    <row r="191" spans="2:16" ht="15.5" x14ac:dyDescent="0.35">
      <c r="C191" t="s">
        <v>242</v>
      </c>
      <c r="I191" s="6">
        <v>-13.16</v>
      </c>
    </row>
    <row r="192" spans="2:16" ht="15.5" x14ac:dyDescent="0.35">
      <c r="C192" t="s">
        <v>243</v>
      </c>
      <c r="I192" s="5">
        <v>-39</v>
      </c>
    </row>
    <row r="193" spans="3:9" ht="15.5" x14ac:dyDescent="0.35">
      <c r="C193" t="s">
        <v>245</v>
      </c>
      <c r="I193" s="6">
        <v>-0.3</v>
      </c>
    </row>
    <row r="194" spans="3:9" ht="15.5" x14ac:dyDescent="0.35">
      <c r="C194" t="s">
        <v>246</v>
      </c>
      <c r="I194" s="6">
        <v>-9.3800000000000008</v>
      </c>
    </row>
    <row r="195" spans="3:9" ht="15.5" x14ac:dyDescent="0.35">
      <c r="C195" t="s">
        <v>247</v>
      </c>
      <c r="I195" s="6">
        <v>-6.2</v>
      </c>
    </row>
    <row r="196" spans="3:9" ht="15.5" x14ac:dyDescent="0.35">
      <c r="C196" t="s">
        <v>248</v>
      </c>
      <c r="I196" s="6">
        <v>26.64</v>
      </c>
    </row>
    <row r="197" spans="3:9" ht="15.5" x14ac:dyDescent="0.35">
      <c r="C197" t="s">
        <v>249</v>
      </c>
      <c r="D197" s="6">
        <v>0.72</v>
      </c>
    </row>
    <row r="198" spans="3:9" ht="15.5" x14ac:dyDescent="0.35">
      <c r="C198" t="s">
        <v>250</v>
      </c>
      <c r="I198" s="6">
        <v>38.68</v>
      </c>
    </row>
    <row r="199" spans="3:9" ht="15.5" x14ac:dyDescent="0.35">
      <c r="C199" t="s">
        <v>251</v>
      </c>
      <c r="I199" s="6">
        <v>0.31</v>
      </c>
    </row>
    <row r="200" spans="3:9" ht="15.5" x14ac:dyDescent="0.35">
      <c r="C200" t="s">
        <v>252</v>
      </c>
      <c r="D200" s="6">
        <v>88.15</v>
      </c>
    </row>
    <row r="201" spans="3:9" ht="15.5" x14ac:dyDescent="0.35">
      <c r="C201" t="s">
        <v>253</v>
      </c>
      <c r="D201" s="6">
        <v>88.15</v>
      </c>
    </row>
    <row r="202" spans="3:9" ht="15.5" x14ac:dyDescent="0.35">
      <c r="C202" t="s">
        <v>256</v>
      </c>
      <c r="D202" s="6">
        <v>0.01</v>
      </c>
    </row>
    <row r="203" spans="3:9" ht="15.5" x14ac:dyDescent="0.35">
      <c r="C203" t="s">
        <v>258</v>
      </c>
      <c r="D203" s="6">
        <v>1.01</v>
      </c>
    </row>
    <row r="204" spans="3:9" ht="15.5" x14ac:dyDescent="0.35">
      <c r="C204" t="s">
        <v>12</v>
      </c>
      <c r="D204" s="5">
        <v>0</v>
      </c>
    </row>
    <row r="205" spans="3:9" ht="15.5" x14ac:dyDescent="0.35">
      <c r="C205" t="s">
        <v>260</v>
      </c>
      <c r="I205" s="6">
        <v>112.2</v>
      </c>
    </row>
    <row r="206" spans="3:9" ht="15.5" x14ac:dyDescent="0.35">
      <c r="C206" t="s">
        <v>261</v>
      </c>
      <c r="I206" s="6">
        <v>-0.24030000000000001</v>
      </c>
    </row>
    <row r="207" spans="3:9" ht="15.5" x14ac:dyDescent="0.35">
      <c r="C207" t="s">
        <v>262</v>
      </c>
      <c r="I207" s="6">
        <v>-0.24260000000000001</v>
      </c>
    </row>
    <row r="208" spans="3:9" ht="15.5" x14ac:dyDescent="0.35">
      <c r="C208" t="s">
        <v>263</v>
      </c>
      <c r="I208" s="6">
        <v>-0.36369999999999997</v>
      </c>
    </row>
    <row r="209" spans="3:9" ht="15.5" x14ac:dyDescent="0.35">
      <c r="C209" t="s">
        <v>264</v>
      </c>
      <c r="I209" s="6">
        <v>-0.43439999999999995</v>
      </c>
    </row>
    <row r="210" spans="3:9" ht="15.5" x14ac:dyDescent="0.35">
      <c r="C210" t="s">
        <v>265</v>
      </c>
      <c r="D210" s="6">
        <v>7915.14</v>
      </c>
    </row>
    <row r="211" spans="3:9" ht="15.5" x14ac:dyDescent="0.35">
      <c r="C211" t="s">
        <v>340</v>
      </c>
      <c r="D211" s="6">
        <v>50.51</v>
      </c>
    </row>
    <row r="212" spans="3:9" ht="15.5" x14ac:dyDescent="0.35">
      <c r="C212" t="s">
        <v>267</v>
      </c>
      <c r="D212" s="6">
        <v>7864.63</v>
      </c>
    </row>
    <row r="213" spans="3:9" ht="15.5" x14ac:dyDescent="0.35">
      <c r="C213" t="s">
        <v>268</v>
      </c>
      <c r="D213" s="6">
        <v>0.01</v>
      </c>
    </row>
    <row r="214" spans="3:9" ht="15.5" x14ac:dyDescent="0.35">
      <c r="C214" t="s">
        <v>269</v>
      </c>
      <c r="I214" s="6">
        <v>0.67</v>
      </c>
    </row>
    <row r="215" spans="3:9" ht="15.5" x14ac:dyDescent="0.35">
      <c r="C215" t="s">
        <v>39</v>
      </c>
      <c r="I215" s="5">
        <v>106000000000</v>
      </c>
    </row>
    <row r="216" spans="3:9" ht="15.5" x14ac:dyDescent="0.35">
      <c r="C216" t="s">
        <v>271</v>
      </c>
      <c r="I216" s="5">
        <v>105000000000</v>
      </c>
    </row>
    <row r="217" spans="3:9" ht="15.5" x14ac:dyDescent="0.35">
      <c r="C217" t="s">
        <v>272</v>
      </c>
      <c r="I217" s="5">
        <v>853420000</v>
      </c>
    </row>
    <row r="218" spans="3:9" ht="15.5" x14ac:dyDescent="0.35">
      <c r="C218" t="s">
        <v>273</v>
      </c>
      <c r="I218" s="6">
        <v>0.30309999999999998</v>
      </c>
    </row>
    <row r="219" spans="3:9" ht="15.5" x14ac:dyDescent="0.35">
      <c r="C219" t="s">
        <v>274</v>
      </c>
      <c r="D219" s="6">
        <v>0.1429</v>
      </c>
    </row>
    <row r="220" spans="3:9" ht="15.5" x14ac:dyDescent="0.35">
      <c r="C220" t="s">
        <v>275</v>
      </c>
      <c r="D220" s="6">
        <v>-5.5135000000000005</v>
      </c>
    </row>
    <row r="221" spans="3:9" ht="15.5" x14ac:dyDescent="0.35">
      <c r="C221" t="s">
        <v>276</v>
      </c>
      <c r="D221" s="6">
        <v>-4.1989000000000001</v>
      </c>
    </row>
    <row r="222" spans="3:9" ht="15.5" x14ac:dyDescent="0.35">
      <c r="C222" t="s">
        <v>277</v>
      </c>
      <c r="D222" s="6">
        <v>1.1699999999999999E-2</v>
      </c>
    </row>
    <row r="223" spans="3:9" ht="15.5" x14ac:dyDescent="0.35">
      <c r="C223" t="s">
        <v>278</v>
      </c>
      <c r="D223" s="6">
        <v>8.8200000000000001E-2</v>
      </c>
    </row>
    <row r="224" spans="3:9" ht="15.5" x14ac:dyDescent="0.35">
      <c r="C224" t="s">
        <v>279</v>
      </c>
      <c r="D224" s="6">
        <v>-1.6096999999999999</v>
      </c>
    </row>
    <row r="225" spans="3:9" ht="15.5" x14ac:dyDescent="0.35">
      <c r="C225" t="s">
        <v>286</v>
      </c>
      <c r="I225" s="5">
        <v>5</v>
      </c>
    </row>
    <row r="226" spans="3:9" ht="15.5" x14ac:dyDescent="0.35">
      <c r="C226" t="s">
        <v>287</v>
      </c>
      <c r="I226" s="6">
        <v>0.31</v>
      </c>
    </row>
    <row r="227" spans="3:9" ht="15.5" x14ac:dyDescent="0.35">
      <c r="C227" t="s">
        <v>288</v>
      </c>
      <c r="I227" s="6">
        <v>0.1</v>
      </c>
    </row>
    <row r="228" spans="3:9" ht="15.5" x14ac:dyDescent="0.35">
      <c r="C228" t="s">
        <v>553</v>
      </c>
      <c r="I228" s="6">
        <v>0.17</v>
      </c>
    </row>
    <row r="229" spans="3:9" ht="15.5" x14ac:dyDescent="0.35">
      <c r="C229" t="s">
        <v>290</v>
      </c>
      <c r="I229" s="6">
        <v>0.23</v>
      </c>
    </row>
    <row r="230" spans="3:9" ht="15.5" x14ac:dyDescent="0.35">
      <c r="C230" t="s">
        <v>291</v>
      </c>
      <c r="I230" s="6">
        <v>0.21</v>
      </c>
    </row>
    <row r="231" spans="3:9" ht="15.5" x14ac:dyDescent="0.35">
      <c r="C231" t="s">
        <v>292</v>
      </c>
      <c r="I231" s="6">
        <v>0.22</v>
      </c>
    </row>
    <row r="232" spans="3:9" ht="15.5" x14ac:dyDescent="0.35">
      <c r="C232" t="s">
        <v>293</v>
      </c>
      <c r="I232" s="5">
        <v>23000000000</v>
      </c>
    </row>
    <row r="233" spans="3:9" ht="15.5" x14ac:dyDescent="0.35">
      <c r="C233" t="s">
        <v>294</v>
      </c>
      <c r="I233" s="5">
        <v>2000000000</v>
      </c>
    </row>
    <row r="234" spans="3:9" ht="15.5" x14ac:dyDescent="0.35">
      <c r="C234" t="s">
        <v>295</v>
      </c>
      <c r="I234" s="5">
        <v>-3000000000</v>
      </c>
    </row>
    <row r="235" spans="3:9" ht="15.5" x14ac:dyDescent="0.35">
      <c r="C235" t="s">
        <v>296</v>
      </c>
      <c r="I235" s="5">
        <v>-8000000000</v>
      </c>
    </row>
    <row r="236" spans="3:9" ht="15.5" x14ac:dyDescent="0.35">
      <c r="C236" t="s">
        <v>297</v>
      </c>
      <c r="D236" s="5">
        <v>1000000000</v>
      </c>
    </row>
    <row r="237" spans="3:9" ht="15.5" x14ac:dyDescent="0.35">
      <c r="C237" t="s">
        <v>298</v>
      </c>
      <c r="D237" s="5">
        <v>33000000000</v>
      </c>
    </row>
    <row r="238" spans="3:9" ht="15.5" x14ac:dyDescent="0.35">
      <c r="C238" t="s">
        <v>299</v>
      </c>
      <c r="D238" s="5">
        <v>0</v>
      </c>
    </row>
    <row r="239" spans="3:9" ht="15.5" x14ac:dyDescent="0.35">
      <c r="C239" t="s">
        <v>206</v>
      </c>
      <c r="D239" s="5">
        <v>27000000000</v>
      </c>
    </row>
    <row r="240" spans="3:9" ht="15.5" x14ac:dyDescent="0.35">
      <c r="C240" t="s">
        <v>205</v>
      </c>
      <c r="I240" s="5">
        <v>33000000000</v>
      </c>
    </row>
    <row r="241" spans="3:9" ht="15.5" x14ac:dyDescent="0.35">
      <c r="C241" t="s">
        <v>20</v>
      </c>
      <c r="D241" s="5">
        <v>-1000000000</v>
      </c>
    </row>
    <row r="242" spans="3:9" ht="15.5" x14ac:dyDescent="0.35">
      <c r="C242" t="s">
        <v>300</v>
      </c>
      <c r="I242" s="5">
        <v>33000000000</v>
      </c>
    </row>
    <row r="243" spans="3:9" ht="15.5" x14ac:dyDescent="0.35">
      <c r="C243" t="s">
        <v>301</v>
      </c>
      <c r="I243" s="5">
        <v>0</v>
      </c>
    </row>
    <row r="244" spans="3:9" ht="15.5" x14ac:dyDescent="0.35">
      <c r="C244" t="s">
        <v>305</v>
      </c>
      <c r="I244" s="5">
        <v>0</v>
      </c>
    </row>
  </sheetData>
  <pageMargins left="0.7" right="0.7" top="0.75" bottom="0.75" header="0.3" footer="0.3"/>
  <ignoredErrors>
    <ignoredError sqref="A1:P24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554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555</v>
      </c>
      <c r="D2" s="2" vm="31">
        <f ca="1">IFERROR(_xlfn.STOCKHISTORY("XIDX:" &amp; $C$1, D3, , 0, 0, 1), "Libur")</f>
        <v>50</v>
      </c>
      <c r="H2" s="2" vm="31">
        <f ca="1">IFERROR(INDEX(D2:G2,COUNT(D2:G2)),"")</f>
        <v>50</v>
      </c>
      <c r="I2" s="2" vm="31">
        <f t="shared" ref="I2:O2" ca="1" si="0">IFERROR(_xlfn.STOCKHISTORY("XIDX:" &amp; $C$1, I1, , 0, 0, 1), "Libur")</f>
        <v>50</v>
      </c>
      <c r="J2" s="2" vm="32">
        <f t="shared" ca="1" si="0"/>
        <v>8</v>
      </c>
      <c r="K2" s="2" vm="33">
        <f t="shared" ca="1" si="0"/>
        <v>9</v>
      </c>
      <c r="L2" s="2" vm="31">
        <f t="shared" ca="1" si="0"/>
        <v>50</v>
      </c>
      <c r="M2" s="2" vm="31">
        <f t="shared" ca="1" si="0"/>
        <v>50</v>
      </c>
      <c r="N2" s="2" vm="34">
        <f t="shared" ca="1" si="0"/>
        <v>52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6764661439</v>
      </c>
      <c r="H4" s="2">
        <f>IFERROR(SUM(D4:G4)*(4/MAX(1,COUNT(D4:G4))),"")</f>
        <v>27058645756</v>
      </c>
      <c r="I4" s="2">
        <f t="shared" ref="I4:O4" si="1">IFERROR(INDEX(I51:I500,MATCH($C$4,$C$51:$C$500,0)),"")</f>
        <v>43126914167</v>
      </c>
      <c r="J4" s="2">
        <f t="shared" si="1"/>
        <v>37026946162</v>
      </c>
      <c r="K4" s="2">
        <f t="shared" si="1"/>
        <v>23589866267</v>
      </c>
      <c r="L4" s="2">
        <f t="shared" si="1"/>
        <v>30007170203</v>
      </c>
      <c r="M4" s="2">
        <f t="shared" si="1"/>
        <v>80469806499</v>
      </c>
      <c r="N4" s="2">
        <f t="shared" si="1"/>
        <v>92792423483</v>
      </c>
      <c r="O4" s="2">
        <f t="shared" si="1"/>
        <v>112482957188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2043471931</v>
      </c>
      <c r="H5" s="2">
        <f>IFERROR(SUM(D5:G5)*(4/MAX(1,COUNT(D5:G5))),"")</f>
        <v>8173887724</v>
      </c>
      <c r="I5" s="2">
        <f t="shared" ref="I5:O5" si="2">IFERROR(INDEX(I51:I500,MATCH($C$5,$C$51:$C$500,0)),"")</f>
        <v>3477823580</v>
      </c>
      <c r="J5" s="2">
        <f t="shared" si="2"/>
        <v>1247430885</v>
      </c>
      <c r="K5" s="2">
        <f t="shared" si="2"/>
        <v>1305558094</v>
      </c>
      <c r="L5" s="2">
        <f t="shared" si="2"/>
        <v>1266729512</v>
      </c>
      <c r="M5" s="2">
        <f t="shared" si="2"/>
        <v>5168638411</v>
      </c>
      <c r="N5" s="2">
        <f t="shared" si="2"/>
        <v>11196515686</v>
      </c>
      <c r="O5" s="2">
        <f t="shared" si="2"/>
        <v>5305875083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357748570319</v>
      </c>
      <c r="H6" s="2">
        <f>IFERROR(INDEX(D6:G6,COUNT(D6:G6)),"")</f>
        <v>357748570319</v>
      </c>
      <c r="I6" s="2">
        <f t="shared" ref="I6:O6" si="3">IFERROR(INDEX(I51:I500,MATCH($C$6,$C$51:$C$500,0)),"")</f>
        <v>355704404280</v>
      </c>
      <c r="J6" s="2">
        <f t="shared" si="3"/>
        <v>352169093478</v>
      </c>
      <c r="K6" s="2">
        <f t="shared" si="3"/>
        <v>350903583170</v>
      </c>
      <c r="L6" s="2">
        <f t="shared" si="3"/>
        <v>344545153968</v>
      </c>
      <c r="M6" s="2">
        <f t="shared" si="3"/>
        <v>343306885603</v>
      </c>
      <c r="N6" s="2">
        <f t="shared" si="3"/>
        <v>337840946995</v>
      </c>
      <c r="O6" s="2">
        <f t="shared" si="3"/>
        <v>35400599541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7.18</v>
      </c>
      <c r="H7" s="3">
        <f>IFERROR(INDEX(D7:G7,COUNT(D7:G7)),"")</f>
        <v>7.18</v>
      </c>
      <c r="I7" s="3">
        <f t="shared" ref="I7:O7" si="4">IFERROR(INDEX(I51:I500,MATCH($C$7,$C$51:$C$500,0))/1000000000,"")</f>
        <v>7.18</v>
      </c>
      <c r="J7" s="3">
        <f t="shared" si="4"/>
        <v>7.18</v>
      </c>
      <c r="K7" s="3">
        <f t="shared" si="4"/>
        <v>7.18</v>
      </c>
      <c r="L7" s="3">
        <f t="shared" si="4"/>
        <v>7.18</v>
      </c>
      <c r="M7" s="3">
        <f t="shared" si="4"/>
        <v>7.18</v>
      </c>
      <c r="N7" s="3">
        <f t="shared" si="4"/>
        <v>7.18</v>
      </c>
      <c r="O7" s="3">
        <f t="shared" si="4"/>
        <v>5.03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 t="shared" ref="I8:O8" si="5">IFERROR(INDEX(I51:I500,MATCH($C$8,$C$51:$C$500,0)),"")</f>
        <v>-7000000000</v>
      </c>
      <c r="J8" s="2">
        <f t="shared" si="5"/>
        <v>2000000000</v>
      </c>
      <c r="K8" s="2">
        <f t="shared" si="5"/>
        <v>-15000000000</v>
      </c>
      <c r="L8" s="2">
        <f t="shared" si="5"/>
        <v>15000000000</v>
      </c>
      <c r="M8" s="2">
        <f t="shared" si="5"/>
        <v>-51000000000</v>
      </c>
      <c r="N8" s="2">
        <f t="shared" si="5"/>
        <v>-19000000000</v>
      </c>
      <c r="O8" s="2">
        <f t="shared" si="5"/>
        <v>-62000000000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0.75</v>
      </c>
      <c r="H9" s="3">
        <f>IFERROR(INDEX(D9:G9,COUNT(D9:G9)),"")</f>
        <v>0.75</v>
      </c>
      <c r="I9" s="3">
        <f t="shared" ref="I9:O9" si="6">IFERROR(INDEX(I51:I500,MATCH($C$9,$C$51:$C$500,0)),"")</f>
        <v>-0.98</v>
      </c>
      <c r="J9" s="3">
        <f t="shared" si="6"/>
        <v>0.32</v>
      </c>
      <c r="K9" s="3">
        <f t="shared" si="6"/>
        <v>-2.13</v>
      </c>
      <c r="L9" s="3">
        <f t="shared" si="6"/>
        <v>2.0299999999999998</v>
      </c>
      <c r="M9" s="3">
        <f t="shared" si="6"/>
        <v>-7.09</v>
      </c>
      <c r="N9" s="3">
        <f t="shared" si="6"/>
        <v>-2.71</v>
      </c>
      <c r="O9" s="3">
        <f t="shared" si="6"/>
        <v>-12.38</v>
      </c>
    </row>
    <row r="10" spans="1:15" ht="15.5" x14ac:dyDescent="0.35">
      <c r="C10" t="s">
        <v>17</v>
      </c>
      <c r="D10" s="3">
        <f ca="1">IFERROR(IF(D9=0,"",D2/D9),"")</f>
        <v>66.666666666666671</v>
      </c>
      <c r="I10" s="3">
        <f t="shared" ref="I10:O10" ca="1" si="7">IFERROR(IF(I9=0,"",I2/I9),"")</f>
        <v>-51.020408163265309</v>
      </c>
      <c r="J10" s="3">
        <f t="shared" ca="1" si="7"/>
        <v>25</v>
      </c>
      <c r="K10" s="3">
        <f t="shared" ca="1" si="7"/>
        <v>-4.2253521126760569</v>
      </c>
      <c r="L10" s="3">
        <f t="shared" ca="1" si="7"/>
        <v>24.630541871921185</v>
      </c>
      <c r="M10" s="3">
        <f t="shared" ca="1" si="7"/>
        <v>-7.0521861777150923</v>
      </c>
      <c r="N10" s="3">
        <f t="shared" ca="1" si="7"/>
        <v>-19.188191881918819</v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2793818076</v>
      </c>
      <c r="H11" s="2">
        <f>IFERROR(INDEX(D11:G11,COUNT(D11:G11)),"")</f>
        <v>2793818076</v>
      </c>
      <c r="I11" s="2">
        <f t="shared" ref="I11:O11" si="8">IFERROR(INDEX(I51:I500,MATCH($C$11,$C$51:$C$500,0)),"")</f>
        <v>2996247658</v>
      </c>
      <c r="J11" s="2">
        <f t="shared" si="8"/>
        <v>3910525243</v>
      </c>
      <c r="K11" s="2">
        <f t="shared" si="8"/>
        <v>5691427129</v>
      </c>
      <c r="L11" s="2">
        <f t="shared" si="8"/>
        <v>6874385712</v>
      </c>
      <c r="M11" s="2">
        <f t="shared" si="8"/>
        <v>67592972739</v>
      </c>
      <c r="N11" s="2">
        <f t="shared" si="8"/>
        <v>22608031288</v>
      </c>
      <c r="O11" s="2">
        <f t="shared" si="8"/>
        <v>6221081225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41000000000</v>
      </c>
      <c r="H12" s="2">
        <f>IFERROR(INDEX(D12:G12,COUNT(D12:G12)),"")</f>
        <v>41000000000</v>
      </c>
      <c r="I12" s="2">
        <f t="shared" ref="I12:O12" si="9">IFERROR(INDEX(I51:I500,MATCH($C$12,$C$51:$C$500,0)),"")</f>
        <v>46000000000</v>
      </c>
      <c r="J12" s="2">
        <f t="shared" si="9"/>
        <v>97000000000</v>
      </c>
      <c r="K12" s="2">
        <f t="shared" si="9"/>
        <v>93000000000</v>
      </c>
      <c r="L12" s="2">
        <f t="shared" si="9"/>
        <v>83000000000</v>
      </c>
      <c r="M12" s="2">
        <f t="shared" si="9"/>
        <v>38000000000</v>
      </c>
      <c r="N12" s="2">
        <f t="shared" si="9"/>
        <v>52000000000</v>
      </c>
      <c r="O12" s="2">
        <f t="shared" si="9"/>
        <v>48000000000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44000000000</v>
      </c>
      <c r="H13" s="2">
        <f>IFERROR(INDEX(D13:G13,COUNT(D13:G13)),"")</f>
        <v>44000000000</v>
      </c>
      <c r="I13" s="2">
        <f t="shared" ref="I13:O13" si="10">IFERROR(INDEX(I51:I500,MATCH($C$13,$C$51:$C$500,0)),"")</f>
        <v>49000000000</v>
      </c>
      <c r="J13" s="2">
        <f t="shared" si="10"/>
        <v>101000000000</v>
      </c>
      <c r="K13" s="2">
        <f t="shared" si="10"/>
        <v>98000000000</v>
      </c>
      <c r="L13" s="2">
        <f t="shared" si="10"/>
        <v>89000000000</v>
      </c>
      <c r="M13" s="2">
        <f t="shared" si="10"/>
        <v>106000000000</v>
      </c>
      <c r="N13" s="2">
        <f t="shared" si="10"/>
        <v>75000000000</v>
      </c>
      <c r="O13" s="2">
        <f t="shared" si="10"/>
        <v>54000000000</v>
      </c>
    </row>
    <row r="14" spans="1:15" ht="15.5" x14ac:dyDescent="0.35">
      <c r="C14" t="s">
        <v>26</v>
      </c>
      <c r="D14" s="2">
        <f>IFERROR(INDEX(D51:D500,MATCH($C$14,$C$51:$C$500,0)),"")</f>
        <v>-3633923</v>
      </c>
      <c r="H14" s="2">
        <f>IFERROR(SUM(D14:G14)*(4/MAX(1,COUNT(D14:G14))),"")</f>
        <v>-14535692</v>
      </c>
      <c r="I14" s="2">
        <f t="shared" ref="I14:O14" si="11">IFERROR(INDEX(I51:I500,MATCH($C$14,$C$51:$C$500,0)),"")</f>
        <v>-4810819051</v>
      </c>
      <c r="J14" s="2">
        <f t="shared" si="11"/>
        <v>-7667809275</v>
      </c>
      <c r="K14" s="2">
        <f t="shared" si="11"/>
        <v>-6939240121</v>
      </c>
      <c r="L14" s="2">
        <f t="shared" si="11"/>
        <v>-7095831028</v>
      </c>
      <c r="M14" s="2">
        <f t="shared" si="11"/>
        <v>-11483204023</v>
      </c>
      <c r="N14" s="2">
        <f t="shared" si="11"/>
        <v>-11269363508</v>
      </c>
      <c r="O14" s="2">
        <f t="shared" si="11"/>
        <v>-1133501909</v>
      </c>
    </row>
    <row r="15" spans="1:15" ht="15.5" x14ac:dyDescent="0.35">
      <c r="C15" t="s">
        <v>27</v>
      </c>
      <c r="D15" s="2">
        <f>IFERROR(INDEX(D51:D500,MATCH($C$15,$C$51:$C$500,0)),"")</f>
        <v>-169116536</v>
      </c>
      <c r="H15" s="2">
        <f>IFERROR(SUM(D15:G15)*(4/MAX(1,COUNT(D15:G15))),"")</f>
        <v>-676466144</v>
      </c>
      <c r="I15" s="2">
        <f t="shared" ref="I15:O15" si="12">IFERROR(INDEX(I51:I500,MATCH($C$15,$C$51:$C$500,0)),"")</f>
        <v>-1043525354</v>
      </c>
      <c r="J15" s="2">
        <f t="shared" si="12"/>
        <v>-925673654</v>
      </c>
      <c r="K15" s="2">
        <f t="shared" si="12"/>
        <v>-589746657</v>
      </c>
      <c r="L15" s="2">
        <f t="shared" si="12"/>
        <v>-750179255</v>
      </c>
      <c r="M15" s="2">
        <f t="shared" si="12"/>
        <v>-1916793459</v>
      </c>
      <c r="N15" s="2">
        <f t="shared" si="12"/>
        <v>-2353473891</v>
      </c>
      <c r="O15" s="2">
        <f t="shared" si="12"/>
        <v>-2812073928</v>
      </c>
    </row>
    <row r="16" spans="1:15" ht="15.5" x14ac:dyDescent="0.35">
      <c r="C16" t="s">
        <v>28</v>
      </c>
      <c r="D16" s="2">
        <f>IFERROR(INDEX(D51:D500,MATCH($C$16,$C$51:$C$500,0)),"")</f>
        <v>2213282575</v>
      </c>
      <c r="H16" s="2">
        <f>IFERROR(SUM(D16:G16)*(4/MAX(1,COUNT(D16:G16))),"")</f>
        <v>8853130300</v>
      </c>
      <c r="I16" s="2">
        <f t="shared" ref="I16:O16" si="13">IFERROR(INDEX(I51:I500,MATCH($C$16,$C$51:$C$500,0)),"")</f>
        <v>4553701980</v>
      </c>
      <c r="J16" s="2">
        <f t="shared" si="13"/>
        <v>2033862076</v>
      </c>
      <c r="K16" s="2">
        <f t="shared" si="13"/>
        <v>1841677983</v>
      </c>
      <c r="L16" s="2">
        <f t="shared" si="13"/>
        <v>1640384221</v>
      </c>
      <c r="M16" s="2">
        <f t="shared" si="13"/>
        <v>7004158489</v>
      </c>
      <c r="N16" s="2">
        <f t="shared" si="13"/>
        <v>12795193152</v>
      </c>
      <c r="O16" s="2">
        <f t="shared" si="13"/>
        <v>10049762653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</row>
    <row r="19" spans="1:15" ht="15.5" x14ac:dyDescent="0.35">
      <c r="A19" t="s">
        <v>36</v>
      </c>
      <c r="C19" t="s">
        <v>37</v>
      </c>
    </row>
    <row r="20" spans="1:15" ht="15.5" x14ac:dyDescent="0.35">
      <c r="A20" t="s">
        <v>38</v>
      </c>
      <c r="C20" t="s">
        <v>39</v>
      </c>
      <c r="D20" s="2">
        <f ca="1">IFERROR(D21*D2,"")</f>
        <v>359000000000</v>
      </c>
      <c r="H20" s="2">
        <f t="shared" ref="H20:O20" ca="1" si="14">IFERROR(H21*H2,"")</f>
        <v>359000000000</v>
      </c>
      <c r="I20" s="2">
        <f t="shared" ca="1" si="14"/>
        <v>359000000000</v>
      </c>
      <c r="J20" s="2">
        <f t="shared" ca="1" si="14"/>
        <v>57440000000</v>
      </c>
      <c r="K20" s="2">
        <f t="shared" ca="1" si="14"/>
        <v>64620000000</v>
      </c>
      <c r="L20" s="2">
        <f t="shared" ca="1" si="14"/>
        <v>359000000000</v>
      </c>
      <c r="M20" s="2">
        <f t="shared" ca="1" si="14"/>
        <v>359000000000</v>
      </c>
      <c r="N20" s="2">
        <f t="shared" ca="1" si="14"/>
        <v>373360000000</v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7180000000</v>
      </c>
      <c r="H21" s="2">
        <f>IFERROR(INDEX(D21:G21,COUNT(D21:G21)),"")</f>
        <v>7180000000</v>
      </c>
      <c r="I21" s="2">
        <f t="shared" ref="I21:O21" si="15">IFERROR(INDEX(I51:I500,MATCH($C$7,$C$51:$C$500,0)),"")</f>
        <v>7180000000</v>
      </c>
      <c r="J21" s="2">
        <f t="shared" si="15"/>
        <v>7180000000</v>
      </c>
      <c r="K21" s="2">
        <f t="shared" si="15"/>
        <v>7180000000</v>
      </c>
      <c r="L21" s="2">
        <f t="shared" si="15"/>
        <v>7180000000</v>
      </c>
      <c r="M21" s="2">
        <f t="shared" si="15"/>
        <v>7180000000</v>
      </c>
      <c r="N21" s="2">
        <f t="shared" si="15"/>
        <v>7180000000</v>
      </c>
      <c r="O21" s="2">
        <f t="shared" si="15"/>
        <v>5030000000</v>
      </c>
    </row>
    <row r="23" spans="1:15" ht="15.5" x14ac:dyDescent="0.35">
      <c r="B23" t="s">
        <v>40</v>
      </c>
      <c r="C23" t="s">
        <v>41</v>
      </c>
      <c r="D23" s="3">
        <f>IFERROR(D5/D6*100,"")</f>
        <v>0.57120338151955752</v>
      </c>
      <c r="H23" s="3">
        <f t="shared" ref="H23:O23" si="16">IFERROR(H5/H6*100,"")</f>
        <v>2.2848135260782301</v>
      </c>
      <c r="I23" s="3">
        <f t="shared" si="16"/>
        <v>0.977728568483611</v>
      </c>
      <c r="J23" s="3">
        <f t="shared" si="16"/>
        <v>0.35421361729402495</v>
      </c>
      <c r="K23" s="3">
        <f t="shared" si="16"/>
        <v>0.37205607369574928</v>
      </c>
      <c r="L23" s="3">
        <f t="shared" si="16"/>
        <v>0.3676526856963569</v>
      </c>
      <c r="M23" s="3">
        <f t="shared" si="16"/>
        <v>1.5055446388503293</v>
      </c>
      <c r="N23" s="3">
        <f t="shared" si="16"/>
        <v>3.3141381426940253</v>
      </c>
      <c r="O23" s="3">
        <f t="shared" si="16"/>
        <v>14.988093850938547</v>
      </c>
    </row>
    <row r="24" spans="1:15" ht="15.5" x14ac:dyDescent="0.35">
      <c r="C24" t="s">
        <v>42</v>
      </c>
      <c r="D24" s="4">
        <f>IFERROR(_xlfn.RRI(5,I23,D23),"")</f>
        <v>-0.10192110000364329</v>
      </c>
      <c r="H24" s="4">
        <f t="shared" ref="H24:O24" si="17">IFERROR(_xlfn.RRI(5,M23,H23),"")</f>
        <v>8.7004707472918552E-2</v>
      </c>
      <c r="I24" s="4">
        <f t="shared" si="17"/>
        <v>-0.21662530321833706</v>
      </c>
      <c r="J24" s="4">
        <f t="shared" si="17"/>
        <v>-0.52717136516965324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43</v>
      </c>
      <c r="C25" t="s">
        <v>44</v>
      </c>
      <c r="D25" s="3">
        <f>IFERROR(INDEX(D51:D500,MATCH($A$25,$C$51:$C$500,0)),"")</f>
        <v>0.27</v>
      </c>
      <c r="H25" s="3">
        <f>IFERROR(INDEX(D25:G25,COUNT(D25:G25)),"")</f>
        <v>0.27</v>
      </c>
      <c r="I25" s="3">
        <f t="shared" ref="I25:O25" si="18">IFERROR(INDEX(I51:I500,MATCH($C$25,$C$51:$C$500,0)),"")</f>
        <v>0.49</v>
      </c>
      <c r="J25" s="3">
        <f t="shared" si="18"/>
        <v>0.15</v>
      </c>
      <c r="K25" s="3">
        <f t="shared" si="18"/>
        <v>0.17</v>
      </c>
      <c r="L25" s="3">
        <f t="shared" si="18"/>
        <v>0.12</v>
      </c>
      <c r="M25" s="3">
        <f t="shared" si="18"/>
        <v>0.71</v>
      </c>
      <c r="N25" s="3">
        <f t="shared" si="18"/>
        <v>1.56</v>
      </c>
      <c r="O25" s="3">
        <f t="shared" si="18"/>
        <v>1.06</v>
      </c>
    </row>
    <row r="26" spans="1:15" ht="15.5" x14ac:dyDescent="0.35">
      <c r="C26" t="s">
        <v>45</v>
      </c>
      <c r="D26" s="4">
        <f>IFERROR(_xlfn.RRI(5,I25,D25),"")</f>
        <v>-0.1123668018056081</v>
      </c>
      <c r="H26" s="4">
        <f t="shared" ref="H26:O26" si="19">IFERROR(_xlfn.RRI(5,M25,H25),"")</f>
        <v>-0.17582187573321162</v>
      </c>
      <c r="I26" s="4">
        <f t="shared" si="19"/>
        <v>-0.20674230012995454</v>
      </c>
      <c r="J26" s="4">
        <f t="shared" si="19"/>
        <v>-0.32367244981781729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46</v>
      </c>
      <c r="D27" s="3">
        <f>IFERROR(D4/D21,"")</f>
        <v>0.94215340376044565</v>
      </c>
      <c r="H27" s="3">
        <f t="shared" ref="H27:O27" si="20">IFERROR(H4/H21,"")</f>
        <v>3.7686136150417826</v>
      </c>
      <c r="I27" s="3">
        <f t="shared" si="20"/>
        <v>6.0065340065459614</v>
      </c>
      <c r="J27" s="3">
        <f t="shared" si="20"/>
        <v>5.1569562899721451</v>
      </c>
      <c r="K27" s="3">
        <f t="shared" si="20"/>
        <v>3.2854966945682453</v>
      </c>
      <c r="L27" s="3">
        <f t="shared" si="20"/>
        <v>4.1792716160167132</v>
      </c>
      <c r="M27" s="3">
        <f t="shared" si="20"/>
        <v>11.207493941364902</v>
      </c>
      <c r="N27" s="3">
        <f t="shared" si="20"/>
        <v>12.923735861142061</v>
      </c>
      <c r="O27" s="3">
        <f t="shared" si="20"/>
        <v>22.362416935984097</v>
      </c>
    </row>
    <row r="28" spans="1:15" ht="15.5" x14ac:dyDescent="0.35">
      <c r="C28" t="s">
        <v>47</v>
      </c>
      <c r="D28" s="4">
        <f>IFERROR(_xlfn.RRI(5,I27,D27),"")</f>
        <v>-0.30960198149825413</v>
      </c>
      <c r="H28" s="4">
        <f t="shared" ref="H28:O28" si="21">IFERROR(_xlfn.RRI(5,M27,H27),"")</f>
        <v>-0.19585452957105109</v>
      </c>
      <c r="I28" s="4">
        <f t="shared" si="21"/>
        <v>-0.14207924716399845</v>
      </c>
      <c r="J28" s="4">
        <f t="shared" si="21"/>
        <v>-0.25428145765011545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48</v>
      </c>
      <c r="H29" s="4">
        <f t="shared" ref="H29:O29" si="22">IFERROR(((H25-I25)/I25)*100%,"")</f>
        <v>-0.44897959183673464</v>
      </c>
      <c r="I29" s="4">
        <f t="shared" si="22"/>
        <v>2.2666666666666666</v>
      </c>
      <c r="J29" s="4">
        <f t="shared" si="22"/>
        <v>-0.11764705882352951</v>
      </c>
      <c r="K29" s="4">
        <f t="shared" si="22"/>
        <v>0.4166666666666668</v>
      </c>
      <c r="L29" s="4">
        <f t="shared" si="22"/>
        <v>-0.83098591549295775</v>
      </c>
      <c r="M29" s="4">
        <f t="shared" si="22"/>
        <v>-0.54487179487179493</v>
      </c>
      <c r="N29" s="4">
        <f t="shared" si="22"/>
        <v>0.47169811320754712</v>
      </c>
      <c r="O29" s="4" t="str">
        <f t="shared" si="22"/>
        <v/>
      </c>
    </row>
    <row r="30" spans="1:15" ht="15.5" x14ac:dyDescent="0.35">
      <c r="C30" t="s">
        <v>49</v>
      </c>
      <c r="H30" s="4">
        <f t="shared" ref="H30:O30" si="23">IFERROR(((H27-I27)/I27)*100%,"")</f>
        <v>-0.3725809908118855</v>
      </c>
      <c r="I30" s="4">
        <f t="shared" si="23"/>
        <v>0.16474402124094895</v>
      </c>
      <c r="J30" s="4">
        <f t="shared" si="23"/>
        <v>0.56961238113491164</v>
      </c>
      <c r="K30" s="4">
        <f t="shared" si="23"/>
        <v>-0.21385901744771726</v>
      </c>
      <c r="L30" s="4">
        <f t="shared" si="23"/>
        <v>-0.62710025649964873</v>
      </c>
      <c r="M30" s="4">
        <f t="shared" si="23"/>
        <v>-0.13279766301456244</v>
      </c>
      <c r="N30" s="4">
        <f t="shared" si="23"/>
        <v>-0.42207785955613525</v>
      </c>
      <c r="O30" s="4" t="str">
        <f t="shared" si="23"/>
        <v/>
      </c>
    </row>
    <row r="32" spans="1:15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49.74</v>
      </c>
      <c r="H32" s="3">
        <f>IFERROR(INDEX(D32:G32,COUNT(D32:G32)),"")</f>
        <v>49.74</v>
      </c>
      <c r="I32" s="3">
        <f t="shared" ref="I32:O32" si="24">IFERROR(INDEX(I51:I500,MATCH($C$32,$C$51:$C$500,0)),"")</f>
        <v>49.46</v>
      </c>
      <c r="J32" s="3">
        <f t="shared" si="24"/>
        <v>48.97</v>
      </c>
      <c r="K32" s="3">
        <f t="shared" si="24"/>
        <v>48.8</v>
      </c>
      <c r="L32" s="3">
        <f t="shared" si="24"/>
        <v>47.91</v>
      </c>
      <c r="M32" s="3">
        <f t="shared" si="24"/>
        <v>47.73</v>
      </c>
      <c r="N32" s="3">
        <f t="shared" si="24"/>
        <v>47.01</v>
      </c>
      <c r="O32" s="3">
        <f t="shared" si="24"/>
        <v>6.95</v>
      </c>
    </row>
    <row r="33" spans="1:15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1.01</v>
      </c>
      <c r="H33" s="3">
        <f>IFERROR(INDEX(D33:G33,COUNT(D33:G33)),"")</f>
        <v>1.01</v>
      </c>
      <c r="I33" s="3">
        <f t="shared" ref="I33:O33" si="25">IFERROR(INDEX(I51:I500,MATCH($C$33,$C$51:$C$500,0)),"")</f>
        <v>1.01</v>
      </c>
      <c r="J33" s="3">
        <f t="shared" si="25"/>
        <v>0.16</v>
      </c>
      <c r="K33" s="3">
        <f t="shared" si="25"/>
        <v>0.18</v>
      </c>
      <c r="L33" s="3">
        <f t="shared" si="25"/>
        <v>1.04</v>
      </c>
      <c r="M33" s="3">
        <f t="shared" si="25"/>
        <v>1.05</v>
      </c>
      <c r="N33" s="3">
        <f t="shared" si="25"/>
        <v>1.1100000000000001</v>
      </c>
      <c r="O33" s="3">
        <f t="shared" si="25"/>
        <v>0</v>
      </c>
    </row>
    <row r="34" spans="1:15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178.57</v>
      </c>
      <c r="H34" s="3">
        <f>IFERROR(INDEX(D34:G34,COUNT(D34:G34)),"")</f>
        <v>178.57</v>
      </c>
      <c r="I34" s="3">
        <f t="shared" ref="I34:O34" si="26">IFERROR(INDEX(I51:I500,MATCH($C$34,$C$51:$C$500,0)),"")</f>
        <v>102.04</v>
      </c>
      <c r="J34" s="3">
        <f t="shared" si="26"/>
        <v>53.33</v>
      </c>
      <c r="K34" s="3">
        <f t="shared" si="26"/>
        <v>52.94</v>
      </c>
      <c r="L34" s="3">
        <f t="shared" si="26"/>
        <v>416.67</v>
      </c>
      <c r="M34" s="3">
        <f t="shared" si="26"/>
        <v>70.42</v>
      </c>
      <c r="N34" s="3">
        <f t="shared" si="26"/>
        <v>33.33</v>
      </c>
      <c r="O34" s="3">
        <f t="shared" si="26"/>
        <v>0</v>
      </c>
    </row>
    <row r="35" spans="1:15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53.05</v>
      </c>
      <c r="H35" s="3">
        <f>IFERROR(INDEX(D35:G35,COUNT(D35:G35)),"")</f>
        <v>53.05</v>
      </c>
      <c r="I35" s="3">
        <f t="shared" ref="I35:O35" si="27">IFERROR(INDEX(I51:I500,MATCH($C$35,$C$51:$C$500,0)),"")</f>
        <v>8.32</v>
      </c>
      <c r="J35" s="3">
        <f t="shared" si="27"/>
        <v>1.55</v>
      </c>
      <c r="K35" s="3">
        <f t="shared" si="27"/>
        <v>2.74</v>
      </c>
      <c r="L35" s="3">
        <f t="shared" si="27"/>
        <v>11.96</v>
      </c>
      <c r="M35" s="3">
        <f t="shared" si="27"/>
        <v>4.46</v>
      </c>
      <c r="N35" s="3">
        <f t="shared" si="27"/>
        <v>4.0199999999999996</v>
      </c>
      <c r="O35" s="3">
        <f t="shared" si="27"/>
        <v>0</v>
      </c>
    </row>
    <row r="36" spans="1:15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0.1273</v>
      </c>
      <c r="I36" s="4">
        <f t="shared" si="28"/>
        <v>0.29699999999999999</v>
      </c>
      <c r="J36" s="4">
        <f t="shared" si="28"/>
        <v>0.94069999999999998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O37" si="29">IFERROR(INDEX(H51:H500,MATCH($C$37,$C$51:$C$500,0)),"")</f>
        <v>0.14000000000000001</v>
      </c>
      <c r="I37" s="3">
        <f t="shared" si="29"/>
        <v>0.14000000000000001</v>
      </c>
      <c r="J37" s="3">
        <f t="shared" si="29"/>
        <v>0.14000000000000001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</row>
    <row r="51" spans="2:15" ht="15.5" x14ac:dyDescent="0.35">
      <c r="B51" t="s">
        <v>71</v>
      </c>
      <c r="C51" t="s">
        <v>5</v>
      </c>
      <c r="D51" s="5">
        <v>6764661439</v>
      </c>
      <c r="E51" s="5">
        <v>34076327248</v>
      </c>
      <c r="F51" s="5">
        <v>3655849144</v>
      </c>
      <c r="G51" s="5">
        <v>3129894025</v>
      </c>
      <c r="I51" s="5">
        <v>43126914167</v>
      </c>
      <c r="J51" s="5">
        <v>37026946162</v>
      </c>
      <c r="K51" s="5">
        <v>23589866267</v>
      </c>
      <c r="L51" s="5">
        <v>30007170203</v>
      </c>
      <c r="M51" s="5">
        <v>80469806499</v>
      </c>
      <c r="N51" s="5">
        <v>92792423483</v>
      </c>
      <c r="O51" s="5">
        <v>112482957188</v>
      </c>
    </row>
    <row r="52" spans="2:15" ht="15.5" x14ac:dyDescent="0.35">
      <c r="C52" t="s">
        <v>72</v>
      </c>
      <c r="D52" s="5">
        <v>-3484670855</v>
      </c>
      <c r="E52" s="5">
        <v>-17478315176</v>
      </c>
      <c r="F52" s="5">
        <v>-731169828</v>
      </c>
      <c r="G52" s="5">
        <v>-1216074960</v>
      </c>
      <c r="I52" s="5">
        <v>-20192486308</v>
      </c>
      <c r="J52" s="5">
        <v>-14650357956</v>
      </c>
      <c r="K52" s="5">
        <v>-7176959880</v>
      </c>
      <c r="L52" s="5">
        <v>-11421285657</v>
      </c>
      <c r="M52" s="5">
        <v>-54821897853</v>
      </c>
      <c r="N52" s="5">
        <v>-50175911732</v>
      </c>
      <c r="O52" s="5">
        <v>-88505118358</v>
      </c>
    </row>
    <row r="53" spans="2:15" ht="15.5" x14ac:dyDescent="0.35">
      <c r="C53" t="s">
        <v>73</v>
      </c>
      <c r="D53" s="5">
        <v>3279990584</v>
      </c>
      <c r="E53" s="5">
        <v>16598012072</v>
      </c>
      <c r="F53" s="5">
        <v>2924679316</v>
      </c>
      <c r="G53" s="5">
        <v>1913819065</v>
      </c>
      <c r="I53" s="5">
        <v>22934427859</v>
      </c>
      <c r="J53" s="5">
        <v>22376588206</v>
      </c>
      <c r="K53" s="5">
        <v>16412906387</v>
      </c>
      <c r="L53" s="5">
        <v>18585884546</v>
      </c>
      <c r="M53" s="5">
        <v>25647908646</v>
      </c>
      <c r="N53" s="5">
        <v>42616511751</v>
      </c>
      <c r="O53" s="5">
        <v>23977838830</v>
      </c>
    </row>
    <row r="54" spans="2:15" ht="15.5" x14ac:dyDescent="0.35">
      <c r="C54" t="s">
        <v>74</v>
      </c>
      <c r="D54" s="5">
        <v>-1070774485</v>
      </c>
      <c r="E54" s="5">
        <v>-8968079666</v>
      </c>
      <c r="F54" s="5">
        <v>-1998970971</v>
      </c>
      <c r="G54" s="5">
        <v>-1818589675</v>
      </c>
      <c r="I54" s="5">
        <v>-13632561405</v>
      </c>
      <c r="J54" s="5">
        <v>-12679103803</v>
      </c>
      <c r="K54" s="5">
        <v>-8196949310</v>
      </c>
      <c r="L54" s="5">
        <v>-10105228999</v>
      </c>
      <c r="M54" s="5">
        <v>-9143016192</v>
      </c>
      <c r="N54" s="5">
        <v>-19379626838</v>
      </c>
      <c r="O54" s="5">
        <v>-14049869476</v>
      </c>
    </row>
    <row r="55" spans="2:15" ht="15.5" x14ac:dyDescent="0.35">
      <c r="C55" t="s">
        <v>77</v>
      </c>
      <c r="D55" s="5">
        <v>-825742914</v>
      </c>
      <c r="E55" s="5">
        <v>-7483057382</v>
      </c>
      <c r="F55" s="5">
        <v>-1699501109</v>
      </c>
      <c r="G55" s="5">
        <v>-1343429236</v>
      </c>
      <c r="I55" s="5">
        <v>-11269358911</v>
      </c>
      <c r="J55" s="5">
        <v>-9954115829</v>
      </c>
      <c r="K55" s="5">
        <v>-6326083687</v>
      </c>
      <c r="L55" s="5">
        <v>-8474200619</v>
      </c>
      <c r="M55" s="5">
        <v>-6780007683</v>
      </c>
      <c r="N55" s="5">
        <v>-12868484342</v>
      </c>
      <c r="O55" s="5">
        <v>-5183627175</v>
      </c>
    </row>
    <row r="56" spans="2:15" ht="15.5" x14ac:dyDescent="0.35">
      <c r="C56" t="s">
        <v>75</v>
      </c>
      <c r="D56" s="5">
        <v>-245031571</v>
      </c>
      <c r="E56" s="5">
        <v>-1485022284</v>
      </c>
      <c r="F56" s="5">
        <v>-299469862</v>
      </c>
      <c r="G56" s="5">
        <v>-475160439</v>
      </c>
      <c r="I56" s="5">
        <v>-2363202494</v>
      </c>
      <c r="J56" s="5">
        <v>-2724987974</v>
      </c>
      <c r="K56" s="5">
        <v>-1870865623</v>
      </c>
      <c r="L56" s="5">
        <v>-1521879580</v>
      </c>
      <c r="M56" s="5">
        <v>-2363008509</v>
      </c>
      <c r="N56" s="5">
        <v>-6511142496</v>
      </c>
      <c r="O56" s="5">
        <v>-8866242301</v>
      </c>
    </row>
    <row r="57" spans="2:15" ht="15.5" x14ac:dyDescent="0.35">
      <c r="C57" t="s">
        <v>78</v>
      </c>
      <c r="D57" s="5">
        <v>694108</v>
      </c>
      <c r="E57" s="5">
        <v>-138919808</v>
      </c>
      <c r="F57" s="5">
        <v>188740466</v>
      </c>
      <c r="G57" s="5">
        <v>4955712</v>
      </c>
      <c r="I57" s="5">
        <v>57487222</v>
      </c>
      <c r="J57" s="5">
        <v>18079423</v>
      </c>
      <c r="K57" s="5">
        <v>-10805733</v>
      </c>
      <c r="L57" s="5">
        <v>-55392667</v>
      </c>
      <c r="M57" s="5">
        <v>8300197</v>
      </c>
      <c r="N57" s="5">
        <v>1170943</v>
      </c>
      <c r="O57" s="5">
        <v>37591260</v>
      </c>
    </row>
    <row r="58" spans="2:15" ht="15.5" x14ac:dyDescent="0.35">
      <c r="C58" t="s">
        <v>79</v>
      </c>
      <c r="D58" s="5">
        <v>2209216099</v>
      </c>
      <c r="E58" s="5">
        <v>7629932406</v>
      </c>
      <c r="F58" s="5">
        <v>925708345</v>
      </c>
      <c r="G58" s="5">
        <v>95229390</v>
      </c>
      <c r="I58" s="5">
        <v>9301866454</v>
      </c>
      <c r="J58" s="5">
        <v>9697484403</v>
      </c>
      <c r="K58" s="5">
        <v>8215957077</v>
      </c>
      <c r="L58" s="5">
        <v>8480655547</v>
      </c>
      <c r="M58" s="5">
        <v>16504892454</v>
      </c>
      <c r="N58" s="5">
        <v>23236884913</v>
      </c>
      <c r="O58" s="5">
        <v>9927969354</v>
      </c>
    </row>
    <row r="59" spans="2:15" ht="15.5" x14ac:dyDescent="0.35">
      <c r="C59" t="s">
        <v>80</v>
      </c>
      <c r="D59" s="5">
        <v>4066476</v>
      </c>
      <c r="E59" s="5">
        <v>-4353908094</v>
      </c>
      <c r="F59" s="5">
        <v>-1072070</v>
      </c>
      <c r="G59" s="5">
        <v>-1731437</v>
      </c>
      <c r="I59" s="5">
        <v>-4748164474</v>
      </c>
      <c r="J59" s="5">
        <v>-7663622327</v>
      </c>
      <c r="K59" s="5">
        <v>-6374279094</v>
      </c>
      <c r="L59" s="5">
        <v>-6840271326</v>
      </c>
      <c r="M59" s="5">
        <v>-9500733965</v>
      </c>
      <c r="N59" s="5">
        <v>-10441691761</v>
      </c>
      <c r="O59" s="5">
        <v>121793299</v>
      </c>
    </row>
    <row r="60" spans="2:15" ht="15.5" x14ac:dyDescent="0.35">
      <c r="C60" t="s">
        <v>26</v>
      </c>
      <c r="D60" s="5">
        <v>-3633923</v>
      </c>
      <c r="E60" s="5">
        <v>-4411792782</v>
      </c>
      <c r="F60" s="5">
        <v>-2045507</v>
      </c>
      <c r="G60" s="5">
        <v>-3690865</v>
      </c>
      <c r="I60" s="5">
        <v>-4810819051</v>
      </c>
      <c r="J60" s="5">
        <v>-7667809275</v>
      </c>
      <c r="K60" s="5">
        <v>-6939240121</v>
      </c>
      <c r="L60" s="5">
        <v>-7095831028</v>
      </c>
      <c r="M60" s="5">
        <v>-11483204023</v>
      </c>
      <c r="N60" s="5">
        <v>-11269363508</v>
      </c>
      <c r="O60" s="5">
        <v>-1133501909</v>
      </c>
    </row>
    <row r="61" spans="2:15" ht="15.5" x14ac:dyDescent="0.35">
      <c r="C61" t="s">
        <v>366</v>
      </c>
      <c r="D61" s="5">
        <v>7700399</v>
      </c>
      <c r="E61" s="5">
        <v>30214578</v>
      </c>
      <c r="F61" s="5">
        <v>973437</v>
      </c>
      <c r="G61" s="5">
        <v>1959428</v>
      </c>
      <c r="I61" s="5">
        <v>34984467</v>
      </c>
      <c r="J61" s="5">
        <v>4186948</v>
      </c>
      <c r="K61" s="5">
        <v>26358894</v>
      </c>
      <c r="L61" s="5">
        <v>103779190</v>
      </c>
      <c r="M61" s="5">
        <v>747976229</v>
      </c>
      <c r="N61" s="5">
        <v>1277225706</v>
      </c>
      <c r="O61" s="5">
        <v>1254279895</v>
      </c>
    </row>
    <row r="62" spans="2:15" ht="15.5" x14ac:dyDescent="0.35">
      <c r="C62" t="s">
        <v>158</v>
      </c>
    </row>
    <row r="63" spans="2:15" ht="15.5" x14ac:dyDescent="0.35">
      <c r="C63" t="s">
        <v>81</v>
      </c>
      <c r="D63" s="5">
        <v>4066476</v>
      </c>
      <c r="E63" s="5">
        <v>-4353908094</v>
      </c>
      <c r="F63" s="5">
        <v>-1072070</v>
      </c>
      <c r="G63" s="5">
        <v>-1731437</v>
      </c>
      <c r="I63" s="5">
        <v>-4748164474</v>
      </c>
      <c r="J63" s="5">
        <v>-7663622327</v>
      </c>
      <c r="K63" s="5">
        <v>-6374279094</v>
      </c>
      <c r="L63" s="5">
        <v>-6840271326</v>
      </c>
      <c r="M63" s="5">
        <v>-9500733965</v>
      </c>
      <c r="N63" s="5">
        <v>-10441691761</v>
      </c>
      <c r="O63" s="5">
        <v>121793299</v>
      </c>
    </row>
    <row r="64" spans="2:15" ht="15.5" x14ac:dyDescent="0.35">
      <c r="C64" t="s">
        <v>28</v>
      </c>
      <c r="D64" s="5">
        <v>2213282575</v>
      </c>
      <c r="E64" s="5">
        <v>3276024312</v>
      </c>
      <c r="F64" s="5">
        <v>924636275</v>
      </c>
      <c r="G64" s="5">
        <v>93497953</v>
      </c>
      <c r="I64" s="5">
        <v>4553701980</v>
      </c>
      <c r="J64" s="5">
        <v>2033862076</v>
      </c>
      <c r="K64" s="5">
        <v>1841677983</v>
      </c>
      <c r="L64" s="5">
        <v>1640384221</v>
      </c>
      <c r="M64" s="5">
        <v>7004158489</v>
      </c>
      <c r="N64" s="5">
        <v>12795193152</v>
      </c>
      <c r="O64" s="5">
        <v>10049762653</v>
      </c>
    </row>
    <row r="65" spans="2:15" ht="15.5" x14ac:dyDescent="0.35">
      <c r="C65" t="s">
        <v>27</v>
      </c>
      <c r="D65" s="5">
        <v>-169116536</v>
      </c>
      <c r="E65" s="5">
        <v>-817260681</v>
      </c>
      <c r="F65" s="5">
        <v>-92900112</v>
      </c>
      <c r="G65" s="5">
        <v>-78598974</v>
      </c>
      <c r="I65" s="5">
        <v>-1043525354</v>
      </c>
      <c r="J65" s="5">
        <v>-925673654</v>
      </c>
      <c r="K65" s="5">
        <v>-589746657</v>
      </c>
      <c r="L65" s="5">
        <v>-750179255</v>
      </c>
      <c r="M65" s="5">
        <v>-1916793459</v>
      </c>
      <c r="N65" s="5">
        <v>-2353473891</v>
      </c>
      <c r="O65" s="5">
        <v>-2812073928</v>
      </c>
    </row>
    <row r="66" spans="2:15" ht="15.5" x14ac:dyDescent="0.35">
      <c r="C66" t="s">
        <v>367</v>
      </c>
      <c r="D66" s="5">
        <v>-169116536</v>
      </c>
      <c r="E66" s="5">
        <v>-817260681</v>
      </c>
      <c r="F66" s="5">
        <v>-92900112</v>
      </c>
      <c r="G66" s="5">
        <v>-78598974</v>
      </c>
      <c r="I66" s="5">
        <v>-1043525354</v>
      </c>
      <c r="J66" s="5">
        <v>-925673654</v>
      </c>
      <c r="K66" s="5">
        <v>-589746657</v>
      </c>
      <c r="L66" s="5">
        <v>-750179255</v>
      </c>
      <c r="M66" s="5">
        <v>-1916793459</v>
      </c>
      <c r="N66" s="5">
        <v>-2353473891</v>
      </c>
      <c r="O66" s="5">
        <v>-2812073928</v>
      </c>
    </row>
    <row r="67" spans="2:15" ht="15.5" x14ac:dyDescent="0.35">
      <c r="C67" t="s">
        <v>84</v>
      </c>
      <c r="D67" s="5">
        <v>-169116536</v>
      </c>
      <c r="E67" s="5">
        <v>-817260681</v>
      </c>
      <c r="F67" s="5">
        <v>-92900112</v>
      </c>
      <c r="G67" s="5">
        <v>-78598974</v>
      </c>
      <c r="I67" s="5">
        <v>-1043525354</v>
      </c>
      <c r="J67" s="5">
        <v>-925673654</v>
      </c>
      <c r="K67" s="5">
        <v>-589746657</v>
      </c>
      <c r="L67" s="5">
        <v>-750179255</v>
      </c>
      <c r="M67" s="5">
        <v>-1916793459</v>
      </c>
      <c r="N67" s="5">
        <v>-2353473891</v>
      </c>
      <c r="O67" s="5">
        <v>-2812073928</v>
      </c>
    </row>
    <row r="68" spans="2:15" ht="15.5" x14ac:dyDescent="0.35">
      <c r="C68" t="s">
        <v>431</v>
      </c>
      <c r="N68" s="5">
        <v>723796037</v>
      </c>
      <c r="O68" s="5">
        <v>-1875667398</v>
      </c>
    </row>
    <row r="69" spans="2:15" ht="15.5" x14ac:dyDescent="0.35">
      <c r="C69" t="s">
        <v>85</v>
      </c>
      <c r="D69" s="5">
        <v>2044166039</v>
      </c>
      <c r="E69" s="5">
        <v>2458763631</v>
      </c>
      <c r="F69" s="5">
        <v>831736163</v>
      </c>
      <c r="G69" s="5">
        <v>14898979</v>
      </c>
      <c r="I69" s="5">
        <v>3510176626</v>
      </c>
      <c r="J69" s="5">
        <v>1108188422</v>
      </c>
      <c r="K69" s="5">
        <v>1251931326</v>
      </c>
      <c r="L69" s="5">
        <v>890204966</v>
      </c>
      <c r="M69" s="5">
        <v>5087365030</v>
      </c>
      <c r="N69" s="5">
        <v>11165515298</v>
      </c>
      <c r="O69" s="5">
        <v>5362021327</v>
      </c>
    </row>
    <row r="70" spans="2:15" ht="15.5" x14ac:dyDescent="0.35">
      <c r="C70" t="s">
        <v>86</v>
      </c>
      <c r="E70" s="5">
        <v>25134176</v>
      </c>
      <c r="I70" s="5">
        <v>25134176</v>
      </c>
      <c r="J70" s="5">
        <v>157321886</v>
      </c>
      <c r="K70" s="5">
        <v>42821034</v>
      </c>
      <c r="L70" s="5">
        <v>321131879</v>
      </c>
      <c r="M70" s="5">
        <v>89573578</v>
      </c>
      <c r="N70" s="5">
        <v>32171331</v>
      </c>
      <c r="O70" s="5">
        <v>-18554984</v>
      </c>
    </row>
    <row r="71" spans="2:15" ht="15.5" x14ac:dyDescent="0.35">
      <c r="C71" t="s">
        <v>87</v>
      </c>
      <c r="D71" s="5">
        <v>2044166039</v>
      </c>
      <c r="E71" s="5">
        <v>2483897807</v>
      </c>
      <c r="F71" s="5">
        <v>831736163</v>
      </c>
      <c r="G71" s="5">
        <v>14898979</v>
      </c>
      <c r="I71" s="5">
        <v>3535310802</v>
      </c>
      <c r="J71" s="5">
        <v>1265510308</v>
      </c>
      <c r="K71" s="5">
        <v>1294752360</v>
      </c>
      <c r="L71" s="5">
        <v>1211336845</v>
      </c>
      <c r="M71" s="5">
        <v>5176938608</v>
      </c>
      <c r="N71" s="5">
        <v>11197686629</v>
      </c>
      <c r="O71" s="5">
        <v>5343466343</v>
      </c>
    </row>
    <row r="72" spans="2:15" ht="15.5" x14ac:dyDescent="0.35">
      <c r="C72" t="s">
        <v>88</v>
      </c>
      <c r="D72" s="5">
        <v>2044166039</v>
      </c>
      <c r="E72" s="5">
        <v>2458763634</v>
      </c>
      <c r="F72" s="5">
        <v>831735860</v>
      </c>
      <c r="G72" s="5">
        <v>14899279</v>
      </c>
      <c r="I72" s="5">
        <v>3510176626</v>
      </c>
      <c r="J72" s="5">
        <v>1108188422</v>
      </c>
      <c r="K72" s="5">
        <v>1251931326</v>
      </c>
      <c r="L72" s="5">
        <v>890204966</v>
      </c>
      <c r="M72" s="5">
        <v>5087365030</v>
      </c>
      <c r="N72" s="5">
        <v>11165515298</v>
      </c>
      <c r="O72" s="5">
        <v>5362021327</v>
      </c>
    </row>
    <row r="73" spans="2:15" ht="15.5" x14ac:dyDescent="0.35">
      <c r="C73" t="s">
        <v>7</v>
      </c>
      <c r="D73" s="5">
        <v>2043471931</v>
      </c>
      <c r="E73" s="5">
        <v>2622817618</v>
      </c>
      <c r="F73" s="5">
        <v>642995394</v>
      </c>
      <c r="G73" s="5">
        <v>9943567</v>
      </c>
      <c r="I73" s="5">
        <v>3477823580</v>
      </c>
      <c r="J73" s="5">
        <v>1247430885</v>
      </c>
      <c r="K73" s="5">
        <v>1305558094</v>
      </c>
      <c r="L73" s="5">
        <v>1266729512</v>
      </c>
      <c r="M73" s="5">
        <v>5168638411</v>
      </c>
      <c r="N73" s="5">
        <v>11196515686</v>
      </c>
      <c r="O73" s="5">
        <v>5305875083</v>
      </c>
    </row>
    <row r="74" spans="2:15" ht="15.5" x14ac:dyDescent="0.35">
      <c r="C74" t="s">
        <v>90</v>
      </c>
      <c r="D74" s="5">
        <v>2044166039</v>
      </c>
      <c r="E74" s="5">
        <v>2458763634</v>
      </c>
      <c r="F74" s="5">
        <v>831735860</v>
      </c>
      <c r="G74" s="5">
        <v>14899279</v>
      </c>
      <c r="I74" s="5">
        <v>3510176626</v>
      </c>
      <c r="J74" s="5">
        <v>1108188422</v>
      </c>
      <c r="K74" s="5">
        <v>1251931326</v>
      </c>
      <c r="L74" s="5">
        <v>890204966</v>
      </c>
      <c r="M74" s="5">
        <v>5087365030</v>
      </c>
      <c r="N74" s="5">
        <v>11165515298</v>
      </c>
      <c r="O74" s="5">
        <v>5362021327</v>
      </c>
    </row>
    <row r="75" spans="2:15" ht="15.5" x14ac:dyDescent="0.35">
      <c r="C75" t="s">
        <v>91</v>
      </c>
      <c r="D75" s="5">
        <v>2044166039</v>
      </c>
      <c r="E75" s="5">
        <v>2483897810</v>
      </c>
      <c r="F75" s="5">
        <v>831735860</v>
      </c>
      <c r="G75" s="5">
        <v>14899279</v>
      </c>
      <c r="I75" s="5">
        <v>3535310802</v>
      </c>
      <c r="J75" s="5">
        <v>1265510308</v>
      </c>
      <c r="K75" s="5">
        <v>1294752361</v>
      </c>
      <c r="L75" s="5">
        <v>1211336845</v>
      </c>
      <c r="M75" s="5">
        <v>5176938608</v>
      </c>
      <c r="N75" s="5">
        <v>11197686629</v>
      </c>
      <c r="O75" s="5">
        <v>5343466343</v>
      </c>
    </row>
    <row r="76" spans="2:15" ht="15.5" x14ac:dyDescent="0.35">
      <c r="C76" t="s">
        <v>92</v>
      </c>
      <c r="D76" s="5">
        <v>2044166039</v>
      </c>
      <c r="E76" s="5">
        <v>2483897810</v>
      </c>
      <c r="F76" s="5">
        <v>831735860</v>
      </c>
      <c r="G76" s="5">
        <v>14899279</v>
      </c>
      <c r="I76" s="5">
        <v>3535310802</v>
      </c>
      <c r="J76" s="5">
        <v>1265510308</v>
      </c>
      <c r="K76" s="5">
        <v>1294752361</v>
      </c>
      <c r="L76" s="5">
        <v>1211336845</v>
      </c>
      <c r="M76" s="5">
        <v>5176938608</v>
      </c>
      <c r="N76" s="5">
        <v>11197686629</v>
      </c>
      <c r="O76" s="5">
        <v>5343466343</v>
      </c>
    </row>
    <row r="78" spans="2:15" ht="15.5" x14ac:dyDescent="0.35">
      <c r="B78" t="s">
        <v>93</v>
      </c>
      <c r="C78" t="s">
        <v>94</v>
      </c>
    </row>
    <row r="79" spans="2:15" ht="15.5" x14ac:dyDescent="0.35">
      <c r="C79" t="s">
        <v>95</v>
      </c>
    </row>
    <row r="80" spans="2:15" ht="15.5" x14ac:dyDescent="0.35">
      <c r="C80" t="s">
        <v>19</v>
      </c>
      <c r="D80" s="5">
        <v>2793818076</v>
      </c>
      <c r="E80" s="5">
        <v>2996247658</v>
      </c>
      <c r="F80" s="5">
        <v>4803039395</v>
      </c>
      <c r="G80" s="5">
        <v>4259702889</v>
      </c>
      <c r="I80" s="5">
        <v>2996247658</v>
      </c>
      <c r="J80" s="5">
        <v>3910525243</v>
      </c>
      <c r="K80" s="5">
        <v>5691427129</v>
      </c>
      <c r="L80" s="5">
        <v>6874385712</v>
      </c>
      <c r="M80" s="5">
        <v>67592972739</v>
      </c>
      <c r="N80" s="5">
        <v>22608031288</v>
      </c>
      <c r="O80" s="5">
        <v>6221081225</v>
      </c>
    </row>
    <row r="81" spans="3:15" ht="15.5" x14ac:dyDescent="0.35">
      <c r="C81" t="s">
        <v>96</v>
      </c>
      <c r="D81" s="5">
        <v>23524624432</v>
      </c>
      <c r="E81" s="5">
        <v>16963137194</v>
      </c>
      <c r="F81" s="5">
        <v>9136450942</v>
      </c>
      <c r="G81" s="5">
        <v>6799316101</v>
      </c>
      <c r="I81" s="5">
        <v>16963137194</v>
      </c>
      <c r="J81" s="5">
        <v>8390323566</v>
      </c>
      <c r="K81" s="5">
        <v>3603243076</v>
      </c>
      <c r="L81" s="5">
        <v>18945046233</v>
      </c>
      <c r="M81" s="5">
        <v>10181127545</v>
      </c>
      <c r="N81" s="5">
        <v>8859455577</v>
      </c>
      <c r="O81" s="5">
        <v>64900571</v>
      </c>
    </row>
    <row r="82" spans="3:15" ht="15.5" x14ac:dyDescent="0.35">
      <c r="C82" t="s">
        <v>98</v>
      </c>
    </row>
    <row r="83" spans="3:15" ht="15.5" x14ac:dyDescent="0.35">
      <c r="C83" t="s">
        <v>97</v>
      </c>
    </row>
    <row r="84" spans="3:15" ht="15.5" x14ac:dyDescent="0.35">
      <c r="C84" t="s">
        <v>99</v>
      </c>
      <c r="D84" s="5">
        <v>23524624432</v>
      </c>
      <c r="E84" s="5">
        <v>16963137194</v>
      </c>
      <c r="F84" s="5">
        <v>9136450942</v>
      </c>
      <c r="G84" s="5">
        <v>6799316101</v>
      </c>
      <c r="I84" s="5">
        <v>16963137194</v>
      </c>
      <c r="J84" s="5">
        <v>8390323566</v>
      </c>
      <c r="K84" s="5">
        <v>3603243076</v>
      </c>
      <c r="L84" s="5">
        <v>18945046233</v>
      </c>
      <c r="M84" s="5">
        <v>10181127545</v>
      </c>
      <c r="N84" s="5">
        <v>8859455577</v>
      </c>
      <c r="O84" s="5">
        <v>64900571</v>
      </c>
    </row>
    <row r="85" spans="3:15" ht="15.5" x14ac:dyDescent="0.35">
      <c r="C85" t="s">
        <v>103</v>
      </c>
      <c r="D85" s="5">
        <v>151602251156</v>
      </c>
      <c r="E85" s="5">
        <v>154516246627</v>
      </c>
      <c r="F85" s="5">
        <v>142259347373</v>
      </c>
      <c r="G85" s="5">
        <v>142990517201</v>
      </c>
      <c r="I85" s="5">
        <v>154516246627</v>
      </c>
      <c r="J85" s="5">
        <v>145574359465</v>
      </c>
      <c r="K85" s="5">
        <v>136006898737</v>
      </c>
      <c r="L85" s="5">
        <v>159596765004</v>
      </c>
      <c r="M85" s="5">
        <v>162443487542</v>
      </c>
      <c r="N85" s="5">
        <v>189626661837</v>
      </c>
      <c r="O85" s="5">
        <v>247531948379</v>
      </c>
    </row>
    <row r="86" spans="3:15" ht="15.5" x14ac:dyDescent="0.35">
      <c r="C86" t="s">
        <v>78</v>
      </c>
    </row>
    <row r="87" spans="3:15" ht="15.5" x14ac:dyDescent="0.35">
      <c r="C87" t="s">
        <v>104</v>
      </c>
      <c r="D87" s="5">
        <v>178019109690</v>
      </c>
      <c r="E87" s="5">
        <v>174579440831</v>
      </c>
      <c r="F87" s="5">
        <v>156837439435</v>
      </c>
      <c r="G87" s="5">
        <v>155709121101</v>
      </c>
      <c r="I87" s="5">
        <v>174579440831</v>
      </c>
      <c r="J87" s="5">
        <v>159220802062</v>
      </c>
      <c r="K87" s="5">
        <v>147136794992</v>
      </c>
      <c r="L87" s="5">
        <v>575554691828</v>
      </c>
      <c r="M87" s="5">
        <v>573439555290</v>
      </c>
      <c r="N87" s="5">
        <v>322649716327</v>
      </c>
      <c r="O87" s="5">
        <v>299831029699</v>
      </c>
    </row>
    <row r="88" spans="3:15" ht="15.5" x14ac:dyDescent="0.35">
      <c r="C88" t="s">
        <v>105</v>
      </c>
    </row>
    <row r="89" spans="3:15" ht="15.5" x14ac:dyDescent="0.35">
      <c r="C89" t="s">
        <v>108</v>
      </c>
      <c r="D89" s="5">
        <v>9661735910</v>
      </c>
      <c r="E89" s="5">
        <v>9853049197</v>
      </c>
      <c r="F89" s="5">
        <v>10044362483</v>
      </c>
      <c r="G89" s="5">
        <v>10235675769</v>
      </c>
      <c r="I89" s="5">
        <v>9853049197</v>
      </c>
      <c r="J89" s="5">
        <v>10618302342</v>
      </c>
      <c r="K89" s="5">
        <v>11383555487</v>
      </c>
      <c r="L89" s="5">
        <v>12148808632</v>
      </c>
      <c r="M89" s="5">
        <v>12914061777</v>
      </c>
      <c r="N89" s="5">
        <v>13679314922</v>
      </c>
      <c r="O89" s="5">
        <v>14444568067</v>
      </c>
    </row>
    <row r="90" spans="3:15" ht="15.5" x14ac:dyDescent="0.35">
      <c r="C90" t="s">
        <v>106</v>
      </c>
      <c r="D90" s="5">
        <v>1011330191</v>
      </c>
      <c r="E90" s="5">
        <v>799574187</v>
      </c>
      <c r="F90" s="5">
        <v>587703816</v>
      </c>
      <c r="G90" s="5">
        <v>599746057</v>
      </c>
      <c r="I90" s="5">
        <v>799574187</v>
      </c>
      <c r="J90" s="5">
        <v>623830539</v>
      </c>
      <c r="K90" s="5">
        <v>675727161</v>
      </c>
      <c r="L90" s="5">
        <v>986040787</v>
      </c>
      <c r="M90" s="5">
        <v>1517276626</v>
      </c>
      <c r="N90" s="5">
        <v>1806802124</v>
      </c>
      <c r="O90" s="5">
        <v>2288463592</v>
      </c>
    </row>
    <row r="91" spans="3:15" ht="15.5" x14ac:dyDescent="0.35">
      <c r="C91" t="s">
        <v>100</v>
      </c>
      <c r="D91" s="5">
        <v>34450728575</v>
      </c>
      <c r="E91" s="5">
        <v>34450728575</v>
      </c>
      <c r="G91" s="5">
        <v>1900985600</v>
      </c>
      <c r="I91" s="5">
        <v>34450728575</v>
      </c>
      <c r="J91" s="5">
        <v>1902985600</v>
      </c>
      <c r="K91" s="5">
        <v>1902699508</v>
      </c>
      <c r="N91" s="5">
        <v>242700000000</v>
      </c>
    </row>
    <row r="92" spans="3:15" ht="15.5" x14ac:dyDescent="0.35">
      <c r="C92" t="s">
        <v>101</v>
      </c>
      <c r="D92" s="5">
        <v>34450728575</v>
      </c>
      <c r="E92" s="5">
        <v>34450728575</v>
      </c>
      <c r="G92" s="5">
        <v>1900985600</v>
      </c>
      <c r="I92" s="5">
        <v>34450728575</v>
      </c>
      <c r="J92" s="5">
        <v>1902985600</v>
      </c>
      <c r="K92" s="5">
        <v>1902699508</v>
      </c>
      <c r="N92" s="5">
        <v>242700000000</v>
      </c>
    </row>
    <row r="93" spans="3:15" ht="15.5" x14ac:dyDescent="0.35">
      <c r="C93" t="s">
        <v>556</v>
      </c>
      <c r="D93" s="5">
        <v>47462163111</v>
      </c>
      <c r="E93" s="5">
        <v>47383477938</v>
      </c>
      <c r="F93" s="5">
        <v>71432433636</v>
      </c>
      <c r="G93" s="5">
        <v>66580409433</v>
      </c>
      <c r="I93" s="5">
        <v>47383477938</v>
      </c>
      <c r="J93" s="5">
        <v>66092717007</v>
      </c>
      <c r="K93" s="5">
        <v>81549333390</v>
      </c>
      <c r="L93" s="5">
        <v>71735979057</v>
      </c>
      <c r="M93" s="5">
        <v>43362491935</v>
      </c>
      <c r="N93" s="5">
        <v>6320323525</v>
      </c>
    </row>
    <row r="94" spans="3:15" ht="15.5" x14ac:dyDescent="0.35">
      <c r="C94" t="s">
        <v>107</v>
      </c>
    </row>
    <row r="95" spans="3:15" ht="15.5" x14ac:dyDescent="0.35">
      <c r="C95" t="s">
        <v>110</v>
      </c>
      <c r="D95" s="5">
        <v>464964504412</v>
      </c>
      <c r="E95" s="5">
        <v>464865376522</v>
      </c>
      <c r="F95" s="5">
        <v>486990789535</v>
      </c>
      <c r="G95" s="5">
        <v>484243106459</v>
      </c>
      <c r="I95" s="5">
        <v>464865376522</v>
      </c>
      <c r="J95" s="5">
        <v>484164125088</v>
      </c>
      <c r="K95" s="5">
        <v>500437605146</v>
      </c>
      <c r="L95" s="5">
        <v>84870828476</v>
      </c>
      <c r="M95" s="5">
        <v>57793830338</v>
      </c>
      <c r="N95" s="5">
        <v>264506440571</v>
      </c>
      <c r="O95" s="5">
        <v>101331645876</v>
      </c>
    </row>
    <row r="96" spans="3:15" ht="15.5" x14ac:dyDescent="0.35">
      <c r="C96" t="s">
        <v>111</v>
      </c>
      <c r="D96" s="5">
        <v>642983614102</v>
      </c>
      <c r="E96" s="5">
        <v>639444817353</v>
      </c>
      <c r="F96" s="5">
        <v>643828228970</v>
      </c>
      <c r="G96" s="5">
        <v>639952227560</v>
      </c>
      <c r="I96" s="5">
        <v>639444817353</v>
      </c>
      <c r="J96" s="5">
        <v>643384927150</v>
      </c>
      <c r="K96" s="5">
        <v>647574400138</v>
      </c>
      <c r="L96" s="5">
        <v>660425520304</v>
      </c>
      <c r="M96" s="5">
        <v>631233385628</v>
      </c>
      <c r="N96" s="5">
        <v>587156156898</v>
      </c>
      <c r="O96" s="5">
        <v>401162675575</v>
      </c>
    </row>
    <row r="97" spans="3:15" ht="15.5" x14ac:dyDescent="0.35">
      <c r="C97" t="s">
        <v>112</v>
      </c>
    </row>
    <row r="98" spans="3:15" ht="15.5" x14ac:dyDescent="0.35">
      <c r="C98" t="s">
        <v>113</v>
      </c>
    </row>
    <row r="99" spans="3:15" ht="15.5" x14ac:dyDescent="0.35">
      <c r="C99" t="s">
        <v>114</v>
      </c>
      <c r="D99" s="5">
        <v>198680272092</v>
      </c>
      <c r="E99" s="5">
        <v>191565606382</v>
      </c>
      <c r="F99" s="5">
        <v>261277195850</v>
      </c>
      <c r="G99" s="5">
        <v>258285076947</v>
      </c>
      <c r="I99" s="5">
        <v>191565606382</v>
      </c>
      <c r="J99" s="5">
        <v>261937894613</v>
      </c>
      <c r="K99" s="5">
        <v>243541510037</v>
      </c>
      <c r="L99" s="5">
        <v>252024807919</v>
      </c>
      <c r="M99" s="5">
        <v>215090754047</v>
      </c>
      <c r="N99" s="5">
        <v>205320026873</v>
      </c>
      <c r="O99" s="5">
        <v>323022625413</v>
      </c>
    </row>
    <row r="100" spans="3:15" ht="15.5" x14ac:dyDescent="0.35">
      <c r="C100" t="s">
        <v>115</v>
      </c>
      <c r="L100" s="5">
        <v>10055720593</v>
      </c>
      <c r="M100" s="5">
        <v>30249129688</v>
      </c>
      <c r="N100" s="5">
        <v>29018887237</v>
      </c>
    </row>
    <row r="101" spans="3:15" ht="15.5" x14ac:dyDescent="0.35">
      <c r="C101" t="s">
        <v>312</v>
      </c>
      <c r="D101" s="5">
        <v>37964264749</v>
      </c>
      <c r="E101" s="5">
        <v>23267076762</v>
      </c>
      <c r="F101" s="5">
        <v>23685601364</v>
      </c>
      <c r="G101" s="5">
        <v>26796364362</v>
      </c>
      <c r="I101" s="5">
        <v>23267076762</v>
      </c>
      <c r="J101" s="5">
        <v>24301736988</v>
      </c>
      <c r="K101" s="5">
        <v>4402751319</v>
      </c>
      <c r="L101" s="5">
        <v>10055720593</v>
      </c>
      <c r="M101" s="5">
        <v>30249129688</v>
      </c>
      <c r="N101" s="5">
        <v>29018887237</v>
      </c>
      <c r="O101" s="5">
        <v>25144548146</v>
      </c>
    </row>
    <row r="102" spans="3:15" ht="15.5" x14ac:dyDescent="0.35">
      <c r="C102" t="s">
        <v>116</v>
      </c>
      <c r="D102" s="5">
        <v>57606299164</v>
      </c>
      <c r="E102" s="5">
        <v>57606299164</v>
      </c>
      <c r="I102" s="5">
        <v>57606299164</v>
      </c>
    </row>
    <row r="103" spans="3:15" ht="15.5" x14ac:dyDescent="0.35">
      <c r="C103" t="s">
        <v>318</v>
      </c>
      <c r="D103" s="5">
        <v>57606299164</v>
      </c>
      <c r="E103" s="5">
        <v>57606299164</v>
      </c>
      <c r="I103" s="5">
        <v>57606299164</v>
      </c>
    </row>
    <row r="104" spans="3:15" ht="15.5" x14ac:dyDescent="0.35">
      <c r="C104" t="s">
        <v>118</v>
      </c>
      <c r="D104" s="5">
        <v>1593022699</v>
      </c>
      <c r="E104" s="5">
        <v>2105988027</v>
      </c>
      <c r="F104" s="5">
        <v>1529523563</v>
      </c>
      <c r="G104" s="5">
        <v>1708080624</v>
      </c>
      <c r="I104" s="5">
        <v>2105988027</v>
      </c>
      <c r="J104" s="5">
        <v>2046777448</v>
      </c>
      <c r="K104" s="5">
        <v>9585936</v>
      </c>
      <c r="L104" s="5">
        <v>132945217</v>
      </c>
      <c r="M104" s="5">
        <v>771405741</v>
      </c>
      <c r="N104" s="5">
        <v>650318775</v>
      </c>
      <c r="O104" s="5">
        <v>3884830964</v>
      </c>
    </row>
    <row r="105" spans="3:15" ht="15.5" x14ac:dyDescent="0.35">
      <c r="C105" t="s">
        <v>119</v>
      </c>
      <c r="E105" s="5">
        <v>84150000</v>
      </c>
      <c r="F105" s="5">
        <v>12480008171</v>
      </c>
      <c r="G105" s="5">
        <v>106000000</v>
      </c>
      <c r="I105" s="5">
        <v>84150000</v>
      </c>
      <c r="J105" s="5">
        <v>106000000</v>
      </c>
      <c r="M105" s="5">
        <v>1267972852</v>
      </c>
      <c r="N105" s="5">
        <v>827001024</v>
      </c>
      <c r="O105" s="5">
        <v>291720381</v>
      </c>
    </row>
    <row r="106" spans="3:15" ht="15.5" x14ac:dyDescent="0.35">
      <c r="C106" t="s">
        <v>393</v>
      </c>
      <c r="D106" s="5">
        <v>16096070365</v>
      </c>
      <c r="E106" s="5">
        <v>16096070365</v>
      </c>
      <c r="F106" s="5">
        <v>71271076618</v>
      </c>
      <c r="G106" s="5">
        <v>71271076618</v>
      </c>
      <c r="I106" s="5">
        <v>16096070365</v>
      </c>
      <c r="J106" s="5">
        <v>72671076618</v>
      </c>
      <c r="K106" s="5">
        <v>46334075234</v>
      </c>
      <c r="L106" s="5">
        <v>27175761126</v>
      </c>
      <c r="M106" s="5">
        <v>34688886704</v>
      </c>
      <c r="N106" s="5">
        <v>32000000000</v>
      </c>
      <c r="O106" s="5">
        <v>17935000000</v>
      </c>
    </row>
    <row r="107" spans="3:15" ht="15.5" x14ac:dyDescent="0.35">
      <c r="C107" t="s">
        <v>121</v>
      </c>
      <c r="D107" s="5">
        <v>86554771691</v>
      </c>
      <c r="E107" s="5">
        <v>92174806691</v>
      </c>
      <c r="F107" s="5">
        <v>29277939060</v>
      </c>
      <c r="G107" s="5">
        <v>29277939060</v>
      </c>
      <c r="I107" s="5">
        <v>92174806691</v>
      </c>
      <c r="J107" s="5">
        <v>29277939059</v>
      </c>
      <c r="K107" s="5">
        <v>53129306931</v>
      </c>
      <c r="L107" s="5">
        <v>63855558417</v>
      </c>
      <c r="M107" s="5">
        <v>72835745978</v>
      </c>
      <c r="N107" s="5">
        <v>43995183030</v>
      </c>
      <c r="O107" s="5">
        <v>42739450621</v>
      </c>
    </row>
    <row r="108" spans="3:15" ht="15.5" x14ac:dyDescent="0.35">
      <c r="C108" t="s">
        <v>122</v>
      </c>
      <c r="D108" s="5">
        <v>86554771691</v>
      </c>
      <c r="E108" s="5">
        <v>92174806691</v>
      </c>
      <c r="F108" s="5">
        <v>29277939060</v>
      </c>
      <c r="G108" s="5">
        <v>29277939060</v>
      </c>
      <c r="I108" s="5">
        <v>92174806691</v>
      </c>
      <c r="J108" s="5">
        <v>29277939059</v>
      </c>
      <c r="K108" s="5">
        <v>53129306931</v>
      </c>
      <c r="L108" s="5">
        <v>63855558417</v>
      </c>
      <c r="M108" s="5">
        <v>72835745978</v>
      </c>
      <c r="N108" s="5">
        <v>43995183030</v>
      </c>
      <c r="O108" s="5">
        <v>42739450621</v>
      </c>
    </row>
    <row r="109" spans="3:15" ht="15.5" x14ac:dyDescent="0.35">
      <c r="C109" t="s">
        <v>316</v>
      </c>
    </row>
    <row r="110" spans="3:15" ht="15.5" x14ac:dyDescent="0.35">
      <c r="C110" t="s">
        <v>314</v>
      </c>
      <c r="D110" s="5">
        <v>27707938582</v>
      </c>
      <c r="E110" s="5">
        <v>33327973582</v>
      </c>
      <c r="F110" s="5">
        <v>28209703289</v>
      </c>
      <c r="G110" s="5">
        <v>28209703289</v>
      </c>
      <c r="I110" s="5">
        <v>33327973582</v>
      </c>
      <c r="J110" s="5">
        <v>28209703288</v>
      </c>
      <c r="K110" s="5">
        <v>52086703277</v>
      </c>
      <c r="L110" s="5">
        <v>62231531596</v>
      </c>
      <c r="M110" s="5">
        <v>71387300500</v>
      </c>
      <c r="N110" s="5">
        <v>42810000000</v>
      </c>
      <c r="O110" s="5">
        <v>35853719822</v>
      </c>
    </row>
    <row r="111" spans="3:15" ht="15.5" x14ac:dyDescent="0.35">
      <c r="C111" t="s">
        <v>317</v>
      </c>
      <c r="D111" s="5">
        <v>27707938582</v>
      </c>
      <c r="E111" s="5">
        <v>33327973582</v>
      </c>
      <c r="F111" s="5">
        <v>28209703289</v>
      </c>
      <c r="G111" s="5">
        <v>28209703289</v>
      </c>
      <c r="I111" s="5">
        <v>33327973582</v>
      </c>
      <c r="J111" s="5">
        <v>28209703288</v>
      </c>
      <c r="K111" s="5">
        <v>52086703277</v>
      </c>
      <c r="L111" s="5">
        <v>62231531596</v>
      </c>
      <c r="M111" s="5">
        <v>71387300500</v>
      </c>
      <c r="N111" s="5">
        <v>42810000000</v>
      </c>
      <c r="O111" s="5">
        <v>35853719822</v>
      </c>
    </row>
    <row r="112" spans="3:15" ht="15.5" x14ac:dyDescent="0.35">
      <c r="C112" t="s">
        <v>557</v>
      </c>
      <c r="O112" s="5">
        <v>6024256532</v>
      </c>
    </row>
    <row r="113" spans="2:15" ht="15.5" x14ac:dyDescent="0.35">
      <c r="C113" t="s">
        <v>127</v>
      </c>
      <c r="D113" s="5">
        <v>285235043783</v>
      </c>
      <c r="E113" s="5">
        <v>283740413073</v>
      </c>
      <c r="F113" s="5">
        <v>290555134910</v>
      </c>
      <c r="G113" s="5">
        <v>287563016007</v>
      </c>
      <c r="I113" s="5">
        <v>283740413073</v>
      </c>
      <c r="J113" s="5">
        <v>291215833672</v>
      </c>
      <c r="K113" s="5">
        <v>296670816968</v>
      </c>
      <c r="L113" s="5">
        <v>315880366336</v>
      </c>
      <c r="M113" s="5">
        <v>287926500025</v>
      </c>
      <c r="N113" s="5">
        <v>249315209903</v>
      </c>
      <c r="O113" s="5">
        <v>365762076034</v>
      </c>
    </row>
    <row r="114" spans="2:15" ht="15.5" x14ac:dyDescent="0.35">
      <c r="C114" t="s">
        <v>128</v>
      </c>
    </row>
    <row r="115" spans="2:15" ht="15.5" x14ac:dyDescent="0.35">
      <c r="C115" t="s">
        <v>129</v>
      </c>
      <c r="D115" s="5">
        <v>148630616000</v>
      </c>
      <c r="E115" s="5">
        <v>148630616000</v>
      </c>
      <c r="F115" s="5">
        <v>148630616000</v>
      </c>
      <c r="G115" s="5">
        <v>148630616000</v>
      </c>
      <c r="I115" s="5">
        <v>148630616000</v>
      </c>
      <c r="J115" s="5">
        <v>148630616000</v>
      </c>
      <c r="K115" s="5">
        <v>148630616000</v>
      </c>
      <c r="L115" s="5">
        <v>143540007640</v>
      </c>
      <c r="M115" s="5">
        <v>143540007640</v>
      </c>
      <c r="N115" s="5">
        <v>143540000000</v>
      </c>
      <c r="O115" s="5">
        <v>100600000000</v>
      </c>
    </row>
    <row r="116" spans="2:15" ht="15.5" x14ac:dyDescent="0.35">
      <c r="C116" t="s">
        <v>130</v>
      </c>
      <c r="D116" s="5">
        <v>154685723750</v>
      </c>
      <c r="E116" s="5">
        <v>154685723750</v>
      </c>
      <c r="F116" s="5">
        <v>154685723750</v>
      </c>
      <c r="G116" s="5">
        <v>154685723750</v>
      </c>
      <c r="I116" s="5">
        <v>154685723750</v>
      </c>
      <c r="J116" s="5">
        <v>154685723750</v>
      </c>
      <c r="K116" s="5">
        <v>154685723750</v>
      </c>
      <c r="L116" s="5">
        <v>154712655270</v>
      </c>
      <c r="M116" s="5">
        <v>154685723750</v>
      </c>
      <c r="N116" s="5">
        <v>155403361841</v>
      </c>
      <c r="O116" s="5">
        <v>-20605939793</v>
      </c>
    </row>
    <row r="117" spans="2:15" ht="15.5" x14ac:dyDescent="0.35">
      <c r="C117" t="s">
        <v>131</v>
      </c>
      <c r="D117" s="5">
        <v>53668580672</v>
      </c>
      <c r="E117" s="5">
        <v>51625108741</v>
      </c>
      <c r="F117" s="5">
        <v>49250844800</v>
      </c>
      <c r="G117" s="5">
        <v>48366962293</v>
      </c>
      <c r="I117" s="5">
        <v>51625108741</v>
      </c>
      <c r="J117" s="5">
        <v>48147285161</v>
      </c>
      <c r="K117" s="5">
        <v>46899854276</v>
      </c>
      <c r="L117" s="5">
        <v>45594296183</v>
      </c>
      <c r="M117" s="5">
        <v>44327566671</v>
      </c>
      <c r="N117" s="5">
        <v>38441297809</v>
      </c>
      <c r="O117" s="5">
        <v>-45039317304</v>
      </c>
    </row>
    <row r="118" spans="2:15" ht="15.5" x14ac:dyDescent="0.35">
      <c r="C118" t="s">
        <v>132</v>
      </c>
      <c r="D118" s="5">
        <v>532475586</v>
      </c>
      <c r="E118" s="5">
        <v>532475586</v>
      </c>
      <c r="F118" s="5">
        <v>532475586</v>
      </c>
      <c r="G118" s="5">
        <v>532475586</v>
      </c>
      <c r="I118" s="5">
        <v>532475586</v>
      </c>
      <c r="J118" s="5">
        <v>532475586</v>
      </c>
      <c r="K118" s="5">
        <v>532475586</v>
      </c>
      <c r="L118" s="5">
        <v>532475586</v>
      </c>
      <c r="M118" s="5">
        <v>532475586</v>
      </c>
      <c r="N118" s="5">
        <v>532475586</v>
      </c>
    </row>
    <row r="119" spans="2:15" ht="15.5" x14ac:dyDescent="0.35">
      <c r="C119" t="s">
        <v>133</v>
      </c>
      <c r="D119" s="5">
        <v>53136105086</v>
      </c>
      <c r="E119" s="5">
        <v>51092633155</v>
      </c>
      <c r="F119" s="5">
        <v>48718369214</v>
      </c>
      <c r="G119" s="5">
        <v>47834486707</v>
      </c>
      <c r="I119" s="5">
        <v>51092633155</v>
      </c>
      <c r="J119" s="5">
        <v>47614809575</v>
      </c>
      <c r="K119" s="5">
        <v>46367378690</v>
      </c>
      <c r="L119" s="5">
        <v>45061820597</v>
      </c>
      <c r="M119" s="5">
        <v>43795091085</v>
      </c>
      <c r="N119" s="5">
        <v>37908822223</v>
      </c>
    </row>
    <row r="120" spans="2:15" ht="15.5" x14ac:dyDescent="0.35">
      <c r="C120" t="s">
        <v>134</v>
      </c>
      <c r="D120" s="5">
        <v>53668580672</v>
      </c>
      <c r="E120" s="5">
        <v>51625108741</v>
      </c>
      <c r="F120" s="5">
        <v>49250844800</v>
      </c>
      <c r="G120" s="5">
        <v>48366962293</v>
      </c>
      <c r="I120" s="5">
        <v>51625108741</v>
      </c>
      <c r="J120" s="5">
        <v>48147285161</v>
      </c>
      <c r="K120" s="5">
        <v>46899854276</v>
      </c>
      <c r="L120" s="5">
        <v>45594296183</v>
      </c>
      <c r="M120" s="5">
        <v>44327566671</v>
      </c>
      <c r="N120" s="5">
        <v>38441297809</v>
      </c>
      <c r="O120" s="5">
        <v>-45039317304</v>
      </c>
    </row>
    <row r="121" spans="2:15" ht="15.5" x14ac:dyDescent="0.35">
      <c r="C121" t="s">
        <v>135</v>
      </c>
      <c r="D121" s="5">
        <v>763649897</v>
      </c>
      <c r="E121" s="5">
        <v>762955789</v>
      </c>
      <c r="F121" s="5">
        <v>705909510</v>
      </c>
      <c r="G121" s="5">
        <v>705909510</v>
      </c>
      <c r="I121" s="5">
        <v>762955789</v>
      </c>
      <c r="J121" s="5">
        <v>705468567</v>
      </c>
      <c r="K121" s="5">
        <v>687389144</v>
      </c>
      <c r="L121" s="5">
        <v>698194875</v>
      </c>
      <c r="M121" s="5">
        <v>753587542</v>
      </c>
      <c r="N121" s="5">
        <v>456287345</v>
      </c>
      <c r="O121" s="5">
        <v>445856638</v>
      </c>
    </row>
    <row r="122" spans="2:15" ht="15.5" x14ac:dyDescent="0.35">
      <c r="C122" t="s">
        <v>9</v>
      </c>
      <c r="D122" s="5">
        <v>357748570319</v>
      </c>
      <c r="E122" s="5">
        <v>355704404280</v>
      </c>
      <c r="F122" s="5">
        <v>353273094060</v>
      </c>
      <c r="G122" s="5">
        <v>352389211553</v>
      </c>
      <c r="I122" s="5">
        <v>355704404280</v>
      </c>
      <c r="J122" s="5">
        <v>352169093478</v>
      </c>
      <c r="K122" s="5">
        <v>350903583170</v>
      </c>
      <c r="L122" s="5">
        <v>344545153968</v>
      </c>
      <c r="M122" s="5">
        <v>343306885603</v>
      </c>
      <c r="N122" s="5">
        <v>337840946995</v>
      </c>
      <c r="O122" s="5">
        <v>35400599541</v>
      </c>
    </row>
    <row r="123" spans="2:15" ht="15.5" x14ac:dyDescent="0.35">
      <c r="C123" t="s">
        <v>136</v>
      </c>
      <c r="D123" s="5">
        <v>642983614102</v>
      </c>
      <c r="E123" s="5">
        <v>639444817353</v>
      </c>
      <c r="F123" s="5">
        <v>643828228970</v>
      </c>
      <c r="G123" s="5">
        <v>639952227560</v>
      </c>
      <c r="I123" s="5">
        <v>639444817353</v>
      </c>
      <c r="J123" s="5">
        <v>643384927150</v>
      </c>
      <c r="K123" s="5">
        <v>647574400138</v>
      </c>
      <c r="L123" s="5">
        <v>660425520304</v>
      </c>
      <c r="M123" s="5">
        <v>631233385628</v>
      </c>
      <c r="N123" s="5">
        <v>587156156898</v>
      </c>
      <c r="O123" s="5">
        <v>401162675575</v>
      </c>
    </row>
    <row r="124" spans="2:15" ht="15.5" x14ac:dyDescent="0.35">
      <c r="C124" t="s">
        <v>137</v>
      </c>
      <c r="D124" s="5">
        <v>7177000000</v>
      </c>
      <c r="E124" s="5">
        <v>7177000000</v>
      </c>
      <c r="F124" s="5">
        <v>7177000000</v>
      </c>
      <c r="G124" s="5">
        <v>7177000000</v>
      </c>
      <c r="I124" s="5">
        <v>7177000000</v>
      </c>
      <c r="J124" s="5">
        <v>7177000000</v>
      </c>
      <c r="K124" s="5">
        <v>7177000000</v>
      </c>
      <c r="L124" s="5">
        <v>7177000000</v>
      </c>
      <c r="M124" s="5">
        <v>7177000000</v>
      </c>
      <c r="N124" s="5">
        <v>7177000000</v>
      </c>
      <c r="O124" s="5">
        <v>5030000000</v>
      </c>
    </row>
    <row r="126" spans="2:15" ht="15.5" x14ac:dyDescent="0.35">
      <c r="B126" t="s">
        <v>138</v>
      </c>
      <c r="C126" t="s">
        <v>139</v>
      </c>
      <c r="D126" s="5">
        <v>5629361422</v>
      </c>
      <c r="E126" s="5">
        <v>-7956334943</v>
      </c>
      <c r="F126" s="5">
        <v>547132959</v>
      </c>
      <c r="G126" s="5">
        <v>2662447589</v>
      </c>
      <c r="I126" s="5">
        <v>-7063820790</v>
      </c>
      <c r="J126" s="5">
        <v>19086265880</v>
      </c>
      <c r="K126" s="5">
        <v>-5473516398</v>
      </c>
      <c r="L126" s="5">
        <v>42969392211</v>
      </c>
      <c r="M126" s="5">
        <v>25929146056</v>
      </c>
      <c r="N126" s="5">
        <v>-13018815006</v>
      </c>
      <c r="O126" s="5">
        <v>23613701301</v>
      </c>
    </row>
    <row r="127" spans="2:15" ht="15.5" x14ac:dyDescent="0.35">
      <c r="C127" t="s">
        <v>140</v>
      </c>
      <c r="D127" s="5">
        <v>2278720994</v>
      </c>
      <c r="E127" s="5">
        <v>53266727813</v>
      </c>
      <c r="F127" s="5">
        <v>4916987722</v>
      </c>
      <c r="G127" s="5">
        <v>8758413875</v>
      </c>
      <c r="I127" s="5">
        <v>69124569964</v>
      </c>
      <c r="J127" s="5">
        <v>41034122382</v>
      </c>
      <c r="K127" s="5">
        <v>51757995886</v>
      </c>
      <c r="L127" s="5">
        <v>88720043405</v>
      </c>
      <c r="M127" s="5">
        <v>69787057553</v>
      </c>
      <c r="N127" s="5">
        <v>183401698795</v>
      </c>
      <c r="O127" s="5">
        <v>124962469169</v>
      </c>
    </row>
    <row r="128" spans="2:15" ht="15.5" x14ac:dyDescent="0.35">
      <c r="C128" t="s">
        <v>558</v>
      </c>
      <c r="E128" s="5">
        <v>8224306433</v>
      </c>
      <c r="F128" s="5">
        <v>-2467886330</v>
      </c>
      <c r="G128" s="5">
        <v>-4500000006</v>
      </c>
      <c r="J128" s="5">
        <v>-4328019979</v>
      </c>
      <c r="K128" s="5">
        <v>-12829929155</v>
      </c>
      <c r="L128" s="5">
        <v>-31614694752</v>
      </c>
      <c r="M128" s="5">
        <v>-26423029906</v>
      </c>
      <c r="N128" s="5">
        <v>-160884723834</v>
      </c>
      <c r="O128" s="5">
        <v>-83399207234</v>
      </c>
    </row>
    <row r="129" spans="3:15" ht="15.5" x14ac:dyDescent="0.35">
      <c r="C129" t="s">
        <v>371</v>
      </c>
      <c r="D129" s="5">
        <v>-286050000</v>
      </c>
      <c r="E129" s="5">
        <v>634350599</v>
      </c>
      <c r="G129" s="5">
        <v>-1607563795</v>
      </c>
      <c r="I129" s="5">
        <v>-1373700000</v>
      </c>
      <c r="J129" s="5">
        <v>-1728800000</v>
      </c>
      <c r="K129" s="5">
        <v>1808360000</v>
      </c>
      <c r="L129" s="5">
        <v>-2004204082</v>
      </c>
      <c r="M129" s="5">
        <v>-2003599645</v>
      </c>
      <c r="N129" s="5">
        <v>-3252002254</v>
      </c>
      <c r="O129" s="5">
        <v>-3352880774</v>
      </c>
    </row>
    <row r="130" spans="3:15" ht="15.5" x14ac:dyDescent="0.35">
      <c r="C130" t="s">
        <v>559</v>
      </c>
      <c r="D130" s="5">
        <v>-11098414577</v>
      </c>
      <c r="E130" s="5">
        <v>-62672117350</v>
      </c>
      <c r="F130" s="5">
        <v>-2110698686</v>
      </c>
      <c r="I130" s="5">
        <v>-66767176419</v>
      </c>
      <c r="J130" s="5">
        <v>-7459062428</v>
      </c>
      <c r="K130" s="5">
        <v>-39338852678</v>
      </c>
      <c r="L130" s="5">
        <v>-12708443943</v>
      </c>
      <c r="M130" s="5">
        <v>-4013754521</v>
      </c>
      <c r="N130" s="5">
        <v>-19938176020</v>
      </c>
      <c r="O130" s="5">
        <v>-11905383918</v>
      </c>
    </row>
    <row r="131" spans="3:15" ht="15.5" x14ac:dyDescent="0.35">
      <c r="C131" t="s">
        <v>560</v>
      </c>
    </row>
    <row r="132" spans="3:15" ht="15.5" x14ac:dyDescent="0.35">
      <c r="C132" t="s">
        <v>561</v>
      </c>
      <c r="D132" s="5">
        <v>-605845114</v>
      </c>
      <c r="E132" s="5">
        <v>-773268903</v>
      </c>
      <c r="F132" s="5">
        <v>458070275</v>
      </c>
      <c r="G132" s="5">
        <v>8716517</v>
      </c>
      <c r="I132" s="5">
        <v>-773268903</v>
      </c>
      <c r="J132" s="5">
        <v>-925673654</v>
      </c>
      <c r="K132" s="5">
        <v>-589746657</v>
      </c>
      <c r="M132" s="5">
        <v>-1916793459</v>
      </c>
      <c r="N132" s="5">
        <v>-2353473891</v>
      </c>
      <c r="O132" s="5">
        <v>-2812073928</v>
      </c>
    </row>
    <row r="133" spans="3:15" ht="15.5" x14ac:dyDescent="0.35">
      <c r="C133" t="s">
        <v>562</v>
      </c>
      <c r="D133" s="5">
        <v>15344584042</v>
      </c>
      <c r="E133" s="5">
        <v>9587880497</v>
      </c>
      <c r="F133" s="5">
        <v>-244684282</v>
      </c>
      <c r="G133" s="5">
        <v>-1837024</v>
      </c>
      <c r="I133" s="5">
        <v>9343196215</v>
      </c>
      <c r="J133" s="5">
        <v>4186948</v>
      </c>
      <c r="K133" s="5">
        <v>151283912</v>
      </c>
      <c r="L133" s="5">
        <v>576691583</v>
      </c>
      <c r="M133" s="5">
        <v>1982470057</v>
      </c>
      <c r="N133" s="5">
        <v>1277225706</v>
      </c>
      <c r="O133" s="5">
        <v>1254279895</v>
      </c>
    </row>
    <row r="134" spans="3:15" ht="15.5" x14ac:dyDescent="0.35">
      <c r="C134" t="s">
        <v>563</v>
      </c>
      <c r="D134" s="5">
        <v>-3633923</v>
      </c>
      <c r="E134" s="5">
        <v>-16224214032</v>
      </c>
      <c r="F134" s="5">
        <v>-4655740</v>
      </c>
      <c r="G134" s="5">
        <v>4718022</v>
      </c>
      <c r="I134" s="5">
        <v>-16617441647</v>
      </c>
      <c r="J134" s="5">
        <v>-7510487389</v>
      </c>
      <c r="K134" s="5">
        <v>-6432627706</v>
      </c>
      <c r="M134" s="5">
        <v>-11483204023</v>
      </c>
      <c r="N134" s="5">
        <v>-11269363508</v>
      </c>
      <c r="O134" s="5">
        <v>-1133501909</v>
      </c>
    </row>
    <row r="135" spans="3:15" ht="15.5" x14ac:dyDescent="0.35">
      <c r="C135" t="s">
        <v>158</v>
      </c>
    </row>
    <row r="136" spans="3:15" ht="15.5" x14ac:dyDescent="0.35">
      <c r="C136" t="s">
        <v>159</v>
      </c>
      <c r="D136" s="5">
        <v>-5620035000</v>
      </c>
      <c r="E136" s="5">
        <v>6149543205</v>
      </c>
      <c r="G136" s="5">
        <v>-5734057856</v>
      </c>
      <c r="I136" s="5">
        <v>6149543205</v>
      </c>
      <c r="J136" s="5">
        <v>-4058109570</v>
      </c>
      <c r="K136" s="5">
        <v>14104094149</v>
      </c>
      <c r="L136" s="5">
        <v>-75289892964</v>
      </c>
      <c r="M136" s="5">
        <v>-146816518892</v>
      </c>
      <c r="N136" s="5">
        <v>34466553424</v>
      </c>
      <c r="O136" s="5">
        <v>68655865417</v>
      </c>
    </row>
    <row r="137" spans="3:15" ht="15.5" x14ac:dyDescent="0.35">
      <c r="C137" t="s">
        <v>160</v>
      </c>
      <c r="D137" s="5">
        <v>-211756004</v>
      </c>
      <c r="G137" s="5">
        <v>4072638207</v>
      </c>
      <c r="J137" s="5">
        <v>-16809058196</v>
      </c>
      <c r="K137" s="5">
        <v>-9813536334</v>
      </c>
      <c r="L137" s="5">
        <v>-28398086274</v>
      </c>
      <c r="M137" s="5">
        <v>165872314287</v>
      </c>
      <c r="N137" s="5">
        <v>-6657508365</v>
      </c>
      <c r="O137" s="5">
        <v>-93664877313</v>
      </c>
    </row>
    <row r="138" spans="3:15" ht="15.5" x14ac:dyDescent="0.35">
      <c r="C138" t="s">
        <v>351</v>
      </c>
    </row>
    <row r="139" spans="3:15" ht="15.5" x14ac:dyDescent="0.35">
      <c r="C139" t="s">
        <v>564</v>
      </c>
    </row>
    <row r="140" spans="3:15" ht="15.5" x14ac:dyDescent="0.35">
      <c r="C140" t="s">
        <v>565</v>
      </c>
      <c r="M140" s="5">
        <v>242700000000</v>
      </c>
    </row>
    <row r="141" spans="3:15" ht="15.5" x14ac:dyDescent="0.35">
      <c r="C141" t="s">
        <v>566</v>
      </c>
      <c r="D141" s="5">
        <v>-211756004</v>
      </c>
      <c r="G141" s="5">
        <v>4072638207</v>
      </c>
      <c r="J141" s="5">
        <v>-16809058196</v>
      </c>
      <c r="K141" s="5">
        <v>-9813536334</v>
      </c>
      <c r="L141" s="5">
        <v>-28398086274</v>
      </c>
      <c r="M141" s="5">
        <v>-30487685713</v>
      </c>
      <c r="N141" s="5">
        <v>-6320323525</v>
      </c>
    </row>
    <row r="142" spans="3:15" ht="15.5" x14ac:dyDescent="0.35">
      <c r="C142" t="s">
        <v>161</v>
      </c>
      <c r="M142" s="5">
        <v>-340000000</v>
      </c>
      <c r="N142" s="5">
        <v>-87184850</v>
      </c>
      <c r="O142" s="5">
        <v>-1271887252</v>
      </c>
    </row>
    <row r="143" spans="3:15" ht="15.5" x14ac:dyDescent="0.35">
      <c r="C143" t="s">
        <v>449</v>
      </c>
      <c r="N143" s="5">
        <v>-249999990</v>
      </c>
      <c r="O143" s="5">
        <v>-7794375844</v>
      </c>
    </row>
    <row r="144" spans="3:15" ht="15.5" x14ac:dyDescent="0.35">
      <c r="C144" t="s">
        <v>166</v>
      </c>
      <c r="M144" s="5">
        <v>-46000000000</v>
      </c>
      <c r="O144" s="5">
        <v>-84598614217</v>
      </c>
    </row>
    <row r="145" spans="3:15" ht="15.5" x14ac:dyDescent="0.35">
      <c r="C145" t="s">
        <v>170</v>
      </c>
      <c r="D145" s="5">
        <v>-5620035000</v>
      </c>
      <c r="E145" s="5">
        <v>6149543205</v>
      </c>
      <c r="G145" s="5">
        <v>-5734057856</v>
      </c>
      <c r="I145" s="5">
        <v>6149543205</v>
      </c>
      <c r="J145" s="5">
        <v>-4058109570</v>
      </c>
      <c r="K145" s="5">
        <v>14104094149</v>
      </c>
      <c r="L145" s="5">
        <v>-75289892964</v>
      </c>
      <c r="M145" s="5">
        <v>-146816518892</v>
      </c>
      <c r="N145" s="5">
        <v>34466553424</v>
      </c>
      <c r="O145" s="5">
        <v>68655865417</v>
      </c>
    </row>
    <row r="146" spans="3:15" ht="15.5" x14ac:dyDescent="0.35">
      <c r="C146" t="s">
        <v>439</v>
      </c>
    </row>
    <row r="147" spans="3:15" ht="15.5" x14ac:dyDescent="0.35">
      <c r="C147" t="s">
        <v>338</v>
      </c>
      <c r="N147" s="5">
        <v>-3661295253</v>
      </c>
    </row>
    <row r="148" spans="3:15" ht="15.5" x14ac:dyDescent="0.35">
      <c r="C148" t="s">
        <v>153</v>
      </c>
      <c r="L148" s="5">
        <v>-58545683971</v>
      </c>
      <c r="M148" s="5">
        <v>-180657631496</v>
      </c>
      <c r="N148" s="5">
        <v>-157851385783</v>
      </c>
    </row>
    <row r="149" spans="3:15" ht="15.5" x14ac:dyDescent="0.35">
      <c r="C149" t="s">
        <v>567</v>
      </c>
    </row>
    <row r="150" spans="3:15" ht="15.5" x14ac:dyDescent="0.35">
      <c r="C150" t="s">
        <v>568</v>
      </c>
    </row>
    <row r="151" spans="3:15" ht="15.5" x14ac:dyDescent="0.35">
      <c r="C151" t="s">
        <v>458</v>
      </c>
      <c r="G151" s="5">
        <v>-7136057856</v>
      </c>
    </row>
    <row r="152" spans="3:15" ht="15.5" x14ac:dyDescent="0.35">
      <c r="C152" t="s">
        <v>549</v>
      </c>
      <c r="M152" s="5">
        <v>28263913216</v>
      </c>
      <c r="N152" s="5">
        <v>8229677980</v>
      </c>
      <c r="O152" s="5">
        <v>-317676069</v>
      </c>
    </row>
    <row r="153" spans="3:15" ht="15.5" x14ac:dyDescent="0.35">
      <c r="C153" t="s">
        <v>487</v>
      </c>
      <c r="L153" s="5">
        <v>26931520</v>
      </c>
      <c r="M153" s="5">
        <v>289000000</v>
      </c>
    </row>
    <row r="154" spans="3:15" ht="15.5" x14ac:dyDescent="0.35">
      <c r="C154" t="s">
        <v>569</v>
      </c>
      <c r="K154" s="5">
        <v>5090608360</v>
      </c>
      <c r="N154" s="5">
        <v>218994000000</v>
      </c>
      <c r="O154" s="5">
        <v>86600000000</v>
      </c>
    </row>
    <row r="155" spans="3:15" ht="15.5" x14ac:dyDescent="0.35">
      <c r="C155" t="s">
        <v>570</v>
      </c>
      <c r="E155" s="5">
        <v>57606299164</v>
      </c>
      <c r="I155" s="5">
        <v>57606299164</v>
      </c>
      <c r="K155" s="5">
        <v>15000000000</v>
      </c>
      <c r="M155" s="5">
        <v>55500000000</v>
      </c>
      <c r="N155" s="5">
        <v>53000000000</v>
      </c>
      <c r="O155" s="5">
        <v>49300000000</v>
      </c>
    </row>
    <row r="156" spans="3:15" ht="15.5" x14ac:dyDescent="0.35">
      <c r="C156" t="s">
        <v>492</v>
      </c>
      <c r="D156" s="5">
        <v>-5620035000</v>
      </c>
      <c r="E156" s="5">
        <v>-51456755959</v>
      </c>
      <c r="G156" s="5">
        <v>1402000000</v>
      </c>
      <c r="I156" s="5">
        <v>-51456755959</v>
      </c>
      <c r="J156" s="5">
        <v>-4058109570</v>
      </c>
      <c r="K156" s="5">
        <v>-5986514211</v>
      </c>
      <c r="L156" s="5">
        <v>-16668894482</v>
      </c>
      <c r="M156" s="5">
        <v>-24233812796</v>
      </c>
      <c r="N156" s="5">
        <v>-31682439644</v>
      </c>
      <c r="O156" s="5">
        <v>-37211894477</v>
      </c>
    </row>
    <row r="157" spans="3:15" ht="15.5" x14ac:dyDescent="0.35">
      <c r="C157" t="s">
        <v>571</v>
      </c>
    </row>
    <row r="158" spans="3:15" ht="15.5" x14ac:dyDescent="0.35">
      <c r="C158" t="s">
        <v>187</v>
      </c>
      <c r="D158" s="5">
        <v>-202429582</v>
      </c>
      <c r="E158" s="5">
        <v>-1806791738</v>
      </c>
      <c r="F158" s="5">
        <v>547132959</v>
      </c>
      <c r="G158" s="5">
        <v>1001027940</v>
      </c>
      <c r="I158" s="5">
        <v>-914277585</v>
      </c>
      <c r="J158" s="5">
        <v>-1780901886</v>
      </c>
      <c r="K158" s="5">
        <v>-1182958583</v>
      </c>
      <c r="L158" s="5">
        <v>-60718587027</v>
      </c>
      <c r="M158" s="5">
        <v>44984941451</v>
      </c>
      <c r="N158" s="5">
        <v>14790230053</v>
      </c>
      <c r="O158" s="5">
        <v>-1395310595</v>
      </c>
    </row>
    <row r="159" spans="3:15" ht="15.5" x14ac:dyDescent="0.35">
      <c r="C159" t="s">
        <v>188</v>
      </c>
      <c r="D159" s="5">
        <v>2996247658</v>
      </c>
      <c r="E159" s="5">
        <v>1</v>
      </c>
      <c r="F159" s="5">
        <v>-1</v>
      </c>
      <c r="I159" s="5">
        <v>3910525243</v>
      </c>
      <c r="J159" s="5">
        <v>5691427129</v>
      </c>
      <c r="K159" s="5">
        <v>6874385712</v>
      </c>
      <c r="L159" s="5">
        <v>67592972739</v>
      </c>
      <c r="M159" s="5">
        <v>22608031288</v>
      </c>
      <c r="N159" s="5">
        <v>7817801235</v>
      </c>
      <c r="O159" s="5">
        <v>9213111830</v>
      </c>
    </row>
    <row r="160" spans="3:15" ht="15.5" x14ac:dyDescent="0.35">
      <c r="C160" t="s">
        <v>189</v>
      </c>
      <c r="D160" s="5">
        <v>2793818076</v>
      </c>
      <c r="E160" s="5">
        <v>-1806791737</v>
      </c>
      <c r="F160" s="5">
        <v>547132958</v>
      </c>
      <c r="G160" s="5">
        <v>1001027940</v>
      </c>
      <c r="I160" s="5">
        <v>2996247658</v>
      </c>
      <c r="J160" s="5">
        <v>3910525243</v>
      </c>
      <c r="K160" s="5">
        <v>5691427129</v>
      </c>
      <c r="L160" s="5">
        <v>6874385712</v>
      </c>
      <c r="M160" s="5">
        <v>67592972739</v>
      </c>
      <c r="N160" s="5">
        <v>22608031288</v>
      </c>
      <c r="O160" s="5">
        <v>7817801235</v>
      </c>
    </row>
    <row r="162" spans="2:15" ht="15.5" x14ac:dyDescent="0.35">
      <c r="B162" t="s">
        <v>190</v>
      </c>
      <c r="C162" t="s">
        <v>11</v>
      </c>
      <c r="D162" s="5">
        <v>7180000000</v>
      </c>
      <c r="E162" s="5">
        <v>7180000000</v>
      </c>
      <c r="F162" s="5">
        <v>7180000000</v>
      </c>
      <c r="G162" s="5">
        <v>7180000000</v>
      </c>
      <c r="I162" s="5">
        <v>7180000000</v>
      </c>
      <c r="J162" s="5">
        <v>7180000000</v>
      </c>
      <c r="K162" s="5">
        <v>7180000000</v>
      </c>
      <c r="L162" s="5">
        <v>7180000000</v>
      </c>
      <c r="M162" s="5">
        <v>7180000000</v>
      </c>
      <c r="N162" s="5">
        <v>7180000000</v>
      </c>
      <c r="O162" s="5">
        <v>5030000000</v>
      </c>
    </row>
    <row r="163" spans="2:15" ht="15.5" x14ac:dyDescent="0.35">
      <c r="C163" t="s">
        <v>191</v>
      </c>
      <c r="D163" s="6">
        <v>0.28000000000000003</v>
      </c>
      <c r="E163" s="6">
        <v>0.37</v>
      </c>
      <c r="F163" s="6">
        <v>0.09</v>
      </c>
    </row>
    <row r="164" spans="2:15" ht="15.5" x14ac:dyDescent="0.35">
      <c r="C164" t="s">
        <v>192</v>
      </c>
      <c r="D164" s="6">
        <v>178.57</v>
      </c>
      <c r="E164" s="6">
        <v>135.13999999999999</v>
      </c>
      <c r="F164" s="6">
        <v>1488.89</v>
      </c>
      <c r="G164" s="5">
        <v>0</v>
      </c>
    </row>
    <row r="165" spans="2:15" ht="15.5" x14ac:dyDescent="0.35">
      <c r="C165" t="s">
        <v>59</v>
      </c>
      <c r="D165" s="6">
        <v>53.05</v>
      </c>
      <c r="E165" s="6">
        <v>10.53</v>
      </c>
      <c r="F165" s="6">
        <v>263.06</v>
      </c>
      <c r="G165" s="6">
        <v>16.05</v>
      </c>
    </row>
    <row r="166" spans="2:15" ht="15.5" x14ac:dyDescent="0.35">
      <c r="C166" t="s">
        <v>193</v>
      </c>
      <c r="D166" s="5">
        <v>2420000000</v>
      </c>
      <c r="E166" s="5">
        <v>7840000000</v>
      </c>
      <c r="F166" s="5">
        <v>1130000000</v>
      </c>
      <c r="G166" s="5">
        <v>300000000</v>
      </c>
    </row>
    <row r="167" spans="2:15" ht="15.5" x14ac:dyDescent="0.35">
      <c r="C167" t="s">
        <v>194</v>
      </c>
      <c r="D167" s="6">
        <v>3.2000000000000002E-3</v>
      </c>
      <c r="E167" s="6">
        <v>4.0999999999999995E-3</v>
      </c>
      <c r="F167" s="6">
        <v>1E-3</v>
      </c>
      <c r="G167" s="5">
        <v>0</v>
      </c>
    </row>
    <row r="168" spans="2:15" ht="15.5" x14ac:dyDescent="0.35">
      <c r="C168" t="s">
        <v>195</v>
      </c>
      <c r="D168" s="6">
        <v>5.6999999999999993E-3</v>
      </c>
      <c r="E168" s="6">
        <v>7.4999999999999997E-3</v>
      </c>
      <c r="F168" s="6">
        <v>1.8E-3</v>
      </c>
      <c r="G168" s="5">
        <v>0</v>
      </c>
    </row>
    <row r="169" spans="2:15" ht="15.5" x14ac:dyDescent="0.35">
      <c r="C169" t="s">
        <v>196</v>
      </c>
      <c r="D169" s="6">
        <v>5.0000000000000001E-3</v>
      </c>
      <c r="E169" s="6">
        <v>1.84E-2</v>
      </c>
      <c r="F169" s="6">
        <v>2.3999999999999998E-3</v>
      </c>
      <c r="G169" s="6">
        <v>2.0000000000000001E-4</v>
      </c>
    </row>
    <row r="170" spans="2:15" ht="15.5" x14ac:dyDescent="0.35">
      <c r="C170" t="s">
        <v>197</v>
      </c>
      <c r="D170" s="6">
        <v>607.94000000000005</v>
      </c>
      <c r="E170" s="6">
        <v>1.73</v>
      </c>
      <c r="F170" s="6">
        <v>452.56</v>
      </c>
      <c r="G170" s="6">
        <v>25.8</v>
      </c>
    </row>
    <row r="171" spans="2:15" ht="15.5" x14ac:dyDescent="0.35">
      <c r="C171" t="s">
        <v>198</v>
      </c>
      <c r="D171" s="5">
        <v>358000000000</v>
      </c>
      <c r="E171" s="5">
        <v>356000000000</v>
      </c>
      <c r="F171" s="5">
        <v>353000000000</v>
      </c>
      <c r="G171" s="5">
        <v>352000000000</v>
      </c>
    </row>
    <row r="172" spans="2:15" ht="15.5" x14ac:dyDescent="0.35">
      <c r="C172" t="s">
        <v>199</v>
      </c>
      <c r="D172" s="6">
        <v>1.01</v>
      </c>
      <c r="E172" s="6">
        <v>1.01</v>
      </c>
      <c r="F172" s="6">
        <v>2.73</v>
      </c>
      <c r="G172" s="6">
        <v>0.14000000000000001</v>
      </c>
    </row>
    <row r="173" spans="2:15" ht="15.5" x14ac:dyDescent="0.35">
      <c r="C173" t="s">
        <v>200</v>
      </c>
      <c r="D173" s="6">
        <v>49.74</v>
      </c>
      <c r="E173" s="6">
        <v>49.46</v>
      </c>
      <c r="F173" s="6">
        <v>49.12</v>
      </c>
      <c r="G173" s="5">
        <v>49</v>
      </c>
    </row>
    <row r="174" spans="2:15" ht="15.5" x14ac:dyDescent="0.35">
      <c r="C174" t="s">
        <v>201</v>
      </c>
      <c r="D174" s="6">
        <v>1.01</v>
      </c>
      <c r="E174" s="6">
        <v>1.01</v>
      </c>
      <c r="F174" s="6">
        <v>2.73</v>
      </c>
      <c r="G174" s="6">
        <v>0.14000000000000001</v>
      </c>
    </row>
    <row r="175" spans="2:15" ht="15.5" x14ac:dyDescent="0.35">
      <c r="C175" t="s">
        <v>202</v>
      </c>
      <c r="D175" s="6">
        <v>49.74</v>
      </c>
      <c r="E175" s="6">
        <v>49.46</v>
      </c>
      <c r="F175" s="6">
        <v>49.12</v>
      </c>
      <c r="G175" s="5">
        <v>49</v>
      </c>
    </row>
    <row r="176" spans="2:15" ht="15.5" x14ac:dyDescent="0.35">
      <c r="C176" t="s">
        <v>203</v>
      </c>
      <c r="D176" s="5">
        <v>16000000000</v>
      </c>
      <c r="E176" s="5">
        <v>16000000000</v>
      </c>
      <c r="F176" s="5">
        <v>71000000000</v>
      </c>
      <c r="G176" s="5">
        <v>71000000000</v>
      </c>
    </row>
    <row r="177" spans="3:15" ht="15.5" x14ac:dyDescent="0.35">
      <c r="C177" t="s">
        <v>204</v>
      </c>
      <c r="D177" s="5">
        <v>28000000000</v>
      </c>
      <c r="E177" s="5">
        <v>33000000000</v>
      </c>
      <c r="F177" s="5">
        <v>28000000000</v>
      </c>
      <c r="G177" s="5">
        <v>28000000000</v>
      </c>
    </row>
    <row r="178" spans="3:15" ht="15.5" x14ac:dyDescent="0.35">
      <c r="C178" t="s">
        <v>205</v>
      </c>
      <c r="D178" s="5">
        <v>357000000000</v>
      </c>
      <c r="E178" s="5">
        <v>355000000000</v>
      </c>
      <c r="F178" s="5">
        <v>353000000000</v>
      </c>
      <c r="G178" s="5">
        <v>352000000000</v>
      </c>
    </row>
    <row r="179" spans="3:15" ht="15.5" x14ac:dyDescent="0.35">
      <c r="C179" t="s">
        <v>23</v>
      </c>
      <c r="D179" s="5">
        <v>44000000000</v>
      </c>
      <c r="E179" s="5">
        <v>49000000000</v>
      </c>
      <c r="F179" s="5">
        <v>99000000000</v>
      </c>
      <c r="G179" s="5">
        <v>99000000000</v>
      </c>
    </row>
    <row r="180" spans="3:15" ht="15.5" x14ac:dyDescent="0.35">
      <c r="C180" t="s">
        <v>20</v>
      </c>
      <c r="D180" s="5">
        <v>41000000000</v>
      </c>
      <c r="E180" s="5">
        <v>46000000000</v>
      </c>
      <c r="F180" s="5">
        <v>95000000000</v>
      </c>
      <c r="G180" s="5">
        <v>95000000000</v>
      </c>
    </row>
    <row r="181" spans="3:15" ht="15.5" x14ac:dyDescent="0.35">
      <c r="C181" t="s">
        <v>206</v>
      </c>
      <c r="D181" s="5">
        <v>-21000000000</v>
      </c>
      <c r="E181" s="5">
        <v>-17000000000</v>
      </c>
      <c r="F181" s="5">
        <v>-104000000000</v>
      </c>
      <c r="G181" s="5">
        <v>-103000000000</v>
      </c>
    </row>
    <row r="182" spans="3:15" ht="15.5" x14ac:dyDescent="0.35">
      <c r="C182" t="s">
        <v>207</v>
      </c>
      <c r="D182" s="5">
        <v>6000000000</v>
      </c>
      <c r="E182" s="5">
        <v>-8000000000</v>
      </c>
      <c r="F182" s="5">
        <v>1000000000</v>
      </c>
      <c r="G182" s="5">
        <v>3000000000</v>
      </c>
    </row>
    <row r="183" spans="3:15" ht="15.5" x14ac:dyDescent="0.35">
      <c r="C183" t="s">
        <v>208</v>
      </c>
      <c r="D183" s="5">
        <v>0</v>
      </c>
      <c r="G183" s="5">
        <v>4000000000</v>
      </c>
    </row>
    <row r="184" spans="3:15" ht="15.5" x14ac:dyDescent="0.35">
      <c r="C184" t="s">
        <v>12</v>
      </c>
      <c r="D184" s="5">
        <v>5000000000</v>
      </c>
      <c r="E184" s="5">
        <v>-8000000000</v>
      </c>
      <c r="F184" s="5">
        <v>1000000000</v>
      </c>
      <c r="G184" s="5">
        <v>7000000000</v>
      </c>
    </row>
    <row r="185" spans="3:15" ht="15.5" x14ac:dyDescent="0.35">
      <c r="C185" t="s">
        <v>15</v>
      </c>
      <c r="D185" s="6">
        <v>0.75</v>
      </c>
      <c r="E185" s="6">
        <v>-1.1100000000000001</v>
      </c>
      <c r="F185" s="6">
        <v>0.08</v>
      </c>
      <c r="G185" s="6">
        <v>0.94</v>
      </c>
    </row>
    <row r="186" spans="3:15" ht="15.5" x14ac:dyDescent="0.35">
      <c r="C186" t="s">
        <v>44</v>
      </c>
      <c r="I186" s="6">
        <v>0.49</v>
      </c>
      <c r="J186" s="6">
        <v>0.15</v>
      </c>
      <c r="K186" s="6">
        <v>0.17</v>
      </c>
      <c r="L186" s="6">
        <v>0.12</v>
      </c>
      <c r="M186" s="6">
        <v>0.71</v>
      </c>
      <c r="N186" s="6">
        <v>1.56</v>
      </c>
      <c r="O186" s="6">
        <v>1.06</v>
      </c>
    </row>
    <row r="187" spans="3:15" ht="15.5" x14ac:dyDescent="0.35">
      <c r="C187" t="s">
        <v>58</v>
      </c>
      <c r="I187" s="6">
        <v>102.04</v>
      </c>
      <c r="J187" s="6">
        <v>53.33</v>
      </c>
      <c r="K187" s="6">
        <v>52.94</v>
      </c>
      <c r="L187" s="6">
        <v>416.67</v>
      </c>
      <c r="M187" s="6">
        <v>70.42</v>
      </c>
      <c r="N187" s="6">
        <v>33.33</v>
      </c>
      <c r="O187" s="5">
        <v>0</v>
      </c>
    </row>
    <row r="188" spans="3:15" ht="15.5" x14ac:dyDescent="0.35">
      <c r="C188" t="s">
        <v>61</v>
      </c>
      <c r="I188" s="6">
        <v>8.32</v>
      </c>
      <c r="J188" s="6">
        <v>1.55</v>
      </c>
      <c r="K188" s="6">
        <v>2.74</v>
      </c>
      <c r="L188" s="6">
        <v>11.96</v>
      </c>
      <c r="M188" s="6">
        <v>4.46</v>
      </c>
      <c r="N188" s="6">
        <v>4.0199999999999996</v>
      </c>
      <c r="O188" s="5">
        <v>0</v>
      </c>
    </row>
    <row r="189" spans="3:15" ht="15.5" x14ac:dyDescent="0.35">
      <c r="C189" t="s">
        <v>209</v>
      </c>
      <c r="I189" s="5">
        <v>10120000000</v>
      </c>
      <c r="J189" s="5">
        <v>10510000000</v>
      </c>
      <c r="K189" s="5">
        <v>9290000000</v>
      </c>
      <c r="L189" s="5">
        <v>9780000000</v>
      </c>
      <c r="M189" s="5">
        <v>17900000000</v>
      </c>
      <c r="N189" s="5">
        <v>24570000000</v>
      </c>
      <c r="O189" s="5">
        <v>11170000000</v>
      </c>
    </row>
    <row r="190" spans="3:15" ht="15.5" x14ac:dyDescent="0.35">
      <c r="C190" t="s">
        <v>210</v>
      </c>
      <c r="I190" s="6">
        <v>5.5000000000000005E-3</v>
      </c>
      <c r="J190" s="6">
        <v>1.7000000000000001E-3</v>
      </c>
      <c r="K190" s="6">
        <v>1.9E-3</v>
      </c>
      <c r="L190" s="6">
        <v>1.2999999999999999E-3</v>
      </c>
      <c r="M190" s="6">
        <v>8.1000000000000013E-3</v>
      </c>
      <c r="N190" s="6">
        <v>1.9E-2</v>
      </c>
      <c r="O190" s="6">
        <v>1.3300000000000001E-2</v>
      </c>
    </row>
    <row r="191" spans="3:15" ht="15.5" x14ac:dyDescent="0.35">
      <c r="C191" t="s">
        <v>211</v>
      </c>
      <c r="I191" s="6">
        <v>9.8999999999999991E-3</v>
      </c>
      <c r="J191" s="6">
        <v>3.0999999999999999E-3</v>
      </c>
      <c r="K191" s="6">
        <v>3.5999999999999999E-3</v>
      </c>
      <c r="L191" s="6">
        <v>2.5999999999999999E-3</v>
      </c>
      <c r="M191" s="6">
        <v>1.4800000000000001E-2</v>
      </c>
      <c r="N191" s="6">
        <v>3.3099999999999997E-2</v>
      </c>
      <c r="O191" s="6">
        <v>0.15229999999999999</v>
      </c>
    </row>
    <row r="192" spans="3:15" ht="15.5" x14ac:dyDescent="0.35">
      <c r="C192" t="s">
        <v>212</v>
      </c>
      <c r="I192" s="6">
        <v>2.2400000000000003E-2</v>
      </c>
      <c r="J192" s="6">
        <v>2.4700000000000003E-2</v>
      </c>
      <c r="K192" s="6">
        <v>2.0199999999999999E-2</v>
      </c>
      <c r="L192" s="6">
        <v>2.06E-2</v>
      </c>
      <c r="M192" s="6">
        <v>4.1399999999999999E-2</v>
      </c>
      <c r="N192" s="6">
        <v>0.10099999999999999</v>
      </c>
      <c r="O192" s="6">
        <v>0.25409999999999999</v>
      </c>
    </row>
    <row r="193" spans="2:15" ht="15.5" x14ac:dyDescent="0.35">
      <c r="C193" t="s">
        <v>213</v>
      </c>
      <c r="I193" s="6">
        <v>1.93</v>
      </c>
      <c r="J193" s="6">
        <v>1.26</v>
      </c>
      <c r="K193" s="6">
        <v>1.18</v>
      </c>
      <c r="L193" s="6">
        <v>1.2</v>
      </c>
      <c r="M193" s="6">
        <v>1.44</v>
      </c>
      <c r="N193" s="6">
        <v>2.06</v>
      </c>
      <c r="O193" s="6">
        <v>8.76</v>
      </c>
    </row>
    <row r="194" spans="2:15" ht="15.5" x14ac:dyDescent="0.35">
      <c r="C194" t="s">
        <v>55</v>
      </c>
      <c r="I194" s="6">
        <v>1.01</v>
      </c>
      <c r="J194" s="6">
        <v>0.16</v>
      </c>
      <c r="K194" s="6">
        <v>0.18</v>
      </c>
      <c r="L194" s="6">
        <v>1.04</v>
      </c>
      <c r="M194" s="6">
        <v>1.05</v>
      </c>
      <c r="N194" s="6">
        <v>1.1100000000000001</v>
      </c>
      <c r="O194" s="5">
        <v>0</v>
      </c>
    </row>
    <row r="195" spans="2:15" ht="15.5" x14ac:dyDescent="0.35">
      <c r="C195" t="s">
        <v>52</v>
      </c>
      <c r="I195" s="6">
        <v>49.46</v>
      </c>
      <c r="J195" s="6">
        <v>48.97</v>
      </c>
      <c r="K195" s="6">
        <v>48.8</v>
      </c>
      <c r="L195" s="6">
        <v>47.91</v>
      </c>
      <c r="M195" s="6">
        <v>47.73</v>
      </c>
      <c r="N195" s="6">
        <v>47.01</v>
      </c>
      <c r="O195" s="6">
        <v>6.95</v>
      </c>
    </row>
    <row r="196" spans="2:15" ht="15.5" x14ac:dyDescent="0.35">
      <c r="C196" t="s">
        <v>214</v>
      </c>
      <c r="I196" s="6">
        <v>1.01</v>
      </c>
      <c r="J196" s="6">
        <v>0.16</v>
      </c>
      <c r="K196" s="6">
        <v>0.18</v>
      </c>
      <c r="L196" s="6">
        <v>1.04</v>
      </c>
      <c r="M196" s="6">
        <v>1.05</v>
      </c>
      <c r="N196" s="6">
        <v>1.1100000000000001</v>
      </c>
      <c r="O196" s="5">
        <v>0</v>
      </c>
    </row>
    <row r="197" spans="2:15" ht="15.5" x14ac:dyDescent="0.35">
      <c r="C197" t="s">
        <v>215</v>
      </c>
      <c r="I197" s="6">
        <v>49.46</v>
      </c>
      <c r="J197" s="6">
        <v>48.97</v>
      </c>
      <c r="K197" s="6">
        <v>48.8</v>
      </c>
      <c r="L197" s="6">
        <v>47.91</v>
      </c>
      <c r="M197" s="6">
        <v>47.73</v>
      </c>
      <c r="N197" s="6">
        <v>47.01</v>
      </c>
      <c r="O197" s="6">
        <v>6.95</v>
      </c>
    </row>
    <row r="198" spans="2:15" ht="15.5" x14ac:dyDescent="0.35">
      <c r="C198" t="s">
        <v>216</v>
      </c>
      <c r="I198" s="5">
        <v>16000000000</v>
      </c>
      <c r="J198" s="5">
        <v>73000000000</v>
      </c>
      <c r="K198" s="5">
        <v>46000000000</v>
      </c>
      <c r="L198" s="5">
        <v>27000000000</v>
      </c>
      <c r="M198" s="5">
        <v>35000000000</v>
      </c>
      <c r="N198" s="5">
        <v>32000000000</v>
      </c>
      <c r="O198" s="5">
        <v>18000000000</v>
      </c>
    </row>
    <row r="199" spans="2:15" ht="15.5" x14ac:dyDescent="0.35">
      <c r="C199" t="s">
        <v>217</v>
      </c>
      <c r="I199" s="5">
        <v>33000000000</v>
      </c>
      <c r="J199" s="5">
        <v>28000000000</v>
      </c>
      <c r="K199" s="5">
        <v>52000000000</v>
      </c>
      <c r="L199" s="5">
        <v>62000000000</v>
      </c>
      <c r="M199" s="5">
        <v>71000000000</v>
      </c>
      <c r="N199" s="5">
        <v>43000000000</v>
      </c>
      <c r="O199" s="5">
        <v>36000000000</v>
      </c>
    </row>
    <row r="200" spans="2:15" ht="15.5" x14ac:dyDescent="0.35">
      <c r="C200" t="s">
        <v>25</v>
      </c>
      <c r="I200" s="5">
        <v>49000000000</v>
      </c>
      <c r="J200" s="5">
        <v>101000000000</v>
      </c>
      <c r="K200" s="5">
        <v>98000000000</v>
      </c>
      <c r="L200" s="5">
        <v>89000000000</v>
      </c>
      <c r="M200" s="5">
        <v>106000000000</v>
      </c>
      <c r="N200" s="5">
        <v>75000000000</v>
      </c>
      <c r="O200" s="5">
        <v>54000000000</v>
      </c>
    </row>
    <row r="201" spans="2:15" ht="15.5" x14ac:dyDescent="0.35">
      <c r="C201" t="s">
        <v>22</v>
      </c>
      <c r="I201" s="5">
        <v>46000000000</v>
      </c>
      <c r="J201" s="5">
        <v>97000000000</v>
      </c>
      <c r="K201" s="5">
        <v>93000000000</v>
      </c>
      <c r="L201" s="5">
        <v>83000000000</v>
      </c>
      <c r="M201" s="5">
        <v>38000000000</v>
      </c>
      <c r="N201" s="5">
        <v>52000000000</v>
      </c>
      <c r="O201" s="5">
        <v>48000000000</v>
      </c>
    </row>
    <row r="202" spans="2:15" ht="15.5" x14ac:dyDescent="0.35">
      <c r="C202" t="s">
        <v>218</v>
      </c>
      <c r="I202" s="5">
        <v>-17000000000</v>
      </c>
      <c r="J202" s="5">
        <v>-103000000000</v>
      </c>
      <c r="K202" s="5">
        <v>-96000000000</v>
      </c>
      <c r="L202" s="5">
        <v>324000000000</v>
      </c>
      <c r="M202" s="5">
        <v>358000000000</v>
      </c>
      <c r="N202" s="5">
        <v>117000000000</v>
      </c>
      <c r="O202" s="5">
        <v>-23000000000</v>
      </c>
    </row>
    <row r="203" spans="2:15" ht="15.5" x14ac:dyDescent="0.35">
      <c r="C203" t="s">
        <v>219</v>
      </c>
      <c r="I203" s="5">
        <v>-7000000000</v>
      </c>
      <c r="J203" s="5">
        <v>19000000000</v>
      </c>
      <c r="K203" s="5">
        <v>-5000000000</v>
      </c>
      <c r="L203" s="5">
        <v>43000000000</v>
      </c>
      <c r="M203" s="5">
        <v>26000000000</v>
      </c>
      <c r="N203" s="5">
        <v>-13000000000</v>
      </c>
      <c r="O203" s="5">
        <v>24000000000</v>
      </c>
    </row>
    <row r="204" spans="2:15" ht="15.5" x14ac:dyDescent="0.35">
      <c r="C204" t="s">
        <v>220</v>
      </c>
      <c r="J204" s="5">
        <v>-17000000000</v>
      </c>
      <c r="K204" s="5">
        <v>-10000000000</v>
      </c>
      <c r="L204" s="5">
        <v>-28000000000</v>
      </c>
      <c r="M204" s="5">
        <v>-77000000000</v>
      </c>
      <c r="N204" s="5">
        <v>-6000000000</v>
      </c>
      <c r="O204" s="5">
        <v>-86000000000</v>
      </c>
    </row>
    <row r="205" spans="2:15" ht="15.5" x14ac:dyDescent="0.35">
      <c r="C205" t="s">
        <v>14</v>
      </c>
      <c r="I205" s="5">
        <v>-7000000000</v>
      </c>
      <c r="J205" s="5">
        <v>2000000000</v>
      </c>
      <c r="K205" s="5">
        <v>-15000000000</v>
      </c>
      <c r="L205" s="5">
        <v>15000000000</v>
      </c>
      <c r="M205" s="5">
        <v>-51000000000</v>
      </c>
      <c r="N205" s="5">
        <v>-19000000000</v>
      </c>
      <c r="O205" s="5">
        <v>-62000000000</v>
      </c>
    </row>
    <row r="206" spans="2:15" ht="15.5" x14ac:dyDescent="0.35">
      <c r="C206" t="s">
        <v>16</v>
      </c>
      <c r="I206" s="6">
        <v>-0.98</v>
      </c>
      <c r="J206" s="6">
        <v>0.32</v>
      </c>
      <c r="K206" s="6">
        <v>-2.13</v>
      </c>
      <c r="L206" s="6">
        <v>2.0299999999999998</v>
      </c>
      <c r="M206" s="6">
        <v>-7.09</v>
      </c>
      <c r="N206" s="6">
        <v>-2.71</v>
      </c>
      <c r="O206" s="6">
        <v>-12.38</v>
      </c>
    </row>
    <row r="208" spans="2:15" ht="15.5" x14ac:dyDescent="0.35">
      <c r="B208" t="s">
        <v>221</v>
      </c>
      <c r="C208" t="s">
        <v>222</v>
      </c>
      <c r="D208" s="5">
        <v>2000000000</v>
      </c>
      <c r="E208" s="5">
        <v>3000000000</v>
      </c>
      <c r="F208" s="5">
        <v>643000000</v>
      </c>
      <c r="G208" s="5">
        <v>10000000</v>
      </c>
      <c r="H208" s="5">
        <v>8000000000</v>
      </c>
      <c r="I208" s="5">
        <v>4000000000</v>
      </c>
      <c r="J208" s="5">
        <v>1000000000</v>
      </c>
      <c r="K208" s="5">
        <v>1000000000</v>
      </c>
      <c r="L208" s="5">
        <v>890000000</v>
      </c>
      <c r="M208" s="5">
        <v>5000000000</v>
      </c>
      <c r="N208" s="5">
        <v>11000000000</v>
      </c>
      <c r="O208" s="5">
        <v>5000000000</v>
      </c>
    </row>
    <row r="209" spans="3:15" ht="15.5" x14ac:dyDescent="0.35">
      <c r="C209" t="s">
        <v>223</v>
      </c>
      <c r="H209" s="5">
        <v>5000000000</v>
      </c>
      <c r="I209" s="5">
        <v>4000000000</v>
      </c>
      <c r="J209" s="5">
        <v>1000000000</v>
      </c>
      <c r="K209" s="5">
        <v>1000000000</v>
      </c>
      <c r="L209" s="5">
        <v>890000000</v>
      </c>
      <c r="M209" s="5">
        <v>5000000000</v>
      </c>
      <c r="N209" s="5">
        <v>11000000000</v>
      </c>
      <c r="O209" s="5">
        <v>5000000000</v>
      </c>
    </row>
    <row r="210" spans="3:15" ht="15.5" x14ac:dyDescent="0.35">
      <c r="C210" t="s">
        <v>224</v>
      </c>
      <c r="H210" s="6">
        <v>0.14000000000000001</v>
      </c>
      <c r="I210" s="6">
        <v>0.14000000000000001</v>
      </c>
      <c r="J210" s="6">
        <v>0.14000000000000001</v>
      </c>
    </row>
    <row r="211" spans="3:15" ht="15.5" x14ac:dyDescent="0.35">
      <c r="C211" t="s">
        <v>63</v>
      </c>
      <c r="H211" s="6">
        <v>0.1273</v>
      </c>
      <c r="I211" s="6">
        <v>0.29699999999999999</v>
      </c>
      <c r="J211" s="6">
        <v>0.94069999999999998</v>
      </c>
    </row>
    <row r="212" spans="3:15" ht="15.5" x14ac:dyDescent="0.35">
      <c r="C212" t="s">
        <v>225</v>
      </c>
      <c r="I212" s="6">
        <v>1.9E-3</v>
      </c>
      <c r="J212" s="6">
        <v>1.9E-3</v>
      </c>
    </row>
    <row r="213" spans="3:15" ht="15.5" x14ac:dyDescent="0.35">
      <c r="C213" t="s">
        <v>43</v>
      </c>
      <c r="D213" s="6">
        <v>0.27</v>
      </c>
      <c r="E213" s="6">
        <v>0.36</v>
      </c>
      <c r="F213" s="6">
        <v>0.09</v>
      </c>
      <c r="G213" s="5">
        <v>0</v>
      </c>
      <c r="H213" s="6">
        <v>1.1000000000000001</v>
      </c>
      <c r="I213" s="6">
        <v>0.47</v>
      </c>
      <c r="J213" s="6">
        <v>0.15</v>
      </c>
      <c r="K213" s="6">
        <v>0.17</v>
      </c>
      <c r="L213" s="6">
        <v>0.12</v>
      </c>
      <c r="M213" s="6">
        <v>0.68</v>
      </c>
      <c r="N213" s="6">
        <v>1.5</v>
      </c>
      <c r="O213" s="6">
        <v>0.72</v>
      </c>
    </row>
    <row r="214" spans="3:15" ht="15.5" x14ac:dyDescent="0.35">
      <c r="C214" t="s">
        <v>226</v>
      </c>
      <c r="H214" s="6">
        <v>0.72</v>
      </c>
      <c r="I214" s="6">
        <v>0.47</v>
      </c>
      <c r="J214" s="6">
        <v>0.15</v>
      </c>
      <c r="K214" s="6">
        <v>0.17</v>
      </c>
      <c r="L214" s="6">
        <v>0.12</v>
      </c>
      <c r="M214" s="6">
        <v>0.68</v>
      </c>
      <c r="N214" s="6">
        <v>1.5</v>
      </c>
      <c r="O214" s="6">
        <v>0.72</v>
      </c>
    </row>
    <row r="215" spans="3:15" ht="15.5" x14ac:dyDescent="0.35">
      <c r="C215" t="s">
        <v>65</v>
      </c>
      <c r="H215" s="6">
        <v>0.14000000000000001</v>
      </c>
      <c r="I215" s="6">
        <v>0.14000000000000001</v>
      </c>
      <c r="J215" s="6">
        <v>0.14000000000000001</v>
      </c>
    </row>
    <row r="216" spans="3:15" ht="15.5" x14ac:dyDescent="0.35">
      <c r="C216" t="s">
        <v>227</v>
      </c>
      <c r="H216" s="6">
        <v>0.1273</v>
      </c>
      <c r="I216" s="6">
        <v>0.29699999999999999</v>
      </c>
      <c r="J216" s="6">
        <v>0.94069999999999998</v>
      </c>
    </row>
    <row r="217" spans="3:15" ht="15.5" x14ac:dyDescent="0.35">
      <c r="C217" t="s">
        <v>228</v>
      </c>
      <c r="I217" s="6">
        <v>1.9E-3</v>
      </c>
      <c r="J217" s="6">
        <v>1.9E-3</v>
      </c>
    </row>
    <row r="218" spans="3:15" ht="15.5" x14ac:dyDescent="0.35">
      <c r="C218" t="s">
        <v>229</v>
      </c>
      <c r="D218" s="5">
        <v>7000000000</v>
      </c>
      <c r="E218" s="5">
        <v>34000000000</v>
      </c>
      <c r="F218" s="5">
        <v>4000000000</v>
      </c>
      <c r="G218" s="5">
        <v>3000000000</v>
      </c>
      <c r="H218" s="5">
        <v>27000000000</v>
      </c>
      <c r="I218" s="5">
        <v>43000000000</v>
      </c>
      <c r="J218" s="5">
        <v>37000000000</v>
      </c>
      <c r="K218" s="5">
        <v>24000000000</v>
      </c>
      <c r="L218" s="5">
        <v>30000000000</v>
      </c>
      <c r="M218" s="5">
        <v>80000000000</v>
      </c>
      <c r="N218" s="5">
        <v>93000000000</v>
      </c>
      <c r="O218" s="5">
        <v>112000000000</v>
      </c>
    </row>
    <row r="219" spans="3:15" ht="15.5" x14ac:dyDescent="0.35">
      <c r="C219" t="s">
        <v>230</v>
      </c>
      <c r="H219" s="5">
        <v>48000000000</v>
      </c>
      <c r="I219" s="5">
        <v>43000000000</v>
      </c>
      <c r="J219" s="5">
        <v>37000000000</v>
      </c>
      <c r="K219" s="5">
        <v>24000000000</v>
      </c>
      <c r="L219" s="5">
        <v>30000000000</v>
      </c>
      <c r="M219" s="5">
        <v>80000000000</v>
      </c>
      <c r="N219" s="5">
        <v>93000000000</v>
      </c>
      <c r="O219" s="5">
        <v>112000000000</v>
      </c>
    </row>
    <row r="220" spans="3:15" ht="15.5" x14ac:dyDescent="0.35">
      <c r="C220" t="s">
        <v>231</v>
      </c>
      <c r="H220" s="6">
        <v>0.14000000000000001</v>
      </c>
      <c r="I220" s="6">
        <v>0.14000000000000001</v>
      </c>
      <c r="J220" s="6">
        <v>0.14000000000000001</v>
      </c>
    </row>
    <row r="221" spans="3:15" ht="15.5" x14ac:dyDescent="0.35">
      <c r="C221" t="s">
        <v>232</v>
      </c>
      <c r="H221" s="6">
        <v>0.1273</v>
      </c>
      <c r="I221" s="6">
        <v>0.29699999999999999</v>
      </c>
      <c r="J221" s="6">
        <v>0.94069999999999998</v>
      </c>
    </row>
    <row r="222" spans="3:15" ht="15.5" x14ac:dyDescent="0.35">
      <c r="C222" t="s">
        <v>233</v>
      </c>
      <c r="I222" s="6">
        <v>1.9E-3</v>
      </c>
      <c r="J222" s="6">
        <v>1.9E-3</v>
      </c>
    </row>
    <row r="223" spans="3:15" ht="15.5" x14ac:dyDescent="0.35">
      <c r="C223" t="s">
        <v>234</v>
      </c>
      <c r="I223" s="6">
        <v>45.46</v>
      </c>
    </row>
    <row r="224" spans="3:15" ht="15.5" x14ac:dyDescent="0.35">
      <c r="C224" t="s">
        <v>235</v>
      </c>
      <c r="I224" s="6">
        <v>69.52</v>
      </c>
    </row>
    <row r="225" spans="3:9" ht="15.5" x14ac:dyDescent="0.35">
      <c r="C225" t="s">
        <v>236</v>
      </c>
      <c r="I225" s="6">
        <v>7.42</v>
      </c>
    </row>
    <row r="226" spans="3:9" ht="15.5" x14ac:dyDescent="0.35">
      <c r="C226" t="s">
        <v>237</v>
      </c>
      <c r="I226" s="6">
        <v>1.44E-2</v>
      </c>
    </row>
    <row r="227" spans="3:9" ht="15.5" x14ac:dyDescent="0.35">
      <c r="C227" t="s">
        <v>238</v>
      </c>
      <c r="I227" s="6">
        <v>7.8</v>
      </c>
    </row>
    <row r="228" spans="3:9" ht="15.5" x14ac:dyDescent="0.35">
      <c r="C228" t="s">
        <v>239</v>
      </c>
      <c r="I228" s="6">
        <v>1.04</v>
      </c>
    </row>
    <row r="229" spans="3:9" ht="15.5" x14ac:dyDescent="0.35">
      <c r="C229" t="s">
        <v>240</v>
      </c>
      <c r="I229" s="5">
        <v>421</v>
      </c>
    </row>
    <row r="230" spans="3:9" ht="15.5" x14ac:dyDescent="0.35">
      <c r="C230" t="s">
        <v>241</v>
      </c>
      <c r="I230" s="6">
        <v>78.33</v>
      </c>
    </row>
    <row r="231" spans="3:9" ht="15.5" x14ac:dyDescent="0.35">
      <c r="C231" t="s">
        <v>242</v>
      </c>
      <c r="I231" s="6">
        <v>38.06</v>
      </c>
    </row>
    <row r="232" spans="3:9" ht="15.5" x14ac:dyDescent="0.35">
      <c r="C232" t="s">
        <v>243</v>
      </c>
      <c r="I232" s="5">
        <v>35</v>
      </c>
    </row>
    <row r="233" spans="3:9" ht="15.5" x14ac:dyDescent="0.35">
      <c r="C233" t="s">
        <v>244</v>
      </c>
      <c r="I233" s="6">
        <v>0.31</v>
      </c>
    </row>
    <row r="234" spans="3:9" ht="15.5" x14ac:dyDescent="0.35">
      <c r="C234" t="s">
        <v>245</v>
      </c>
      <c r="I234" s="6">
        <v>1.1599999999999999</v>
      </c>
    </row>
    <row r="235" spans="3:9" ht="15.5" x14ac:dyDescent="0.35">
      <c r="C235" t="s">
        <v>246</v>
      </c>
      <c r="I235" s="6">
        <v>0.72</v>
      </c>
    </row>
    <row r="236" spans="3:9" ht="15.5" x14ac:dyDescent="0.35">
      <c r="C236" t="s">
        <v>247</v>
      </c>
      <c r="I236" s="6">
        <v>1.1000000000000001</v>
      </c>
    </row>
    <row r="237" spans="3:9" ht="15.5" x14ac:dyDescent="0.35">
      <c r="C237" t="s">
        <v>248</v>
      </c>
      <c r="I237" s="6">
        <v>6.41</v>
      </c>
    </row>
    <row r="238" spans="3:9" ht="15.5" x14ac:dyDescent="0.35">
      <c r="C238" t="s">
        <v>249</v>
      </c>
      <c r="D238" s="6">
        <v>0.38</v>
      </c>
    </row>
    <row r="239" spans="3:9" ht="15.5" x14ac:dyDescent="0.35">
      <c r="C239" t="s">
        <v>250</v>
      </c>
      <c r="I239" s="6">
        <v>48.04</v>
      </c>
    </row>
    <row r="240" spans="3:9" ht="15.5" x14ac:dyDescent="0.35">
      <c r="C240" t="s">
        <v>251</v>
      </c>
      <c r="I240" s="6">
        <v>0.64</v>
      </c>
    </row>
    <row r="241" spans="3:9" ht="15.5" x14ac:dyDescent="0.35">
      <c r="C241" t="s">
        <v>252</v>
      </c>
      <c r="D241" s="6">
        <v>0.9</v>
      </c>
    </row>
    <row r="242" spans="3:9" ht="15.5" x14ac:dyDescent="0.35">
      <c r="C242" t="s">
        <v>253</v>
      </c>
      <c r="D242" s="6">
        <v>0.13</v>
      </c>
    </row>
    <row r="243" spans="3:9" ht="15.5" x14ac:dyDescent="0.35">
      <c r="C243" t="s">
        <v>254</v>
      </c>
      <c r="D243" s="6">
        <v>0.12</v>
      </c>
    </row>
    <row r="244" spans="3:9" ht="15.5" x14ac:dyDescent="0.35">
      <c r="C244" t="s">
        <v>255</v>
      </c>
      <c r="D244" s="6">
        <v>0.08</v>
      </c>
    </row>
    <row r="245" spans="3:9" ht="15.5" x14ac:dyDescent="0.35">
      <c r="C245" t="s">
        <v>256</v>
      </c>
      <c r="D245" s="6">
        <v>0.8</v>
      </c>
    </row>
    <row r="246" spans="3:9" ht="15.5" x14ac:dyDescent="0.35">
      <c r="C246" t="s">
        <v>257</v>
      </c>
      <c r="D246" s="6">
        <v>7.0000000000000007E-2</v>
      </c>
    </row>
    <row r="247" spans="3:9" ht="15.5" x14ac:dyDescent="0.35">
      <c r="C247" t="s">
        <v>258</v>
      </c>
      <c r="D247" s="6">
        <v>1.8</v>
      </c>
    </row>
    <row r="248" spans="3:9" ht="15.5" x14ac:dyDescent="0.35">
      <c r="C248" t="s">
        <v>259</v>
      </c>
      <c r="I248" s="6">
        <v>2.46</v>
      </c>
    </row>
    <row r="249" spans="3:9" ht="15.5" x14ac:dyDescent="0.35">
      <c r="C249" t="s">
        <v>12</v>
      </c>
      <c r="D249" s="5">
        <v>5000000000</v>
      </c>
    </row>
    <row r="250" spans="3:9" ht="15.5" x14ac:dyDescent="0.35">
      <c r="C250" t="s">
        <v>260</v>
      </c>
      <c r="I250" s="6">
        <v>1.49</v>
      </c>
    </row>
    <row r="251" spans="3:9" ht="15.5" x14ac:dyDescent="0.35">
      <c r="C251" t="s">
        <v>261</v>
      </c>
      <c r="I251" s="6">
        <v>8.3000000000000001E-3</v>
      </c>
    </row>
    <row r="252" spans="3:9" ht="15.5" x14ac:dyDescent="0.35">
      <c r="C252" t="s">
        <v>262</v>
      </c>
      <c r="I252" s="6">
        <v>1.4999999999999999E-2</v>
      </c>
    </row>
    <row r="253" spans="3:9" ht="15.5" x14ac:dyDescent="0.35">
      <c r="C253" t="s">
        <v>263</v>
      </c>
      <c r="I253" s="6">
        <v>2.4300000000000002E-2</v>
      </c>
    </row>
    <row r="254" spans="3:9" ht="15.5" x14ac:dyDescent="0.35">
      <c r="C254" t="s">
        <v>264</v>
      </c>
      <c r="I254" s="6">
        <v>2.2099999999999998E-2</v>
      </c>
    </row>
    <row r="255" spans="3:9" ht="15.5" x14ac:dyDescent="0.35">
      <c r="C255" t="s">
        <v>265</v>
      </c>
      <c r="D255" s="6">
        <v>272.33</v>
      </c>
    </row>
    <row r="256" spans="3:9" ht="15.5" x14ac:dyDescent="0.35">
      <c r="C256" t="s">
        <v>266</v>
      </c>
      <c r="D256" s="6">
        <v>3997.05</v>
      </c>
    </row>
    <row r="257" spans="3:9" ht="15.5" x14ac:dyDescent="0.35">
      <c r="C257" t="s">
        <v>340</v>
      </c>
      <c r="D257" s="6">
        <v>799.51</v>
      </c>
    </row>
    <row r="258" spans="3:9" ht="15.5" x14ac:dyDescent="0.35">
      <c r="C258" t="s">
        <v>267</v>
      </c>
      <c r="D258" s="6">
        <v>3469.87</v>
      </c>
    </row>
    <row r="259" spans="3:9" ht="15.5" x14ac:dyDescent="0.35">
      <c r="C259" t="s">
        <v>268</v>
      </c>
      <c r="D259" s="6">
        <v>0.33</v>
      </c>
    </row>
    <row r="260" spans="3:9" ht="15.5" x14ac:dyDescent="0.35">
      <c r="C260" t="s">
        <v>269</v>
      </c>
      <c r="I260" s="6">
        <v>7.0000000000000007E-2</v>
      </c>
    </row>
    <row r="261" spans="3:9" ht="15.5" x14ac:dyDescent="0.35">
      <c r="C261" t="s">
        <v>270</v>
      </c>
      <c r="I261" s="6">
        <v>0.15</v>
      </c>
    </row>
    <row r="262" spans="3:9" ht="15.5" x14ac:dyDescent="0.35">
      <c r="C262" t="s">
        <v>39</v>
      </c>
      <c r="I262" s="5">
        <v>372000000000</v>
      </c>
    </row>
    <row r="263" spans="3:9" ht="15.5" x14ac:dyDescent="0.35">
      <c r="C263" t="s">
        <v>271</v>
      </c>
      <c r="I263" s="5">
        <v>413000000000</v>
      </c>
    </row>
    <row r="264" spans="3:9" ht="15.5" x14ac:dyDescent="0.35">
      <c r="C264" t="s">
        <v>272</v>
      </c>
      <c r="I264" s="5">
        <v>7430000000</v>
      </c>
    </row>
    <row r="265" spans="3:9" ht="15.5" x14ac:dyDescent="0.35">
      <c r="C265" t="s">
        <v>273</v>
      </c>
      <c r="I265" s="6">
        <v>0.78469999999999995</v>
      </c>
    </row>
    <row r="266" spans="3:9" ht="15.5" x14ac:dyDescent="0.35">
      <c r="C266" t="s">
        <v>274</v>
      </c>
      <c r="D266" s="6">
        <v>0.4849</v>
      </c>
    </row>
    <row r="267" spans="3:9" ht="15.5" x14ac:dyDescent="0.35">
      <c r="C267" t="s">
        <v>275</v>
      </c>
      <c r="D267" s="6">
        <v>0.32659999999999995</v>
      </c>
    </row>
    <row r="268" spans="3:9" ht="15.5" x14ac:dyDescent="0.35">
      <c r="C268" t="s">
        <v>276</v>
      </c>
      <c r="D268" s="6">
        <v>0.30210000000000004</v>
      </c>
    </row>
    <row r="269" spans="3:9" ht="15.5" x14ac:dyDescent="0.35">
      <c r="C269" t="s">
        <v>277</v>
      </c>
      <c r="D269" s="6">
        <v>1.9868000000000001</v>
      </c>
    </row>
    <row r="270" spans="3:9" ht="15.5" x14ac:dyDescent="0.35">
      <c r="C270" t="s">
        <v>278</v>
      </c>
      <c r="D270" s="6">
        <v>1.1897</v>
      </c>
    </row>
    <row r="271" spans="3:9" ht="15.5" x14ac:dyDescent="0.35">
      <c r="C271" t="s">
        <v>279</v>
      </c>
      <c r="D271" s="6">
        <v>9.1128</v>
      </c>
    </row>
    <row r="272" spans="3:9" ht="15.5" x14ac:dyDescent="0.35">
      <c r="C272" t="s">
        <v>280</v>
      </c>
      <c r="I272" s="6">
        <v>0.14000000000000001</v>
      </c>
    </row>
    <row r="273" spans="3:9" ht="15.5" x14ac:dyDescent="0.35">
      <c r="C273" t="s">
        <v>281</v>
      </c>
      <c r="I273" s="6">
        <v>0.14000000000000001</v>
      </c>
    </row>
    <row r="274" spans="3:9" ht="15.5" x14ac:dyDescent="0.35">
      <c r="C274" t="s">
        <v>282</v>
      </c>
      <c r="I274" s="6">
        <v>0.1273</v>
      </c>
    </row>
    <row r="275" spans="3:9" ht="15.5" x14ac:dyDescent="0.35">
      <c r="C275" t="s">
        <v>284</v>
      </c>
      <c r="I275" t="s">
        <v>572</v>
      </c>
    </row>
    <row r="276" spans="3:9" ht="15.5" x14ac:dyDescent="0.35">
      <c r="C276" t="s">
        <v>286</v>
      </c>
      <c r="I276" s="5">
        <v>6</v>
      </c>
    </row>
    <row r="277" spans="3:9" ht="15.5" x14ac:dyDescent="0.35">
      <c r="C277" t="s">
        <v>287</v>
      </c>
      <c r="I277" s="6">
        <v>0.96</v>
      </c>
    </row>
    <row r="278" spans="3:9" ht="15.5" x14ac:dyDescent="0.35">
      <c r="C278" t="s">
        <v>288</v>
      </c>
      <c r="I278" s="6">
        <v>0.32</v>
      </c>
    </row>
    <row r="279" spans="3:9" ht="15.5" x14ac:dyDescent="0.35">
      <c r="C279" t="s">
        <v>289</v>
      </c>
      <c r="I279" s="6">
        <v>0.15</v>
      </c>
    </row>
    <row r="280" spans="3:9" ht="15.5" x14ac:dyDescent="0.35">
      <c r="C280" t="s">
        <v>553</v>
      </c>
      <c r="I280" s="6">
        <v>0.44</v>
      </c>
    </row>
    <row r="281" spans="3:9" ht="15.5" x14ac:dyDescent="0.35">
      <c r="C281" t="s">
        <v>290</v>
      </c>
      <c r="I281" s="6">
        <v>0.16</v>
      </c>
    </row>
    <row r="282" spans="3:9" ht="15.5" x14ac:dyDescent="0.35">
      <c r="C282" t="s">
        <v>291</v>
      </c>
      <c r="I282" s="6">
        <v>0.54</v>
      </c>
    </row>
    <row r="283" spans="3:9" ht="15.5" x14ac:dyDescent="0.35">
      <c r="C283" t="s">
        <v>292</v>
      </c>
      <c r="I283" s="6">
        <v>0.04</v>
      </c>
    </row>
    <row r="284" spans="3:9" ht="15.5" x14ac:dyDescent="0.35">
      <c r="C284" t="s">
        <v>293</v>
      </c>
      <c r="I284" s="5">
        <v>48000000000</v>
      </c>
    </row>
    <row r="285" spans="3:9" ht="15.5" x14ac:dyDescent="0.35">
      <c r="C285" t="s">
        <v>294</v>
      </c>
      <c r="I285" s="5">
        <v>25000000000</v>
      </c>
    </row>
    <row r="286" spans="3:9" ht="15.5" x14ac:dyDescent="0.35">
      <c r="C286" t="s">
        <v>295</v>
      </c>
      <c r="I286" s="5">
        <v>12000000000</v>
      </c>
    </row>
    <row r="287" spans="3:9" ht="15.5" x14ac:dyDescent="0.35">
      <c r="C287" t="s">
        <v>296</v>
      </c>
      <c r="I287" s="5">
        <v>5000000000</v>
      </c>
    </row>
    <row r="288" spans="3:9" ht="15.5" x14ac:dyDescent="0.35">
      <c r="C288" t="s">
        <v>297</v>
      </c>
      <c r="D288" s="5">
        <v>3000000000</v>
      </c>
    </row>
    <row r="289" spans="3:9" ht="15.5" x14ac:dyDescent="0.35">
      <c r="C289" t="s">
        <v>298</v>
      </c>
      <c r="D289" s="5">
        <v>643000000000</v>
      </c>
    </row>
    <row r="290" spans="3:9" ht="15.5" x14ac:dyDescent="0.35">
      <c r="C290" t="s">
        <v>299</v>
      </c>
      <c r="D290" s="5">
        <v>285000000000</v>
      </c>
    </row>
    <row r="291" spans="3:9" ht="15.5" x14ac:dyDescent="0.35">
      <c r="C291" t="s">
        <v>206</v>
      </c>
      <c r="D291" s="5">
        <v>-21000000000</v>
      </c>
    </row>
    <row r="292" spans="3:9" ht="15.5" x14ac:dyDescent="0.35">
      <c r="C292" t="s">
        <v>205</v>
      </c>
      <c r="I292" s="5">
        <v>357000000000</v>
      </c>
    </row>
    <row r="293" spans="3:9" ht="15.5" x14ac:dyDescent="0.35">
      <c r="C293" t="s">
        <v>204</v>
      </c>
      <c r="D293" s="5">
        <v>28000000000</v>
      </c>
    </row>
    <row r="294" spans="3:9" ht="15.5" x14ac:dyDescent="0.35">
      <c r="C294" t="s">
        <v>203</v>
      </c>
      <c r="D294" s="5">
        <v>16000000000</v>
      </c>
    </row>
    <row r="295" spans="3:9" ht="15.5" x14ac:dyDescent="0.35">
      <c r="C295" t="s">
        <v>23</v>
      </c>
      <c r="D295" s="5">
        <v>44000000000</v>
      </c>
    </row>
    <row r="296" spans="3:9" ht="15.5" x14ac:dyDescent="0.35">
      <c r="C296" t="s">
        <v>20</v>
      </c>
      <c r="D296" s="5">
        <v>41000000000</v>
      </c>
    </row>
    <row r="297" spans="3:9" ht="15.5" x14ac:dyDescent="0.35">
      <c r="C297" t="s">
        <v>300</v>
      </c>
      <c r="I297" s="5">
        <v>358000000000</v>
      </c>
    </row>
    <row r="298" spans="3:9" ht="15.5" x14ac:dyDescent="0.35">
      <c r="C298" t="s">
        <v>301</v>
      </c>
      <c r="I298" s="5">
        <v>1000000000</v>
      </c>
    </row>
    <row r="299" spans="3:9" ht="15.5" x14ac:dyDescent="0.35">
      <c r="C299" t="s">
        <v>302</v>
      </c>
      <c r="I299" s="5">
        <v>4000000000</v>
      </c>
    </row>
    <row r="300" spans="3:9" ht="15.5" x14ac:dyDescent="0.35">
      <c r="C300" t="s">
        <v>303</v>
      </c>
      <c r="I300" s="5">
        <v>-5000000000</v>
      </c>
    </row>
    <row r="301" spans="3:9" ht="15.5" x14ac:dyDescent="0.35">
      <c r="C301" t="s">
        <v>304</v>
      </c>
      <c r="I301" s="5">
        <v>4000000000</v>
      </c>
    </row>
    <row r="302" spans="3:9" ht="15.5" x14ac:dyDescent="0.35">
      <c r="C302" t="s">
        <v>305</v>
      </c>
      <c r="I302" s="5">
        <v>5000000000</v>
      </c>
    </row>
  </sheetData>
  <pageMargins left="0.7" right="0.7" top="0.75" bottom="0.75" header="0.3" footer="0.3"/>
  <ignoredErrors>
    <ignoredError sqref="A1:O30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7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573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574</v>
      </c>
      <c r="D2" s="2" vm="35">
        <f ca="1">IFERROR(_xlfn.STOCKHISTORY("XIDX:" &amp; $C$1, D3, , 0, 0, 1), "Libur")</f>
        <v>300</v>
      </c>
      <c r="H2" s="2" vm="35">
        <f ca="1">IFERROR(INDEX(D2:G2,COUNT(D2:G2)),"")</f>
        <v>300</v>
      </c>
      <c r="I2" s="2" vm="36">
        <f t="shared" ref="I2:O2" ca="1" si="0">IFERROR(_xlfn.STOCKHISTORY("XIDX:" &amp; $C$1, I1, , 0, 0, 1), "Libur")</f>
        <v>680</v>
      </c>
      <c r="J2" s="2" vm="37">
        <f t="shared" ca="1" si="0"/>
        <v>132</v>
      </c>
      <c r="K2" s="2" vm="38">
        <f t="shared" ca="1" si="0"/>
        <v>138</v>
      </c>
      <c r="L2" s="2" vm="39">
        <f t="shared" ca="1" si="0"/>
        <v>89</v>
      </c>
      <c r="M2" s="2" vm="40">
        <f t="shared" ca="1" si="0"/>
        <v>74</v>
      </c>
      <c r="N2" s="2" vm="41">
        <f t="shared" ca="1" si="0"/>
        <v>100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2641687900</v>
      </c>
      <c r="H4" s="2">
        <f>IFERROR(SUM(D4:G4)*(4/MAX(1,COUNT(D4:G4))),"")</f>
        <v>10566751600</v>
      </c>
      <c r="I4" s="2">
        <f t="shared" ref="I4:O4" si="1">IFERROR(INDEX(I51:I500,MATCH($C$4,$C$51:$C$500,0)),"")</f>
        <v>4425712078</v>
      </c>
      <c r="J4" s="2">
        <f t="shared" si="1"/>
        <v>39353986285</v>
      </c>
      <c r="K4" s="2">
        <f t="shared" si="1"/>
        <v>8395978746</v>
      </c>
      <c r="L4" s="2">
        <f t="shared" si="1"/>
        <v>9813812959</v>
      </c>
      <c r="M4" s="2">
        <f t="shared" si="1"/>
        <v>6107732728</v>
      </c>
      <c r="N4" s="2">
        <f t="shared" si="1"/>
        <v>1942555361</v>
      </c>
      <c r="O4" s="2">
        <f t="shared" si="1"/>
        <v>7816721848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-638928559</v>
      </c>
      <c r="H5" s="2">
        <f>IFERROR(SUM(D5:G5)*(4/MAX(1,COUNT(D5:G5))),"")</f>
        <v>-2555714236</v>
      </c>
      <c r="I5" s="2">
        <f t="shared" ref="I5:O5" si="2">IFERROR(INDEX(I51:I500,MATCH($C$5,$C$51:$C$500,0)),"")</f>
        <v>-11225655950</v>
      </c>
      <c r="J5" s="2">
        <f t="shared" si="2"/>
        <v>786570936</v>
      </c>
      <c r="K5" s="2">
        <f t="shared" si="2"/>
        <v>-2131441381</v>
      </c>
      <c r="L5" s="2">
        <f t="shared" si="2"/>
        <v>-2703866014</v>
      </c>
      <c r="M5" s="2">
        <f t="shared" si="2"/>
        <v>-790269377</v>
      </c>
      <c r="N5" s="2">
        <f t="shared" si="2"/>
        <v>-2286494960</v>
      </c>
      <c r="O5" s="2">
        <f t="shared" si="2"/>
        <v>-2328634228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60463774071</v>
      </c>
      <c r="H6" s="2">
        <f>IFERROR(INDEX(D6:G6,COUNT(D6:G6)),"")</f>
        <v>60463774071</v>
      </c>
      <c r="I6" s="2">
        <f t="shared" ref="I6:O6" si="3">IFERROR(INDEX(I51:I500,MATCH($C$6,$C$51:$C$500,0)),"")</f>
        <v>61242118225</v>
      </c>
      <c r="J6" s="2">
        <f t="shared" si="3"/>
        <v>72830198647</v>
      </c>
      <c r="K6" s="2">
        <f t="shared" si="3"/>
        <v>70857637419</v>
      </c>
      <c r="L6" s="2">
        <f t="shared" si="3"/>
        <v>70079237642</v>
      </c>
      <c r="M6" s="2">
        <f t="shared" si="3"/>
        <v>72941244871</v>
      </c>
      <c r="N6" s="2">
        <f t="shared" si="3"/>
        <v>70563934001</v>
      </c>
      <c r="O6" s="2">
        <f t="shared" si="3"/>
        <v>35298787488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0.68</v>
      </c>
      <c r="H7" s="3">
        <f>IFERROR(INDEX(D7:G7,COUNT(D7:G7)),"")</f>
        <v>0.68</v>
      </c>
      <c r="I7" s="3">
        <f t="shared" ref="I7:O7" si="4">IFERROR(INDEX(I51:I500,MATCH($C$7,$C$51:$C$500,0))/1000000000,"")</f>
        <v>0.68</v>
      </c>
      <c r="J7" s="3">
        <f t="shared" si="4"/>
        <v>0.68</v>
      </c>
      <c r="K7" s="3">
        <f t="shared" si="4"/>
        <v>0.68</v>
      </c>
      <c r="L7" s="3">
        <f t="shared" si="4"/>
        <v>0.68</v>
      </c>
      <c r="M7" s="3">
        <f t="shared" si="4"/>
        <v>0.68</v>
      </c>
      <c r="N7" s="3">
        <f t="shared" si="4"/>
        <v>0.68</v>
      </c>
      <c r="O7" s="3">
        <f t="shared" si="4"/>
        <v>0.04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O8" si="5">IFERROR(INDEX(I51:I500,MATCH($C$8,$C$51:$C$500,0)),"")</f>
        <v>-8000000000</v>
      </c>
      <c r="J8" s="2">
        <f t="shared" si="5"/>
        <v>1000000000</v>
      </c>
      <c r="K8" s="2">
        <f t="shared" si="5"/>
        <v>-10000000000</v>
      </c>
      <c r="L8" s="2">
        <f t="shared" si="5"/>
        <v>-8000000000</v>
      </c>
      <c r="M8" s="2">
        <f t="shared" si="5"/>
        <v>9000000000</v>
      </c>
      <c r="N8" s="2">
        <f t="shared" si="5"/>
        <v>-42000000000</v>
      </c>
      <c r="O8" s="2">
        <f t="shared" si="5"/>
        <v>-3000000000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-3.24</v>
      </c>
      <c r="H9" s="3">
        <f>IFERROR(INDEX(D9:G9,COUNT(D9:G9)),"")</f>
        <v>-3.24</v>
      </c>
      <c r="I9" s="3">
        <f t="shared" ref="I9:O9" si="6">IFERROR(INDEX(I51:I500,MATCH($C$9,$C$51:$C$500,0)),"")</f>
        <v>-11.84</v>
      </c>
      <c r="J9" s="3">
        <f t="shared" si="6"/>
        <v>1.18</v>
      </c>
      <c r="K9" s="3">
        <f t="shared" si="6"/>
        <v>-14.84</v>
      </c>
      <c r="L9" s="3">
        <f t="shared" si="6"/>
        <v>-11.73</v>
      </c>
      <c r="M9" s="3">
        <f t="shared" si="6"/>
        <v>13.3</v>
      </c>
      <c r="N9" s="3">
        <f t="shared" si="6"/>
        <v>-61.79</v>
      </c>
      <c r="O9" s="3">
        <f t="shared" si="6"/>
        <v>-82.24</v>
      </c>
    </row>
    <row r="10" spans="1:15" ht="15.5" x14ac:dyDescent="0.35">
      <c r="C10" t="s">
        <v>17</v>
      </c>
      <c r="D10" s="3">
        <f ca="1">IFERROR(IF(D9=0,"",D2/D9),"")</f>
        <v>-92.592592592592581</v>
      </c>
      <c r="I10" s="3">
        <f t="shared" ref="I10:O10" ca="1" si="7">IFERROR(IF(I9=0,"",I2/I9),"")</f>
        <v>-57.432432432432435</v>
      </c>
      <c r="J10" s="3">
        <f t="shared" ca="1" si="7"/>
        <v>111.86440677966102</v>
      </c>
      <c r="K10" s="3">
        <f t="shared" ca="1" si="7"/>
        <v>-9.2991913746630726</v>
      </c>
      <c r="L10" s="3">
        <f t="shared" ca="1" si="7"/>
        <v>-7.5873827791986361</v>
      </c>
      <c r="M10" s="3">
        <f t="shared" ca="1" si="7"/>
        <v>5.5639097744360901</v>
      </c>
      <c r="N10" s="3">
        <f t="shared" ca="1" si="7"/>
        <v>-1.6183848519177861</v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1719984750</v>
      </c>
      <c r="H11" s="2">
        <f>IFERROR(INDEX(D11:G11,COUNT(D11:G11)),"")</f>
        <v>1719984750</v>
      </c>
      <c r="I11" s="2">
        <f t="shared" ref="I11:O11" si="8">IFERROR(INDEX(I51:I500,MATCH($C$11,$C$51:$C$500,0)),"")</f>
        <v>3049094765</v>
      </c>
      <c r="J11" s="2">
        <f t="shared" si="8"/>
        <v>3823425140</v>
      </c>
      <c r="K11" s="2">
        <f t="shared" si="8"/>
        <v>2805217152</v>
      </c>
      <c r="L11" s="2">
        <f t="shared" si="8"/>
        <v>5467132948</v>
      </c>
      <c r="M11" s="2">
        <f t="shared" si="8"/>
        <v>28630087706</v>
      </c>
      <c r="N11" s="2">
        <f t="shared" si="8"/>
        <v>14342342851</v>
      </c>
      <c r="O11" s="2">
        <f t="shared" si="8"/>
        <v>2087232345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1000000000</v>
      </c>
      <c r="H12" s="2">
        <f>IFERROR(INDEX(D12:G12,COUNT(D12:G12)),"")</f>
        <v>1000000000</v>
      </c>
      <c r="I12" s="2">
        <f t="shared" ref="I12:O12" si="9">IFERROR(INDEX(I51:I500,MATCH($C$12,$C$51:$C$500,0)),"")</f>
        <v>0</v>
      </c>
      <c r="J12" s="2">
        <f t="shared" si="9"/>
        <v>14000000000</v>
      </c>
      <c r="K12" s="2">
        <f t="shared" si="9"/>
        <v>15000000000</v>
      </c>
      <c r="L12" s="2">
        <f t="shared" si="9"/>
        <v>8000000000</v>
      </c>
      <c r="M12" s="2">
        <f t="shared" si="9"/>
        <v>-7000000000</v>
      </c>
      <c r="N12" s="2">
        <f t="shared" si="9"/>
        <v>9000000000</v>
      </c>
      <c r="O12" s="2">
        <f t="shared" si="9"/>
        <v>2000000000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3000000000</v>
      </c>
      <c r="H13" s="2">
        <f>IFERROR(INDEX(D13:G13,COUNT(D13:G13)),"")</f>
        <v>3000000000</v>
      </c>
      <c r="I13" s="2">
        <f t="shared" ref="I13:O13" si="10">IFERROR(INDEX(I51:I500,MATCH($C$13,$C$51:$C$500,0)),"")</f>
        <v>3000000000</v>
      </c>
      <c r="J13" s="2">
        <f t="shared" si="10"/>
        <v>18000000000</v>
      </c>
      <c r="K13" s="2">
        <f t="shared" si="10"/>
        <v>18000000000</v>
      </c>
      <c r="L13" s="2">
        <f t="shared" si="10"/>
        <v>14000000000</v>
      </c>
      <c r="M13" s="2">
        <f t="shared" si="10"/>
        <v>22000000000</v>
      </c>
      <c r="N13" s="2">
        <f t="shared" si="10"/>
        <v>24000000000</v>
      </c>
      <c r="O13" s="2">
        <f t="shared" si="10"/>
        <v>4000000000</v>
      </c>
    </row>
    <row r="14" spans="1:15" ht="15.5" x14ac:dyDescent="0.35">
      <c r="C14" t="s">
        <v>26</v>
      </c>
      <c r="D14" s="2">
        <f>IFERROR(INDEX(D51:D500,MATCH($C$14,$C$51:$C$500,0)),"")</f>
        <v>-2193402</v>
      </c>
      <c r="H14" s="2">
        <f>IFERROR(SUM(D14:G14)*(4/MAX(1,COUNT(D14:G14))),"")</f>
        <v>-8773608</v>
      </c>
      <c r="I14" s="2">
        <f t="shared" ref="I14:O14" si="11">IFERROR(INDEX(I51:I500,MATCH($C$14,$C$51:$C$500,0)),"")</f>
        <v>-9718985</v>
      </c>
      <c r="J14" s="2">
        <f t="shared" si="11"/>
        <v>-13317022</v>
      </c>
      <c r="K14" s="2">
        <f t="shared" si="11"/>
        <v>-16144611</v>
      </c>
      <c r="L14" s="2">
        <f t="shared" si="11"/>
        <v>-8579303</v>
      </c>
      <c r="M14" s="2">
        <f t="shared" si="11"/>
        <v>-8132340</v>
      </c>
      <c r="N14" s="2">
        <f t="shared" si="11"/>
        <v>-73356221</v>
      </c>
      <c r="O14" s="2">
        <f t="shared" si="11"/>
        <v>-27799729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</row>
    <row r="16" spans="1:15" ht="15.5" x14ac:dyDescent="0.35">
      <c r="C16" t="s">
        <v>28</v>
      </c>
      <c r="D16" s="2">
        <f>IFERROR(INDEX(D51:D500,MATCH($C$16,$C$51:$C$500,0)),"")</f>
        <v>-778344154</v>
      </c>
      <c r="H16" s="2">
        <f>IFERROR(SUM(D16:G16)*(4/MAX(1,COUNT(D16:G16))),"")</f>
        <v>-3113376616</v>
      </c>
      <c r="I16" s="2">
        <f t="shared" ref="I16:O16" si="13">IFERROR(INDEX(I51:I500,MATCH($C$16,$C$51:$C$500,0)),"")</f>
        <v>-11916129621</v>
      </c>
      <c r="J16" s="2">
        <f t="shared" si="13"/>
        <v>2073206519</v>
      </c>
      <c r="K16" s="2">
        <f t="shared" si="13"/>
        <v>-2466930200</v>
      </c>
      <c r="L16" s="2">
        <f t="shared" si="13"/>
        <v>-2907454314</v>
      </c>
      <c r="M16" s="2">
        <f t="shared" si="13"/>
        <v>-698498498</v>
      </c>
      <c r="N16" s="2">
        <f t="shared" si="13"/>
        <v>-2410115279</v>
      </c>
      <c r="O16" s="2">
        <f t="shared" si="13"/>
        <v>-2310342874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</row>
    <row r="19" spans="1:15" ht="15.5" x14ac:dyDescent="0.35">
      <c r="A19" t="s">
        <v>36</v>
      </c>
      <c r="C19" t="s">
        <v>37</v>
      </c>
    </row>
    <row r="20" spans="1:15" ht="15.5" x14ac:dyDescent="0.35">
      <c r="A20" t="s">
        <v>38</v>
      </c>
      <c r="C20" t="s">
        <v>39</v>
      </c>
      <c r="D20" s="2">
        <f ca="1">IFERROR(D21*D2,"")</f>
        <v>204000000000</v>
      </c>
      <c r="H20" s="2">
        <f t="shared" ref="H20:O20" ca="1" si="14">IFERROR(H21*H2,"")</f>
        <v>204000000000</v>
      </c>
      <c r="I20" s="2">
        <f t="shared" ca="1" si="14"/>
        <v>462400000000</v>
      </c>
      <c r="J20" s="2">
        <f t="shared" ca="1" si="14"/>
        <v>89760000000</v>
      </c>
      <c r="K20" s="2">
        <f t="shared" ca="1" si="14"/>
        <v>93840000000</v>
      </c>
      <c r="L20" s="2">
        <f t="shared" ca="1" si="14"/>
        <v>60520000000</v>
      </c>
      <c r="M20" s="2">
        <f t="shared" ca="1" si="14"/>
        <v>50320000000</v>
      </c>
      <c r="N20" s="2">
        <f t="shared" ca="1" si="14"/>
        <v>68000000000</v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680000000</v>
      </c>
      <c r="H21" s="2">
        <f>IFERROR(INDEX(D21:G21,COUNT(D21:G21)),"")</f>
        <v>680000000</v>
      </c>
      <c r="I21" s="2">
        <f t="shared" ref="I21:O21" si="15">IFERROR(INDEX(I51:I500,MATCH($C$7,$C$51:$C$500,0)),"")</f>
        <v>680000000</v>
      </c>
      <c r="J21" s="2">
        <f t="shared" si="15"/>
        <v>680000000</v>
      </c>
      <c r="K21" s="2">
        <f t="shared" si="15"/>
        <v>680000000</v>
      </c>
      <c r="L21" s="2">
        <f t="shared" si="15"/>
        <v>680000000</v>
      </c>
      <c r="M21" s="2">
        <f t="shared" si="15"/>
        <v>680000000</v>
      </c>
      <c r="N21" s="2">
        <f t="shared" si="15"/>
        <v>680000000</v>
      </c>
      <c r="O21" s="2">
        <f t="shared" si="15"/>
        <v>40000000</v>
      </c>
    </row>
    <row r="23" spans="1:15" ht="15.5" x14ac:dyDescent="0.35">
      <c r="B23" t="s">
        <v>40</v>
      </c>
      <c r="C23" t="s">
        <v>41</v>
      </c>
      <c r="D23" s="3">
        <f>IFERROR(D5/D6*100,"")</f>
        <v>-1.0567129968594646</v>
      </c>
      <c r="H23" s="3">
        <f t="shared" ref="H23:O23" si="16">IFERROR(H5/H6*100,"")</f>
        <v>-4.2268519874378585</v>
      </c>
      <c r="I23" s="3">
        <f t="shared" si="16"/>
        <v>-18.329960287718315</v>
      </c>
      <c r="J23" s="3">
        <f t="shared" si="16"/>
        <v>1.080006577782965</v>
      </c>
      <c r="K23" s="3">
        <f t="shared" si="16"/>
        <v>-3.0080615987747685</v>
      </c>
      <c r="L23" s="3">
        <f t="shared" si="16"/>
        <v>-3.8582982706129134</v>
      </c>
      <c r="M23" s="3">
        <f t="shared" si="16"/>
        <v>-1.0834328073199577</v>
      </c>
      <c r="N23" s="3">
        <f t="shared" si="16"/>
        <v>-3.2403167317281332</v>
      </c>
      <c r="O23" s="3">
        <f t="shared" si="16"/>
        <v>-6.5969241260528593</v>
      </c>
    </row>
    <row r="24" spans="1:15" ht="15.5" x14ac:dyDescent="0.35">
      <c r="C24" t="s">
        <v>42</v>
      </c>
      <c r="D24" s="4">
        <f>IFERROR(_xlfn.RRI(5,I23,D23),"")</f>
        <v>-0.43485602104615206</v>
      </c>
      <c r="H24" s="4">
        <f t="shared" ref="H24:O24" si="17">IFERROR(_xlfn.RRI(5,M23,H23),"")</f>
        <v>0.31293435237257161</v>
      </c>
      <c r="I24" s="4">
        <f t="shared" si="17"/>
        <v>0.4142129577116378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43</v>
      </c>
      <c r="C25" t="s">
        <v>44</v>
      </c>
      <c r="D25" s="3">
        <f>IFERROR(INDEX(D51:D500,MATCH($A$25,$C$51:$C$500,0)),"")</f>
        <v>-0.93</v>
      </c>
      <c r="H25" s="3">
        <f>IFERROR(INDEX(D25:G25,COUNT(D25:G25)),"")</f>
        <v>-0.93</v>
      </c>
      <c r="I25" s="3">
        <f t="shared" ref="I25:O25" si="18">IFERROR(INDEX(I51:I500,MATCH($C$25,$C$51:$C$500,0)),"")</f>
        <v>-16.88</v>
      </c>
      <c r="J25" s="3">
        <f t="shared" si="18"/>
        <v>1.26</v>
      </c>
      <c r="K25" s="3">
        <f t="shared" si="18"/>
        <v>-3.1</v>
      </c>
      <c r="L25" s="3">
        <f t="shared" si="18"/>
        <v>-4.03</v>
      </c>
      <c r="M25" s="3">
        <f t="shared" si="18"/>
        <v>-1.2</v>
      </c>
      <c r="N25" s="3">
        <f t="shared" si="18"/>
        <v>-3.54</v>
      </c>
      <c r="O25" s="3">
        <f t="shared" si="18"/>
        <v>-65.37</v>
      </c>
    </row>
    <row r="26" spans="1:15" ht="15.5" x14ac:dyDescent="0.35">
      <c r="C26" t="s">
        <v>45</v>
      </c>
      <c r="D26" s="4">
        <f>IFERROR(_xlfn.RRI(5,I25,D25),"")</f>
        <v>-0.43995606131898213</v>
      </c>
      <c r="H26" s="4">
        <f t="shared" ref="H26:O26" si="19">IFERROR(_xlfn.RRI(5,M25,H25),"")</f>
        <v>-4.9700850671013486E-2</v>
      </c>
      <c r="I26" s="4">
        <f t="shared" si="19"/>
        <v>0.36670201918567624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46</v>
      </c>
      <c r="D27" s="3">
        <f>IFERROR(D4/D21,"")</f>
        <v>3.8848351470588236</v>
      </c>
      <c r="H27" s="3">
        <f t="shared" ref="H27:O27" si="20">IFERROR(H4/H21,"")</f>
        <v>15.539340588235294</v>
      </c>
      <c r="I27" s="3">
        <f t="shared" si="20"/>
        <v>6.5084001147058821</v>
      </c>
      <c r="J27" s="3">
        <f t="shared" si="20"/>
        <v>57.87350924264706</v>
      </c>
      <c r="K27" s="3">
        <f t="shared" si="20"/>
        <v>12.347027567647059</v>
      </c>
      <c r="L27" s="3">
        <f t="shared" si="20"/>
        <v>14.432077880882353</v>
      </c>
      <c r="M27" s="3">
        <f t="shared" si="20"/>
        <v>8.9819598941176473</v>
      </c>
      <c r="N27" s="3">
        <f t="shared" si="20"/>
        <v>2.8566990602941176</v>
      </c>
      <c r="O27" s="3">
        <f t="shared" si="20"/>
        <v>195.41804619999999</v>
      </c>
    </row>
    <row r="28" spans="1:15" ht="15.5" x14ac:dyDescent="0.35">
      <c r="C28" t="s">
        <v>47</v>
      </c>
      <c r="D28" s="4">
        <f>IFERROR(_xlfn.RRI(5,I27,D27),"")</f>
        <v>-9.8055800247769609E-2</v>
      </c>
      <c r="H28" s="4">
        <f t="shared" ref="H28:O28" si="21">IFERROR(_xlfn.RRI(5,M27,H27),"")</f>
        <v>0.11586664184782536</v>
      </c>
      <c r="I28" s="4">
        <f t="shared" si="21"/>
        <v>0.17902211272830182</v>
      </c>
      <c r="J28" s="4">
        <f t="shared" si="21"/>
        <v>-0.21602352646877032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48</v>
      </c>
      <c r="H29" s="4">
        <f t="shared" ref="H29:O29" si="22">IFERROR(((H25-I25)/I25)*100%,"")</f>
        <v>-0.94490521327014221</v>
      </c>
      <c r="I29" s="4">
        <f t="shared" si="22"/>
        <v>-14.396825396825397</v>
      </c>
      <c r="J29" s="4">
        <f t="shared" si="22"/>
        <v>-1.4064516129032258</v>
      </c>
      <c r="K29" s="4">
        <f t="shared" si="22"/>
        <v>-0.23076923076923078</v>
      </c>
      <c r="L29" s="4">
        <f t="shared" si="22"/>
        <v>2.3583333333333334</v>
      </c>
      <c r="M29" s="4">
        <f t="shared" si="22"/>
        <v>-0.66101694915254228</v>
      </c>
      <c r="N29" s="4">
        <f t="shared" si="22"/>
        <v>-0.94584671867829284</v>
      </c>
      <c r="O29" s="4" t="str">
        <f t="shared" si="22"/>
        <v/>
      </c>
    </row>
    <row r="30" spans="1:15" ht="15.5" x14ac:dyDescent="0.35">
      <c r="C30" t="s">
        <v>49</v>
      </c>
      <c r="H30" s="4">
        <f t="shared" ref="H30:O30" si="23">IFERROR(((H27-I27)/I27)*100%,"")</f>
        <v>1.3875822497642381</v>
      </c>
      <c r="I30" s="4">
        <f t="shared" si="23"/>
        <v>-0.88754094576470177</v>
      </c>
      <c r="J30" s="4">
        <f t="shared" si="23"/>
        <v>3.6872422472185233</v>
      </c>
      <c r="K30" s="4">
        <f t="shared" si="23"/>
        <v>-0.14447332743383295</v>
      </c>
      <c r="L30" s="4">
        <f t="shared" si="23"/>
        <v>0.60678493903474551</v>
      </c>
      <c r="M30" s="4">
        <f t="shared" si="23"/>
        <v>2.1441743440742025</v>
      </c>
      <c r="N30" s="4">
        <f t="shared" si="23"/>
        <v>-0.98538160054383905</v>
      </c>
      <c r="O30" s="4" t="str">
        <f t="shared" si="23"/>
        <v/>
      </c>
    </row>
    <row r="32" spans="1:15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72.55</v>
      </c>
      <c r="H32" s="3">
        <f>IFERROR(INDEX(D32:G32,COUNT(D32:G32)),"")</f>
        <v>72.55</v>
      </c>
      <c r="I32" s="3">
        <f t="shared" ref="I32:O32" si="24">IFERROR(INDEX(I51:I500,MATCH($C$32,$C$51:$C$500,0)),"")</f>
        <v>73.48</v>
      </c>
      <c r="J32" s="3">
        <f t="shared" si="24"/>
        <v>89.9</v>
      </c>
      <c r="K32" s="3">
        <f t="shared" si="24"/>
        <v>88.78</v>
      </c>
      <c r="L32" s="3">
        <f t="shared" si="24"/>
        <v>91.79</v>
      </c>
      <c r="M32" s="3">
        <f t="shared" si="24"/>
        <v>96.01</v>
      </c>
      <c r="N32" s="3">
        <f t="shared" si="24"/>
        <v>97.17</v>
      </c>
      <c r="O32" s="3">
        <f t="shared" si="24"/>
        <v>987.37</v>
      </c>
    </row>
    <row r="33" spans="1:15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4.58</v>
      </c>
      <c r="H33" s="3">
        <f>IFERROR(INDEX(D33:G33,COUNT(D33:G33)),"")</f>
        <v>4.58</v>
      </c>
      <c r="I33" s="3">
        <f t="shared" ref="I33:O33" si="25">IFERROR(INDEX(I51:I500,MATCH($C$33,$C$51:$C$500,0)),"")</f>
        <v>9.25</v>
      </c>
      <c r="J33" s="3">
        <f t="shared" si="25"/>
        <v>1.47</v>
      </c>
      <c r="K33" s="3">
        <f t="shared" si="25"/>
        <v>1.55</v>
      </c>
      <c r="L33" s="3">
        <f t="shared" si="25"/>
        <v>0.97</v>
      </c>
      <c r="M33" s="3">
        <f t="shared" si="25"/>
        <v>0.77</v>
      </c>
      <c r="N33" s="3">
        <f t="shared" si="25"/>
        <v>1.03</v>
      </c>
      <c r="O33" s="3">
        <f t="shared" si="25"/>
        <v>0</v>
      </c>
    </row>
    <row r="34" spans="1:15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-356.99</v>
      </c>
      <c r="H34" s="3">
        <f>IFERROR(INDEX(D34:G34,COUNT(D34:G34)),"")</f>
        <v>-356.99</v>
      </c>
      <c r="I34" s="3">
        <f t="shared" ref="I34:O34" si="26">IFERROR(INDEX(I51:I500,MATCH($C$34,$C$51:$C$500,0)),"")</f>
        <v>-40.28</v>
      </c>
      <c r="J34" s="3">
        <f t="shared" si="26"/>
        <v>104.76</v>
      </c>
      <c r="K34" s="3">
        <f t="shared" si="26"/>
        <v>-44.52</v>
      </c>
      <c r="L34" s="3">
        <f t="shared" si="26"/>
        <v>-22.08</v>
      </c>
      <c r="M34" s="3">
        <f t="shared" si="26"/>
        <v>-61.67</v>
      </c>
      <c r="N34" s="3">
        <f t="shared" si="26"/>
        <v>-28.25</v>
      </c>
      <c r="O34" s="3">
        <f t="shared" si="26"/>
        <v>0</v>
      </c>
    </row>
    <row r="35" spans="1:15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85.94</v>
      </c>
      <c r="H35" s="3">
        <f>IFERROR(INDEX(D35:G35,COUNT(D35:G35)),"")</f>
        <v>85.94</v>
      </c>
      <c r="I35" s="3">
        <f t="shared" ref="I35:O35" si="27">IFERROR(INDEX(I51:I500,MATCH($C$35,$C$51:$C$500,0)),"")</f>
        <v>105.07</v>
      </c>
      <c r="J35" s="3">
        <f t="shared" si="27"/>
        <v>2.29</v>
      </c>
      <c r="K35" s="3">
        <f t="shared" si="27"/>
        <v>11.24</v>
      </c>
      <c r="L35" s="3">
        <f t="shared" si="27"/>
        <v>6.18</v>
      </c>
      <c r="M35" s="3">
        <f t="shared" si="27"/>
        <v>8.24</v>
      </c>
      <c r="N35" s="3">
        <f t="shared" si="27"/>
        <v>35.01</v>
      </c>
      <c r="O35" s="3">
        <f t="shared" si="27"/>
        <v>0</v>
      </c>
    </row>
    <row r="36" spans="1:15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</row>
    <row r="51" spans="2:15" ht="15.5" x14ac:dyDescent="0.35">
      <c r="B51" t="s">
        <v>71</v>
      </c>
      <c r="C51" t="s">
        <v>5</v>
      </c>
      <c r="D51" s="5">
        <v>2641687900</v>
      </c>
      <c r="E51" s="5">
        <v>390243600</v>
      </c>
      <c r="F51" s="5">
        <v>400000000</v>
      </c>
      <c r="G51" s="5">
        <v>682360360</v>
      </c>
      <c r="I51" s="5">
        <v>4425712078</v>
      </c>
      <c r="J51" s="5">
        <v>39353986285</v>
      </c>
      <c r="K51" s="5">
        <v>8395978746</v>
      </c>
      <c r="L51" s="5">
        <v>9813812959</v>
      </c>
      <c r="M51" s="5">
        <v>6107732728</v>
      </c>
      <c r="N51" s="5">
        <v>1942555361</v>
      </c>
      <c r="O51" s="5">
        <v>7816721848</v>
      </c>
    </row>
    <row r="52" spans="2:15" ht="15.5" x14ac:dyDescent="0.35">
      <c r="C52" t="s">
        <v>72</v>
      </c>
      <c r="D52" s="5">
        <v>-1586629267</v>
      </c>
      <c r="E52" s="5">
        <v>-203352118</v>
      </c>
      <c r="F52" s="5">
        <v>-303445059</v>
      </c>
      <c r="G52" s="5">
        <v>-401689758</v>
      </c>
      <c r="I52" s="5">
        <v>-2374370520</v>
      </c>
      <c r="J52" s="5">
        <v>-24361259991</v>
      </c>
      <c r="K52" s="5">
        <v>-6129239882</v>
      </c>
      <c r="L52" s="5">
        <v>-6868090664</v>
      </c>
      <c r="M52" s="5">
        <v>-3948529085</v>
      </c>
      <c r="N52" s="5">
        <v>-1418009191</v>
      </c>
      <c r="O52" s="5">
        <v>-5659415562</v>
      </c>
    </row>
    <row r="53" spans="2:15" ht="15.5" x14ac:dyDescent="0.35">
      <c r="C53" t="s">
        <v>73</v>
      </c>
      <c r="D53" s="5">
        <v>1055058633</v>
      </c>
      <c r="E53" s="5">
        <v>186891482</v>
      </c>
      <c r="F53" s="5">
        <v>96554941</v>
      </c>
      <c r="G53" s="5">
        <v>280670602</v>
      </c>
      <c r="I53" s="5">
        <v>2051341558</v>
      </c>
      <c r="J53" s="5">
        <v>14992726294</v>
      </c>
      <c r="K53" s="5">
        <v>2266738864</v>
      </c>
      <c r="L53" s="5">
        <v>2945722295</v>
      </c>
      <c r="M53" s="5">
        <v>2159203643</v>
      </c>
      <c r="N53" s="5">
        <v>524546170</v>
      </c>
      <c r="O53" s="5">
        <v>2157306286</v>
      </c>
    </row>
    <row r="54" spans="2:15" ht="15.5" x14ac:dyDescent="0.35">
      <c r="C54" t="s">
        <v>74</v>
      </c>
      <c r="D54" s="5">
        <v>-1872911210</v>
      </c>
      <c r="E54" s="5">
        <v>-10264011246</v>
      </c>
      <c r="F54" s="5">
        <v>-1257254495</v>
      </c>
      <c r="G54" s="5">
        <v>-1211578222</v>
      </c>
      <c r="I54" s="5">
        <v>-14092043593</v>
      </c>
      <c r="J54" s="5">
        <v>-13044766142</v>
      </c>
      <c r="K54" s="5">
        <v>-4804832293</v>
      </c>
      <c r="L54" s="5">
        <v>-6525855650</v>
      </c>
      <c r="M54" s="5">
        <v>-3296676313</v>
      </c>
      <c r="N54" s="5">
        <v>-3588677568</v>
      </c>
      <c r="O54" s="5">
        <v>-4543966045</v>
      </c>
    </row>
    <row r="55" spans="2:15" ht="15.5" x14ac:dyDescent="0.35">
      <c r="C55" t="s">
        <v>75</v>
      </c>
      <c r="D55" s="5">
        <v>-954959120</v>
      </c>
      <c r="E55" s="5">
        <v>-1416533646</v>
      </c>
      <c r="F55" s="5">
        <v>-441776612</v>
      </c>
      <c r="G55" s="5">
        <v>-341800027</v>
      </c>
      <c r="I55" s="5">
        <v>-2368955581</v>
      </c>
      <c r="J55" s="5">
        <v>-7029125441</v>
      </c>
      <c r="K55" s="5">
        <v>-1068215944</v>
      </c>
      <c r="L55" s="5">
        <v>-1164464202</v>
      </c>
      <c r="M55" s="5">
        <v>-495533590</v>
      </c>
      <c r="N55" s="5">
        <v>-389283002</v>
      </c>
      <c r="O55" s="5">
        <v>-974722520</v>
      </c>
    </row>
    <row r="56" spans="2:15" ht="15.5" x14ac:dyDescent="0.35">
      <c r="C56" t="s">
        <v>77</v>
      </c>
      <c r="D56" s="5">
        <v>-917952090</v>
      </c>
      <c r="E56" s="5">
        <v>-8847477600</v>
      </c>
      <c r="F56" s="5">
        <v>-815477883</v>
      </c>
      <c r="G56" s="5">
        <v>-869778195</v>
      </c>
      <c r="I56" s="5">
        <v>-11723088012</v>
      </c>
      <c r="J56" s="5">
        <v>-6015640701</v>
      </c>
      <c r="K56" s="5">
        <v>-3736616349</v>
      </c>
      <c r="L56" s="5">
        <v>-5361391448</v>
      </c>
      <c r="M56" s="5">
        <v>-2801142723</v>
      </c>
      <c r="N56" s="5">
        <v>-3199394566</v>
      </c>
      <c r="O56" s="5">
        <v>-3569243525</v>
      </c>
    </row>
    <row r="57" spans="2:15" ht="15.5" x14ac:dyDescent="0.35">
      <c r="C57" t="s">
        <v>79</v>
      </c>
      <c r="D57" s="5">
        <v>-817852577</v>
      </c>
      <c r="E57" s="5">
        <v>-10077119764</v>
      </c>
      <c r="F57" s="5">
        <v>-1160699554</v>
      </c>
      <c r="G57" s="5">
        <v>-930907620</v>
      </c>
      <c r="I57" s="5">
        <v>-12040702035</v>
      </c>
      <c r="J57" s="5">
        <v>1947960152</v>
      </c>
      <c r="K57" s="5">
        <v>-2538093429</v>
      </c>
      <c r="L57" s="5">
        <v>-3580133355</v>
      </c>
      <c r="M57" s="5">
        <v>-1137472670</v>
      </c>
      <c r="N57" s="5">
        <v>-3064131398</v>
      </c>
      <c r="O57" s="5">
        <v>-2386659759</v>
      </c>
    </row>
    <row r="58" spans="2:15" ht="15.5" x14ac:dyDescent="0.35">
      <c r="C58" t="s">
        <v>80</v>
      </c>
      <c r="D58" s="5">
        <v>39508423</v>
      </c>
      <c r="E58" s="5">
        <v>25796465</v>
      </c>
      <c r="F58" s="5">
        <v>40632842</v>
      </c>
      <c r="G58" s="5">
        <v>32301404</v>
      </c>
      <c r="I58" s="5">
        <v>124572414</v>
      </c>
      <c r="J58" s="5">
        <v>125246367</v>
      </c>
      <c r="K58" s="5">
        <v>71163229</v>
      </c>
      <c r="L58" s="5">
        <v>672679041</v>
      </c>
      <c r="M58" s="5">
        <v>438974172</v>
      </c>
      <c r="N58" s="5">
        <v>654016119</v>
      </c>
      <c r="O58" s="5">
        <v>76316885</v>
      </c>
    </row>
    <row r="59" spans="2:15" ht="15.5" x14ac:dyDescent="0.35">
      <c r="C59" t="s">
        <v>78</v>
      </c>
      <c r="D59" s="5">
        <v>39508423</v>
      </c>
      <c r="E59" s="5">
        <v>25796465</v>
      </c>
      <c r="F59" s="5">
        <v>40632842</v>
      </c>
      <c r="G59" s="5">
        <v>32301404</v>
      </c>
      <c r="I59" s="5">
        <v>124572414</v>
      </c>
      <c r="J59" s="5">
        <v>125246367</v>
      </c>
      <c r="K59" s="5">
        <v>71163229</v>
      </c>
      <c r="L59" s="5">
        <v>672679041</v>
      </c>
      <c r="M59" s="5">
        <v>438974172</v>
      </c>
      <c r="N59" s="5">
        <v>654016119</v>
      </c>
      <c r="O59" s="5">
        <v>76316885</v>
      </c>
    </row>
    <row r="60" spans="2:15" ht="15.5" x14ac:dyDescent="0.35">
      <c r="C60" t="s">
        <v>81</v>
      </c>
      <c r="D60" s="5">
        <v>39508423</v>
      </c>
      <c r="E60" s="5">
        <v>25796465</v>
      </c>
      <c r="F60" s="5">
        <v>40632842</v>
      </c>
      <c r="G60" s="5">
        <v>32301404</v>
      </c>
      <c r="I60" s="5">
        <v>124572414</v>
      </c>
      <c r="J60" s="5">
        <v>125246367</v>
      </c>
      <c r="K60" s="5">
        <v>71163229</v>
      </c>
      <c r="L60" s="5">
        <v>672679041</v>
      </c>
      <c r="M60" s="5">
        <v>438974172</v>
      </c>
      <c r="N60" s="5">
        <v>654016119</v>
      </c>
      <c r="O60" s="5">
        <v>76316885</v>
      </c>
    </row>
    <row r="61" spans="2:15" ht="15.5" x14ac:dyDescent="0.35">
      <c r="C61" t="s">
        <v>28</v>
      </c>
      <c r="D61" s="5">
        <v>-778344154</v>
      </c>
      <c r="E61" s="5">
        <v>-10051323299</v>
      </c>
      <c r="F61" s="5">
        <v>-1120066712</v>
      </c>
      <c r="G61" s="5">
        <v>-898606216</v>
      </c>
      <c r="I61" s="5">
        <v>-11916129621</v>
      </c>
      <c r="J61" s="5">
        <v>2073206519</v>
      </c>
      <c r="K61" s="5">
        <v>-2466930200</v>
      </c>
      <c r="L61" s="5">
        <v>-2907454314</v>
      </c>
      <c r="M61" s="5">
        <v>-698498498</v>
      </c>
      <c r="N61" s="5">
        <v>-2410115279</v>
      </c>
      <c r="O61" s="5">
        <v>-2310342874</v>
      </c>
    </row>
    <row r="62" spans="2:15" ht="15.5" x14ac:dyDescent="0.35">
      <c r="C62" t="s">
        <v>27</v>
      </c>
    </row>
    <row r="63" spans="2:15" ht="15.5" x14ac:dyDescent="0.35">
      <c r="C63" t="s">
        <v>308</v>
      </c>
      <c r="D63" s="5">
        <v>-778344154</v>
      </c>
      <c r="E63" s="5">
        <v>-10051323299</v>
      </c>
      <c r="F63" s="5">
        <v>-1120066712</v>
      </c>
      <c r="G63" s="5">
        <v>-898606216</v>
      </c>
      <c r="I63" s="5">
        <v>-11916129621</v>
      </c>
      <c r="J63" s="5">
        <v>2073206519</v>
      </c>
      <c r="K63" s="5">
        <v>-2466930200</v>
      </c>
      <c r="L63" s="5">
        <v>-2907454314</v>
      </c>
      <c r="M63" s="5">
        <v>-698498498</v>
      </c>
      <c r="N63" s="5">
        <v>-2410115279</v>
      </c>
      <c r="O63" s="5">
        <v>-2310342874</v>
      </c>
    </row>
    <row r="64" spans="2:15" ht="15.5" x14ac:dyDescent="0.35">
      <c r="C64" t="s">
        <v>309</v>
      </c>
    </row>
    <row r="65" spans="2:15" ht="15.5" x14ac:dyDescent="0.35">
      <c r="C65" t="s">
        <v>85</v>
      </c>
      <c r="D65" s="5">
        <v>-778344154</v>
      </c>
      <c r="E65" s="5">
        <v>-10051323299</v>
      </c>
      <c r="F65" s="5">
        <v>-1120066712</v>
      </c>
      <c r="G65" s="5">
        <v>-898606216</v>
      </c>
      <c r="I65" s="5">
        <v>-11916129621</v>
      </c>
      <c r="J65" s="5">
        <v>2073206519</v>
      </c>
      <c r="K65" s="5">
        <v>-2466930200</v>
      </c>
      <c r="L65" s="5">
        <v>-2907454314</v>
      </c>
      <c r="M65" s="5">
        <v>-698498498</v>
      </c>
      <c r="N65" s="5">
        <v>-2410115279</v>
      </c>
      <c r="O65" s="5">
        <v>-2310342874</v>
      </c>
    </row>
    <row r="66" spans="2:15" ht="15.5" x14ac:dyDescent="0.35">
      <c r="C66" t="s">
        <v>86</v>
      </c>
      <c r="E66" s="5">
        <v>328049199</v>
      </c>
      <c r="I66" s="5">
        <v>328049199</v>
      </c>
      <c r="J66" s="5">
        <v>-76110104</v>
      </c>
      <c r="K66" s="5">
        <v>-16516022</v>
      </c>
      <c r="L66" s="5">
        <v>45226085</v>
      </c>
      <c r="M66" s="5">
        <v>25546768</v>
      </c>
      <c r="N66" s="5">
        <v>121563061</v>
      </c>
      <c r="O66" s="5">
        <v>-42904571</v>
      </c>
    </row>
    <row r="67" spans="2:15" ht="15.5" x14ac:dyDescent="0.35">
      <c r="C67" t="s">
        <v>87</v>
      </c>
      <c r="D67" s="5">
        <v>-778344154</v>
      </c>
      <c r="E67" s="5">
        <v>-9723274100</v>
      </c>
      <c r="F67" s="5">
        <v>-1120066712</v>
      </c>
      <c r="G67" s="5">
        <v>-898606216</v>
      </c>
      <c r="I67" s="5">
        <v>-11588080422</v>
      </c>
      <c r="J67" s="5">
        <v>1997096415</v>
      </c>
      <c r="K67" s="5">
        <v>-2483446222</v>
      </c>
      <c r="L67" s="5">
        <v>-2862228229</v>
      </c>
      <c r="M67" s="5">
        <v>-672951730</v>
      </c>
      <c r="N67" s="5">
        <v>-2288552218</v>
      </c>
      <c r="O67" s="5">
        <v>-2353247445</v>
      </c>
    </row>
    <row r="68" spans="2:15" ht="15.5" x14ac:dyDescent="0.35">
      <c r="C68" t="s">
        <v>88</v>
      </c>
      <c r="D68" s="5">
        <v>-778344154</v>
      </c>
      <c r="E68" s="5">
        <v>-10051323299</v>
      </c>
      <c r="F68" s="5">
        <v>-1120066712</v>
      </c>
      <c r="G68" s="5">
        <v>-898606216</v>
      </c>
      <c r="I68" s="5">
        <v>-11916129621</v>
      </c>
      <c r="J68" s="5">
        <v>2073206519</v>
      </c>
      <c r="K68" s="5">
        <v>-2466930200</v>
      </c>
      <c r="L68" s="5">
        <v>-2907454314</v>
      </c>
      <c r="M68" s="5">
        <v>-698498498</v>
      </c>
      <c r="N68" s="5">
        <v>-2410115279</v>
      </c>
      <c r="O68" s="5">
        <v>-2310342873</v>
      </c>
    </row>
    <row r="69" spans="2:15" ht="15.5" x14ac:dyDescent="0.35">
      <c r="C69" t="s">
        <v>7</v>
      </c>
      <c r="D69" s="5">
        <v>-638928559</v>
      </c>
      <c r="E69" s="5">
        <v>-9464789828</v>
      </c>
      <c r="F69" s="5">
        <v>-966652127</v>
      </c>
      <c r="G69" s="5">
        <v>-798618593</v>
      </c>
      <c r="I69" s="5">
        <v>-11225655950</v>
      </c>
      <c r="J69" s="5">
        <v>786570936</v>
      </c>
      <c r="K69" s="5">
        <v>-2131441381</v>
      </c>
      <c r="L69" s="5">
        <v>-2703866014</v>
      </c>
      <c r="M69" s="5">
        <v>-790269377</v>
      </c>
      <c r="N69" s="5">
        <v>-2286494960</v>
      </c>
      <c r="O69" s="5">
        <v>-2328634228</v>
      </c>
    </row>
    <row r="70" spans="2:15" ht="15.5" x14ac:dyDescent="0.35">
      <c r="C70" t="s">
        <v>89</v>
      </c>
      <c r="D70" s="5">
        <v>-139415595</v>
      </c>
      <c r="E70" s="5">
        <v>-258484272</v>
      </c>
      <c r="F70" s="5">
        <v>-153414585</v>
      </c>
      <c r="G70" s="5">
        <v>-99987623</v>
      </c>
      <c r="I70" s="5">
        <v>-362424472</v>
      </c>
      <c r="J70" s="5">
        <v>1210525479</v>
      </c>
      <c r="K70" s="5">
        <v>-352004841</v>
      </c>
      <c r="L70" s="5">
        <v>-158362216</v>
      </c>
      <c r="M70" s="5">
        <v>117317647</v>
      </c>
      <c r="N70" s="5">
        <v>-2057258</v>
      </c>
      <c r="O70" s="5">
        <v>-24613216</v>
      </c>
    </row>
    <row r="71" spans="2:15" ht="15.5" x14ac:dyDescent="0.35">
      <c r="C71" t="s">
        <v>90</v>
      </c>
      <c r="D71" s="5">
        <v>-778344154</v>
      </c>
      <c r="E71" s="5">
        <v>-10051323299</v>
      </c>
      <c r="F71" s="5">
        <v>-1120066712</v>
      </c>
      <c r="G71" s="5">
        <v>-898606216</v>
      </c>
      <c r="I71" s="5">
        <v>-11916129621</v>
      </c>
      <c r="J71" s="5">
        <v>2073206519</v>
      </c>
      <c r="K71" s="5">
        <v>-2466930200</v>
      </c>
      <c r="L71" s="5">
        <v>-2907454314</v>
      </c>
      <c r="M71" s="5">
        <v>-698498498</v>
      </c>
      <c r="N71" s="5">
        <v>-2410115279</v>
      </c>
      <c r="O71" s="5">
        <v>-2310342873</v>
      </c>
    </row>
    <row r="72" spans="2:15" ht="15.5" x14ac:dyDescent="0.35">
      <c r="C72" t="s">
        <v>91</v>
      </c>
      <c r="D72" s="5">
        <v>-778344154</v>
      </c>
      <c r="E72" s="5">
        <v>-9723274100</v>
      </c>
      <c r="F72" s="5">
        <v>-1120066712</v>
      </c>
      <c r="G72" s="5">
        <v>-898606216</v>
      </c>
      <c r="I72" s="5">
        <v>-11588080422</v>
      </c>
      <c r="J72" s="5">
        <v>1997096415</v>
      </c>
      <c r="K72" s="5">
        <v>-2483446222</v>
      </c>
      <c r="L72" s="5">
        <v>-2862228230</v>
      </c>
      <c r="M72" s="5">
        <v>-672951730</v>
      </c>
      <c r="N72" s="5">
        <v>-2288552218</v>
      </c>
      <c r="O72" s="5">
        <v>-2353247444</v>
      </c>
    </row>
    <row r="73" spans="2:15" ht="15.5" x14ac:dyDescent="0.35">
      <c r="C73" t="s">
        <v>92</v>
      </c>
      <c r="D73" s="5">
        <v>-778344154</v>
      </c>
      <c r="E73" s="5">
        <v>-9723274100</v>
      </c>
      <c r="F73" s="5">
        <v>-1120066712</v>
      </c>
      <c r="G73" s="5">
        <v>-898606216</v>
      </c>
      <c r="I73" s="5">
        <v>-11588080422</v>
      </c>
      <c r="J73" s="5">
        <v>1997096415</v>
      </c>
      <c r="K73" s="5">
        <v>-2483446222</v>
      </c>
      <c r="L73" s="5">
        <v>-2862228230</v>
      </c>
      <c r="M73" s="5">
        <v>-672951730</v>
      </c>
      <c r="N73" s="5">
        <v>-2288552218</v>
      </c>
      <c r="O73" s="5">
        <v>-2353247444</v>
      </c>
    </row>
    <row r="75" spans="2:15" ht="15.5" x14ac:dyDescent="0.35">
      <c r="B75" t="s">
        <v>93</v>
      </c>
      <c r="C75" t="s">
        <v>94</v>
      </c>
    </row>
    <row r="76" spans="2:15" ht="15.5" x14ac:dyDescent="0.35">
      <c r="C76" t="s">
        <v>95</v>
      </c>
    </row>
    <row r="77" spans="2:15" ht="15.5" x14ac:dyDescent="0.35">
      <c r="C77" t="s">
        <v>19</v>
      </c>
      <c r="D77" s="5">
        <v>1719984750</v>
      </c>
      <c r="E77" s="5">
        <v>3049094765</v>
      </c>
      <c r="F77" s="5">
        <v>1730899522</v>
      </c>
      <c r="G77" s="5">
        <v>2259694811</v>
      </c>
      <c r="I77" s="5">
        <v>3049094765</v>
      </c>
      <c r="J77" s="5">
        <v>3823425140</v>
      </c>
      <c r="K77" s="5">
        <v>2805217152</v>
      </c>
      <c r="L77" s="5">
        <v>5467132948</v>
      </c>
      <c r="M77" s="5">
        <v>28630087706</v>
      </c>
      <c r="N77" s="5">
        <v>14342342851</v>
      </c>
      <c r="O77" s="5">
        <v>2087232345</v>
      </c>
    </row>
    <row r="78" spans="2:15" ht="15.5" x14ac:dyDescent="0.35">
      <c r="C78" t="s">
        <v>96</v>
      </c>
      <c r="L78" s="5">
        <v>765530667</v>
      </c>
      <c r="O78" s="5">
        <v>912250000</v>
      </c>
    </row>
    <row r="79" spans="2:15" ht="15.5" x14ac:dyDescent="0.35">
      <c r="C79" t="s">
        <v>100</v>
      </c>
    </row>
    <row r="80" spans="2:15" ht="15.5" x14ac:dyDescent="0.35">
      <c r="C80" t="s">
        <v>103</v>
      </c>
      <c r="D80" s="5">
        <v>74106730706</v>
      </c>
      <c r="E80" s="5">
        <v>74820855032</v>
      </c>
      <c r="F80" s="5">
        <v>82223300204</v>
      </c>
      <c r="G80" s="5">
        <v>93513973378</v>
      </c>
      <c r="I80" s="5">
        <v>74820855032</v>
      </c>
      <c r="J80" s="5">
        <v>85007059791</v>
      </c>
      <c r="K80" s="5">
        <v>86665497131</v>
      </c>
      <c r="L80" s="5">
        <v>82841478904</v>
      </c>
      <c r="M80" s="5">
        <v>72851770644</v>
      </c>
      <c r="N80" s="5">
        <v>63054486117</v>
      </c>
      <c r="O80" s="5">
        <v>19347811882</v>
      </c>
    </row>
    <row r="81" spans="3:15" ht="15.5" x14ac:dyDescent="0.35">
      <c r="C81" t="s">
        <v>78</v>
      </c>
      <c r="D81" s="5">
        <v>2400351053</v>
      </c>
      <c r="E81" s="5">
        <v>2400351053</v>
      </c>
      <c r="F81" s="5">
        <v>2080100907</v>
      </c>
      <c r="G81" s="5">
        <v>2080100907</v>
      </c>
      <c r="I81" s="5">
        <v>2400351053</v>
      </c>
      <c r="J81" s="5">
        <v>2080100907</v>
      </c>
      <c r="K81" s="5">
        <v>2177341298</v>
      </c>
      <c r="L81" s="5">
        <v>2127521827</v>
      </c>
      <c r="M81" s="5">
        <v>2083178804</v>
      </c>
      <c r="N81" s="5">
        <v>2057075260</v>
      </c>
      <c r="O81" s="5">
        <v>-39212550</v>
      </c>
    </row>
    <row r="82" spans="3:15" ht="15.5" x14ac:dyDescent="0.35">
      <c r="C82" t="s">
        <v>104</v>
      </c>
      <c r="D82" s="5">
        <v>78988095090</v>
      </c>
      <c r="E82" s="5">
        <v>81167748723</v>
      </c>
      <c r="F82" s="5">
        <v>87934609004</v>
      </c>
      <c r="G82" s="5">
        <v>99787973475</v>
      </c>
      <c r="I82" s="5">
        <v>81167748723</v>
      </c>
      <c r="J82" s="5">
        <v>96216003271</v>
      </c>
      <c r="K82" s="5">
        <v>95258296154</v>
      </c>
      <c r="L82" s="5">
        <v>90805342354</v>
      </c>
      <c r="M82" s="5">
        <v>104489321256</v>
      </c>
      <c r="N82" s="5">
        <v>98307449177</v>
      </c>
      <c r="O82" s="5">
        <v>43868106963</v>
      </c>
    </row>
    <row r="83" spans="3:15" ht="15.5" x14ac:dyDescent="0.35">
      <c r="C83" t="s">
        <v>105</v>
      </c>
    </row>
    <row r="84" spans="3:15" ht="15.5" x14ac:dyDescent="0.35">
      <c r="C84" t="s">
        <v>106</v>
      </c>
      <c r="D84" s="5">
        <v>1205592942</v>
      </c>
      <c r="E84" s="5">
        <v>1250231220</v>
      </c>
      <c r="F84" s="5">
        <v>1293596828</v>
      </c>
      <c r="G84" s="5">
        <v>1337215697</v>
      </c>
      <c r="I84" s="5">
        <v>1250231220</v>
      </c>
      <c r="J84" s="5">
        <v>1419146071</v>
      </c>
      <c r="K84" s="5">
        <v>284573553</v>
      </c>
      <c r="L84" s="5">
        <v>265173995</v>
      </c>
      <c r="M84" s="5">
        <v>277596891</v>
      </c>
      <c r="N84" s="5">
        <v>503218570</v>
      </c>
      <c r="O84" s="5">
        <v>729178849</v>
      </c>
    </row>
    <row r="85" spans="3:15" ht="15.5" x14ac:dyDescent="0.35">
      <c r="C85" t="s">
        <v>108</v>
      </c>
      <c r="D85" s="5">
        <v>12563683852</v>
      </c>
      <c r="E85" s="5">
        <v>12563683852</v>
      </c>
      <c r="I85" s="5">
        <v>12563683852</v>
      </c>
      <c r="N85" s="5">
        <v>1081035641</v>
      </c>
      <c r="O85" s="5">
        <v>1773270806</v>
      </c>
    </row>
    <row r="86" spans="3:15" ht="15.5" x14ac:dyDescent="0.35">
      <c r="C86" t="s">
        <v>495</v>
      </c>
      <c r="D86" s="5">
        <v>14500000</v>
      </c>
      <c r="E86" s="5">
        <v>14500000</v>
      </c>
      <c r="F86" s="5">
        <v>14500000</v>
      </c>
      <c r="G86" s="5">
        <v>14500000</v>
      </c>
      <c r="I86" s="5">
        <v>14500000</v>
      </c>
      <c r="J86" s="5">
        <v>14500000</v>
      </c>
      <c r="K86" s="5">
        <v>14500000</v>
      </c>
      <c r="L86" s="5">
        <v>22000000</v>
      </c>
      <c r="M86" s="5">
        <v>12000000</v>
      </c>
      <c r="N86" s="5">
        <v>12000000</v>
      </c>
      <c r="O86" s="5">
        <v>96353200</v>
      </c>
    </row>
    <row r="87" spans="3:15" ht="15.5" x14ac:dyDescent="0.35">
      <c r="C87" t="s">
        <v>110</v>
      </c>
      <c r="D87" s="5">
        <v>13783776794</v>
      </c>
      <c r="E87" s="5">
        <v>13828415072</v>
      </c>
      <c r="F87" s="5">
        <v>13791929795</v>
      </c>
      <c r="G87" s="5">
        <v>1351715697</v>
      </c>
      <c r="I87" s="5">
        <v>13828415072</v>
      </c>
      <c r="J87" s="5">
        <v>1433646071</v>
      </c>
      <c r="K87" s="5">
        <v>299073553</v>
      </c>
      <c r="L87" s="5">
        <v>287173995</v>
      </c>
      <c r="M87" s="5">
        <v>289596891</v>
      </c>
      <c r="N87" s="5">
        <v>1596254211</v>
      </c>
      <c r="O87" s="5">
        <v>2598802855</v>
      </c>
    </row>
    <row r="88" spans="3:15" ht="15.5" x14ac:dyDescent="0.35">
      <c r="C88" t="s">
        <v>111</v>
      </c>
      <c r="D88" s="5">
        <v>92771871884</v>
      </c>
      <c r="E88" s="5">
        <v>94996163795</v>
      </c>
      <c r="F88" s="5">
        <v>101726538799</v>
      </c>
      <c r="G88" s="5">
        <v>101139689172</v>
      </c>
      <c r="I88" s="5">
        <v>94996163795</v>
      </c>
      <c r="J88" s="5">
        <v>97649649342</v>
      </c>
      <c r="K88" s="5">
        <v>95557369707</v>
      </c>
      <c r="L88" s="5">
        <v>91092516349</v>
      </c>
      <c r="M88" s="5">
        <v>104778918147</v>
      </c>
      <c r="N88" s="5">
        <v>99903703388</v>
      </c>
      <c r="O88" s="5">
        <v>46466909818</v>
      </c>
    </row>
    <row r="89" spans="3:15" ht="15.5" x14ac:dyDescent="0.35">
      <c r="C89" t="s">
        <v>112</v>
      </c>
    </row>
    <row r="90" spans="3:15" ht="15.5" x14ac:dyDescent="0.35">
      <c r="C90" t="s">
        <v>113</v>
      </c>
    </row>
    <row r="91" spans="3:15" ht="15.5" x14ac:dyDescent="0.35">
      <c r="C91" t="s">
        <v>114</v>
      </c>
      <c r="D91" s="5">
        <v>29801276900</v>
      </c>
      <c r="E91" s="5">
        <v>31247224657</v>
      </c>
      <c r="F91" s="5">
        <v>28171540729</v>
      </c>
      <c r="G91" s="5">
        <v>18720403536</v>
      </c>
      <c r="I91" s="5">
        <v>31247224657</v>
      </c>
      <c r="J91" s="5">
        <v>12696350096</v>
      </c>
      <c r="K91" s="5">
        <v>11445829101</v>
      </c>
      <c r="L91" s="5">
        <v>9369590713</v>
      </c>
      <c r="M91" s="5">
        <v>4927120612</v>
      </c>
      <c r="N91" s="5">
        <v>5443220091</v>
      </c>
      <c r="O91" s="5">
        <v>2590896106</v>
      </c>
    </row>
    <row r="92" spans="3:15" ht="15.5" x14ac:dyDescent="0.35">
      <c r="C92" t="s">
        <v>311</v>
      </c>
      <c r="D92" s="5">
        <v>2961020448</v>
      </c>
      <c r="E92" s="5">
        <v>2890344195</v>
      </c>
      <c r="F92" s="5">
        <v>2250158269</v>
      </c>
      <c r="G92" s="5">
        <v>2527500001</v>
      </c>
      <c r="I92" s="5">
        <v>2890344195</v>
      </c>
      <c r="J92" s="5">
        <v>2514937643</v>
      </c>
      <c r="K92" s="5">
        <v>2150953336</v>
      </c>
      <c r="L92" s="5">
        <v>409319386</v>
      </c>
    </row>
    <row r="93" spans="3:15" ht="15.5" x14ac:dyDescent="0.35">
      <c r="C93" t="s">
        <v>115</v>
      </c>
    </row>
    <row r="94" spans="3:15" ht="15.5" x14ac:dyDescent="0.35">
      <c r="C94" t="s">
        <v>98</v>
      </c>
      <c r="D94" s="5">
        <v>25033934271</v>
      </c>
      <c r="E94" s="5">
        <v>24217954700</v>
      </c>
      <c r="F94" s="5">
        <v>1476107956</v>
      </c>
      <c r="G94" s="5">
        <v>8994268536</v>
      </c>
      <c r="I94" s="5">
        <v>24217954700</v>
      </c>
      <c r="J94" s="5">
        <v>1475607955</v>
      </c>
    </row>
    <row r="95" spans="3:15" ht="15.5" x14ac:dyDescent="0.35">
      <c r="C95" t="s">
        <v>312</v>
      </c>
      <c r="D95" s="5">
        <v>1157942325</v>
      </c>
      <c r="E95" s="5">
        <v>1157942324</v>
      </c>
      <c r="F95" s="5">
        <v>24088075886</v>
      </c>
      <c r="G95" s="5">
        <v>2104339683</v>
      </c>
      <c r="I95" s="5">
        <v>1157942324</v>
      </c>
      <c r="J95" s="5">
        <v>1690401884</v>
      </c>
      <c r="L95" s="5">
        <v>104482447</v>
      </c>
      <c r="M95" s="5">
        <v>232461621</v>
      </c>
      <c r="N95" s="5">
        <v>1133509130</v>
      </c>
      <c r="O95" s="5">
        <v>236272426</v>
      </c>
    </row>
    <row r="96" spans="3:15" ht="15.5" x14ac:dyDescent="0.35">
      <c r="C96" t="s">
        <v>116</v>
      </c>
    </row>
    <row r="97" spans="3:15" ht="15.5" x14ac:dyDescent="0.35">
      <c r="C97" t="s">
        <v>318</v>
      </c>
      <c r="D97" s="5">
        <v>1025000000</v>
      </c>
      <c r="E97" s="5">
        <v>1025000000</v>
      </c>
      <c r="F97" s="5">
        <v>1085841014</v>
      </c>
      <c r="G97" s="5">
        <v>1085841014</v>
      </c>
      <c r="I97" s="5">
        <v>1025000000</v>
      </c>
      <c r="J97" s="5">
        <v>1025000000</v>
      </c>
      <c r="K97" s="5">
        <v>1025000000</v>
      </c>
      <c r="L97" s="5">
        <v>1025000000</v>
      </c>
      <c r="M97" s="5">
        <v>8346202954</v>
      </c>
      <c r="N97" s="5">
        <v>2960340000</v>
      </c>
      <c r="O97" s="5">
        <v>5580999999</v>
      </c>
    </row>
    <row r="98" spans="3:15" ht="15.5" x14ac:dyDescent="0.35">
      <c r="C98" t="s">
        <v>118</v>
      </c>
      <c r="D98" s="5">
        <v>6463197</v>
      </c>
      <c r="E98" s="5">
        <v>14892030</v>
      </c>
      <c r="F98" s="5">
        <v>26254149</v>
      </c>
      <c r="G98" s="5">
        <v>37335779</v>
      </c>
      <c r="I98" s="5">
        <v>14892030</v>
      </c>
      <c r="J98" s="5">
        <v>356605641</v>
      </c>
      <c r="K98" s="5">
        <v>15610094</v>
      </c>
      <c r="L98" s="5">
        <v>591380885</v>
      </c>
      <c r="M98" s="5">
        <v>19866524</v>
      </c>
      <c r="N98" s="5">
        <v>79222222</v>
      </c>
      <c r="O98" s="5">
        <v>287549748</v>
      </c>
    </row>
    <row r="99" spans="3:15" ht="15.5" x14ac:dyDescent="0.35">
      <c r="C99" t="s">
        <v>119</v>
      </c>
      <c r="D99" s="5">
        <v>213476188</v>
      </c>
      <c r="E99" s="5">
        <v>213476188</v>
      </c>
      <c r="F99" s="5">
        <v>113853998</v>
      </c>
      <c r="G99" s="5">
        <v>447869066</v>
      </c>
      <c r="I99" s="5">
        <v>213476188</v>
      </c>
      <c r="J99" s="5">
        <v>215565186</v>
      </c>
      <c r="K99" s="5">
        <v>63105186</v>
      </c>
      <c r="L99" s="5">
        <v>60186889</v>
      </c>
      <c r="M99" s="5">
        <v>8765238</v>
      </c>
      <c r="N99" s="5">
        <v>280671311</v>
      </c>
    </row>
    <row r="100" spans="3:15" ht="15.5" x14ac:dyDescent="0.35">
      <c r="C100" t="s">
        <v>313</v>
      </c>
    </row>
    <row r="101" spans="3:15" ht="15.5" x14ac:dyDescent="0.35">
      <c r="C101" t="s">
        <v>345</v>
      </c>
      <c r="G101" s="5">
        <v>4380000000</v>
      </c>
      <c r="J101" s="5">
        <v>6202832066</v>
      </c>
      <c r="K101" s="5">
        <v>4774979077</v>
      </c>
      <c r="L101" s="5">
        <v>3574981709</v>
      </c>
      <c r="M101" s="5">
        <v>3715364157</v>
      </c>
      <c r="N101" s="5">
        <v>3083072541</v>
      </c>
      <c r="O101" s="5">
        <v>1014565408</v>
      </c>
    </row>
    <row r="102" spans="3:15" ht="15.5" x14ac:dyDescent="0.35">
      <c r="C102" t="s">
        <v>125</v>
      </c>
      <c r="M102" s="5">
        <v>23695313</v>
      </c>
      <c r="N102" s="5">
        <v>118476563</v>
      </c>
      <c r="O102" s="5">
        <v>213257813</v>
      </c>
    </row>
    <row r="103" spans="3:15" ht="15.5" x14ac:dyDescent="0.35">
      <c r="C103" t="s">
        <v>315</v>
      </c>
      <c r="G103" s="5">
        <v>4380000000</v>
      </c>
      <c r="J103" s="5">
        <v>6202832066</v>
      </c>
      <c r="K103" s="5">
        <v>4774979077</v>
      </c>
      <c r="L103" s="5">
        <v>3598677022</v>
      </c>
      <c r="M103" s="5">
        <v>3810145407</v>
      </c>
      <c r="N103" s="5">
        <v>3177853791</v>
      </c>
      <c r="O103" s="5">
        <v>1109346658</v>
      </c>
    </row>
    <row r="104" spans="3:15" ht="15.5" x14ac:dyDescent="0.35">
      <c r="C104" t="s">
        <v>121</v>
      </c>
      <c r="D104" s="5">
        <v>2506820913</v>
      </c>
      <c r="E104" s="5">
        <v>2506820913</v>
      </c>
      <c r="F104" s="5">
        <v>2589605745</v>
      </c>
      <c r="G104" s="5">
        <v>10333826598</v>
      </c>
      <c r="I104" s="5">
        <v>2506820913</v>
      </c>
      <c r="J104" s="5">
        <v>12123100599</v>
      </c>
      <c r="K104" s="5">
        <v>13253903187</v>
      </c>
      <c r="L104" s="5">
        <v>11643687995</v>
      </c>
      <c r="M104" s="5">
        <v>26910552664</v>
      </c>
      <c r="N104" s="5">
        <v>23896549296</v>
      </c>
      <c r="O104" s="5">
        <v>8577226224</v>
      </c>
    </row>
    <row r="105" spans="3:15" ht="15.5" x14ac:dyDescent="0.35">
      <c r="C105" t="s">
        <v>122</v>
      </c>
      <c r="D105" s="5">
        <v>2506820913</v>
      </c>
      <c r="E105" s="5">
        <v>2506820913</v>
      </c>
      <c r="F105" s="5">
        <v>2589605745</v>
      </c>
      <c r="G105" s="5">
        <v>10333826598</v>
      </c>
      <c r="I105" s="5">
        <v>2506820913</v>
      </c>
      <c r="J105" s="5">
        <v>12123100599</v>
      </c>
      <c r="K105" s="5">
        <v>13253903187</v>
      </c>
      <c r="L105" s="5">
        <v>11643687995</v>
      </c>
      <c r="M105" s="5">
        <v>26910552664</v>
      </c>
      <c r="N105" s="5">
        <v>23896549296</v>
      </c>
      <c r="O105" s="5">
        <v>8577226224</v>
      </c>
    </row>
    <row r="106" spans="3:15" ht="15.5" x14ac:dyDescent="0.35">
      <c r="C106" t="s">
        <v>97</v>
      </c>
      <c r="D106" s="5">
        <v>1025000000</v>
      </c>
      <c r="E106" s="5">
        <v>1025000000</v>
      </c>
      <c r="F106" s="5">
        <v>1085841014</v>
      </c>
      <c r="G106" s="5">
        <v>1085841014</v>
      </c>
      <c r="I106" s="5">
        <v>1025000000</v>
      </c>
      <c r="J106" s="5">
        <v>1025000000</v>
      </c>
      <c r="K106" s="5">
        <v>1025000000</v>
      </c>
      <c r="L106" s="5">
        <v>1025000000</v>
      </c>
      <c r="M106" s="5">
        <v>8346202954</v>
      </c>
      <c r="N106" s="5">
        <v>2960340000</v>
      </c>
      <c r="O106" s="5">
        <v>5580999999</v>
      </c>
    </row>
    <row r="107" spans="3:15" ht="15.5" x14ac:dyDescent="0.35">
      <c r="C107" t="s">
        <v>316</v>
      </c>
    </row>
    <row r="108" spans="3:15" ht="15.5" x14ac:dyDescent="0.35">
      <c r="C108" t="s">
        <v>314</v>
      </c>
      <c r="G108" s="5">
        <v>7744220853</v>
      </c>
      <c r="J108" s="5">
        <v>9594335868</v>
      </c>
      <c r="K108" s="5">
        <v>11176264796</v>
      </c>
      <c r="L108" s="5">
        <v>9871656450</v>
      </c>
      <c r="M108" s="5">
        <v>17892792066</v>
      </c>
      <c r="N108" s="5">
        <v>20327724947</v>
      </c>
      <c r="O108" s="5">
        <v>2394271880</v>
      </c>
    </row>
    <row r="109" spans="3:15" ht="15.5" x14ac:dyDescent="0.35">
      <c r="C109" t="s">
        <v>317</v>
      </c>
      <c r="G109" s="5">
        <v>7744220853</v>
      </c>
      <c r="J109" s="5">
        <v>9594335868</v>
      </c>
      <c r="K109" s="5">
        <v>11176264796</v>
      </c>
      <c r="L109" s="5">
        <v>9871656450</v>
      </c>
      <c r="M109" s="5">
        <v>17916487379</v>
      </c>
      <c r="N109" s="5">
        <v>20446201510</v>
      </c>
      <c r="O109" s="5">
        <v>2607529693</v>
      </c>
    </row>
    <row r="110" spans="3:15" ht="15.5" x14ac:dyDescent="0.35">
      <c r="C110" t="s">
        <v>127</v>
      </c>
      <c r="D110" s="5">
        <v>32308097813</v>
      </c>
      <c r="E110" s="5">
        <v>33754045570</v>
      </c>
      <c r="F110" s="5">
        <v>30761146474</v>
      </c>
      <c r="G110" s="5">
        <v>29054230134</v>
      </c>
      <c r="I110" s="5">
        <v>33754045570</v>
      </c>
      <c r="J110" s="5">
        <v>24819450695</v>
      </c>
      <c r="K110" s="5">
        <v>24699732288</v>
      </c>
      <c r="L110" s="5">
        <v>21013278708</v>
      </c>
      <c r="M110" s="5">
        <v>31837673276</v>
      </c>
      <c r="N110" s="5">
        <v>29339769387</v>
      </c>
      <c r="O110" s="5">
        <v>11168122330</v>
      </c>
    </row>
    <row r="111" spans="3:15" ht="15.5" x14ac:dyDescent="0.35">
      <c r="C111" t="s">
        <v>128</v>
      </c>
    </row>
    <row r="112" spans="3:15" ht="15.5" x14ac:dyDescent="0.35">
      <c r="C112" t="s">
        <v>129</v>
      </c>
      <c r="D112" s="5">
        <v>68381072500</v>
      </c>
      <c r="E112" s="5">
        <v>68381072500</v>
      </c>
      <c r="F112" s="5">
        <v>68381072500</v>
      </c>
      <c r="G112" s="5">
        <v>68381072500</v>
      </c>
      <c r="I112" s="5">
        <v>68381072500</v>
      </c>
      <c r="J112" s="5">
        <v>68381072500</v>
      </c>
      <c r="K112" s="5">
        <v>68381072500</v>
      </c>
      <c r="L112" s="5">
        <v>68179652500</v>
      </c>
      <c r="M112" s="5">
        <v>68179482500</v>
      </c>
      <c r="N112" s="5">
        <v>68179280500</v>
      </c>
      <c r="O112" s="5">
        <v>35000000000</v>
      </c>
    </row>
    <row r="113" spans="2:15" ht="15.5" x14ac:dyDescent="0.35">
      <c r="C113" t="s">
        <v>130</v>
      </c>
      <c r="O113" s="5">
        <v>1920444425</v>
      </c>
    </row>
    <row r="114" spans="2:15" ht="15.5" x14ac:dyDescent="0.35">
      <c r="C114" t="s">
        <v>131</v>
      </c>
      <c r="D114" s="5">
        <v>-21172204259</v>
      </c>
      <c r="E114" s="5">
        <v>-20533275700</v>
      </c>
      <c r="F114" s="5">
        <v>-10748235726</v>
      </c>
      <c r="G114" s="5">
        <v>-9781583598</v>
      </c>
      <c r="I114" s="5">
        <v>-20533275700</v>
      </c>
      <c r="J114" s="5">
        <v>-8987369604</v>
      </c>
      <c r="K114" s="5">
        <v>-9846645744</v>
      </c>
      <c r="L114" s="5">
        <v>-7725810891</v>
      </c>
      <c r="M114" s="5">
        <v>-4977652854</v>
      </c>
      <c r="N114" s="5">
        <v>-4161340533</v>
      </c>
      <c r="O114" s="5">
        <v>-2323420419</v>
      </c>
    </row>
    <row r="115" spans="2:15" ht="15.5" x14ac:dyDescent="0.35">
      <c r="C115" t="s">
        <v>133</v>
      </c>
      <c r="D115" s="5">
        <v>-21172204259</v>
      </c>
      <c r="E115" s="5">
        <v>-20533275700</v>
      </c>
      <c r="F115" s="5">
        <v>-10748235726</v>
      </c>
      <c r="G115" s="5">
        <v>-9781583598</v>
      </c>
      <c r="I115" s="5">
        <v>-20533275700</v>
      </c>
      <c r="J115" s="5">
        <v>-8987369604</v>
      </c>
      <c r="K115" s="5">
        <v>-9846645744</v>
      </c>
      <c r="L115" s="5">
        <v>-7725810891</v>
      </c>
      <c r="M115" s="5">
        <v>-4977652854</v>
      </c>
      <c r="N115" s="5">
        <v>-4161340533</v>
      </c>
      <c r="O115" s="5">
        <v>-2323420419</v>
      </c>
    </row>
    <row r="116" spans="2:15" ht="15.5" x14ac:dyDescent="0.35">
      <c r="C116" t="s">
        <v>134</v>
      </c>
      <c r="D116" s="5">
        <v>-21172204259</v>
      </c>
      <c r="E116" s="5">
        <v>-20533275700</v>
      </c>
      <c r="F116" s="5">
        <v>-10748235726</v>
      </c>
      <c r="G116" s="5">
        <v>-9781583598</v>
      </c>
      <c r="I116" s="5">
        <v>-20533275700</v>
      </c>
      <c r="J116" s="5">
        <v>-8987369604</v>
      </c>
      <c r="K116" s="5">
        <v>-9846645744</v>
      </c>
      <c r="L116" s="5">
        <v>-7725810891</v>
      </c>
      <c r="M116" s="5">
        <v>-4977652854</v>
      </c>
      <c r="N116" s="5">
        <v>-4161340533</v>
      </c>
      <c r="O116" s="5">
        <v>-2323420419</v>
      </c>
    </row>
    <row r="117" spans="2:15" ht="15.5" x14ac:dyDescent="0.35">
      <c r="C117" t="s">
        <v>135</v>
      </c>
      <c r="D117" s="5">
        <v>10854554777</v>
      </c>
      <c r="E117" s="5">
        <v>10993970372</v>
      </c>
      <c r="F117" s="5">
        <v>11252454644</v>
      </c>
      <c r="G117" s="5">
        <v>11405869229</v>
      </c>
      <c r="I117" s="5">
        <v>10993970372</v>
      </c>
      <c r="J117" s="5">
        <v>11356394844</v>
      </c>
      <c r="K117" s="5">
        <v>10145869365</v>
      </c>
      <c r="L117" s="5">
        <v>7497874206</v>
      </c>
      <c r="M117" s="5">
        <v>7656236421</v>
      </c>
      <c r="N117" s="5">
        <v>4488918774</v>
      </c>
      <c r="O117" s="5">
        <v>740976032</v>
      </c>
    </row>
    <row r="118" spans="2:15" ht="15.5" x14ac:dyDescent="0.35">
      <c r="C118" t="s">
        <v>9</v>
      </c>
      <c r="D118" s="5">
        <v>60463774071</v>
      </c>
      <c r="E118" s="5">
        <v>61242118225</v>
      </c>
      <c r="F118" s="5">
        <v>70965392325</v>
      </c>
      <c r="G118" s="5">
        <v>72085459038</v>
      </c>
      <c r="I118" s="5">
        <v>61242118225</v>
      </c>
      <c r="J118" s="5">
        <v>72830198647</v>
      </c>
      <c r="K118" s="5">
        <v>70857637419</v>
      </c>
      <c r="L118" s="5">
        <v>70079237642</v>
      </c>
      <c r="M118" s="5">
        <v>72941244871</v>
      </c>
      <c r="N118" s="5">
        <v>70563934001</v>
      </c>
      <c r="O118" s="5">
        <v>35298787488</v>
      </c>
    </row>
    <row r="119" spans="2:15" ht="15.5" x14ac:dyDescent="0.35">
      <c r="C119" t="s">
        <v>136</v>
      </c>
      <c r="D119" s="5">
        <v>92771871884</v>
      </c>
      <c r="E119" s="5">
        <v>94996163795</v>
      </c>
      <c r="F119" s="5">
        <v>101726538799</v>
      </c>
      <c r="G119" s="5">
        <v>101139689172</v>
      </c>
      <c r="I119" s="5">
        <v>94996163795</v>
      </c>
      <c r="J119" s="5">
        <v>97649649342</v>
      </c>
      <c r="K119" s="5">
        <v>95557369707</v>
      </c>
      <c r="L119" s="5">
        <v>91092516350</v>
      </c>
      <c r="M119" s="5">
        <v>104778918147</v>
      </c>
      <c r="N119" s="5">
        <v>99903703388</v>
      </c>
      <c r="O119" s="5">
        <v>46466909818</v>
      </c>
    </row>
    <row r="120" spans="2:15" ht="15.5" x14ac:dyDescent="0.35">
      <c r="C120" t="s">
        <v>137</v>
      </c>
      <c r="D120" s="5">
        <v>683810725</v>
      </c>
      <c r="E120" s="5">
        <v>683810725</v>
      </c>
      <c r="F120" s="5">
        <v>683810725</v>
      </c>
      <c r="G120" s="5">
        <v>683810725</v>
      </c>
      <c r="I120" s="5">
        <v>683810725</v>
      </c>
      <c r="J120" s="5">
        <v>683810725</v>
      </c>
      <c r="K120" s="5">
        <v>683810725</v>
      </c>
      <c r="L120" s="5">
        <v>681796525</v>
      </c>
      <c r="M120" s="5">
        <v>680000000</v>
      </c>
      <c r="N120" s="5">
        <v>680000000</v>
      </c>
      <c r="O120" s="5">
        <v>35000000</v>
      </c>
    </row>
    <row r="122" spans="2:15" ht="15.5" x14ac:dyDescent="0.35">
      <c r="B122" t="s">
        <v>138</v>
      </c>
      <c r="C122" t="s">
        <v>139</v>
      </c>
      <c r="D122" s="5">
        <v>-2215765838</v>
      </c>
      <c r="E122" s="5">
        <v>500164167</v>
      </c>
      <c r="F122" s="5">
        <v>-8780278270</v>
      </c>
      <c r="G122" s="5">
        <v>-646927162</v>
      </c>
      <c r="I122" s="5">
        <v>-8090303737</v>
      </c>
      <c r="J122" s="5">
        <v>2079058493</v>
      </c>
      <c r="K122" s="5">
        <v>-9994929647</v>
      </c>
      <c r="L122" s="5">
        <v>-7767985876</v>
      </c>
      <c r="M122" s="5">
        <v>9040961334</v>
      </c>
      <c r="N122" s="5">
        <v>-42014473095</v>
      </c>
      <c r="O122" s="5">
        <v>-1981551656</v>
      </c>
    </row>
    <row r="123" spans="2:15" ht="15.5" x14ac:dyDescent="0.35">
      <c r="C123" t="s">
        <v>140</v>
      </c>
      <c r="D123" s="5">
        <v>317513152</v>
      </c>
      <c r="E123" s="5">
        <v>2925768348</v>
      </c>
      <c r="F123" s="5">
        <v>388000004</v>
      </c>
      <c r="G123" s="5">
        <v>678300361</v>
      </c>
      <c r="I123" s="5">
        <v>6937927577</v>
      </c>
      <c r="J123" s="5">
        <v>35153204598</v>
      </c>
      <c r="K123" s="5">
        <v>9392422815</v>
      </c>
      <c r="L123" s="5">
        <v>12797944553</v>
      </c>
      <c r="M123" s="5">
        <v>6191650913</v>
      </c>
      <c r="N123" s="5">
        <v>2669041723</v>
      </c>
      <c r="O123" s="5">
        <v>7804088493</v>
      </c>
    </row>
    <row r="124" spans="2:15" ht="15.5" x14ac:dyDescent="0.35">
      <c r="C124" t="s">
        <v>575</v>
      </c>
      <c r="M124" s="5">
        <v>20000000000</v>
      </c>
    </row>
    <row r="125" spans="2:15" ht="15.5" x14ac:dyDescent="0.35">
      <c r="C125" t="s">
        <v>143</v>
      </c>
      <c r="D125" s="5">
        <v>-736085649</v>
      </c>
      <c r="E125" s="5">
        <v>7215803295</v>
      </c>
      <c r="F125" s="5">
        <v>-6941617360</v>
      </c>
      <c r="G125" s="5">
        <v>-589779732</v>
      </c>
      <c r="I125" s="5">
        <v>-1250179426</v>
      </c>
      <c r="J125" s="5">
        <v>-20670013154</v>
      </c>
      <c r="K125" s="5">
        <v>-13387920391</v>
      </c>
      <c r="L125" s="5">
        <v>-17196247245</v>
      </c>
      <c r="M125" s="5">
        <v>-14484903696</v>
      </c>
      <c r="N125" s="5">
        <v>-42104472080</v>
      </c>
      <c r="O125" s="5">
        <v>-6100860746</v>
      </c>
    </row>
    <row r="126" spans="2:15" ht="15.5" x14ac:dyDescent="0.35">
      <c r="C126" t="s">
        <v>371</v>
      </c>
      <c r="D126" s="5">
        <v>-1836701764</v>
      </c>
      <c r="F126" s="5">
        <v>1968126605</v>
      </c>
      <c r="G126" s="5">
        <v>-767749195</v>
      </c>
      <c r="O126" s="5">
        <v>-3761096288</v>
      </c>
    </row>
    <row r="127" spans="2:15" ht="15.5" x14ac:dyDescent="0.35">
      <c r="C127" t="s">
        <v>144</v>
      </c>
      <c r="E127" s="5">
        <v>-9667203941</v>
      </c>
      <c r="F127" s="5">
        <v>-4235420361</v>
      </c>
      <c r="I127" s="5">
        <v>-13902624302</v>
      </c>
      <c r="J127" s="5">
        <v>-12529379318</v>
      </c>
      <c r="K127" s="5">
        <v>-6070595300</v>
      </c>
      <c r="L127" s="5">
        <v>-5529094443</v>
      </c>
      <c r="M127" s="5">
        <v>-3218915091</v>
      </c>
      <c r="N127" s="5">
        <v>-3233058857</v>
      </c>
    </row>
    <row r="128" spans="2:15" ht="15.5" x14ac:dyDescent="0.35">
      <c r="C128" t="s">
        <v>576</v>
      </c>
      <c r="E128" s="5">
        <v>27704843</v>
      </c>
      <c r="F128" s="5">
        <v>106586556</v>
      </c>
      <c r="I128" s="5">
        <v>134291399</v>
      </c>
      <c r="J128" s="5">
        <v>138563389</v>
      </c>
      <c r="K128" s="5">
        <v>87307840</v>
      </c>
      <c r="L128" s="5">
        <v>2167990562</v>
      </c>
      <c r="M128" s="5">
        <v>561261548</v>
      </c>
      <c r="N128" s="5">
        <v>727372340</v>
      </c>
      <c r="O128" s="5">
        <v>104116614</v>
      </c>
    </row>
    <row r="129" spans="3:15" ht="15.5" x14ac:dyDescent="0.35">
      <c r="C129" t="s">
        <v>366</v>
      </c>
      <c r="D129" s="5">
        <v>41701825</v>
      </c>
      <c r="F129" s="5">
        <v>-63681319</v>
      </c>
      <c r="G129" s="5">
        <v>34734267</v>
      </c>
    </row>
    <row r="130" spans="3:15" ht="15.5" x14ac:dyDescent="0.35">
      <c r="C130" t="s">
        <v>26</v>
      </c>
      <c r="D130" s="5">
        <v>-2193402</v>
      </c>
      <c r="E130" s="5">
        <v>-1908378</v>
      </c>
      <c r="F130" s="5">
        <v>-2272395</v>
      </c>
      <c r="G130" s="5">
        <v>-2432863</v>
      </c>
      <c r="I130" s="5">
        <v>-9718985</v>
      </c>
      <c r="J130" s="5">
        <v>-13317022</v>
      </c>
      <c r="K130" s="5">
        <v>-16144611</v>
      </c>
      <c r="L130" s="5">
        <v>-8579303</v>
      </c>
      <c r="M130" s="5">
        <v>-8132340</v>
      </c>
      <c r="N130" s="5">
        <v>-73356221</v>
      </c>
      <c r="O130" s="5">
        <v>-27799729</v>
      </c>
    </row>
    <row r="131" spans="3:15" ht="15.5" x14ac:dyDescent="0.35">
      <c r="C131" t="s">
        <v>159</v>
      </c>
      <c r="D131" s="5">
        <v>886655824</v>
      </c>
      <c r="E131" s="5">
        <v>442624523</v>
      </c>
      <c r="F131" s="5">
        <v>8251482981</v>
      </c>
      <c r="G131" s="5">
        <v>899803973</v>
      </c>
      <c r="I131" s="5">
        <v>6944678810</v>
      </c>
      <c r="J131" s="5">
        <v>-154075939</v>
      </c>
      <c r="K131" s="5">
        <v>5742756401</v>
      </c>
      <c r="L131" s="5">
        <v>-15577281268</v>
      </c>
      <c r="M131" s="5">
        <v>2196783522</v>
      </c>
      <c r="N131" s="5">
        <v>50519583600</v>
      </c>
      <c r="O131" s="5">
        <v>3561806778</v>
      </c>
    </row>
    <row r="132" spans="3:15" ht="15.5" x14ac:dyDescent="0.35">
      <c r="C132" t="s">
        <v>160</v>
      </c>
      <c r="G132" s="5">
        <v>-4112000</v>
      </c>
      <c r="I132" s="5">
        <v>-4112000</v>
      </c>
      <c r="J132" s="5">
        <v>-1270758873</v>
      </c>
      <c r="K132" s="5">
        <v>-151376500</v>
      </c>
      <c r="L132" s="5">
        <v>-227007000</v>
      </c>
      <c r="M132" s="5">
        <v>3050000000</v>
      </c>
      <c r="N132" s="5">
        <v>3750000000</v>
      </c>
      <c r="O132" s="5">
        <v>-896677501</v>
      </c>
    </row>
    <row r="133" spans="3:15" ht="15.5" x14ac:dyDescent="0.35">
      <c r="C133" t="s">
        <v>161</v>
      </c>
      <c r="G133" s="5">
        <v>-4112000</v>
      </c>
      <c r="I133" s="5">
        <v>-4112000</v>
      </c>
      <c r="J133" s="5">
        <v>-1270758873</v>
      </c>
      <c r="K133" s="5">
        <v>-151376500</v>
      </c>
      <c r="L133" s="5">
        <v>-227007000</v>
      </c>
      <c r="O133" s="5">
        <v>-896677501</v>
      </c>
    </row>
    <row r="134" spans="3:15" ht="15.5" x14ac:dyDescent="0.35">
      <c r="C134" t="s">
        <v>577</v>
      </c>
    </row>
    <row r="135" spans="3:15" ht="15.5" x14ac:dyDescent="0.35">
      <c r="C135" t="s">
        <v>578</v>
      </c>
      <c r="M135" s="5">
        <v>3050000000</v>
      </c>
      <c r="N135" s="5">
        <v>3750000000</v>
      </c>
    </row>
    <row r="136" spans="3:15" ht="15.5" x14ac:dyDescent="0.35">
      <c r="C136" t="s">
        <v>170</v>
      </c>
      <c r="D136" s="5">
        <v>886655824</v>
      </c>
      <c r="E136" s="5">
        <v>442624523</v>
      </c>
      <c r="F136" s="5">
        <v>8251482981</v>
      </c>
      <c r="G136" s="5">
        <v>899803973</v>
      </c>
      <c r="I136" s="5">
        <v>6944678810</v>
      </c>
      <c r="J136" s="5">
        <v>-154075939</v>
      </c>
      <c r="K136" s="5">
        <v>5742756401</v>
      </c>
      <c r="L136" s="5">
        <v>-15577281268</v>
      </c>
      <c r="M136" s="5">
        <v>2196783522</v>
      </c>
      <c r="N136" s="5">
        <v>50519583600</v>
      </c>
      <c r="O136" s="5">
        <v>3561806778</v>
      </c>
    </row>
    <row r="137" spans="3:15" ht="15.5" x14ac:dyDescent="0.35">
      <c r="C137" t="s">
        <v>579</v>
      </c>
      <c r="E137" s="5">
        <v>264779374</v>
      </c>
      <c r="F137" s="5">
        <v>-14251677600</v>
      </c>
      <c r="G137" s="5">
        <v>-1810269708</v>
      </c>
      <c r="I137" s="5">
        <v>-15797167934</v>
      </c>
      <c r="J137" s="5">
        <v>-6202832066</v>
      </c>
      <c r="K137" s="5">
        <v>-8659126960</v>
      </c>
      <c r="L137" s="5">
        <v>-8161518064</v>
      </c>
      <c r="M137" s="5">
        <v>-3094560782</v>
      </c>
      <c r="N137" s="5">
        <v>20001960200</v>
      </c>
      <c r="O137" s="5">
        <v>1717767715</v>
      </c>
    </row>
    <row r="138" spans="3:15" ht="15.5" x14ac:dyDescent="0.35">
      <c r="C138" t="s">
        <v>459</v>
      </c>
      <c r="D138" s="5">
        <v>815979571</v>
      </c>
      <c r="E138" s="5">
        <v>-22502660580</v>
      </c>
      <c r="F138" s="5">
        <v>22502660580</v>
      </c>
      <c r="G138" s="5">
        <v>-30000000</v>
      </c>
      <c r="L138" s="5">
        <v>-7321202954</v>
      </c>
      <c r="M138" s="5">
        <v>5385862954</v>
      </c>
    </row>
    <row r="139" spans="3:15" ht="15.5" x14ac:dyDescent="0.35">
      <c r="C139" t="s">
        <v>580</v>
      </c>
      <c r="G139" s="5">
        <v>2679232667</v>
      </c>
      <c r="K139" s="5">
        <v>-23695313</v>
      </c>
      <c r="L139" s="5">
        <v>-94781250</v>
      </c>
      <c r="M139" s="5">
        <v>-94781250</v>
      </c>
      <c r="N139" s="5">
        <v>-94781251</v>
      </c>
      <c r="O139" s="5">
        <v>308039063</v>
      </c>
    </row>
    <row r="140" spans="3:15" ht="15.5" x14ac:dyDescent="0.35">
      <c r="C140" t="s">
        <v>569</v>
      </c>
      <c r="N140" s="5">
        <v>34650000000</v>
      </c>
    </row>
    <row r="141" spans="3:15" ht="15.5" x14ac:dyDescent="0.35">
      <c r="C141" t="s">
        <v>581</v>
      </c>
      <c r="O141" s="5">
        <v>-191300557</v>
      </c>
    </row>
    <row r="142" spans="3:15" ht="15.5" x14ac:dyDescent="0.35">
      <c r="C142" t="s">
        <v>582</v>
      </c>
      <c r="K142" s="5">
        <v>261846000</v>
      </c>
      <c r="L142" s="5">
        <v>221000</v>
      </c>
      <c r="M142" s="5">
        <v>262600</v>
      </c>
      <c r="N142" s="5">
        <v>233064650</v>
      </c>
    </row>
    <row r="143" spans="3:15" ht="15.5" x14ac:dyDescent="0.35">
      <c r="C143" t="s">
        <v>583</v>
      </c>
      <c r="N143" s="5">
        <v>-1650000000</v>
      </c>
    </row>
    <row r="144" spans="3:15" ht="15.5" x14ac:dyDescent="0.35">
      <c r="C144" t="s">
        <v>130</v>
      </c>
      <c r="K144" s="5">
        <v>3000000000</v>
      </c>
      <c r="O144" s="5">
        <v>-58699443</v>
      </c>
    </row>
    <row r="145" spans="2:15" ht="15.5" x14ac:dyDescent="0.35">
      <c r="C145" t="s">
        <v>187</v>
      </c>
      <c r="D145" s="5">
        <v>-1329110014</v>
      </c>
      <c r="E145" s="5">
        <v>942788690</v>
      </c>
      <c r="F145" s="5">
        <v>-528795289</v>
      </c>
      <c r="G145" s="5">
        <v>248764811</v>
      </c>
      <c r="I145" s="5">
        <v>-1149736927</v>
      </c>
      <c r="J145" s="5">
        <v>654223681</v>
      </c>
      <c r="K145" s="5">
        <v>-4403549746</v>
      </c>
      <c r="L145" s="5">
        <v>-23572274144</v>
      </c>
      <c r="M145" s="5">
        <v>14287744856</v>
      </c>
      <c r="N145" s="5">
        <v>12255110505</v>
      </c>
      <c r="O145" s="5">
        <v>683577621</v>
      </c>
    </row>
    <row r="146" spans="2:15" ht="15.5" x14ac:dyDescent="0.35">
      <c r="C146" t="s">
        <v>188</v>
      </c>
      <c r="D146" s="5">
        <v>3049094765</v>
      </c>
      <c r="E146" s="5">
        <v>-2514937643</v>
      </c>
      <c r="I146" s="5">
        <v>1308487497</v>
      </c>
      <c r="J146" s="5">
        <v>654263816</v>
      </c>
      <c r="K146" s="5">
        <v>5057813562</v>
      </c>
      <c r="L146" s="5">
        <v>28630087706</v>
      </c>
      <c r="M146" s="5">
        <v>14342342851</v>
      </c>
      <c r="N146" s="5">
        <v>2087232345</v>
      </c>
      <c r="O146" s="5">
        <v>1403654724</v>
      </c>
    </row>
    <row r="147" spans="2:15" ht="15.5" x14ac:dyDescent="0.35">
      <c r="C147" t="s">
        <v>189</v>
      </c>
      <c r="D147" s="5">
        <v>1719984751</v>
      </c>
      <c r="E147" s="5">
        <v>-1572148953</v>
      </c>
      <c r="F147" s="5">
        <v>-528795289</v>
      </c>
      <c r="G147" s="5">
        <v>248764811</v>
      </c>
      <c r="I147" s="5">
        <v>158750570</v>
      </c>
      <c r="J147" s="5">
        <v>1308487497</v>
      </c>
      <c r="K147" s="5">
        <v>654263816</v>
      </c>
      <c r="L147" s="5">
        <v>5057813562</v>
      </c>
      <c r="M147" s="5">
        <v>28630087707</v>
      </c>
      <c r="N147" s="5">
        <v>14342342850</v>
      </c>
      <c r="O147" s="5">
        <v>2087232345</v>
      </c>
    </row>
    <row r="149" spans="2:15" ht="15.5" x14ac:dyDescent="0.35">
      <c r="B149" t="s">
        <v>190</v>
      </c>
      <c r="C149" t="s">
        <v>11</v>
      </c>
      <c r="D149" s="5">
        <v>680000000</v>
      </c>
      <c r="E149" s="5">
        <v>680000000</v>
      </c>
      <c r="F149" s="5">
        <v>680000000</v>
      </c>
      <c r="G149" s="5">
        <v>680000000</v>
      </c>
      <c r="I149" s="5">
        <v>680000000</v>
      </c>
      <c r="J149" s="5">
        <v>680000000</v>
      </c>
      <c r="K149" s="5">
        <v>680000000</v>
      </c>
      <c r="L149" s="5">
        <v>680000000</v>
      </c>
      <c r="M149" s="5">
        <v>680000000</v>
      </c>
      <c r="N149" s="5">
        <v>680000000</v>
      </c>
      <c r="O149" s="5">
        <v>40000000</v>
      </c>
    </row>
    <row r="150" spans="2:15" ht="15.5" x14ac:dyDescent="0.35">
      <c r="C150" t="s">
        <v>191</v>
      </c>
      <c r="D150" s="6">
        <v>-0.93</v>
      </c>
      <c r="E150" s="6">
        <v>-14.31</v>
      </c>
      <c r="F150" s="6">
        <v>-1.41</v>
      </c>
      <c r="G150" s="6">
        <v>-1.17</v>
      </c>
    </row>
    <row r="151" spans="2:15" ht="15.5" x14ac:dyDescent="0.35">
      <c r="C151" t="s">
        <v>192</v>
      </c>
      <c r="D151" s="6">
        <v>-356.99</v>
      </c>
      <c r="E151" s="6">
        <v>-47.52</v>
      </c>
      <c r="F151" s="6">
        <v>-439.72</v>
      </c>
      <c r="G151" s="6">
        <v>-166.67</v>
      </c>
    </row>
    <row r="152" spans="2:15" ht="15.5" x14ac:dyDescent="0.35">
      <c r="C152" t="s">
        <v>59</v>
      </c>
      <c r="D152" s="6">
        <v>85.94</v>
      </c>
      <c r="E152" s="6">
        <v>1191.54</v>
      </c>
      <c r="F152" s="6">
        <v>1059.9100000000001</v>
      </c>
      <c r="G152" s="6">
        <v>195.41</v>
      </c>
    </row>
    <row r="153" spans="2:15" ht="15.5" x14ac:dyDescent="0.35">
      <c r="C153" t="s">
        <v>193</v>
      </c>
      <c r="D153" s="5">
        <v>-770000000</v>
      </c>
      <c r="E153" s="5">
        <v>-10030000000</v>
      </c>
      <c r="F153" s="5">
        <v>-1120000000</v>
      </c>
      <c r="G153" s="5">
        <v>-890000000</v>
      </c>
    </row>
    <row r="154" spans="2:15" ht="15.5" x14ac:dyDescent="0.35">
      <c r="C154" t="s">
        <v>194</v>
      </c>
      <c r="D154" s="6">
        <v>-6.8999999999999999E-3</v>
      </c>
      <c r="E154" s="6">
        <v>-0.10300000000000001</v>
      </c>
      <c r="F154" s="6">
        <v>-9.4999999999999998E-3</v>
      </c>
      <c r="G154" s="6">
        <v>-7.9000000000000008E-3</v>
      </c>
    </row>
    <row r="155" spans="2:15" ht="15.5" x14ac:dyDescent="0.35">
      <c r="C155" t="s">
        <v>195</v>
      </c>
      <c r="D155" s="6">
        <v>-1.29E-2</v>
      </c>
      <c r="E155" s="6">
        <v>-0.19469999999999998</v>
      </c>
      <c r="F155" s="6">
        <v>-1.6200000000000003E-2</v>
      </c>
      <c r="G155" s="6">
        <v>-1.32E-2</v>
      </c>
    </row>
    <row r="156" spans="2:15" ht="15.5" x14ac:dyDescent="0.35">
      <c r="C156" t="s">
        <v>196</v>
      </c>
      <c r="D156" s="6">
        <v>-1.29E-2</v>
      </c>
      <c r="E156" s="6">
        <v>-0.14679999999999999</v>
      </c>
      <c r="F156" s="6">
        <v>-1.49E-2</v>
      </c>
      <c r="G156" s="6">
        <v>-1.11E-2</v>
      </c>
    </row>
    <row r="157" spans="2:15" ht="15.5" x14ac:dyDescent="0.35">
      <c r="C157" t="s">
        <v>197</v>
      </c>
    </row>
    <row r="158" spans="2:15" ht="15.5" x14ac:dyDescent="0.35">
      <c r="C158" t="s">
        <v>198</v>
      </c>
      <c r="D158" s="5">
        <v>60000000000</v>
      </c>
      <c r="E158" s="5">
        <v>61000000000</v>
      </c>
      <c r="F158" s="5">
        <v>71000000000</v>
      </c>
      <c r="G158" s="5">
        <v>72000000000</v>
      </c>
    </row>
    <row r="159" spans="2:15" ht="15.5" x14ac:dyDescent="0.35">
      <c r="C159" t="s">
        <v>199</v>
      </c>
      <c r="D159" s="6">
        <v>4.58</v>
      </c>
      <c r="E159" s="6">
        <v>9.25</v>
      </c>
      <c r="F159" s="6">
        <v>7.1</v>
      </c>
      <c r="G159" s="6">
        <v>2.2000000000000002</v>
      </c>
    </row>
    <row r="160" spans="2:15" ht="15.5" x14ac:dyDescent="0.35">
      <c r="C160" t="s">
        <v>200</v>
      </c>
      <c r="D160" s="6">
        <v>72.55</v>
      </c>
      <c r="E160" s="6">
        <v>73.48</v>
      </c>
      <c r="F160" s="6">
        <v>87.32</v>
      </c>
      <c r="G160" s="6">
        <v>88.74</v>
      </c>
    </row>
    <row r="161" spans="3:15" ht="15.5" x14ac:dyDescent="0.35">
      <c r="C161" t="s">
        <v>201</v>
      </c>
      <c r="D161" s="6">
        <v>4.58</v>
      </c>
      <c r="E161" s="6">
        <v>9.25</v>
      </c>
      <c r="F161" s="6">
        <v>7.1</v>
      </c>
      <c r="G161" s="6">
        <v>2.2000000000000002</v>
      </c>
    </row>
    <row r="162" spans="3:15" ht="15.5" x14ac:dyDescent="0.35">
      <c r="C162" t="s">
        <v>202</v>
      </c>
      <c r="D162" s="6">
        <v>72.55</v>
      </c>
      <c r="E162" s="6">
        <v>73.48</v>
      </c>
      <c r="F162" s="6">
        <v>87.32</v>
      </c>
      <c r="G162" s="6">
        <v>88.74</v>
      </c>
    </row>
    <row r="163" spans="3:15" ht="15.5" x14ac:dyDescent="0.35">
      <c r="C163" t="s">
        <v>203</v>
      </c>
      <c r="D163" s="5">
        <v>3000000000</v>
      </c>
      <c r="E163" s="5">
        <v>3000000000</v>
      </c>
      <c r="F163" s="5">
        <v>2000000000</v>
      </c>
      <c r="G163" s="5">
        <v>7000000000</v>
      </c>
    </row>
    <row r="164" spans="3:15" ht="15.5" x14ac:dyDescent="0.35">
      <c r="C164" t="s">
        <v>204</v>
      </c>
      <c r="G164" s="5">
        <v>8000000000</v>
      </c>
    </row>
    <row r="165" spans="3:15" ht="15.5" x14ac:dyDescent="0.35">
      <c r="C165" t="s">
        <v>205</v>
      </c>
      <c r="D165" s="5">
        <v>50000000000</v>
      </c>
      <c r="E165" s="5">
        <v>50000000000</v>
      </c>
      <c r="F165" s="5">
        <v>60000000000</v>
      </c>
      <c r="G165" s="5">
        <v>61000000000</v>
      </c>
    </row>
    <row r="166" spans="3:15" ht="15.5" x14ac:dyDescent="0.35">
      <c r="C166" t="s">
        <v>23</v>
      </c>
      <c r="D166" s="5">
        <v>3000000000</v>
      </c>
      <c r="E166" s="5">
        <v>3000000000</v>
      </c>
      <c r="F166" s="5">
        <v>2000000000</v>
      </c>
      <c r="G166" s="5">
        <v>15000000000</v>
      </c>
    </row>
    <row r="167" spans="3:15" ht="15.5" x14ac:dyDescent="0.35">
      <c r="C167" t="s">
        <v>20</v>
      </c>
      <c r="D167" s="5">
        <v>1000000000</v>
      </c>
      <c r="E167" s="5">
        <v>0</v>
      </c>
      <c r="F167" s="5">
        <v>1000000000</v>
      </c>
      <c r="G167" s="5">
        <v>12000000000</v>
      </c>
    </row>
    <row r="168" spans="3:15" ht="15.5" x14ac:dyDescent="0.35">
      <c r="C168" t="s">
        <v>206</v>
      </c>
      <c r="D168" s="5">
        <v>49000000000</v>
      </c>
      <c r="E168" s="5">
        <v>50000000000</v>
      </c>
      <c r="F168" s="5">
        <v>60000000000</v>
      </c>
      <c r="G168" s="5">
        <v>81000000000</v>
      </c>
    </row>
    <row r="169" spans="3:15" ht="15.5" x14ac:dyDescent="0.35">
      <c r="C169" t="s">
        <v>207</v>
      </c>
      <c r="D169" s="5">
        <v>-2000000000</v>
      </c>
      <c r="E169" s="5">
        <v>1000000000</v>
      </c>
      <c r="F169" s="5">
        <v>-9000000000</v>
      </c>
      <c r="G169" s="5">
        <v>-1000000000</v>
      </c>
    </row>
    <row r="170" spans="3:15" ht="15.5" x14ac:dyDescent="0.35">
      <c r="C170" t="s">
        <v>208</v>
      </c>
      <c r="G170" s="5">
        <v>0</v>
      </c>
    </row>
    <row r="171" spans="3:15" ht="15.5" x14ac:dyDescent="0.35">
      <c r="C171" t="s">
        <v>12</v>
      </c>
      <c r="D171" s="5">
        <v>-2000000000</v>
      </c>
      <c r="E171" s="5">
        <v>1000000000</v>
      </c>
      <c r="F171" s="5">
        <v>-9000000000</v>
      </c>
      <c r="G171" s="5">
        <v>-1000000000</v>
      </c>
    </row>
    <row r="172" spans="3:15" ht="15.5" x14ac:dyDescent="0.35">
      <c r="C172" t="s">
        <v>15</v>
      </c>
      <c r="D172" s="6">
        <v>-3.24</v>
      </c>
      <c r="E172" s="6">
        <v>0.73</v>
      </c>
      <c r="F172" s="6">
        <v>-12.84</v>
      </c>
      <c r="G172" s="6">
        <v>-0.95</v>
      </c>
    </row>
    <row r="173" spans="3:15" ht="15.5" x14ac:dyDescent="0.35">
      <c r="C173" t="s">
        <v>44</v>
      </c>
      <c r="I173" s="6">
        <v>-16.88</v>
      </c>
      <c r="J173" s="6">
        <v>1.26</v>
      </c>
      <c r="K173" s="6">
        <v>-3.1</v>
      </c>
      <c r="L173" s="6">
        <v>-4.03</v>
      </c>
      <c r="M173" s="6">
        <v>-1.2</v>
      </c>
      <c r="N173" s="6">
        <v>-3.54</v>
      </c>
      <c r="O173" s="6">
        <v>-65.37</v>
      </c>
    </row>
    <row r="174" spans="3:15" ht="15.5" x14ac:dyDescent="0.35">
      <c r="C174" t="s">
        <v>58</v>
      </c>
      <c r="I174" s="6">
        <v>-40.28</v>
      </c>
      <c r="J174" s="6">
        <v>104.76</v>
      </c>
      <c r="K174" s="6">
        <v>-44.52</v>
      </c>
      <c r="L174" s="6">
        <v>-22.08</v>
      </c>
      <c r="M174" s="6">
        <v>-61.67</v>
      </c>
      <c r="N174" s="6">
        <v>-28.25</v>
      </c>
      <c r="O174" s="5">
        <v>0</v>
      </c>
    </row>
    <row r="175" spans="3:15" ht="15.5" x14ac:dyDescent="0.35">
      <c r="C175" t="s">
        <v>61</v>
      </c>
      <c r="I175" s="6">
        <v>105.07</v>
      </c>
      <c r="J175" s="6">
        <v>2.29</v>
      </c>
      <c r="K175" s="6">
        <v>11.24</v>
      </c>
      <c r="L175" s="6">
        <v>6.18</v>
      </c>
      <c r="M175" s="6">
        <v>8.24</v>
      </c>
      <c r="N175" s="6">
        <v>35.01</v>
      </c>
      <c r="O175" s="5">
        <v>0</v>
      </c>
    </row>
    <row r="176" spans="3:15" ht="15.5" x14ac:dyDescent="0.35">
      <c r="C176" t="s">
        <v>209</v>
      </c>
      <c r="I176" s="5">
        <v>-11870000000</v>
      </c>
      <c r="J176" s="5">
        <v>2080000000</v>
      </c>
      <c r="K176" s="5">
        <v>-2410000000</v>
      </c>
      <c r="L176" s="5">
        <v>-3340000000</v>
      </c>
      <c r="M176" s="5">
        <v>-910000000</v>
      </c>
      <c r="N176" s="5">
        <v>-2820000000</v>
      </c>
      <c r="O176" s="5">
        <v>-2190000000</v>
      </c>
    </row>
    <row r="177" spans="3:15" ht="15.5" x14ac:dyDescent="0.35">
      <c r="C177" t="s">
        <v>210</v>
      </c>
      <c r="I177" s="6">
        <v>-0.1215</v>
      </c>
      <c r="J177" s="6">
        <v>8.8000000000000005E-3</v>
      </c>
      <c r="K177" s="6">
        <v>-2.2200000000000001E-2</v>
      </c>
      <c r="L177" s="6">
        <v>-3.0200000000000001E-2</v>
      </c>
      <c r="M177" s="6">
        <v>-7.8000000000000005E-3</v>
      </c>
      <c r="N177" s="6">
        <v>-2.41E-2</v>
      </c>
      <c r="O177" s="6">
        <v>-4.9200000000000001E-2</v>
      </c>
    </row>
    <row r="178" spans="3:15" ht="15.5" x14ac:dyDescent="0.35">
      <c r="C178" t="s">
        <v>211</v>
      </c>
      <c r="I178" s="6">
        <v>-0.2298</v>
      </c>
      <c r="J178" s="6">
        <v>1.3999999999999999E-2</v>
      </c>
      <c r="K178" s="6">
        <v>-3.49E-2</v>
      </c>
      <c r="L178" s="6">
        <v>-4.3899999999999995E-2</v>
      </c>
      <c r="M178" s="6">
        <v>-1.2500000000000001E-2</v>
      </c>
      <c r="N178" s="6">
        <v>-3.6499999999999998E-2</v>
      </c>
      <c r="O178" s="6">
        <v>-6.6199999999999995E-2</v>
      </c>
    </row>
    <row r="179" spans="3:15" ht="15.5" x14ac:dyDescent="0.35">
      <c r="C179" t="s">
        <v>212</v>
      </c>
      <c r="I179" s="6">
        <v>-0.16190000000000002</v>
      </c>
      <c r="J179" s="6">
        <v>2.3E-2</v>
      </c>
      <c r="K179" s="6">
        <v>-3.0600000000000002E-2</v>
      </c>
      <c r="L179" s="6">
        <v>-3.9399999999999998E-2</v>
      </c>
      <c r="M179" s="6">
        <v>-1.1699999999999999E-2</v>
      </c>
      <c r="N179" s="6">
        <v>-4.4299999999999999E-2</v>
      </c>
      <c r="O179" s="6">
        <v>-0.10880000000000001</v>
      </c>
    </row>
    <row r="180" spans="3:15" ht="15.5" x14ac:dyDescent="0.35">
      <c r="C180" t="s">
        <v>213</v>
      </c>
    </row>
    <row r="181" spans="3:15" ht="15.5" x14ac:dyDescent="0.35">
      <c r="C181" t="s">
        <v>55</v>
      </c>
      <c r="I181" s="6">
        <v>9.25</v>
      </c>
      <c r="J181" s="6">
        <v>1.47</v>
      </c>
      <c r="K181" s="6">
        <v>1.55</v>
      </c>
      <c r="L181" s="6">
        <v>0.97</v>
      </c>
      <c r="M181" s="6">
        <v>0.77</v>
      </c>
      <c r="N181" s="6">
        <v>1.03</v>
      </c>
      <c r="O181" s="5">
        <v>0</v>
      </c>
    </row>
    <row r="182" spans="3:15" ht="15.5" x14ac:dyDescent="0.35">
      <c r="C182" t="s">
        <v>52</v>
      </c>
      <c r="I182" s="6">
        <v>73.48</v>
      </c>
      <c r="J182" s="6">
        <v>89.9</v>
      </c>
      <c r="K182" s="6">
        <v>88.78</v>
      </c>
      <c r="L182" s="6">
        <v>91.79</v>
      </c>
      <c r="M182" s="6">
        <v>96.01</v>
      </c>
      <c r="N182" s="6">
        <v>97.17</v>
      </c>
      <c r="O182" s="6">
        <v>987.37</v>
      </c>
    </row>
    <row r="183" spans="3:15" ht="15.5" x14ac:dyDescent="0.35">
      <c r="C183" t="s">
        <v>214</v>
      </c>
      <c r="I183" s="6">
        <v>9.25</v>
      </c>
      <c r="J183" s="6">
        <v>1.47</v>
      </c>
      <c r="K183" s="6">
        <v>1.55</v>
      </c>
      <c r="L183" s="6">
        <v>0.97</v>
      </c>
      <c r="M183" s="6">
        <v>0.77</v>
      </c>
      <c r="N183" s="6">
        <v>1.03</v>
      </c>
      <c r="O183" s="5">
        <v>0</v>
      </c>
    </row>
    <row r="184" spans="3:15" ht="15.5" x14ac:dyDescent="0.35">
      <c r="C184" t="s">
        <v>215</v>
      </c>
      <c r="I184" s="6">
        <v>73.48</v>
      </c>
      <c r="J184" s="6">
        <v>89.9</v>
      </c>
      <c r="K184" s="6">
        <v>88.78</v>
      </c>
      <c r="L184" s="6">
        <v>91.79</v>
      </c>
      <c r="M184" s="6">
        <v>96.01</v>
      </c>
      <c r="N184" s="6">
        <v>97.17</v>
      </c>
      <c r="O184" s="6">
        <v>987.37</v>
      </c>
    </row>
    <row r="185" spans="3:15" ht="15.5" x14ac:dyDescent="0.35">
      <c r="C185" t="s">
        <v>216</v>
      </c>
      <c r="I185" s="5">
        <v>3000000000</v>
      </c>
      <c r="J185" s="5">
        <v>9000000000</v>
      </c>
      <c r="K185" s="5">
        <v>7000000000</v>
      </c>
      <c r="L185" s="5">
        <v>4000000000</v>
      </c>
      <c r="M185" s="5">
        <v>4000000000</v>
      </c>
      <c r="N185" s="5">
        <v>3000000000</v>
      </c>
      <c r="O185" s="5">
        <v>1000000000</v>
      </c>
    </row>
    <row r="186" spans="3:15" ht="15.5" x14ac:dyDescent="0.35">
      <c r="C186" t="s">
        <v>217</v>
      </c>
      <c r="J186" s="5">
        <v>10000000000</v>
      </c>
      <c r="K186" s="5">
        <v>11000000000</v>
      </c>
      <c r="L186" s="5">
        <v>10000000000</v>
      </c>
      <c r="M186" s="5">
        <v>18000000000</v>
      </c>
      <c r="N186" s="5">
        <v>20000000000</v>
      </c>
      <c r="O186" s="5">
        <v>3000000000</v>
      </c>
    </row>
    <row r="187" spans="3:15" ht="15.5" x14ac:dyDescent="0.35">
      <c r="C187" t="s">
        <v>25</v>
      </c>
      <c r="I187" s="5">
        <v>3000000000</v>
      </c>
      <c r="J187" s="5">
        <v>18000000000</v>
      </c>
      <c r="K187" s="5">
        <v>18000000000</v>
      </c>
      <c r="L187" s="5">
        <v>14000000000</v>
      </c>
      <c r="M187" s="5">
        <v>22000000000</v>
      </c>
      <c r="N187" s="5">
        <v>24000000000</v>
      </c>
      <c r="O187" s="5">
        <v>4000000000</v>
      </c>
    </row>
    <row r="188" spans="3:15" ht="15.5" x14ac:dyDescent="0.35">
      <c r="C188" t="s">
        <v>22</v>
      </c>
      <c r="I188" s="5">
        <v>0</v>
      </c>
      <c r="J188" s="5">
        <v>14000000000</v>
      </c>
      <c r="K188" s="5">
        <v>15000000000</v>
      </c>
      <c r="L188" s="5">
        <v>8000000000</v>
      </c>
      <c r="M188" s="5">
        <v>-7000000000</v>
      </c>
      <c r="N188" s="5">
        <v>9000000000</v>
      </c>
      <c r="O188" s="5">
        <v>2000000000</v>
      </c>
    </row>
    <row r="189" spans="3:15" ht="15.5" x14ac:dyDescent="0.35">
      <c r="C189" t="s">
        <v>218</v>
      </c>
      <c r="I189" s="5">
        <v>50000000000</v>
      </c>
      <c r="J189" s="5">
        <v>84000000000</v>
      </c>
      <c r="K189" s="5">
        <v>84000000000</v>
      </c>
      <c r="L189" s="5">
        <v>81000000000</v>
      </c>
      <c r="M189" s="5">
        <v>100000000000</v>
      </c>
      <c r="N189" s="5">
        <v>93000000000</v>
      </c>
      <c r="O189" s="5">
        <v>41000000000</v>
      </c>
    </row>
    <row r="190" spans="3:15" ht="15.5" x14ac:dyDescent="0.35">
      <c r="C190" t="s">
        <v>219</v>
      </c>
      <c r="I190" s="5">
        <v>-8000000000</v>
      </c>
      <c r="J190" s="5">
        <v>2000000000</v>
      </c>
      <c r="K190" s="5">
        <v>-10000000000</v>
      </c>
      <c r="L190" s="5">
        <v>-8000000000</v>
      </c>
      <c r="M190" s="5">
        <v>9000000000</v>
      </c>
      <c r="N190" s="5">
        <v>-42000000000</v>
      </c>
      <c r="O190" s="5">
        <v>-2000000000</v>
      </c>
    </row>
    <row r="191" spans="3:15" ht="15.5" x14ac:dyDescent="0.35">
      <c r="C191" t="s">
        <v>220</v>
      </c>
      <c r="I191" s="5">
        <v>0</v>
      </c>
      <c r="J191" s="5">
        <v>-1000000000</v>
      </c>
      <c r="K191" s="5">
        <v>0</v>
      </c>
      <c r="L191" s="5">
        <v>0</v>
      </c>
      <c r="O191" s="5">
        <v>-1000000000</v>
      </c>
    </row>
    <row r="192" spans="3:15" ht="15.5" x14ac:dyDescent="0.35">
      <c r="C192" t="s">
        <v>14</v>
      </c>
      <c r="I192" s="5">
        <v>-8000000000</v>
      </c>
      <c r="J192" s="5">
        <v>1000000000</v>
      </c>
      <c r="K192" s="5">
        <v>-10000000000</v>
      </c>
      <c r="L192" s="5">
        <v>-8000000000</v>
      </c>
      <c r="M192" s="5">
        <v>9000000000</v>
      </c>
      <c r="N192" s="5">
        <v>-42000000000</v>
      </c>
      <c r="O192" s="5">
        <v>-3000000000</v>
      </c>
    </row>
    <row r="193" spans="2:15" ht="15.5" x14ac:dyDescent="0.35">
      <c r="C193" t="s">
        <v>16</v>
      </c>
      <c r="I193" s="6">
        <v>-11.84</v>
      </c>
      <c r="J193" s="6">
        <v>1.18</v>
      </c>
      <c r="K193" s="6">
        <v>-14.84</v>
      </c>
      <c r="L193" s="6">
        <v>-11.73</v>
      </c>
      <c r="M193" s="6">
        <v>13.3</v>
      </c>
      <c r="N193" s="6">
        <v>-61.79</v>
      </c>
      <c r="O193" s="6">
        <v>-82.24</v>
      </c>
    </row>
    <row r="195" spans="2:15" ht="15.5" x14ac:dyDescent="0.35">
      <c r="B195" t="s">
        <v>221</v>
      </c>
      <c r="C195" t="s">
        <v>222</v>
      </c>
      <c r="D195" s="5">
        <v>-639000000</v>
      </c>
      <c r="E195" s="5">
        <v>-10000000000</v>
      </c>
      <c r="F195" s="5">
        <v>-967000000</v>
      </c>
      <c r="G195" s="5">
        <v>-799000000</v>
      </c>
      <c r="H195" s="5">
        <v>-3000000000</v>
      </c>
      <c r="I195" s="5">
        <v>-12000000000</v>
      </c>
      <c r="J195" s="5">
        <v>859000000</v>
      </c>
      <c r="K195" s="5">
        <v>-2000000000</v>
      </c>
      <c r="L195" s="5">
        <v>-3000000000</v>
      </c>
      <c r="M195" s="5">
        <v>-816000000</v>
      </c>
      <c r="N195" s="5">
        <v>-2000000000</v>
      </c>
      <c r="O195" s="5">
        <v>-2000000000</v>
      </c>
    </row>
    <row r="196" spans="2:15" ht="15.5" x14ac:dyDescent="0.35">
      <c r="C196" t="s">
        <v>223</v>
      </c>
      <c r="H196" s="5">
        <v>-12000000000</v>
      </c>
      <c r="I196" s="5">
        <v>-12000000000</v>
      </c>
      <c r="J196" s="5">
        <v>859000000</v>
      </c>
      <c r="K196" s="5">
        <v>-2000000000</v>
      </c>
      <c r="L196" s="5">
        <v>-3000000000</v>
      </c>
      <c r="M196" s="5">
        <v>-816000000</v>
      </c>
      <c r="N196" s="5">
        <v>-2000000000</v>
      </c>
      <c r="O196" s="5">
        <v>-2000000000</v>
      </c>
    </row>
    <row r="197" spans="2:15" ht="15.5" x14ac:dyDescent="0.35">
      <c r="C197" t="s">
        <v>43</v>
      </c>
      <c r="D197" s="6">
        <v>-0.93</v>
      </c>
      <c r="E197" s="6">
        <v>-14.31</v>
      </c>
      <c r="F197" s="6">
        <v>-1.41</v>
      </c>
      <c r="G197" s="6">
        <v>-1.17</v>
      </c>
      <c r="H197" s="6">
        <v>-3.74</v>
      </c>
      <c r="I197" s="6">
        <v>-16.88</v>
      </c>
      <c r="J197" s="6">
        <v>1.26</v>
      </c>
      <c r="K197" s="6">
        <v>-3.1</v>
      </c>
      <c r="L197" s="6">
        <v>-4.0199999999999996</v>
      </c>
      <c r="M197" s="6">
        <v>-1.19</v>
      </c>
      <c r="N197" s="6">
        <v>-3.52</v>
      </c>
      <c r="O197" s="6">
        <v>-3.35</v>
      </c>
    </row>
    <row r="198" spans="2:15" ht="15.5" x14ac:dyDescent="0.35">
      <c r="C198" t="s">
        <v>226</v>
      </c>
      <c r="H198" s="6">
        <v>-17.829999999999998</v>
      </c>
      <c r="I198" s="6">
        <v>-16.88</v>
      </c>
      <c r="J198" s="6">
        <v>1.26</v>
      </c>
      <c r="K198" s="6">
        <v>-3.1</v>
      </c>
      <c r="L198" s="6">
        <v>-4.0199999999999996</v>
      </c>
      <c r="M198" s="6">
        <v>-1.19</v>
      </c>
      <c r="N198" s="6">
        <v>-3.52</v>
      </c>
      <c r="O198" s="6">
        <v>-3.35</v>
      </c>
    </row>
    <row r="199" spans="2:15" ht="15.5" x14ac:dyDescent="0.35">
      <c r="C199" t="s">
        <v>229</v>
      </c>
      <c r="D199" s="5">
        <v>3000000000</v>
      </c>
      <c r="E199" s="5">
        <v>390000000</v>
      </c>
      <c r="F199" s="5">
        <v>400000000</v>
      </c>
      <c r="G199" s="5">
        <v>682000000</v>
      </c>
      <c r="H199" s="5">
        <v>11000000000</v>
      </c>
      <c r="I199" s="5">
        <v>4000000000</v>
      </c>
      <c r="J199" s="5">
        <v>39000000000</v>
      </c>
      <c r="K199" s="5">
        <v>8000000000</v>
      </c>
      <c r="L199" s="5">
        <v>10000000000</v>
      </c>
      <c r="M199" s="5">
        <v>6000000000</v>
      </c>
      <c r="N199" s="5">
        <v>2000000000</v>
      </c>
      <c r="O199" s="5">
        <v>8000000000</v>
      </c>
    </row>
    <row r="200" spans="2:15" ht="15.5" x14ac:dyDescent="0.35">
      <c r="C200" t="s">
        <v>230</v>
      </c>
      <c r="H200" s="5">
        <v>4000000000</v>
      </c>
      <c r="I200" s="5">
        <v>4000000000</v>
      </c>
      <c r="J200" s="5">
        <v>39000000000</v>
      </c>
      <c r="K200" s="5">
        <v>8000000000</v>
      </c>
      <c r="L200" s="5">
        <v>10000000000</v>
      </c>
      <c r="M200" s="5">
        <v>6000000000</v>
      </c>
      <c r="N200" s="5">
        <v>2000000000</v>
      </c>
      <c r="O200" s="5">
        <v>8000000000</v>
      </c>
    </row>
    <row r="201" spans="2:15" ht="15.5" x14ac:dyDescent="0.35">
      <c r="C201" t="s">
        <v>234</v>
      </c>
      <c r="I201" s="6">
        <v>-84.01</v>
      </c>
    </row>
    <row r="202" spans="2:15" ht="15.5" x14ac:dyDescent="0.35">
      <c r="C202" t="s">
        <v>235</v>
      </c>
      <c r="I202" s="6">
        <v>-17.62</v>
      </c>
    </row>
    <row r="203" spans="2:15" ht="15.5" x14ac:dyDescent="0.35">
      <c r="C203" t="s">
        <v>236</v>
      </c>
      <c r="I203" s="6">
        <v>7.42</v>
      </c>
    </row>
    <row r="204" spans="2:15" ht="15.5" x14ac:dyDescent="0.35">
      <c r="C204" t="s">
        <v>237</v>
      </c>
      <c r="I204" s="6">
        <v>-5.6799999999999996E-2</v>
      </c>
    </row>
    <row r="205" spans="2:15" ht="15.5" x14ac:dyDescent="0.35">
      <c r="C205" t="s">
        <v>238</v>
      </c>
      <c r="I205" s="6">
        <v>52.19</v>
      </c>
    </row>
    <row r="206" spans="2:15" ht="15.5" x14ac:dyDescent="0.35">
      <c r="C206" t="s">
        <v>239</v>
      </c>
      <c r="I206" s="6">
        <v>4.33</v>
      </c>
    </row>
    <row r="207" spans="2:15" ht="15.5" x14ac:dyDescent="0.35">
      <c r="C207" t="s">
        <v>240</v>
      </c>
      <c r="I207" s="6">
        <v>-19.27</v>
      </c>
    </row>
    <row r="208" spans="2:15" ht="15.5" x14ac:dyDescent="0.35">
      <c r="C208" t="s">
        <v>241</v>
      </c>
      <c r="I208" s="6">
        <v>-19.260000000000002</v>
      </c>
    </row>
    <row r="209" spans="3:9" ht="15.5" x14ac:dyDescent="0.35">
      <c r="C209" t="s">
        <v>242</v>
      </c>
      <c r="I209" s="6">
        <v>-18.41</v>
      </c>
    </row>
    <row r="210" spans="3:9" ht="15.5" x14ac:dyDescent="0.35">
      <c r="C210" t="s">
        <v>243</v>
      </c>
      <c r="I210" s="5">
        <v>-18</v>
      </c>
    </row>
    <row r="211" spans="3:9" ht="15.5" x14ac:dyDescent="0.35">
      <c r="C211" t="s">
        <v>245</v>
      </c>
      <c r="I211" s="6">
        <v>-0.27</v>
      </c>
    </row>
    <row r="212" spans="3:9" ht="15.5" x14ac:dyDescent="0.35">
      <c r="C212" t="s">
        <v>246</v>
      </c>
      <c r="I212" s="6">
        <v>-17.829999999999998</v>
      </c>
    </row>
    <row r="213" spans="3:9" ht="15.5" x14ac:dyDescent="0.35">
      <c r="C213" t="s">
        <v>247</v>
      </c>
      <c r="I213" s="6">
        <v>-3.74</v>
      </c>
    </row>
    <row r="214" spans="3:9" ht="15.5" x14ac:dyDescent="0.35">
      <c r="C214" t="s">
        <v>248</v>
      </c>
      <c r="I214" s="6">
        <v>6.02</v>
      </c>
    </row>
    <row r="215" spans="3:9" ht="15.5" x14ac:dyDescent="0.35">
      <c r="C215" t="s">
        <v>249</v>
      </c>
      <c r="D215" s="6">
        <v>2.52</v>
      </c>
    </row>
    <row r="216" spans="3:9" ht="15.5" x14ac:dyDescent="0.35">
      <c r="C216" t="s">
        <v>250</v>
      </c>
      <c r="I216" s="6">
        <v>72.55</v>
      </c>
    </row>
    <row r="217" spans="3:9" ht="15.5" x14ac:dyDescent="0.35">
      <c r="C217" t="s">
        <v>251</v>
      </c>
      <c r="I217" s="6">
        <v>-16.3</v>
      </c>
    </row>
    <row r="218" spans="3:9" ht="15.5" x14ac:dyDescent="0.35">
      <c r="C218" t="s">
        <v>252</v>
      </c>
      <c r="D218" s="6">
        <v>2.65</v>
      </c>
    </row>
    <row r="219" spans="3:9" ht="15.5" x14ac:dyDescent="0.35">
      <c r="C219" t="s">
        <v>253</v>
      </c>
      <c r="D219" s="6">
        <v>0.16</v>
      </c>
    </row>
    <row r="220" spans="3:9" ht="15.5" x14ac:dyDescent="0.35">
      <c r="C220" t="s">
        <v>254</v>
      </c>
      <c r="D220" s="6">
        <v>0.06</v>
      </c>
    </row>
    <row r="221" spans="3:9" ht="15.5" x14ac:dyDescent="0.35">
      <c r="C221" t="s">
        <v>256</v>
      </c>
      <c r="D221" s="6">
        <v>0.65</v>
      </c>
    </row>
    <row r="222" spans="3:9" ht="15.5" x14ac:dyDescent="0.35">
      <c r="C222" t="s">
        <v>257</v>
      </c>
      <c r="D222" s="6">
        <v>0.03</v>
      </c>
    </row>
    <row r="223" spans="3:9" ht="15.5" x14ac:dyDescent="0.35">
      <c r="C223" t="s">
        <v>258</v>
      </c>
      <c r="D223" s="6">
        <v>1.87</v>
      </c>
    </row>
    <row r="224" spans="3:9" ht="15.5" x14ac:dyDescent="0.35">
      <c r="C224" t="s">
        <v>12</v>
      </c>
      <c r="D224" s="5">
        <v>-2000000000</v>
      </c>
    </row>
    <row r="225" spans="3:9" ht="15.5" x14ac:dyDescent="0.35">
      <c r="C225" t="s">
        <v>260</v>
      </c>
      <c r="I225" s="6">
        <v>3.41</v>
      </c>
    </row>
    <row r="226" spans="3:9" ht="15.5" x14ac:dyDescent="0.35">
      <c r="C226" t="s">
        <v>261</v>
      </c>
      <c r="I226" s="6">
        <v>-0.13140000000000002</v>
      </c>
    </row>
    <row r="227" spans="3:9" ht="15.5" x14ac:dyDescent="0.35">
      <c r="C227" t="s">
        <v>262</v>
      </c>
      <c r="I227" s="6">
        <v>-0.2457</v>
      </c>
    </row>
    <row r="228" spans="3:9" ht="15.5" x14ac:dyDescent="0.35">
      <c r="C228" t="s">
        <v>263</v>
      </c>
      <c r="I228" s="6">
        <v>-0.20499999999999999</v>
      </c>
    </row>
    <row r="229" spans="3:9" ht="15.5" x14ac:dyDescent="0.35">
      <c r="C229" t="s">
        <v>264</v>
      </c>
      <c r="I229" s="6">
        <v>-0.2036</v>
      </c>
    </row>
    <row r="230" spans="3:9" ht="15.5" x14ac:dyDescent="0.35">
      <c r="C230" t="s">
        <v>266</v>
      </c>
      <c r="D230" s="6">
        <v>4270.82</v>
      </c>
    </row>
    <row r="231" spans="3:9" ht="15.5" x14ac:dyDescent="0.35">
      <c r="C231" t="s">
        <v>340</v>
      </c>
      <c r="D231" s="6">
        <v>66.41</v>
      </c>
    </row>
    <row r="232" spans="3:9" ht="15.5" x14ac:dyDescent="0.35">
      <c r="C232" t="s">
        <v>267</v>
      </c>
      <c r="D232" s="6">
        <v>4204.41</v>
      </c>
    </row>
    <row r="233" spans="3:9" ht="15.5" x14ac:dyDescent="0.35">
      <c r="C233" t="s">
        <v>269</v>
      </c>
      <c r="I233" s="6">
        <v>0.04</v>
      </c>
    </row>
    <row r="234" spans="3:9" ht="15.5" x14ac:dyDescent="0.35">
      <c r="C234" t="s">
        <v>270</v>
      </c>
      <c r="I234" s="6">
        <v>0.03</v>
      </c>
    </row>
    <row r="235" spans="3:9" ht="15.5" x14ac:dyDescent="0.35">
      <c r="C235" t="s">
        <v>39</v>
      </c>
      <c r="I235" s="5">
        <v>215000000000</v>
      </c>
    </row>
    <row r="236" spans="3:9" ht="15.5" x14ac:dyDescent="0.35">
      <c r="C236" t="s">
        <v>271</v>
      </c>
      <c r="I236" s="5">
        <v>227000000000</v>
      </c>
    </row>
    <row r="237" spans="3:9" ht="15.5" x14ac:dyDescent="0.35">
      <c r="C237" t="s">
        <v>272</v>
      </c>
      <c r="I237" s="5">
        <v>683810000</v>
      </c>
    </row>
    <row r="238" spans="3:9" ht="15.5" x14ac:dyDescent="0.35">
      <c r="C238" t="s">
        <v>273</v>
      </c>
      <c r="I238" s="6">
        <v>0.48820000000000002</v>
      </c>
    </row>
    <row r="239" spans="3:9" ht="15.5" x14ac:dyDescent="0.35">
      <c r="C239" t="s">
        <v>274</v>
      </c>
      <c r="D239" s="6">
        <v>0.39939999999999998</v>
      </c>
    </row>
    <row r="240" spans="3:9" ht="15.5" x14ac:dyDescent="0.35">
      <c r="C240" t="s">
        <v>275</v>
      </c>
      <c r="D240" s="6">
        <v>-0.30959999999999999</v>
      </c>
    </row>
    <row r="241" spans="3:9" ht="15.5" x14ac:dyDescent="0.35">
      <c r="C241" t="s">
        <v>276</v>
      </c>
      <c r="D241" s="6">
        <v>-0.2419</v>
      </c>
    </row>
    <row r="242" spans="3:9" ht="15.5" x14ac:dyDescent="0.35">
      <c r="C242" t="s">
        <v>277</v>
      </c>
      <c r="D242" s="6">
        <v>-0.10550000000000001</v>
      </c>
    </row>
    <row r="243" spans="3:9" ht="15.5" x14ac:dyDescent="0.35">
      <c r="C243" t="s">
        <v>278</v>
      </c>
      <c r="D243" s="6">
        <v>-0.29059999999999997</v>
      </c>
    </row>
    <row r="244" spans="3:9" ht="15.5" x14ac:dyDescent="0.35">
      <c r="C244" t="s">
        <v>279</v>
      </c>
      <c r="D244" s="6">
        <v>-146.05940000000001</v>
      </c>
    </row>
    <row r="245" spans="3:9" ht="15.5" x14ac:dyDescent="0.35">
      <c r="C245" t="s">
        <v>286</v>
      </c>
      <c r="I245" s="5">
        <v>4</v>
      </c>
    </row>
    <row r="246" spans="3:9" ht="15.5" x14ac:dyDescent="0.35">
      <c r="C246" t="s">
        <v>287</v>
      </c>
      <c r="I246" s="6">
        <v>0.28999999999999998</v>
      </c>
    </row>
    <row r="247" spans="3:9" ht="15.5" x14ac:dyDescent="0.35">
      <c r="C247" t="s">
        <v>288</v>
      </c>
      <c r="I247" s="6">
        <v>0.21</v>
      </c>
    </row>
    <row r="248" spans="3:9" ht="15.5" x14ac:dyDescent="0.35">
      <c r="C248" t="s">
        <v>289</v>
      </c>
      <c r="I248" s="6">
        <v>0.11</v>
      </c>
    </row>
    <row r="249" spans="3:9" ht="15.5" x14ac:dyDescent="0.35">
      <c r="C249" t="s">
        <v>553</v>
      </c>
      <c r="I249" s="6">
        <v>0.23</v>
      </c>
    </row>
    <row r="250" spans="3:9" ht="15.5" x14ac:dyDescent="0.35">
      <c r="C250" t="s">
        <v>290</v>
      </c>
      <c r="I250" s="6">
        <v>0.04</v>
      </c>
    </row>
    <row r="251" spans="3:9" ht="15.5" x14ac:dyDescent="0.35">
      <c r="C251" t="s">
        <v>291</v>
      </c>
      <c r="I251" s="6">
        <v>0.16</v>
      </c>
    </row>
    <row r="252" spans="3:9" ht="15.5" x14ac:dyDescent="0.35">
      <c r="C252" t="s">
        <v>292</v>
      </c>
      <c r="I252" s="6">
        <v>0.04</v>
      </c>
    </row>
    <row r="253" spans="3:9" ht="15.5" x14ac:dyDescent="0.35">
      <c r="C253" t="s">
        <v>293</v>
      </c>
      <c r="I253" s="5">
        <v>4000000000</v>
      </c>
    </row>
    <row r="254" spans="3:9" ht="15.5" x14ac:dyDescent="0.35">
      <c r="C254" t="s">
        <v>294</v>
      </c>
      <c r="I254" s="5">
        <v>2000000000</v>
      </c>
    </row>
    <row r="255" spans="3:9" ht="15.5" x14ac:dyDescent="0.35">
      <c r="C255" t="s">
        <v>295</v>
      </c>
      <c r="I255" s="5">
        <v>-13000000000</v>
      </c>
    </row>
    <row r="256" spans="3:9" ht="15.5" x14ac:dyDescent="0.35">
      <c r="C256" t="s">
        <v>296</v>
      </c>
      <c r="I256" s="5">
        <v>-12000000000</v>
      </c>
    </row>
    <row r="257" spans="3:9" ht="15.5" x14ac:dyDescent="0.35">
      <c r="C257" t="s">
        <v>297</v>
      </c>
      <c r="D257" s="5">
        <v>2000000000</v>
      </c>
    </row>
    <row r="258" spans="3:9" ht="15.5" x14ac:dyDescent="0.35">
      <c r="C258" t="s">
        <v>298</v>
      </c>
      <c r="D258" s="5">
        <v>93000000000</v>
      </c>
    </row>
    <row r="259" spans="3:9" ht="15.5" x14ac:dyDescent="0.35">
      <c r="C259" t="s">
        <v>299</v>
      </c>
      <c r="D259" s="5">
        <v>32000000000</v>
      </c>
    </row>
    <row r="260" spans="3:9" ht="15.5" x14ac:dyDescent="0.35">
      <c r="C260" t="s">
        <v>206</v>
      </c>
      <c r="D260" s="5">
        <v>49000000000</v>
      </c>
    </row>
    <row r="261" spans="3:9" ht="15.5" x14ac:dyDescent="0.35">
      <c r="C261" t="s">
        <v>205</v>
      </c>
      <c r="I261" s="5">
        <v>50000000000</v>
      </c>
    </row>
    <row r="262" spans="3:9" ht="15.5" x14ac:dyDescent="0.35">
      <c r="C262" t="s">
        <v>203</v>
      </c>
      <c r="D262" s="5">
        <v>3000000000</v>
      </c>
    </row>
    <row r="263" spans="3:9" ht="15.5" x14ac:dyDescent="0.35">
      <c r="C263" t="s">
        <v>23</v>
      </c>
      <c r="D263" s="5">
        <v>3000000000</v>
      </c>
    </row>
    <row r="264" spans="3:9" ht="15.5" x14ac:dyDescent="0.35">
      <c r="C264" t="s">
        <v>20</v>
      </c>
      <c r="D264" s="5">
        <v>1000000000</v>
      </c>
    </row>
    <row r="265" spans="3:9" ht="15.5" x14ac:dyDescent="0.35">
      <c r="C265" t="s">
        <v>300</v>
      </c>
      <c r="I265" s="5">
        <v>60000000000</v>
      </c>
    </row>
    <row r="266" spans="3:9" ht="15.5" x14ac:dyDescent="0.35">
      <c r="C266" t="s">
        <v>301</v>
      </c>
      <c r="I266" s="5">
        <v>-11000000000</v>
      </c>
    </row>
    <row r="267" spans="3:9" ht="15.5" x14ac:dyDescent="0.35">
      <c r="C267" t="s">
        <v>302</v>
      </c>
      <c r="I267" s="5">
        <v>0</v>
      </c>
    </row>
    <row r="268" spans="3:9" ht="15.5" x14ac:dyDescent="0.35">
      <c r="C268" t="s">
        <v>303</v>
      </c>
      <c r="I268" s="5">
        <v>10000000000</v>
      </c>
    </row>
    <row r="269" spans="3:9" ht="15.5" x14ac:dyDescent="0.35">
      <c r="C269" t="s">
        <v>304</v>
      </c>
      <c r="I269" s="5">
        <v>0</v>
      </c>
    </row>
    <row r="270" spans="3:9" ht="15.5" x14ac:dyDescent="0.35">
      <c r="C270" t="s">
        <v>305</v>
      </c>
      <c r="I270" s="5">
        <v>-11000000000</v>
      </c>
    </row>
  </sheetData>
  <pageMargins left="0.7" right="0.7" top="0.75" bottom="0.75" header="0.3" footer="0.3"/>
  <ignoredErrors>
    <ignoredError sqref="A1:O271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584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585</v>
      </c>
      <c r="D2" s="2" vm="42">
        <f ca="1">IFERROR(_xlfn.STOCKHISTORY("XIDX:" &amp; $C$1, D3, , 0, 0, 1), "Libur")</f>
        <v>176</v>
      </c>
      <c r="H2" s="2" vm="42">
        <f ca="1">IFERROR(INDEX(D2:G2,COUNT(D2:G2)),"")</f>
        <v>176</v>
      </c>
      <c r="I2" s="2" t="str">
        <f t="shared" ref="I2:P2" ca="1" si="0">IFERROR(_xlfn.STOCKHISTORY("XIDX:" &amp; $C$1, I1, , 0, 0, 1), "Libur")</f>
        <v>Libur</v>
      </c>
      <c r="J2" s="2" vm="43">
        <f t="shared" ca="1" si="0"/>
        <v>77</v>
      </c>
      <c r="K2" s="2" vm="44">
        <f t="shared" ca="1" si="0"/>
        <v>104</v>
      </c>
      <c r="L2" s="2" vm="45">
        <f t="shared" ca="1" si="0"/>
        <v>192</v>
      </c>
      <c r="M2" s="2" vm="46">
        <f t="shared" ca="1" si="0"/>
        <v>308</v>
      </c>
      <c r="N2" s="2" vm="47">
        <f t="shared" ca="1" si="0"/>
        <v>130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11346024166</v>
      </c>
      <c r="H4" s="2">
        <f>IFERROR(SUM(D4:G4)*(4/MAX(1,COUNT(D4:G4))),"")</f>
        <v>45384096664</v>
      </c>
      <c r="I4" s="2">
        <f t="shared" ref="I4:P4" si="1">IFERROR(INDEX(I51:I500,MATCH($C$4,$C$51:$C$500,0)),"")</f>
        <v>50169250939</v>
      </c>
      <c r="J4" s="2">
        <f t="shared" si="1"/>
        <v>51129228058</v>
      </c>
      <c r="K4" s="2">
        <f t="shared" si="1"/>
        <v>50503046594</v>
      </c>
      <c r="L4" s="2">
        <f t="shared" si="1"/>
        <v>43520658722</v>
      </c>
      <c r="M4" s="2">
        <f t="shared" si="1"/>
        <v>10094053222</v>
      </c>
      <c r="N4" s="2">
        <f t="shared" si="1"/>
        <v>8801596151</v>
      </c>
      <c r="O4" s="2">
        <f t="shared" si="1"/>
        <v>8166969804</v>
      </c>
      <c r="P4" s="2">
        <f t="shared" si="1"/>
        <v>4280529927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-2779705956</v>
      </c>
      <c r="H5" s="2">
        <f>IFERROR(SUM(D5:G5)*(4/MAX(1,COUNT(D5:G5))),"")</f>
        <v>-11118823824</v>
      </c>
      <c r="I5" s="2">
        <f t="shared" ref="I5:P5" si="2">IFERROR(INDEX(I51:I500,MATCH($C$5,$C$51:$C$500,0)),"")</f>
        <v>-8506713947</v>
      </c>
      <c r="J5" s="2">
        <f t="shared" si="2"/>
        <v>-965241286</v>
      </c>
      <c r="K5" s="2">
        <f t="shared" si="2"/>
        <v>27453868211</v>
      </c>
      <c r="L5" s="2">
        <f t="shared" si="2"/>
        <v>3195044089</v>
      </c>
      <c r="M5" s="2">
        <f t="shared" si="2"/>
        <v>664783503</v>
      </c>
      <c r="N5" s="2">
        <f t="shared" si="2"/>
        <v>1753745296</v>
      </c>
      <c r="O5" s="2">
        <f t="shared" si="2"/>
        <v>2041168456</v>
      </c>
      <c r="P5" s="2">
        <f t="shared" si="2"/>
        <v>-3954435543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178287581961</v>
      </c>
      <c r="H6" s="2">
        <f>IFERROR(INDEX(D6:G6,COUNT(D6:G6)),"")</f>
        <v>178287581961</v>
      </c>
      <c r="I6" s="2">
        <f t="shared" ref="I6:P6" si="3">IFERROR(INDEX(I51:I500,MATCH($C$6,$C$51:$C$500,0)),"")</f>
        <v>181072629200</v>
      </c>
      <c r="J6" s="2">
        <f t="shared" si="3"/>
        <v>189610043176</v>
      </c>
      <c r="K6" s="2">
        <f t="shared" si="3"/>
        <v>190330185505</v>
      </c>
      <c r="L6" s="2">
        <f t="shared" si="3"/>
        <v>143256897658</v>
      </c>
      <c r="M6" s="2">
        <f t="shared" si="3"/>
        <v>59306939042</v>
      </c>
      <c r="N6" s="2">
        <f t="shared" si="3"/>
        <v>58642155539</v>
      </c>
      <c r="O6" s="2">
        <f t="shared" si="3"/>
        <v>35735161206</v>
      </c>
      <c r="P6" s="2">
        <f t="shared" si="3"/>
        <v>33693992750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2.4300000000000002</v>
      </c>
      <c r="H7" s="3">
        <f>IFERROR(INDEX(D7:G7,COUNT(D7:G7)),"")</f>
        <v>2.4300000000000002</v>
      </c>
      <c r="I7" s="3">
        <f t="shared" ref="I7:P7" si="4">IFERROR(INDEX(I51:I500,MATCH($C$7,$C$51:$C$500,0))/1000000000,"")</f>
        <v>2.4300000000000002</v>
      </c>
      <c r="J7" s="3">
        <f t="shared" si="4"/>
        <v>2.4300000000000002</v>
      </c>
      <c r="K7" s="3">
        <f t="shared" si="4"/>
        <v>2.4300000000000002</v>
      </c>
      <c r="L7" s="3">
        <f t="shared" si="4"/>
        <v>2.23</v>
      </c>
      <c r="M7" s="3">
        <f t="shared" si="4"/>
        <v>0.63</v>
      </c>
      <c r="N7" s="3">
        <f t="shared" si="4"/>
        <v>0.63</v>
      </c>
      <c r="O7" s="3">
        <f t="shared" si="4"/>
        <v>0.43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-10000000000</v>
      </c>
      <c r="J8" s="2">
        <f t="shared" si="5"/>
        <v>-37000000000</v>
      </c>
      <c r="K8" s="2">
        <f t="shared" si="5"/>
        <v>-4000000000</v>
      </c>
      <c r="L8" s="2">
        <f t="shared" si="5"/>
        <v>1000000000</v>
      </c>
      <c r="M8" s="2">
        <f t="shared" si="5"/>
        <v>-8000000000</v>
      </c>
      <c r="N8" s="2">
        <f t="shared" si="5"/>
        <v>4000000000</v>
      </c>
      <c r="O8" s="2">
        <f t="shared" si="5"/>
        <v>-2000000000</v>
      </c>
      <c r="P8" s="2">
        <f t="shared" si="5"/>
        <v>-8000000000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-0.27</v>
      </c>
      <c r="H9" s="3">
        <f>IFERROR(INDEX(D9:G9,COUNT(D9:G9)),"")</f>
        <v>-0.27</v>
      </c>
      <c r="I9" s="3">
        <f t="shared" ref="I9:P9" si="6">IFERROR(INDEX(I51:I500,MATCH($C$9,$C$51:$C$500,0)),"")</f>
        <v>-4.18</v>
      </c>
      <c r="J9" s="3">
        <f t="shared" si="6"/>
        <v>-15.18</v>
      </c>
      <c r="K9" s="3">
        <f t="shared" si="6"/>
        <v>-1.63</v>
      </c>
      <c r="L9" s="3">
        <f t="shared" si="6"/>
        <v>0.28999999999999998</v>
      </c>
      <c r="M9" s="3">
        <f t="shared" si="6"/>
        <v>-12.32</v>
      </c>
      <c r="N9" s="3">
        <f t="shared" si="6"/>
        <v>5.69</v>
      </c>
      <c r="O9" s="3">
        <f t="shared" si="6"/>
        <v>-4.8</v>
      </c>
      <c r="P9" s="3">
        <f t="shared" si="6"/>
        <v>-189992.91</v>
      </c>
    </row>
    <row r="10" spans="1:16" ht="15.5" x14ac:dyDescent="0.35">
      <c r="C10" t="s">
        <v>17</v>
      </c>
      <c r="D10" s="3">
        <f ca="1">IFERROR(IF(D9=0,"",D2/D9),"")</f>
        <v>-651.85185185185185</v>
      </c>
      <c r="I10" s="3" t="str">
        <f t="shared" ref="I10:P10" ca="1" si="7">IFERROR(IF(I9=0,"",I2/I9),"")</f>
        <v/>
      </c>
      <c r="J10" s="3">
        <f t="shared" ca="1" si="7"/>
        <v>-5.0724637681159424</v>
      </c>
      <c r="K10" s="3">
        <f t="shared" ca="1" si="7"/>
        <v>-63.803680981595093</v>
      </c>
      <c r="L10" s="3">
        <f t="shared" ca="1" si="7"/>
        <v>662.06896551724139</v>
      </c>
      <c r="M10" s="3">
        <f t="shared" ca="1" si="7"/>
        <v>-25</v>
      </c>
      <c r="N10" s="3">
        <f t="shared" ca="1" si="7"/>
        <v>22.847100175746924</v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1925238372</v>
      </c>
      <c r="H11" s="2">
        <f>IFERROR(INDEX(D11:G11,COUNT(D11:G11)),"")</f>
        <v>1925238372</v>
      </c>
      <c r="I11" s="2">
        <f t="shared" ref="I11:P11" si="8">IFERROR(INDEX(I51:I500,MATCH($C$11,$C$51:$C$500,0)),"")</f>
        <v>2815719966</v>
      </c>
      <c r="J11" s="2">
        <f t="shared" si="8"/>
        <v>7408022862</v>
      </c>
      <c r="K11" s="2">
        <f t="shared" si="8"/>
        <v>27565312169</v>
      </c>
      <c r="L11" s="2">
        <f t="shared" si="8"/>
        <v>16277912186</v>
      </c>
      <c r="M11" s="2">
        <f t="shared" si="8"/>
        <v>23394271192</v>
      </c>
      <c r="N11" s="2">
        <f t="shared" si="8"/>
        <v>25247656375</v>
      </c>
      <c r="O11" s="2">
        <f t="shared" si="8"/>
        <v>1967186253</v>
      </c>
      <c r="P11" s="2">
        <f t="shared" si="8"/>
        <v>951553601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142000000000</v>
      </c>
      <c r="H12" s="2">
        <f>IFERROR(INDEX(D12:G12,COUNT(D12:G12)),"")</f>
        <v>142000000000</v>
      </c>
      <c r="I12" s="2">
        <f t="shared" ref="I12:P12" si="9">IFERROR(INDEX(I51:I500,MATCH($C$12,$C$51:$C$500,0)),"")</f>
        <v>144000000000</v>
      </c>
      <c r="J12" s="2">
        <f t="shared" si="9"/>
        <v>121000000000</v>
      </c>
      <c r="K12" s="2">
        <f t="shared" si="9"/>
        <v>62000000000</v>
      </c>
      <c r="L12" s="2">
        <f t="shared" si="9"/>
        <v>74000000000</v>
      </c>
      <c r="M12" s="2">
        <f t="shared" si="9"/>
        <v>-2000000000</v>
      </c>
      <c r="N12" s="2">
        <f t="shared" si="9"/>
        <v>-12000000000</v>
      </c>
      <c r="O12" s="2">
        <f t="shared" si="9"/>
        <v>12000000000</v>
      </c>
      <c r="P12" s="2">
        <f t="shared" si="9"/>
        <v>14000000000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144000000000</v>
      </c>
      <c r="H13" s="2">
        <f>IFERROR(INDEX(D13:G13,COUNT(D13:G13)),"")</f>
        <v>144000000000</v>
      </c>
      <c r="I13" s="2">
        <f t="shared" ref="I13:P13" si="10">IFERROR(INDEX(I51:I500,MATCH($C$13,$C$51:$C$500,0)),"")</f>
        <v>147000000000</v>
      </c>
      <c r="J13" s="2">
        <f t="shared" si="10"/>
        <v>128000000000</v>
      </c>
      <c r="K13" s="2">
        <f t="shared" si="10"/>
        <v>89000000000</v>
      </c>
      <c r="L13" s="2">
        <f t="shared" si="10"/>
        <v>91000000000</v>
      </c>
      <c r="M13" s="2">
        <f t="shared" si="10"/>
        <v>21000000000</v>
      </c>
      <c r="N13" s="2">
        <f t="shared" si="10"/>
        <v>14000000000</v>
      </c>
      <c r="O13" s="2">
        <f t="shared" si="10"/>
        <v>14000000000</v>
      </c>
      <c r="P13" s="2">
        <f t="shared" si="10"/>
        <v>15000000000</v>
      </c>
    </row>
    <row r="14" spans="1:16" ht="15.5" x14ac:dyDescent="0.35">
      <c r="C14" t="s">
        <v>26</v>
      </c>
      <c r="D14" s="2">
        <f>IFERROR(INDEX(D51:D500,MATCH($C$14,$C$51:$C$500,0)),"")</f>
        <v>-2984230607</v>
      </c>
      <c r="H14" s="2">
        <f>IFERROR(SUM(D14:G14)*(4/MAX(1,COUNT(D14:G14))),"")</f>
        <v>-11936922428</v>
      </c>
      <c r="I14" s="2">
        <f t="shared" ref="I14:P14" si="11">IFERROR(INDEX(I51:I500,MATCH($C$14,$C$51:$C$500,0)),"")</f>
        <v>-10526515748</v>
      </c>
      <c r="J14" s="2">
        <f t="shared" si="11"/>
        <v>-8218958349</v>
      </c>
      <c r="K14" s="2">
        <f t="shared" si="11"/>
        <v>-9483080683</v>
      </c>
      <c r="L14" s="2">
        <f t="shared" si="11"/>
        <v>-9802431297</v>
      </c>
      <c r="M14" s="2">
        <f t="shared" si="11"/>
        <v>-2031370495</v>
      </c>
      <c r="N14" s="2">
        <f t="shared" si="11"/>
        <v>-1904494336</v>
      </c>
      <c r="O14" s="2">
        <f t="shared" si="11"/>
        <v>-1788702386</v>
      </c>
      <c r="P14" s="2">
        <f t="shared" si="11"/>
        <v>-3322053430</v>
      </c>
    </row>
    <row r="15" spans="1:16" ht="15.5" x14ac:dyDescent="0.35">
      <c r="C15" t="s">
        <v>27</v>
      </c>
      <c r="D15" s="2">
        <f>IFERROR(INDEX(D51:D500,MATCH($C$15,$C$51:$C$500,0)),"")</f>
        <v>-64641924</v>
      </c>
      <c r="H15" s="2">
        <f>IFERROR(SUM(D15:G15)*(4/MAX(1,COUNT(D15:G15))),"")</f>
        <v>-258567696</v>
      </c>
      <c r="I15" s="2">
        <f t="shared" ref="I15:P15" si="12">IFERROR(INDEX(I51:I500,MATCH($C$15,$C$51:$C$500,0)),"")</f>
        <v>-244235594</v>
      </c>
      <c r="J15" s="2">
        <f t="shared" si="12"/>
        <v>-282331672</v>
      </c>
      <c r="K15" s="2">
        <f t="shared" si="12"/>
        <v>-594191545</v>
      </c>
      <c r="L15" s="2">
        <f t="shared" si="12"/>
        <v>-291766697</v>
      </c>
      <c r="M15" s="2">
        <f t="shared" si="12"/>
        <v>61607586</v>
      </c>
      <c r="N15" s="2">
        <f t="shared" si="12"/>
        <v>24739452</v>
      </c>
      <c r="O15" s="2">
        <f t="shared" si="12"/>
        <v>27084341</v>
      </c>
      <c r="P15" s="2">
        <f t="shared" si="12"/>
        <v>74176967</v>
      </c>
    </row>
    <row r="16" spans="1:16" ht="15.5" x14ac:dyDescent="0.35">
      <c r="C16" t="s">
        <v>28</v>
      </c>
      <c r="D16" s="2">
        <f>IFERROR(INDEX(D51:D500,MATCH($C$16,$C$51:$C$500,0)),"")</f>
        <v>-2720405316</v>
      </c>
      <c r="H16" s="2">
        <f>IFERROR(SUM(D16:G16)*(4/MAX(1,COUNT(D16:G16))),"")</f>
        <v>-10881621264</v>
      </c>
      <c r="I16" s="2">
        <f t="shared" ref="I16:P16" si="13">IFERROR(INDEX(I51:I500,MATCH($C$16,$C$51:$C$500,0)),"")</f>
        <v>-8005470040</v>
      </c>
      <c r="J16" s="2">
        <f t="shared" si="13"/>
        <v>-681418009</v>
      </c>
      <c r="K16" s="2">
        <f t="shared" si="13"/>
        <v>28054368819</v>
      </c>
      <c r="L16" s="2">
        <f t="shared" si="13"/>
        <v>-341308085</v>
      </c>
      <c r="M16" s="2">
        <f t="shared" si="13"/>
        <v>581073165</v>
      </c>
      <c r="N16" s="2">
        <f t="shared" si="13"/>
        <v>1694706292</v>
      </c>
      <c r="O16" s="2">
        <f t="shared" si="13"/>
        <v>1945354692</v>
      </c>
      <c r="P16" s="2">
        <f t="shared" si="13"/>
        <v>-4036052543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427680000000</v>
      </c>
      <c r="H20" s="2">
        <f t="shared" ref="H20:P20" ca="1" si="14">IFERROR(H21*H2,"")</f>
        <v>427680000000</v>
      </c>
      <c r="I20" s="2" t="str">
        <f t="shared" ca="1" si="14"/>
        <v/>
      </c>
      <c r="J20" s="2">
        <f t="shared" ca="1" si="14"/>
        <v>187110000000</v>
      </c>
      <c r="K20" s="2">
        <f t="shared" ca="1" si="14"/>
        <v>252720000000</v>
      </c>
      <c r="L20" s="2">
        <f t="shared" ca="1" si="14"/>
        <v>428160000000</v>
      </c>
      <c r="M20" s="2">
        <f t="shared" ca="1" si="14"/>
        <v>194040000000</v>
      </c>
      <c r="N20" s="2">
        <f t="shared" ca="1" si="14"/>
        <v>81900000000</v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2430000000</v>
      </c>
      <c r="H21" s="2">
        <f>IFERROR(INDEX(D21:G21,COUNT(D21:G21)),"")</f>
        <v>2430000000</v>
      </c>
      <c r="I21" s="2">
        <f t="shared" ref="I21:P21" si="15">IFERROR(INDEX(I51:I500,MATCH($C$7,$C$51:$C$500,0)),"")</f>
        <v>2430000000</v>
      </c>
      <c r="J21" s="2">
        <f t="shared" si="15"/>
        <v>2430000000</v>
      </c>
      <c r="K21" s="2">
        <f t="shared" si="15"/>
        <v>2430000000</v>
      </c>
      <c r="L21" s="2">
        <f t="shared" si="15"/>
        <v>2230000000</v>
      </c>
      <c r="M21" s="2">
        <f t="shared" si="15"/>
        <v>630000000</v>
      </c>
      <c r="N21" s="2">
        <f t="shared" si="15"/>
        <v>630000000</v>
      </c>
      <c r="O21" s="2">
        <f t="shared" si="15"/>
        <v>430000000</v>
      </c>
      <c r="P21" s="2">
        <f t="shared" si="15"/>
        <v>0</v>
      </c>
    </row>
    <row r="23" spans="1:16" ht="15.5" x14ac:dyDescent="0.35">
      <c r="B23" t="s">
        <v>40</v>
      </c>
      <c r="C23" t="s">
        <v>41</v>
      </c>
      <c r="D23" s="3">
        <f>IFERROR(D5/D6*100,"")</f>
        <v>-1.5591136103960703</v>
      </c>
      <c r="H23" s="3">
        <f t="shared" ref="H23:P23" si="16">IFERROR(H5/H6*100,"")</f>
        <v>-6.2364544415842813</v>
      </c>
      <c r="I23" s="3">
        <f t="shared" si="16"/>
        <v>-4.6979568279223951</v>
      </c>
      <c r="J23" s="3">
        <f t="shared" si="16"/>
        <v>-0.50906653984780903</v>
      </c>
      <c r="K23" s="3">
        <f t="shared" si="16"/>
        <v>14.424337441881379</v>
      </c>
      <c r="L23" s="3">
        <f t="shared" si="16"/>
        <v>2.2302898786958179</v>
      </c>
      <c r="M23" s="3">
        <f t="shared" si="16"/>
        <v>1.1209202729704419</v>
      </c>
      <c r="N23" s="3">
        <f t="shared" si="16"/>
        <v>2.99058805032102</v>
      </c>
      <c r="O23" s="3">
        <f t="shared" si="16"/>
        <v>5.711932973335192</v>
      </c>
      <c r="P23" s="3">
        <f t="shared" si="16"/>
        <v>-11.736322175708903</v>
      </c>
    </row>
    <row r="24" spans="1:16" ht="15.5" x14ac:dyDescent="0.35">
      <c r="C24" t="s">
        <v>42</v>
      </c>
      <c r="D24" s="4">
        <f>IFERROR(_xlfn.RRI(5,I23,D23),"")</f>
        <v>-0.19796421072878689</v>
      </c>
      <c r="H24" s="4" t="str">
        <f t="shared" ref="H24:P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-1.1499999999999999</v>
      </c>
      <c r="H25" s="3">
        <f>IFERROR(INDEX(D25:G25,COUNT(D25:G25)),"")</f>
        <v>-1.1499999999999999</v>
      </c>
      <c r="I25" s="3">
        <f t="shared" ref="I25:P25" si="18">IFERROR(INDEX(I51:I500,MATCH($C$25,$C$51:$C$500,0)),"")</f>
        <v>-3.39</v>
      </c>
      <c r="J25" s="3">
        <f t="shared" si="18"/>
        <v>-0.4</v>
      </c>
      <c r="K25" s="3">
        <f t="shared" si="18"/>
        <v>11.32</v>
      </c>
      <c r="L25" s="3">
        <f t="shared" si="18"/>
        <v>1.42</v>
      </c>
      <c r="M25" s="3">
        <f t="shared" si="18"/>
        <v>1.02</v>
      </c>
      <c r="N25" s="3">
        <f t="shared" si="18"/>
        <v>2.73</v>
      </c>
      <c r="O25" s="3">
        <f t="shared" si="18"/>
        <v>4.59</v>
      </c>
      <c r="P25" s="3">
        <f t="shared" si="18"/>
        <v>-92136.639999999999</v>
      </c>
    </row>
    <row r="26" spans="1:16" ht="15.5" x14ac:dyDescent="0.35">
      <c r="C26" t="s">
        <v>45</v>
      </c>
      <c r="D26" s="4">
        <f>IFERROR(_xlfn.RRI(5,I25,D25),"")</f>
        <v>-0.19443678142689436</v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4.6691457473251026</v>
      </c>
      <c r="H27" s="3">
        <f t="shared" ref="H27:P27" si="20">IFERROR(H4/H21,"")</f>
        <v>18.67658298930041</v>
      </c>
      <c r="I27" s="3">
        <f t="shared" si="20"/>
        <v>20.645782279423869</v>
      </c>
      <c r="J27" s="3">
        <f t="shared" si="20"/>
        <v>21.040834591769546</v>
      </c>
      <c r="K27" s="3">
        <f t="shared" si="20"/>
        <v>20.783146746502059</v>
      </c>
      <c r="L27" s="3">
        <f t="shared" si="20"/>
        <v>19.515990458295963</v>
      </c>
      <c r="M27" s="3">
        <f t="shared" si="20"/>
        <v>16.022306701587301</v>
      </c>
      <c r="N27" s="3">
        <f t="shared" si="20"/>
        <v>13.970787541269841</v>
      </c>
      <c r="O27" s="3">
        <f t="shared" si="20"/>
        <v>18.992953032558141</v>
      </c>
      <c r="P27" s="3" t="str">
        <f t="shared" si="20"/>
        <v/>
      </c>
    </row>
    <row r="28" spans="1:16" ht="15.5" x14ac:dyDescent="0.35">
      <c r="C28" t="s">
        <v>47</v>
      </c>
      <c r="D28" s="4">
        <f>IFERROR(_xlfn.RRI(5,I27,D27),"")</f>
        <v>-0.25718405512095888</v>
      </c>
      <c r="H28" s="4">
        <f t="shared" ref="H28:P28" si="21">IFERROR(_xlfn.RRI(5,M27,H27),"")</f>
        <v>3.1132501760985587E-2</v>
      </c>
      <c r="I28" s="4">
        <f t="shared" si="21"/>
        <v>8.1239967955458514E-2</v>
      </c>
      <c r="J28" s="4">
        <f t="shared" si="21"/>
        <v>2.0690549282436965E-2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-0.66076696165191739</v>
      </c>
      <c r="I29" s="4">
        <f t="shared" si="22"/>
        <v>7.4750000000000005</v>
      </c>
      <c r="J29" s="4">
        <f t="shared" si="22"/>
        <v>-1.0353356890459364</v>
      </c>
      <c r="K29" s="4">
        <f t="shared" si="22"/>
        <v>6.9718309859154939</v>
      </c>
      <c r="L29" s="4">
        <f t="shared" si="22"/>
        <v>0.39215686274509792</v>
      </c>
      <c r="M29" s="4">
        <f t="shared" si="22"/>
        <v>-0.62637362637362637</v>
      </c>
      <c r="N29" s="4">
        <f t="shared" si="22"/>
        <v>-0.40522875816993464</v>
      </c>
      <c r="O29" s="4">
        <f t="shared" si="22"/>
        <v>-1.0000498173148054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-9.5380221658445716E-2</v>
      </c>
      <c r="I30" s="4">
        <f t="shared" si="23"/>
        <v>-1.8775505820487134E-2</v>
      </c>
      <c r="J30" s="4">
        <f t="shared" si="23"/>
        <v>1.2398884943198386E-2</v>
      </c>
      <c r="K30" s="4">
        <f t="shared" si="23"/>
        <v>6.4929130341291275E-2</v>
      </c>
      <c r="L30" s="4">
        <f t="shared" si="23"/>
        <v>0.21805123455554309</v>
      </c>
      <c r="M30" s="4">
        <f t="shared" si="23"/>
        <v>0.14684348711604497</v>
      </c>
      <c r="N30" s="4">
        <f t="shared" si="23"/>
        <v>-0.26442257202864622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73.41</v>
      </c>
      <c r="H32" s="3">
        <f>IFERROR(INDEX(D32:G32,COUNT(D32:G32)),"")</f>
        <v>73.41</v>
      </c>
      <c r="I32" s="3">
        <f t="shared" ref="I32:P32" si="24">IFERROR(INDEX(I51:I500,MATCH($C$32,$C$51:$C$500,0)),"")</f>
        <v>74.56</v>
      </c>
      <c r="J32" s="3">
        <f t="shared" si="24"/>
        <v>78.06</v>
      </c>
      <c r="K32" s="3">
        <f t="shared" si="24"/>
        <v>78.459999999999994</v>
      </c>
      <c r="L32" s="3">
        <f t="shared" si="24"/>
        <v>64.25</v>
      </c>
      <c r="M32" s="3">
        <f t="shared" si="24"/>
        <v>94.14</v>
      </c>
      <c r="N32" s="3">
        <f t="shared" si="24"/>
        <v>93.08</v>
      </c>
      <c r="O32" s="3">
        <f t="shared" si="24"/>
        <v>83.11</v>
      </c>
      <c r="P32" s="3">
        <f t="shared" si="24"/>
        <v>783581.23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2.86</v>
      </c>
      <c r="H33" s="3">
        <f>IFERROR(INDEX(D33:G33,COUNT(D33:G33)),"")</f>
        <v>2.86</v>
      </c>
      <c r="I33" s="3">
        <f t="shared" ref="I33:P33" si="25">IFERROR(INDEX(I51:I500,MATCH($C$33,$C$51:$C$500,0)),"")</f>
        <v>5.42</v>
      </c>
      <c r="J33" s="3">
        <f t="shared" si="25"/>
        <v>0.99</v>
      </c>
      <c r="K33" s="3">
        <f t="shared" si="25"/>
        <v>1.33</v>
      </c>
      <c r="L33" s="3">
        <f t="shared" si="25"/>
        <v>2.99</v>
      </c>
      <c r="M33" s="3">
        <f t="shared" si="25"/>
        <v>3.26</v>
      </c>
      <c r="N33" s="3">
        <f t="shared" si="25"/>
        <v>1.39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-182.61</v>
      </c>
      <c r="H34" s="3">
        <f>IFERROR(INDEX(D34:G34,COUNT(D34:G34)),"")</f>
        <v>-182.61</v>
      </c>
      <c r="I34" s="3">
        <f t="shared" ref="I34:P34" si="26">IFERROR(INDEX(I51:I500,MATCH($C$34,$C$51:$C$500,0)),"")</f>
        <v>-119.17</v>
      </c>
      <c r="J34" s="3">
        <f t="shared" si="26"/>
        <v>-192.5</v>
      </c>
      <c r="K34" s="3">
        <f t="shared" si="26"/>
        <v>9.19</v>
      </c>
      <c r="L34" s="3">
        <f t="shared" si="26"/>
        <v>135.21</v>
      </c>
      <c r="M34" s="3">
        <f t="shared" si="26"/>
        <v>300.98</v>
      </c>
      <c r="N34" s="3">
        <f t="shared" si="26"/>
        <v>47.25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44.89</v>
      </c>
      <c r="H35" s="3">
        <f>IFERROR(INDEX(D35:G35,COUNT(D35:G35)),"")</f>
        <v>44.89</v>
      </c>
      <c r="I35" s="3">
        <f t="shared" ref="I35:P35" si="27">IFERROR(INDEX(I51:I500,MATCH($C$35,$C$51:$C$500,0)),"")</f>
        <v>19.53</v>
      </c>
      <c r="J35" s="3">
        <f t="shared" si="27"/>
        <v>3.65</v>
      </c>
      <c r="K35" s="3">
        <f t="shared" si="27"/>
        <v>4.99</v>
      </c>
      <c r="L35" s="3">
        <f t="shared" si="27"/>
        <v>9.83</v>
      </c>
      <c r="M35" s="3">
        <f t="shared" si="27"/>
        <v>19.16</v>
      </c>
      <c r="N35" s="3">
        <f t="shared" si="27"/>
        <v>9.23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</row>
    <row r="51" spans="2:16" ht="15.5" x14ac:dyDescent="0.35">
      <c r="B51" t="s">
        <v>71</v>
      </c>
      <c r="C51" t="s">
        <v>5</v>
      </c>
      <c r="D51" s="5">
        <v>11346024166</v>
      </c>
      <c r="E51" s="5">
        <v>16062886541</v>
      </c>
      <c r="F51" s="5">
        <v>11973253423</v>
      </c>
      <c r="G51" s="5">
        <v>11590965775</v>
      </c>
      <c r="I51" s="5">
        <v>50169250939</v>
      </c>
      <c r="J51" s="5">
        <v>51129228058</v>
      </c>
      <c r="K51" s="5">
        <v>50503046594</v>
      </c>
      <c r="L51" s="5">
        <v>43520658722</v>
      </c>
      <c r="M51" s="5">
        <v>10094053222</v>
      </c>
      <c r="N51" s="5">
        <v>8801596151</v>
      </c>
      <c r="O51" s="5">
        <v>8166969804</v>
      </c>
      <c r="P51" s="5">
        <v>4280529927</v>
      </c>
    </row>
    <row r="52" spans="2:16" ht="15.5" x14ac:dyDescent="0.35">
      <c r="C52" t="s">
        <v>72</v>
      </c>
      <c r="D52" s="5">
        <v>-5052504113</v>
      </c>
      <c r="E52" s="5">
        <v>-6705303753</v>
      </c>
      <c r="F52" s="5">
        <v>-5054417644</v>
      </c>
      <c r="G52" s="5">
        <v>-4768866711</v>
      </c>
      <c r="I52" s="5">
        <v>-21331627066</v>
      </c>
      <c r="J52" s="5">
        <v>-20708538764</v>
      </c>
      <c r="K52" s="5">
        <v>-18857480448</v>
      </c>
      <c r="L52" s="5">
        <v>-16399422580</v>
      </c>
      <c r="M52" s="5">
        <v>-3958395409</v>
      </c>
      <c r="N52" s="5">
        <v>-3150734056</v>
      </c>
      <c r="O52" s="5">
        <v>-3365182235</v>
      </c>
      <c r="P52" s="5">
        <v>-1975498225</v>
      </c>
    </row>
    <row r="53" spans="2:16" ht="15.5" x14ac:dyDescent="0.35">
      <c r="C53" t="s">
        <v>73</v>
      </c>
      <c r="D53" s="5">
        <v>6293520053</v>
      </c>
      <c r="E53" s="5">
        <v>9357582788</v>
      </c>
      <c r="F53" s="5">
        <v>6918835779</v>
      </c>
      <c r="G53" s="5">
        <v>6822099064</v>
      </c>
      <c r="I53" s="5">
        <v>28837623873</v>
      </c>
      <c r="J53" s="5">
        <v>30420689294</v>
      </c>
      <c r="K53" s="5">
        <v>31645566146</v>
      </c>
      <c r="L53" s="5">
        <v>27121236142</v>
      </c>
      <c r="M53" s="5">
        <v>6135657813</v>
      </c>
      <c r="N53" s="5">
        <v>5650862095</v>
      </c>
      <c r="O53" s="5">
        <v>4801787569</v>
      </c>
      <c r="P53" s="5">
        <v>2305031702</v>
      </c>
    </row>
    <row r="54" spans="2:16" ht="15.5" x14ac:dyDescent="0.35">
      <c r="C54" t="s">
        <v>74</v>
      </c>
      <c r="D54" s="5">
        <v>-6597985421</v>
      </c>
      <c r="E54" s="5">
        <v>-7510994985</v>
      </c>
      <c r="F54" s="5">
        <v>-5874965419</v>
      </c>
      <c r="G54" s="5">
        <v>-5867979355</v>
      </c>
      <c r="I54" s="5">
        <v>-25862076428</v>
      </c>
      <c r="J54" s="5">
        <v>-25054340410</v>
      </c>
      <c r="K54" s="5">
        <v>-25352805691</v>
      </c>
      <c r="L54" s="5">
        <v>-25753282720</v>
      </c>
      <c r="M54" s="5">
        <v>-6208787099</v>
      </c>
      <c r="N54" s="5">
        <v>-4775151620</v>
      </c>
      <c r="O54" s="5">
        <v>-4323878553</v>
      </c>
      <c r="P54" s="5">
        <v>-2828207672</v>
      </c>
    </row>
    <row r="55" spans="2:16" ht="15.5" x14ac:dyDescent="0.35">
      <c r="C55" t="s">
        <v>77</v>
      </c>
      <c r="D55" s="5">
        <v>-5367504864</v>
      </c>
      <c r="E55" s="5">
        <v>-6200030670</v>
      </c>
      <c r="F55" s="5">
        <v>-4714915665</v>
      </c>
      <c r="G55" s="5">
        <v>-4739742747</v>
      </c>
      <c r="I55" s="5">
        <v>-20981588362</v>
      </c>
      <c r="J55" s="5">
        <v>-20590448956</v>
      </c>
      <c r="K55" s="5">
        <v>-20964006275</v>
      </c>
      <c r="L55" s="5">
        <v>-21440496669</v>
      </c>
      <c r="M55" s="5">
        <v>-5452260283</v>
      </c>
      <c r="N55" s="5">
        <v>-4178828371</v>
      </c>
      <c r="O55" s="5">
        <v>-3646246203</v>
      </c>
      <c r="P55" s="5">
        <v>-2431208533</v>
      </c>
    </row>
    <row r="56" spans="2:16" ht="15.5" x14ac:dyDescent="0.35">
      <c r="C56" t="s">
        <v>586</v>
      </c>
      <c r="D56" s="5">
        <v>-206045680</v>
      </c>
      <c r="E56" s="5">
        <v>-233922805</v>
      </c>
      <c r="F56" s="5">
        <v>-170586497</v>
      </c>
      <c r="G56" s="5">
        <v>-186992451</v>
      </c>
      <c r="I56" s="5">
        <v>-801779977</v>
      </c>
      <c r="J56" s="5">
        <v>-591477116</v>
      </c>
      <c r="K56" s="5">
        <v>-765251443</v>
      </c>
      <c r="L56" s="5">
        <v>-574397612</v>
      </c>
      <c r="M56" s="5">
        <v>-95757674</v>
      </c>
      <c r="N56" s="5">
        <v>-63958693</v>
      </c>
      <c r="O56" s="5">
        <v>-64749094</v>
      </c>
      <c r="P56" s="5">
        <v>-25989221</v>
      </c>
    </row>
    <row r="57" spans="2:16" ht="15.5" x14ac:dyDescent="0.35">
      <c r="C57" t="s">
        <v>78</v>
      </c>
      <c r="D57" s="5">
        <v>-5341284</v>
      </c>
      <c r="E57" s="5">
        <v>-13472804</v>
      </c>
      <c r="F57" s="5">
        <v>-5425271</v>
      </c>
      <c r="G57" s="5">
        <v>-5421042</v>
      </c>
      <c r="I57" s="5">
        <v>-30700028</v>
      </c>
      <c r="J57" s="5">
        <v>-4901043</v>
      </c>
      <c r="K57" s="5">
        <v>7078636</v>
      </c>
    </row>
    <row r="58" spans="2:16" ht="15.5" x14ac:dyDescent="0.35">
      <c r="C58" t="s">
        <v>79</v>
      </c>
      <c r="D58" s="5">
        <v>-304465368</v>
      </c>
      <c r="E58" s="5">
        <v>1846587803</v>
      </c>
      <c r="F58" s="5">
        <v>1043870360</v>
      </c>
      <c r="G58" s="5">
        <v>954119709</v>
      </c>
      <c r="I58" s="5">
        <v>2975547445</v>
      </c>
      <c r="J58" s="5">
        <v>5366348884</v>
      </c>
      <c r="K58" s="5">
        <v>6292760455</v>
      </c>
      <c r="L58" s="5">
        <v>1367953422</v>
      </c>
      <c r="M58" s="5">
        <v>-73129286</v>
      </c>
      <c r="N58" s="5">
        <v>875710475</v>
      </c>
      <c r="O58" s="5">
        <v>477909016</v>
      </c>
      <c r="P58" s="5">
        <v>-523175970</v>
      </c>
    </row>
    <row r="59" spans="2:16" ht="15.5" x14ac:dyDescent="0.35">
      <c r="C59" t="s">
        <v>80</v>
      </c>
      <c r="D59" s="5">
        <v>-2415939948</v>
      </c>
      <c r="E59" s="5">
        <v>-3364164678</v>
      </c>
      <c r="F59" s="5">
        <v>-2592946317</v>
      </c>
      <c r="G59" s="5">
        <v>-2481100824</v>
      </c>
      <c r="I59" s="5">
        <v>-10981017485</v>
      </c>
      <c r="J59" s="5">
        <v>-6047766893</v>
      </c>
      <c r="K59" s="5">
        <v>21761608364</v>
      </c>
      <c r="L59" s="5">
        <v>-1709261507</v>
      </c>
      <c r="M59" s="5">
        <v>654202451</v>
      </c>
      <c r="N59" s="5">
        <v>818995817</v>
      </c>
      <c r="O59" s="5">
        <v>1467445676</v>
      </c>
      <c r="P59" s="5">
        <v>-3512876573</v>
      </c>
    </row>
    <row r="60" spans="2:16" ht="15.5" x14ac:dyDescent="0.35">
      <c r="C60" t="s">
        <v>481</v>
      </c>
      <c r="D60" s="5">
        <v>240260155</v>
      </c>
      <c r="E60" s="5">
        <v>407113817</v>
      </c>
      <c r="I60" s="5">
        <v>241084155</v>
      </c>
      <c r="J60" s="5">
        <v>48391432</v>
      </c>
      <c r="K60" s="5">
        <v>294982910</v>
      </c>
      <c r="L60" s="5">
        <v>144536458</v>
      </c>
      <c r="M60" s="5">
        <v>43477225</v>
      </c>
    </row>
    <row r="61" spans="2:16" ht="15.5" x14ac:dyDescent="0.35">
      <c r="C61" t="s">
        <v>366</v>
      </c>
      <c r="D61" s="5">
        <v>139990876</v>
      </c>
      <c r="E61" s="5">
        <v>180812035</v>
      </c>
      <c r="F61" s="5">
        <v>169636603</v>
      </c>
      <c r="G61" s="5">
        <v>211300828</v>
      </c>
      <c r="I61" s="5">
        <v>756485099</v>
      </c>
      <c r="J61" s="5">
        <v>1180203223</v>
      </c>
      <c r="K61" s="5">
        <v>1828653035</v>
      </c>
      <c r="L61" s="5">
        <v>2018846107</v>
      </c>
      <c r="M61" s="5">
        <v>2486491141</v>
      </c>
      <c r="N61" s="5">
        <v>1943855537</v>
      </c>
      <c r="O61" s="5">
        <v>4565242</v>
      </c>
      <c r="P61" s="5">
        <v>1172563</v>
      </c>
    </row>
    <row r="62" spans="2:16" ht="15.5" x14ac:dyDescent="0.35">
      <c r="C62" t="s">
        <v>26</v>
      </c>
      <c r="D62" s="5">
        <v>-2984230607</v>
      </c>
      <c r="E62" s="5">
        <v>-2570818663</v>
      </c>
      <c r="F62" s="5">
        <v>-2700742250</v>
      </c>
      <c r="G62" s="5">
        <v>-2748583059</v>
      </c>
      <c r="I62" s="5">
        <v>-10526515748</v>
      </c>
      <c r="J62" s="5">
        <v>-8218958349</v>
      </c>
      <c r="K62" s="5">
        <v>-9483080683</v>
      </c>
      <c r="L62" s="5">
        <v>-9802431297</v>
      </c>
      <c r="M62" s="5">
        <v>-2031370495</v>
      </c>
      <c r="N62" s="5">
        <v>-1904494336</v>
      </c>
      <c r="O62" s="5">
        <v>-1788702386</v>
      </c>
      <c r="P62" s="5">
        <v>-3322053430</v>
      </c>
    </row>
    <row r="63" spans="2:16" ht="15.5" x14ac:dyDescent="0.35">
      <c r="C63" t="s">
        <v>81</v>
      </c>
      <c r="D63" s="5">
        <v>-2415939948</v>
      </c>
      <c r="E63" s="5">
        <v>-3364164678</v>
      </c>
      <c r="F63" s="5">
        <v>-2592946317</v>
      </c>
      <c r="G63" s="5">
        <v>-2481100824</v>
      </c>
      <c r="I63" s="5">
        <v>-10981017485</v>
      </c>
      <c r="J63" s="5">
        <v>-6047766893</v>
      </c>
      <c r="K63" s="5">
        <v>21761608364</v>
      </c>
      <c r="L63" s="5">
        <v>-1709261507</v>
      </c>
      <c r="M63" s="5">
        <v>654202451</v>
      </c>
      <c r="N63" s="5">
        <v>818995817</v>
      </c>
      <c r="O63" s="5">
        <v>1467445676</v>
      </c>
      <c r="P63" s="5">
        <v>-3512876573</v>
      </c>
    </row>
    <row r="64" spans="2:16" ht="15.5" x14ac:dyDescent="0.35">
      <c r="C64" t="s">
        <v>28</v>
      </c>
      <c r="D64" s="5">
        <v>-2720405316</v>
      </c>
      <c r="E64" s="5">
        <v>-1517576875</v>
      </c>
      <c r="F64" s="5">
        <v>-1549075957</v>
      </c>
      <c r="G64" s="5">
        <v>-1526981115</v>
      </c>
      <c r="I64" s="5">
        <v>-8005470040</v>
      </c>
      <c r="J64" s="5">
        <v>-681418009</v>
      </c>
      <c r="K64" s="5">
        <v>28054368819</v>
      </c>
      <c r="L64" s="5">
        <v>-341308085</v>
      </c>
      <c r="M64" s="5">
        <v>581073165</v>
      </c>
      <c r="N64" s="5">
        <v>1694706292</v>
      </c>
      <c r="O64" s="5">
        <v>1945354692</v>
      </c>
      <c r="P64" s="5">
        <v>-4036052543</v>
      </c>
    </row>
    <row r="65" spans="2:16" ht="15.5" x14ac:dyDescent="0.35">
      <c r="C65" t="s">
        <v>27</v>
      </c>
      <c r="D65" s="5">
        <v>-64641924</v>
      </c>
      <c r="E65" s="5">
        <v>-244235594</v>
      </c>
      <c r="I65" s="5">
        <v>-244235594</v>
      </c>
      <c r="J65" s="5">
        <v>-282331672</v>
      </c>
      <c r="K65" s="5">
        <v>-594191545</v>
      </c>
      <c r="L65" s="5">
        <v>-291766697</v>
      </c>
      <c r="M65" s="5">
        <v>61607586</v>
      </c>
      <c r="N65" s="5">
        <v>24739452</v>
      </c>
      <c r="O65" s="5">
        <v>27084341</v>
      </c>
      <c r="P65" s="5">
        <v>74176967</v>
      </c>
    </row>
    <row r="66" spans="2:16" ht="15.5" x14ac:dyDescent="0.35">
      <c r="C66" t="s">
        <v>82</v>
      </c>
      <c r="K66" s="5">
        <v>-417283714</v>
      </c>
      <c r="L66" s="5">
        <v>-315516276</v>
      </c>
    </row>
    <row r="67" spans="2:16" ht="15.5" x14ac:dyDescent="0.35">
      <c r="C67" t="s">
        <v>83</v>
      </c>
      <c r="E67" s="5">
        <v>72496341</v>
      </c>
      <c r="I67" s="5">
        <v>72496341</v>
      </c>
      <c r="J67" s="5">
        <v>20559885</v>
      </c>
      <c r="K67" s="5">
        <v>120378384</v>
      </c>
      <c r="L67" s="5">
        <v>23749579</v>
      </c>
    </row>
    <row r="68" spans="2:16" ht="15.5" x14ac:dyDescent="0.35">
      <c r="C68" t="s">
        <v>84</v>
      </c>
      <c r="D68" s="5">
        <v>-64641924</v>
      </c>
      <c r="E68" s="5">
        <v>-244235594</v>
      </c>
      <c r="I68" s="5">
        <v>-244235594</v>
      </c>
      <c r="J68" s="5">
        <v>-282331672</v>
      </c>
      <c r="K68" s="5">
        <v>-594191545</v>
      </c>
      <c r="L68" s="5">
        <v>-291766697</v>
      </c>
      <c r="M68" s="5">
        <v>61607586</v>
      </c>
      <c r="N68" s="5">
        <v>24739452</v>
      </c>
      <c r="O68" s="5">
        <v>27084341</v>
      </c>
      <c r="P68" s="5">
        <v>74176967</v>
      </c>
    </row>
    <row r="69" spans="2:16" ht="15.5" x14ac:dyDescent="0.35">
      <c r="C69" t="s">
        <v>85</v>
      </c>
      <c r="D69" s="5">
        <v>-2785047240</v>
      </c>
      <c r="E69" s="5">
        <v>-1761812469</v>
      </c>
      <c r="F69" s="5">
        <v>-1549075957</v>
      </c>
      <c r="G69" s="5">
        <v>-1526981115</v>
      </c>
      <c r="I69" s="5">
        <v>-8249705634</v>
      </c>
      <c r="J69" s="5">
        <v>-963749681</v>
      </c>
      <c r="K69" s="5">
        <v>27460177274</v>
      </c>
      <c r="L69" s="5">
        <v>3168218736</v>
      </c>
      <c r="M69" s="5">
        <v>642680751</v>
      </c>
      <c r="N69" s="5">
        <v>1719445744</v>
      </c>
      <c r="O69" s="5">
        <v>1972439033</v>
      </c>
      <c r="P69" s="5">
        <v>-3961875576</v>
      </c>
    </row>
    <row r="70" spans="2:16" ht="15.5" x14ac:dyDescent="0.35">
      <c r="C70" t="s">
        <v>86</v>
      </c>
      <c r="E70" s="5">
        <v>-287708341</v>
      </c>
      <c r="I70" s="5">
        <v>-287708341</v>
      </c>
      <c r="J70" s="5">
        <v>-6392648</v>
      </c>
      <c r="K70" s="5">
        <v>769573</v>
      </c>
      <c r="L70" s="5">
        <v>26825353</v>
      </c>
      <c r="M70" s="5">
        <v>22102752</v>
      </c>
      <c r="N70" s="5">
        <v>34299552</v>
      </c>
      <c r="O70" s="5">
        <v>68729423</v>
      </c>
      <c r="P70" s="5">
        <v>7440033</v>
      </c>
    </row>
    <row r="71" spans="2:16" ht="15.5" x14ac:dyDescent="0.35">
      <c r="C71" t="s">
        <v>87</v>
      </c>
      <c r="D71" s="5">
        <v>-2785047240</v>
      </c>
      <c r="E71" s="5">
        <v>-2049520810</v>
      </c>
      <c r="F71" s="5">
        <v>-1549075957</v>
      </c>
      <c r="G71" s="5">
        <v>-1526981115</v>
      </c>
      <c r="I71" s="5">
        <v>-8537413975</v>
      </c>
      <c r="J71" s="5">
        <v>-970142329</v>
      </c>
      <c r="K71" s="5">
        <v>27460946847</v>
      </c>
      <c r="L71" s="5">
        <v>3195044089</v>
      </c>
      <c r="M71" s="5">
        <v>664783503</v>
      </c>
      <c r="N71" s="5">
        <v>1753745296</v>
      </c>
      <c r="O71" s="5">
        <v>2041168456</v>
      </c>
      <c r="P71" s="5">
        <v>-3954435543</v>
      </c>
    </row>
    <row r="72" spans="2:16" ht="15.5" x14ac:dyDescent="0.35">
      <c r="C72" t="s">
        <v>88</v>
      </c>
      <c r="D72" s="5">
        <v>-2785047240</v>
      </c>
      <c r="E72" s="5">
        <v>-1761812469</v>
      </c>
      <c r="F72" s="5">
        <v>-1549075957</v>
      </c>
      <c r="G72" s="5">
        <v>-1526981115</v>
      </c>
      <c r="I72" s="5">
        <v>-8249705634</v>
      </c>
      <c r="J72" s="5">
        <v>-963749681</v>
      </c>
      <c r="K72" s="5">
        <v>27460177274</v>
      </c>
      <c r="L72" s="5">
        <v>3168218736</v>
      </c>
      <c r="M72" s="5">
        <v>642680751</v>
      </c>
      <c r="N72" s="5">
        <v>1719445744</v>
      </c>
      <c r="O72" s="5">
        <v>1972439033</v>
      </c>
      <c r="P72" s="5">
        <v>-3961875576</v>
      </c>
    </row>
    <row r="73" spans="2:16" ht="15.5" x14ac:dyDescent="0.35">
      <c r="C73" t="s">
        <v>7</v>
      </c>
      <c r="D73" s="5">
        <v>-2779705956</v>
      </c>
      <c r="E73" s="5">
        <v>-2036048006</v>
      </c>
      <c r="F73" s="5">
        <v>-1543650686</v>
      </c>
      <c r="G73" s="5">
        <v>-1521560073</v>
      </c>
      <c r="I73" s="5">
        <v>-8506713947</v>
      </c>
      <c r="J73" s="5">
        <v>-965241286</v>
      </c>
      <c r="K73" s="5">
        <v>27453868211</v>
      </c>
      <c r="L73" s="5">
        <v>3195044089</v>
      </c>
      <c r="M73" s="5">
        <v>664783503</v>
      </c>
      <c r="N73" s="5">
        <v>1753745296</v>
      </c>
      <c r="O73" s="5">
        <v>2041168456</v>
      </c>
      <c r="P73" s="5">
        <v>-3954435543</v>
      </c>
    </row>
    <row r="74" spans="2:16" ht="15.5" x14ac:dyDescent="0.35">
      <c r="C74" t="s">
        <v>90</v>
      </c>
      <c r="D74" s="5">
        <v>-2785047240</v>
      </c>
      <c r="E74" s="5">
        <v>-1761812469</v>
      </c>
      <c r="F74" s="5">
        <v>-1549075957</v>
      </c>
      <c r="G74" s="5">
        <v>-1526981115</v>
      </c>
      <c r="I74" s="5">
        <v>-8249705634</v>
      </c>
      <c r="J74" s="5">
        <v>-963749681</v>
      </c>
      <c r="K74" s="5">
        <v>27460177274</v>
      </c>
      <c r="L74" s="5">
        <v>3168218736</v>
      </c>
      <c r="M74" s="5">
        <v>642680751</v>
      </c>
      <c r="N74" s="5">
        <v>1719445744</v>
      </c>
      <c r="O74" s="5">
        <v>1972439033</v>
      </c>
      <c r="P74" s="5">
        <v>-3961875576</v>
      </c>
    </row>
    <row r="75" spans="2:16" ht="15.5" x14ac:dyDescent="0.35">
      <c r="C75" t="s">
        <v>91</v>
      </c>
      <c r="D75" s="5">
        <v>-2785047240</v>
      </c>
      <c r="E75" s="5">
        <v>-2049520810</v>
      </c>
      <c r="F75" s="5">
        <v>-1549075957</v>
      </c>
      <c r="G75" s="5">
        <v>-1526981115</v>
      </c>
      <c r="I75" s="5">
        <v>-8537413975</v>
      </c>
      <c r="J75" s="5">
        <v>-970142329</v>
      </c>
      <c r="K75" s="5">
        <v>27460946847</v>
      </c>
      <c r="L75" s="5">
        <v>3195044089</v>
      </c>
      <c r="M75" s="5">
        <v>664783503</v>
      </c>
      <c r="N75" s="5">
        <v>1753745296</v>
      </c>
      <c r="O75" s="5">
        <v>2041168456</v>
      </c>
      <c r="P75" s="5">
        <v>-3954435543</v>
      </c>
    </row>
    <row r="76" spans="2:16" ht="15.5" x14ac:dyDescent="0.35">
      <c r="C76" t="s">
        <v>92</v>
      </c>
      <c r="D76" s="5">
        <v>-2785047240</v>
      </c>
      <c r="E76" s="5">
        <v>-2049520810</v>
      </c>
      <c r="F76" s="5">
        <v>-1549075957</v>
      </c>
      <c r="G76" s="5">
        <v>-1526981115</v>
      </c>
      <c r="I76" s="5">
        <v>-8537413975</v>
      </c>
      <c r="J76" s="5">
        <v>-970142329</v>
      </c>
      <c r="K76" s="5">
        <v>27460946847</v>
      </c>
      <c r="L76" s="5">
        <v>3195044089</v>
      </c>
      <c r="M76" s="5">
        <v>664783503</v>
      </c>
      <c r="N76" s="5">
        <v>1753745296</v>
      </c>
      <c r="O76" s="5">
        <v>2041168456</v>
      </c>
      <c r="P76" s="5">
        <v>-3954435543</v>
      </c>
    </row>
    <row r="78" spans="2:16" ht="15.5" x14ac:dyDescent="0.35">
      <c r="B78" t="s">
        <v>93</v>
      </c>
      <c r="C78" t="s">
        <v>94</v>
      </c>
    </row>
    <row r="79" spans="2:16" ht="15.5" x14ac:dyDescent="0.35">
      <c r="C79" t="s">
        <v>95</v>
      </c>
    </row>
    <row r="80" spans="2:16" ht="15.5" x14ac:dyDescent="0.35">
      <c r="C80" t="s">
        <v>19</v>
      </c>
      <c r="D80" s="5">
        <v>1925238372</v>
      </c>
      <c r="E80" s="5">
        <v>2815719966</v>
      </c>
      <c r="F80" s="5">
        <v>3497179960</v>
      </c>
      <c r="G80" s="5">
        <v>4113157337</v>
      </c>
      <c r="I80" s="5">
        <v>2815719966</v>
      </c>
      <c r="J80" s="5">
        <v>7408022862</v>
      </c>
      <c r="K80" s="5">
        <v>27565312169</v>
      </c>
      <c r="L80" s="5">
        <v>16277912186</v>
      </c>
      <c r="M80" s="5">
        <v>23394271192</v>
      </c>
      <c r="N80" s="5">
        <v>25247656375</v>
      </c>
      <c r="O80" s="5">
        <v>1967186253</v>
      </c>
      <c r="P80" s="5">
        <v>951553601</v>
      </c>
    </row>
    <row r="81" spans="3:16" ht="15.5" x14ac:dyDescent="0.35">
      <c r="C81" t="s">
        <v>96</v>
      </c>
      <c r="D81" s="5">
        <v>1218329406</v>
      </c>
      <c r="E81" s="5">
        <v>843938948</v>
      </c>
      <c r="F81" s="5">
        <v>1124386582</v>
      </c>
      <c r="G81" s="5">
        <v>1415360073</v>
      </c>
      <c r="I81" s="5">
        <v>843938948</v>
      </c>
      <c r="J81" s="5">
        <v>583532825</v>
      </c>
      <c r="K81" s="5">
        <v>574395826</v>
      </c>
      <c r="L81" s="5">
        <v>354115255</v>
      </c>
      <c r="M81" s="5">
        <v>271789951</v>
      </c>
      <c r="N81" s="5">
        <v>342533093</v>
      </c>
      <c r="O81" s="5">
        <v>291853558</v>
      </c>
      <c r="P81" s="5">
        <v>53502091</v>
      </c>
    </row>
    <row r="82" spans="3:16" ht="15.5" x14ac:dyDescent="0.35">
      <c r="C82" t="s">
        <v>98</v>
      </c>
      <c r="D82" s="5">
        <v>1539286616</v>
      </c>
      <c r="E82" s="5">
        <v>1342211010</v>
      </c>
      <c r="F82" s="5">
        <v>1284307625</v>
      </c>
      <c r="G82" s="5">
        <v>1246964687</v>
      </c>
      <c r="I82" s="5">
        <v>1342211010</v>
      </c>
      <c r="J82" s="5">
        <v>1270548706</v>
      </c>
      <c r="K82" s="5">
        <v>1479750865</v>
      </c>
      <c r="L82" s="5">
        <v>133087576</v>
      </c>
    </row>
    <row r="83" spans="3:16" ht="15.5" x14ac:dyDescent="0.35">
      <c r="C83" t="s">
        <v>97</v>
      </c>
      <c r="J83" s="5">
        <v>311932638</v>
      </c>
      <c r="K83" s="5">
        <v>888163458</v>
      </c>
      <c r="L83" s="5">
        <v>2620825527</v>
      </c>
    </row>
    <row r="84" spans="3:16" ht="15.5" x14ac:dyDescent="0.35">
      <c r="C84" t="s">
        <v>99</v>
      </c>
      <c r="D84" s="5">
        <v>1218329406</v>
      </c>
      <c r="E84" s="5">
        <v>843938948</v>
      </c>
      <c r="F84" s="5">
        <v>1124386582</v>
      </c>
      <c r="G84" s="5">
        <v>1415360073</v>
      </c>
      <c r="I84" s="5">
        <v>843938948</v>
      </c>
      <c r="J84" s="5">
        <v>583532825</v>
      </c>
      <c r="K84" s="5">
        <v>574395826</v>
      </c>
      <c r="L84" s="5">
        <v>354115255</v>
      </c>
      <c r="M84" s="5">
        <v>271789951</v>
      </c>
      <c r="N84" s="5">
        <v>342533093</v>
      </c>
      <c r="O84" s="5">
        <v>291853558</v>
      </c>
      <c r="P84" s="5">
        <v>53502091</v>
      </c>
    </row>
    <row r="85" spans="3:16" ht="15.5" x14ac:dyDescent="0.35">
      <c r="C85" t="s">
        <v>100</v>
      </c>
      <c r="D85" s="5">
        <v>19905165923</v>
      </c>
      <c r="E85" s="5">
        <v>22637899605</v>
      </c>
      <c r="F85" s="5">
        <v>2118800000</v>
      </c>
      <c r="G85" s="5">
        <v>618800000</v>
      </c>
      <c r="I85" s="5">
        <v>22637899605</v>
      </c>
      <c r="J85" s="5">
        <v>7461549705</v>
      </c>
      <c r="K85" s="5">
        <v>3980422</v>
      </c>
      <c r="M85" s="5">
        <v>200000000</v>
      </c>
      <c r="O85" s="5">
        <v>1500000</v>
      </c>
    </row>
    <row r="86" spans="3:16" ht="15.5" x14ac:dyDescent="0.35">
      <c r="C86" t="s">
        <v>101</v>
      </c>
      <c r="D86" s="5">
        <v>19905165923</v>
      </c>
      <c r="E86" s="5">
        <v>22637899605</v>
      </c>
      <c r="F86" s="5">
        <v>2118800000</v>
      </c>
      <c r="G86" s="5">
        <v>618800000</v>
      </c>
      <c r="I86" s="5">
        <v>22637899605</v>
      </c>
      <c r="J86" s="5">
        <v>7461549705</v>
      </c>
      <c r="K86" s="5">
        <v>3980422</v>
      </c>
      <c r="M86" s="5">
        <v>200000000</v>
      </c>
      <c r="O86" s="5">
        <v>1500000</v>
      </c>
    </row>
    <row r="87" spans="3:16" ht="15.5" x14ac:dyDescent="0.35">
      <c r="C87" t="s">
        <v>103</v>
      </c>
      <c r="D87" s="5">
        <v>328203412</v>
      </c>
      <c r="E87" s="5">
        <v>301303926</v>
      </c>
      <c r="F87" s="5">
        <v>295992103</v>
      </c>
      <c r="G87" s="5">
        <v>315423298</v>
      </c>
      <c r="I87" s="5">
        <v>301303926</v>
      </c>
      <c r="J87" s="5">
        <v>819713091</v>
      </c>
      <c r="K87" s="5">
        <v>707422898</v>
      </c>
      <c r="L87" s="5">
        <v>319645555</v>
      </c>
      <c r="M87" s="5">
        <v>76789104</v>
      </c>
      <c r="N87" s="5">
        <v>64858745</v>
      </c>
      <c r="O87" s="5">
        <v>68613972</v>
      </c>
      <c r="P87" s="5">
        <v>58539190</v>
      </c>
    </row>
    <row r="88" spans="3:16" ht="15.5" x14ac:dyDescent="0.35">
      <c r="C88" t="s">
        <v>78</v>
      </c>
    </row>
    <row r="89" spans="3:16" ht="15.5" x14ac:dyDescent="0.35">
      <c r="C89" t="s">
        <v>104</v>
      </c>
      <c r="D89" s="5">
        <v>35982853670</v>
      </c>
      <c r="E89" s="5">
        <v>40132921068</v>
      </c>
      <c r="F89" s="5">
        <v>20313071130</v>
      </c>
      <c r="G89" s="5">
        <v>19493333506</v>
      </c>
      <c r="I89" s="5">
        <v>40132921068</v>
      </c>
      <c r="J89" s="5">
        <v>32318739057</v>
      </c>
      <c r="K89" s="5">
        <v>29455865349</v>
      </c>
      <c r="L89" s="5">
        <v>19689384686</v>
      </c>
      <c r="M89" s="5">
        <v>24126281020</v>
      </c>
      <c r="N89" s="5">
        <v>25829018671</v>
      </c>
      <c r="O89" s="5">
        <v>2909847621</v>
      </c>
      <c r="P89" s="5">
        <v>1184641281</v>
      </c>
    </row>
    <row r="90" spans="3:16" ht="15.5" x14ac:dyDescent="0.35">
      <c r="C90" t="s">
        <v>105</v>
      </c>
    </row>
    <row r="91" spans="3:16" ht="15.5" x14ac:dyDescent="0.35">
      <c r="C91" t="s">
        <v>391</v>
      </c>
    </row>
    <row r="92" spans="3:16" ht="15.5" x14ac:dyDescent="0.35">
      <c r="C92" t="s">
        <v>106</v>
      </c>
      <c r="D92" s="5">
        <v>241959046939</v>
      </c>
      <c r="E92" s="5">
        <v>243174358354</v>
      </c>
      <c r="F92" s="5">
        <v>245665271965</v>
      </c>
      <c r="G92" s="5">
        <v>246053567328</v>
      </c>
      <c r="I92" s="5">
        <v>243174358354</v>
      </c>
      <c r="J92" s="5">
        <v>241258394053</v>
      </c>
      <c r="K92" s="5">
        <v>204071512726</v>
      </c>
      <c r="L92" s="5">
        <v>196734705800</v>
      </c>
      <c r="M92" s="5">
        <v>29895160347</v>
      </c>
      <c r="N92" s="5">
        <v>30022095873</v>
      </c>
      <c r="O92" s="5">
        <v>29174302215</v>
      </c>
      <c r="P92" s="5">
        <v>25930784551</v>
      </c>
    </row>
    <row r="93" spans="3:16" ht="15.5" x14ac:dyDescent="0.35">
      <c r="C93" t="s">
        <v>108</v>
      </c>
      <c r="D93" s="5">
        <v>20279996600</v>
      </c>
      <c r="E93" s="5">
        <v>20623383004</v>
      </c>
      <c r="F93" s="5">
        <v>19640198439</v>
      </c>
      <c r="G93" s="5">
        <v>19728726125</v>
      </c>
      <c r="I93" s="5">
        <v>20623383004</v>
      </c>
      <c r="J93" s="5">
        <v>20046625318</v>
      </c>
      <c r="K93" s="5">
        <v>21045648906</v>
      </c>
      <c r="L93" s="5">
        <v>21900525635</v>
      </c>
      <c r="M93" s="5">
        <v>28662427774</v>
      </c>
      <c r="N93" s="5">
        <v>18336276323</v>
      </c>
      <c r="O93" s="5">
        <v>19198541632</v>
      </c>
      <c r="P93" s="5">
        <v>24257298244</v>
      </c>
    </row>
    <row r="94" spans="3:16" ht="15.5" x14ac:dyDescent="0.35">
      <c r="C94" t="s">
        <v>109</v>
      </c>
      <c r="D94" s="5">
        <v>350767926</v>
      </c>
      <c r="E94" s="5">
        <v>350767926</v>
      </c>
      <c r="F94" s="5">
        <v>293096576</v>
      </c>
      <c r="G94" s="5">
        <v>293096576</v>
      </c>
      <c r="I94" s="5">
        <v>350767926</v>
      </c>
      <c r="J94" s="5">
        <v>293096576</v>
      </c>
      <c r="K94" s="5">
        <v>259793369</v>
      </c>
      <c r="L94" s="5">
        <v>62137785</v>
      </c>
      <c r="M94" s="5">
        <v>58310185</v>
      </c>
      <c r="N94" s="5">
        <v>2936709</v>
      </c>
      <c r="O94" s="5">
        <v>75871489</v>
      </c>
      <c r="P94" s="5">
        <v>71696956</v>
      </c>
    </row>
    <row r="95" spans="3:16" ht="15.5" x14ac:dyDescent="0.35">
      <c r="C95" t="s">
        <v>110</v>
      </c>
      <c r="D95" s="5">
        <v>298159761465</v>
      </c>
      <c r="E95" s="5">
        <v>299718459284</v>
      </c>
      <c r="F95" s="5">
        <v>325006824985</v>
      </c>
      <c r="G95" s="5">
        <v>329347784534</v>
      </c>
      <c r="I95" s="5">
        <v>299718459284</v>
      </c>
      <c r="J95" s="5">
        <v>298605365947</v>
      </c>
      <c r="K95" s="5">
        <v>261037705001</v>
      </c>
      <c r="L95" s="5">
        <v>225679869220</v>
      </c>
      <c r="M95" s="5">
        <v>58615898306</v>
      </c>
      <c r="N95" s="5">
        <v>48361308905</v>
      </c>
      <c r="O95" s="5">
        <v>49329529379</v>
      </c>
      <c r="P95" s="5">
        <v>50259779751</v>
      </c>
    </row>
    <row r="96" spans="3:16" ht="15.5" x14ac:dyDescent="0.35">
      <c r="C96" t="s">
        <v>111</v>
      </c>
      <c r="D96" s="5">
        <v>334142615135</v>
      </c>
      <c r="E96" s="5">
        <v>339851380352</v>
      </c>
      <c r="F96" s="5">
        <v>345319896115</v>
      </c>
      <c r="G96" s="5">
        <v>348841118040</v>
      </c>
      <c r="I96" s="5">
        <v>339851380352</v>
      </c>
      <c r="J96" s="5">
        <v>330924105004</v>
      </c>
      <c r="K96" s="5">
        <v>290493570350</v>
      </c>
      <c r="L96" s="5">
        <v>245369253906</v>
      </c>
      <c r="M96" s="5">
        <v>82742179326</v>
      </c>
      <c r="N96" s="5">
        <v>74190327576</v>
      </c>
      <c r="O96" s="5">
        <v>52239377000</v>
      </c>
      <c r="P96" s="5">
        <v>51444421032</v>
      </c>
    </row>
    <row r="97" spans="3:16" ht="15.5" x14ac:dyDescent="0.35">
      <c r="C97" t="s">
        <v>112</v>
      </c>
    </row>
    <row r="98" spans="3:16" ht="15.5" x14ac:dyDescent="0.35">
      <c r="C98" t="s">
        <v>113</v>
      </c>
    </row>
    <row r="99" spans="3:16" ht="15.5" x14ac:dyDescent="0.35">
      <c r="C99" t="s">
        <v>114</v>
      </c>
      <c r="D99" s="5">
        <v>64925903396</v>
      </c>
      <c r="E99" s="5">
        <v>61913162166</v>
      </c>
      <c r="F99" s="5">
        <v>59204401334</v>
      </c>
      <c r="G99" s="5">
        <v>56802108096</v>
      </c>
      <c r="I99" s="5">
        <v>61913162166</v>
      </c>
      <c r="J99" s="5">
        <v>48533802773</v>
      </c>
      <c r="K99" s="5">
        <v>23589877524</v>
      </c>
      <c r="L99" s="5">
        <v>16946587975</v>
      </c>
      <c r="M99" s="5">
        <v>6274717113</v>
      </c>
      <c r="N99" s="5">
        <v>4462560367</v>
      </c>
      <c r="O99" s="5">
        <v>3924365010</v>
      </c>
      <c r="P99" s="5">
        <v>2713942729</v>
      </c>
    </row>
    <row r="100" spans="3:16" ht="15.5" x14ac:dyDescent="0.35">
      <c r="C100" t="s">
        <v>311</v>
      </c>
      <c r="D100" s="5">
        <v>36995084807</v>
      </c>
      <c r="E100" s="5">
        <v>36074213588</v>
      </c>
      <c r="F100" s="5">
        <v>36785163353</v>
      </c>
      <c r="G100" s="5">
        <v>35223486336</v>
      </c>
      <c r="I100" s="5">
        <v>36074213588</v>
      </c>
      <c r="J100" s="5">
        <v>28515158722</v>
      </c>
      <c r="K100" s="5">
        <v>5077085348</v>
      </c>
    </row>
    <row r="101" spans="3:16" ht="15.5" x14ac:dyDescent="0.35">
      <c r="C101" t="s">
        <v>115</v>
      </c>
      <c r="N101" s="5">
        <v>106815093</v>
      </c>
      <c r="O101" s="5">
        <v>151334284</v>
      </c>
      <c r="P101" s="5">
        <v>164923605</v>
      </c>
    </row>
    <row r="102" spans="3:16" ht="15.5" x14ac:dyDescent="0.35">
      <c r="C102" t="s">
        <v>312</v>
      </c>
      <c r="D102" s="5">
        <v>1201972727</v>
      </c>
      <c r="E102" s="5">
        <v>1116952007</v>
      </c>
      <c r="F102" s="5">
        <v>1072107319</v>
      </c>
      <c r="G102" s="5">
        <v>1070516674</v>
      </c>
      <c r="I102" s="5">
        <v>1116952007</v>
      </c>
      <c r="J102" s="5">
        <v>1406930423</v>
      </c>
      <c r="K102" s="5">
        <v>1265636169</v>
      </c>
      <c r="L102" s="5">
        <v>741123469</v>
      </c>
      <c r="M102" s="5">
        <v>224816412</v>
      </c>
      <c r="N102" s="5">
        <v>106815093</v>
      </c>
      <c r="O102" s="5">
        <v>151334284</v>
      </c>
      <c r="P102" s="5">
        <v>164923605</v>
      </c>
    </row>
    <row r="103" spans="3:16" ht="15.5" x14ac:dyDescent="0.35">
      <c r="C103" t="s">
        <v>116</v>
      </c>
    </row>
    <row r="104" spans="3:16" ht="15.5" x14ac:dyDescent="0.35">
      <c r="C104" t="s">
        <v>318</v>
      </c>
      <c r="D104" s="5">
        <v>1539286616</v>
      </c>
      <c r="E104" s="5">
        <v>1342211010</v>
      </c>
      <c r="F104" s="5">
        <v>1284307625</v>
      </c>
      <c r="G104" s="5">
        <v>1246964687</v>
      </c>
      <c r="I104" s="5">
        <v>1342211010</v>
      </c>
      <c r="J104" s="5">
        <v>1582481344</v>
      </c>
      <c r="K104" s="5">
        <v>2367914323</v>
      </c>
      <c r="L104" s="5">
        <v>2753913103</v>
      </c>
      <c r="M104" s="5">
        <v>19466274</v>
      </c>
      <c r="N104" s="5">
        <v>15978998</v>
      </c>
      <c r="O104" s="5">
        <v>17419123</v>
      </c>
      <c r="P104" s="5">
        <v>15524999</v>
      </c>
    </row>
    <row r="105" spans="3:16" ht="15.5" x14ac:dyDescent="0.35">
      <c r="C105" t="s">
        <v>119</v>
      </c>
      <c r="D105" s="5">
        <v>2573712678</v>
      </c>
      <c r="E105" s="5">
        <v>2341037197</v>
      </c>
      <c r="F105" s="5">
        <v>1950817115</v>
      </c>
      <c r="G105" s="5">
        <v>1820641588</v>
      </c>
      <c r="I105" s="5">
        <v>2341037197</v>
      </c>
      <c r="J105" s="5">
        <v>2018317939</v>
      </c>
      <c r="K105" s="5">
        <v>1984447062</v>
      </c>
      <c r="L105" s="5">
        <v>1666036338</v>
      </c>
      <c r="M105" s="5">
        <v>569691982</v>
      </c>
      <c r="N105" s="5">
        <v>477960527</v>
      </c>
      <c r="O105" s="5">
        <v>144879436</v>
      </c>
      <c r="P105" s="5">
        <v>256088879</v>
      </c>
    </row>
    <row r="106" spans="3:16" ht="15.5" x14ac:dyDescent="0.35">
      <c r="C106" t="s">
        <v>118</v>
      </c>
      <c r="D106" s="5">
        <v>393609083</v>
      </c>
      <c r="E106" s="5">
        <v>539552304</v>
      </c>
      <c r="F106" s="5">
        <v>480892716</v>
      </c>
      <c r="G106" s="5">
        <v>376302351</v>
      </c>
      <c r="I106" s="5">
        <v>539552304</v>
      </c>
      <c r="J106" s="5">
        <v>590403882</v>
      </c>
      <c r="K106" s="5">
        <v>587639378</v>
      </c>
      <c r="L106" s="5">
        <v>397110053</v>
      </c>
      <c r="M106" s="5">
        <v>69036869</v>
      </c>
      <c r="N106" s="5">
        <v>59730708</v>
      </c>
      <c r="O106" s="5">
        <v>76703064</v>
      </c>
      <c r="P106" s="5">
        <v>64931339</v>
      </c>
    </row>
    <row r="107" spans="3:16" ht="15.5" x14ac:dyDescent="0.35">
      <c r="C107" t="s">
        <v>313</v>
      </c>
    </row>
    <row r="108" spans="3:16" ht="15.5" x14ac:dyDescent="0.35">
      <c r="C108" t="s">
        <v>314</v>
      </c>
      <c r="D108" s="5">
        <v>85313175075</v>
      </c>
      <c r="E108" s="5">
        <v>89357836222</v>
      </c>
      <c r="F108" s="5">
        <v>94821951858</v>
      </c>
      <c r="G108" s="5">
        <v>98393786486</v>
      </c>
      <c r="I108" s="5">
        <v>89357836222</v>
      </c>
      <c r="J108" s="5">
        <v>82708236339</v>
      </c>
      <c r="K108" s="5">
        <v>70290515603</v>
      </c>
      <c r="L108" s="5">
        <v>78195609621</v>
      </c>
      <c r="M108" s="5">
        <v>15144399797</v>
      </c>
      <c r="N108" s="5">
        <v>8976143712</v>
      </c>
      <c r="O108" s="5">
        <v>10780646593</v>
      </c>
      <c r="P108" s="5">
        <v>12355776819</v>
      </c>
    </row>
    <row r="109" spans="3:16" ht="15.5" x14ac:dyDescent="0.35">
      <c r="C109" t="s">
        <v>125</v>
      </c>
      <c r="D109" s="5">
        <v>2189689415</v>
      </c>
      <c r="E109" s="5">
        <v>2505006616</v>
      </c>
      <c r="F109" s="5">
        <v>3087818805</v>
      </c>
      <c r="G109" s="5">
        <v>3737247814</v>
      </c>
      <c r="I109" s="5">
        <v>2505006616</v>
      </c>
      <c r="J109" s="5">
        <v>4363534694</v>
      </c>
      <c r="K109" s="5">
        <v>2832193006</v>
      </c>
      <c r="L109" s="5">
        <v>2456506190</v>
      </c>
      <c r="M109" s="5">
        <v>1293601078</v>
      </c>
      <c r="N109" s="5">
        <v>1415479015</v>
      </c>
      <c r="O109" s="5">
        <v>1361175487</v>
      </c>
    </row>
    <row r="110" spans="3:16" ht="15.5" x14ac:dyDescent="0.35">
      <c r="C110" t="s">
        <v>315</v>
      </c>
      <c r="D110" s="5">
        <v>19392706557</v>
      </c>
      <c r="E110" s="5">
        <v>18612472257</v>
      </c>
      <c r="F110" s="5">
        <v>16081280743</v>
      </c>
      <c r="G110" s="5">
        <v>15380926118</v>
      </c>
      <c r="I110" s="5">
        <v>18612472257</v>
      </c>
      <c r="J110" s="5">
        <v>12343828693</v>
      </c>
      <c r="K110" s="5">
        <v>10966414491</v>
      </c>
      <c r="L110" s="5">
        <v>9256683292</v>
      </c>
      <c r="M110" s="5">
        <v>4634839328</v>
      </c>
      <c r="N110" s="5">
        <v>3054086695</v>
      </c>
      <c r="O110" s="5">
        <v>2204472952</v>
      </c>
      <c r="P110" s="5">
        <v>1398011412</v>
      </c>
    </row>
    <row r="111" spans="3:16" ht="15.5" x14ac:dyDescent="0.35">
      <c r="C111" t="s">
        <v>121</v>
      </c>
      <c r="D111" s="5">
        <v>90929129778</v>
      </c>
      <c r="E111" s="5">
        <v>96865588986</v>
      </c>
      <c r="F111" s="5">
        <v>102993344770</v>
      </c>
      <c r="G111" s="5">
        <v>107367783976</v>
      </c>
      <c r="I111" s="5">
        <v>96865588986</v>
      </c>
      <c r="J111" s="5">
        <v>92780259055</v>
      </c>
      <c r="K111" s="5">
        <v>76573507321</v>
      </c>
      <c r="L111" s="5">
        <v>85165768273</v>
      </c>
      <c r="M111" s="5">
        <v>17160523171</v>
      </c>
      <c r="N111" s="5">
        <v>11085611670</v>
      </c>
      <c r="O111" s="5">
        <v>12579850784</v>
      </c>
      <c r="P111" s="5">
        <v>15036485553</v>
      </c>
    </row>
    <row r="112" spans="3:16" ht="15.5" x14ac:dyDescent="0.35">
      <c r="C112" t="s">
        <v>122</v>
      </c>
      <c r="D112" s="5">
        <v>90929129778</v>
      </c>
      <c r="E112" s="5">
        <v>96865588986</v>
      </c>
      <c r="F112" s="5">
        <v>102993344770</v>
      </c>
      <c r="G112" s="5">
        <v>107367783976</v>
      </c>
      <c r="I112" s="5">
        <v>96865588986</v>
      </c>
      <c r="J112" s="5">
        <v>92780259055</v>
      </c>
      <c r="K112" s="5">
        <v>76573507321</v>
      </c>
      <c r="L112" s="5">
        <v>85165768273</v>
      </c>
      <c r="M112" s="5">
        <v>17160523171</v>
      </c>
      <c r="N112" s="5">
        <v>11085611670</v>
      </c>
      <c r="O112" s="5">
        <v>12579850784</v>
      </c>
      <c r="P112" s="5">
        <v>15036485553</v>
      </c>
    </row>
    <row r="113" spans="3:16" ht="15.5" x14ac:dyDescent="0.35">
      <c r="C113" t="s">
        <v>316</v>
      </c>
    </row>
    <row r="114" spans="3:16" ht="15.5" x14ac:dyDescent="0.35">
      <c r="C114" t="s">
        <v>317</v>
      </c>
      <c r="D114" s="5">
        <v>87502864490</v>
      </c>
      <c r="E114" s="5">
        <v>91862842838</v>
      </c>
      <c r="F114" s="5">
        <v>97909770663</v>
      </c>
      <c r="G114" s="5">
        <v>102131034300</v>
      </c>
      <c r="I114" s="5">
        <v>91862842838</v>
      </c>
      <c r="J114" s="5">
        <v>87071771033</v>
      </c>
      <c r="K114" s="5">
        <v>73122708609</v>
      </c>
      <c r="L114" s="5">
        <v>80652115811</v>
      </c>
      <c r="M114" s="5">
        <v>16438000875</v>
      </c>
      <c r="N114" s="5">
        <v>10391622727</v>
      </c>
      <c r="O114" s="5">
        <v>12141822080</v>
      </c>
      <c r="P114" s="5">
        <v>12355776819</v>
      </c>
    </row>
    <row r="115" spans="3:16" ht="15.5" x14ac:dyDescent="0.35">
      <c r="C115" t="s">
        <v>557</v>
      </c>
      <c r="P115" s="5">
        <v>1249903002</v>
      </c>
    </row>
    <row r="116" spans="3:16" ht="15.5" x14ac:dyDescent="0.35">
      <c r="C116" t="s">
        <v>587</v>
      </c>
      <c r="L116" s="5">
        <v>654012000</v>
      </c>
      <c r="M116" s="5">
        <v>61625000</v>
      </c>
      <c r="N116" s="5">
        <v>58525000</v>
      </c>
      <c r="O116" s="5">
        <v>68025000</v>
      </c>
      <c r="P116" s="5">
        <v>1088775000</v>
      </c>
    </row>
    <row r="117" spans="3:16" ht="15.5" x14ac:dyDescent="0.35">
      <c r="C117" t="s">
        <v>347</v>
      </c>
      <c r="F117" s="5">
        <v>95973497</v>
      </c>
      <c r="G117" s="5">
        <v>95973497</v>
      </c>
      <c r="J117" s="5">
        <v>95973497</v>
      </c>
      <c r="K117" s="5">
        <v>85033229</v>
      </c>
      <c r="L117" s="5">
        <v>7538970</v>
      </c>
    </row>
    <row r="118" spans="3:16" ht="15.5" x14ac:dyDescent="0.35">
      <c r="C118" t="s">
        <v>127</v>
      </c>
      <c r="D118" s="5">
        <v>155855033174</v>
      </c>
      <c r="E118" s="5">
        <v>158778751152</v>
      </c>
      <c r="F118" s="5">
        <v>162197746104</v>
      </c>
      <c r="G118" s="5">
        <v>164169892072</v>
      </c>
      <c r="I118" s="5">
        <v>158778751152</v>
      </c>
      <c r="J118" s="5">
        <v>141314061828</v>
      </c>
      <c r="K118" s="5">
        <v>100163384845</v>
      </c>
      <c r="L118" s="5">
        <v>102112356248</v>
      </c>
      <c r="M118" s="5">
        <v>23435240284</v>
      </c>
      <c r="N118" s="5">
        <v>15548172037</v>
      </c>
      <c r="O118" s="5">
        <v>16504215794</v>
      </c>
      <c r="P118" s="5">
        <v>17750428282</v>
      </c>
    </row>
    <row r="119" spans="3:16" ht="15.5" x14ac:dyDescent="0.35">
      <c r="C119" t="s">
        <v>128</v>
      </c>
    </row>
    <row r="120" spans="3:16" ht="15.5" x14ac:dyDescent="0.35">
      <c r="C120" t="s">
        <v>129</v>
      </c>
      <c r="D120" s="5">
        <v>242535417900</v>
      </c>
      <c r="E120" s="5">
        <v>242535417900</v>
      </c>
      <c r="F120" s="5">
        <v>242535417900</v>
      </c>
      <c r="G120" s="5">
        <v>242535417900</v>
      </c>
      <c r="I120" s="5">
        <v>242535417900</v>
      </c>
      <c r="J120" s="5">
        <v>242535417900</v>
      </c>
      <c r="K120" s="5">
        <v>242535417900</v>
      </c>
      <c r="L120" s="5">
        <v>222923076900</v>
      </c>
      <c r="M120" s="5">
        <v>63000000000</v>
      </c>
      <c r="N120" s="5">
        <v>63000000000</v>
      </c>
      <c r="O120" s="5">
        <v>43000000000</v>
      </c>
      <c r="P120" s="5">
        <v>43000000000</v>
      </c>
    </row>
    <row r="121" spans="3:16" ht="15.5" x14ac:dyDescent="0.35">
      <c r="C121" t="s">
        <v>130</v>
      </c>
      <c r="D121" s="5">
        <v>-77452547894</v>
      </c>
      <c r="E121" s="5">
        <v>-77452547894</v>
      </c>
      <c r="F121" s="5">
        <v>-77452547894</v>
      </c>
      <c r="G121" s="5">
        <v>-77452547894</v>
      </c>
      <c r="I121" s="5">
        <v>-77452547894</v>
      </c>
      <c r="J121" s="5">
        <v>-77452547894</v>
      </c>
      <c r="K121" s="5">
        <v>-77452547894</v>
      </c>
      <c r="L121" s="5">
        <v>-77452547894</v>
      </c>
      <c r="M121" s="5">
        <v>1741249038</v>
      </c>
      <c r="N121" s="5">
        <v>1741249038</v>
      </c>
      <c r="O121" s="5">
        <v>500000000</v>
      </c>
      <c r="P121" s="5">
        <v>500000000</v>
      </c>
    </row>
    <row r="122" spans="3:16" ht="15.5" x14ac:dyDescent="0.35">
      <c r="C122" t="s">
        <v>131</v>
      </c>
      <c r="D122" s="5">
        <v>12964211631</v>
      </c>
      <c r="E122" s="5">
        <v>15743917586</v>
      </c>
      <c r="F122" s="5">
        <v>17779965593</v>
      </c>
      <c r="G122" s="5">
        <v>19323616279</v>
      </c>
      <c r="I122" s="5">
        <v>15743917586</v>
      </c>
      <c r="J122" s="5">
        <v>24250631534</v>
      </c>
      <c r="K122" s="5">
        <v>25215872820</v>
      </c>
      <c r="L122" s="5">
        <v>-2237995391</v>
      </c>
      <c r="M122" s="5">
        <v>-5434309996</v>
      </c>
      <c r="N122" s="5">
        <v>-6099093499</v>
      </c>
      <c r="O122" s="5">
        <v>-7764838794</v>
      </c>
      <c r="P122" s="5">
        <v>-9806007250</v>
      </c>
    </row>
    <row r="123" spans="3:16" ht="15.5" x14ac:dyDescent="0.35">
      <c r="C123" t="s">
        <v>132</v>
      </c>
    </row>
    <row r="124" spans="3:16" ht="15.5" x14ac:dyDescent="0.35">
      <c r="C124" t="s">
        <v>133</v>
      </c>
    </row>
    <row r="125" spans="3:16" ht="15.5" x14ac:dyDescent="0.35">
      <c r="C125" t="s">
        <v>134</v>
      </c>
      <c r="D125" s="5">
        <v>12964211631</v>
      </c>
      <c r="E125" s="5">
        <v>15743917586</v>
      </c>
      <c r="F125" s="5">
        <v>17779965593</v>
      </c>
      <c r="G125" s="5">
        <v>19323616279</v>
      </c>
      <c r="I125" s="5">
        <v>15743917586</v>
      </c>
      <c r="J125" s="5">
        <v>24250631534</v>
      </c>
      <c r="K125" s="5">
        <v>25215872820</v>
      </c>
      <c r="L125" s="5">
        <v>-2237995391</v>
      </c>
      <c r="M125" s="5">
        <v>-5434309996</v>
      </c>
      <c r="N125" s="5">
        <v>-6099093499</v>
      </c>
      <c r="O125" s="5">
        <v>-7764838794</v>
      </c>
      <c r="P125" s="5">
        <v>-9806007250</v>
      </c>
    </row>
    <row r="126" spans="3:16" ht="15.5" x14ac:dyDescent="0.35">
      <c r="C126" t="s">
        <v>135</v>
      </c>
      <c r="D126" s="5">
        <v>240500324</v>
      </c>
      <c r="E126" s="5">
        <v>245841608</v>
      </c>
      <c r="F126" s="5">
        <v>259314412</v>
      </c>
      <c r="G126" s="5">
        <v>264739683</v>
      </c>
      <c r="I126" s="5">
        <v>245841608</v>
      </c>
      <c r="J126" s="5">
        <v>276541636</v>
      </c>
      <c r="K126" s="5">
        <v>31442679</v>
      </c>
      <c r="L126" s="5">
        <v>24364043</v>
      </c>
    </row>
    <row r="127" spans="3:16" ht="15.5" x14ac:dyDescent="0.35">
      <c r="C127" t="s">
        <v>9</v>
      </c>
      <c r="D127" s="5">
        <v>178287581961</v>
      </c>
      <c r="E127" s="5">
        <v>181072629200</v>
      </c>
      <c r="F127" s="5">
        <v>183122150011</v>
      </c>
      <c r="G127" s="5">
        <v>184671225968</v>
      </c>
      <c r="I127" s="5">
        <v>181072629200</v>
      </c>
      <c r="J127" s="5">
        <v>189610043176</v>
      </c>
      <c r="K127" s="5">
        <v>190330185505</v>
      </c>
      <c r="L127" s="5">
        <v>143256897658</v>
      </c>
      <c r="M127" s="5">
        <v>59306939042</v>
      </c>
      <c r="N127" s="5">
        <v>58642155539</v>
      </c>
      <c r="O127" s="5">
        <v>35735161206</v>
      </c>
      <c r="P127" s="5">
        <v>33693992750</v>
      </c>
    </row>
    <row r="128" spans="3:16" ht="15.5" x14ac:dyDescent="0.35">
      <c r="C128" t="s">
        <v>136</v>
      </c>
      <c r="D128" s="5">
        <v>334142615135</v>
      </c>
      <c r="E128" s="5">
        <v>339851380352</v>
      </c>
      <c r="F128" s="5">
        <v>345319896115</v>
      </c>
      <c r="G128" s="5">
        <v>348841118040</v>
      </c>
      <c r="I128" s="5">
        <v>339851380352</v>
      </c>
      <c r="J128" s="5">
        <v>330924105004</v>
      </c>
      <c r="K128" s="5">
        <v>290493570350</v>
      </c>
      <c r="L128" s="5">
        <v>245369253906</v>
      </c>
      <c r="M128" s="5">
        <v>82742179326</v>
      </c>
      <c r="N128" s="5">
        <v>74190327576</v>
      </c>
      <c r="O128" s="5">
        <v>52239377000</v>
      </c>
      <c r="P128" s="5">
        <v>51444421032</v>
      </c>
    </row>
    <row r="129" spans="2:16" ht="15.5" x14ac:dyDescent="0.35">
      <c r="C129" t="s">
        <v>137</v>
      </c>
      <c r="D129" s="5">
        <v>2425354179</v>
      </c>
      <c r="E129" s="5">
        <v>2425354179</v>
      </c>
      <c r="F129" s="5">
        <v>2425354179</v>
      </c>
      <c r="G129" s="5">
        <v>2425354179</v>
      </c>
      <c r="I129" s="5">
        <v>2425354179</v>
      </c>
      <c r="J129" s="5">
        <v>2425354179</v>
      </c>
      <c r="K129" s="5">
        <v>2425354179</v>
      </c>
      <c r="L129" s="5">
        <v>2229230769</v>
      </c>
      <c r="M129" s="5">
        <v>630000000</v>
      </c>
      <c r="N129" s="5">
        <v>630000000</v>
      </c>
      <c r="O129" s="5">
        <v>430000000</v>
      </c>
      <c r="P129" s="5">
        <v>43000</v>
      </c>
    </row>
    <row r="131" spans="2:16" ht="15.5" x14ac:dyDescent="0.35">
      <c r="B131" t="s">
        <v>138</v>
      </c>
      <c r="C131" t="s">
        <v>139</v>
      </c>
      <c r="D131" s="5">
        <v>270235977</v>
      </c>
      <c r="E131" s="5">
        <v>4366131141</v>
      </c>
      <c r="F131" s="5">
        <v>-89729958</v>
      </c>
      <c r="G131" s="5">
        <v>1298228219</v>
      </c>
      <c r="I131" s="5">
        <v>6830304163</v>
      </c>
      <c r="J131" s="5">
        <v>5395739547</v>
      </c>
      <c r="K131" s="5">
        <v>9804877869</v>
      </c>
      <c r="L131" s="5">
        <v>6010276408</v>
      </c>
      <c r="M131" s="5">
        <v>4849742342</v>
      </c>
      <c r="N131" s="5">
        <v>4968646451</v>
      </c>
      <c r="O131" s="5">
        <v>1183996574</v>
      </c>
      <c r="P131" s="5">
        <v>-1593593472</v>
      </c>
    </row>
    <row r="132" spans="2:16" ht="15.5" x14ac:dyDescent="0.35">
      <c r="C132" t="s">
        <v>140</v>
      </c>
      <c r="D132" s="5">
        <v>10337959973</v>
      </c>
      <c r="E132" s="5">
        <v>21082605497</v>
      </c>
      <c r="F132" s="5">
        <v>10247313918</v>
      </c>
      <c r="G132" s="5">
        <v>11330088705</v>
      </c>
      <c r="I132" s="5">
        <v>53496352916</v>
      </c>
      <c r="J132" s="5">
        <v>53968250564</v>
      </c>
      <c r="K132" s="5">
        <v>48882444542</v>
      </c>
      <c r="L132" s="5">
        <v>43593833827</v>
      </c>
      <c r="M132" s="5">
        <v>10154507602</v>
      </c>
      <c r="N132" s="5">
        <v>8506908314</v>
      </c>
      <c r="O132" s="5">
        <v>8475656438</v>
      </c>
      <c r="P132" s="5">
        <v>4041490326</v>
      </c>
    </row>
    <row r="133" spans="2:16" ht="15.5" x14ac:dyDescent="0.35">
      <c r="C133" t="s">
        <v>500</v>
      </c>
      <c r="D133" s="5">
        <v>139990876</v>
      </c>
      <c r="E133" s="5">
        <v>180812035</v>
      </c>
      <c r="F133" s="5">
        <v>169636603</v>
      </c>
      <c r="G133" s="5">
        <v>211300828</v>
      </c>
      <c r="I133" s="5">
        <v>756485099</v>
      </c>
      <c r="J133" s="5">
        <v>1180203223</v>
      </c>
      <c r="K133" s="5">
        <v>1828620134</v>
      </c>
      <c r="L133" s="5">
        <v>2018846107</v>
      </c>
      <c r="M133" s="5">
        <v>2486491141</v>
      </c>
      <c r="N133" s="5">
        <v>1943855537</v>
      </c>
      <c r="O133" s="5">
        <v>4565242</v>
      </c>
      <c r="P133" s="5">
        <v>1172563</v>
      </c>
    </row>
    <row r="134" spans="2:16" ht="15.5" x14ac:dyDescent="0.35">
      <c r="C134" t="s">
        <v>588</v>
      </c>
      <c r="D134" s="5">
        <v>-2984230607</v>
      </c>
      <c r="E134" s="5">
        <v>-2570818663</v>
      </c>
      <c r="F134" s="5">
        <v>-2700742250</v>
      </c>
      <c r="G134" s="5">
        <v>-2748583059</v>
      </c>
      <c r="I134" s="5">
        <v>-10526515748</v>
      </c>
      <c r="J134" s="5">
        <v>-8218958349</v>
      </c>
      <c r="K134" s="5">
        <v>-9483080683</v>
      </c>
      <c r="L134" s="5">
        <v>-9802431297</v>
      </c>
      <c r="M134" s="5">
        <v>-2031370495</v>
      </c>
      <c r="N134" s="5">
        <v>-1904494336</v>
      </c>
      <c r="O134" s="5">
        <v>-1788702386</v>
      </c>
      <c r="P134" s="5">
        <v>-3322053430</v>
      </c>
    </row>
    <row r="135" spans="2:16" ht="15.5" x14ac:dyDescent="0.35">
      <c r="C135" t="s">
        <v>143</v>
      </c>
      <c r="D135" s="5">
        <v>-1940219804</v>
      </c>
      <c r="E135" s="5">
        <v>-3712176155</v>
      </c>
      <c r="F135" s="5">
        <v>-3294076315</v>
      </c>
      <c r="G135" s="5">
        <v>-2530182964</v>
      </c>
      <c r="I135" s="5">
        <v>-11069421034</v>
      </c>
      <c r="J135" s="5">
        <v>-8008998834</v>
      </c>
      <c r="K135" s="5">
        <v>-10034098412</v>
      </c>
      <c r="L135" s="5">
        <v>-8508623770</v>
      </c>
      <c r="M135" s="5">
        <v>-1007426754</v>
      </c>
      <c r="N135" s="5">
        <v>-900841410</v>
      </c>
      <c r="O135" s="5">
        <v>-1709205538</v>
      </c>
      <c r="P135" s="5">
        <v>-688077735</v>
      </c>
    </row>
    <row r="136" spans="2:16" ht="15.5" x14ac:dyDescent="0.35">
      <c r="C136" t="s">
        <v>371</v>
      </c>
      <c r="D136" s="5">
        <v>-2229584038</v>
      </c>
      <c r="E136" s="5">
        <v>-4882677120</v>
      </c>
      <c r="F136" s="5">
        <v>-2157976947</v>
      </c>
      <c r="G136" s="5">
        <v>-2026639267</v>
      </c>
      <c r="I136" s="5">
        <v>-11252346798</v>
      </c>
      <c r="J136" s="5">
        <v>-10806942106</v>
      </c>
      <c r="K136" s="5">
        <v>-10180339225</v>
      </c>
      <c r="L136" s="5">
        <v>-8657840932</v>
      </c>
      <c r="M136" s="5">
        <v>-1874486301</v>
      </c>
      <c r="N136" s="5">
        <v>-1679466855</v>
      </c>
      <c r="O136" s="5">
        <v>-1740101755</v>
      </c>
      <c r="P136" s="5">
        <v>-709938517</v>
      </c>
    </row>
    <row r="137" spans="2:16" ht="15.5" x14ac:dyDescent="0.35">
      <c r="C137" t="s">
        <v>467</v>
      </c>
      <c r="D137" s="5">
        <v>-712060221</v>
      </c>
      <c r="E137" s="5">
        <v>224403216</v>
      </c>
      <c r="F137" s="5">
        <v>-298865610</v>
      </c>
      <c r="G137" s="5">
        <v>-4397991</v>
      </c>
      <c r="I137" s="5">
        <v>-884583708</v>
      </c>
      <c r="J137" s="5">
        <v>-1015530759</v>
      </c>
      <c r="K137" s="5">
        <v>-543437769</v>
      </c>
      <c r="L137" s="5">
        <v>-1164441131</v>
      </c>
      <c r="M137" s="5">
        <v>-177591825</v>
      </c>
      <c r="N137" s="5">
        <v>-197948752</v>
      </c>
      <c r="O137" s="5">
        <v>-211262083</v>
      </c>
      <c r="P137" s="5">
        <v>-133907844</v>
      </c>
    </row>
    <row r="138" spans="2:16" ht="15.5" x14ac:dyDescent="0.35">
      <c r="C138" t="s">
        <v>589</v>
      </c>
      <c r="D138" s="5">
        <v>-2341620202</v>
      </c>
      <c r="E138" s="5">
        <v>-5956017669</v>
      </c>
      <c r="F138" s="5">
        <v>-2055019357</v>
      </c>
      <c r="G138" s="5">
        <v>-2933358033</v>
      </c>
      <c r="I138" s="5">
        <v>-13689666564</v>
      </c>
      <c r="J138" s="5">
        <v>-21702284192</v>
      </c>
      <c r="K138" s="5">
        <v>-10665230718</v>
      </c>
      <c r="L138" s="5">
        <v>-11469066396</v>
      </c>
      <c r="M138" s="5">
        <v>-2700381026</v>
      </c>
      <c r="N138" s="5">
        <v>-799366047</v>
      </c>
      <c r="O138" s="5">
        <v>-1846953344</v>
      </c>
      <c r="P138" s="5">
        <v>-782278835</v>
      </c>
    </row>
    <row r="139" spans="2:16" ht="15.5" x14ac:dyDescent="0.35">
      <c r="C139" t="s">
        <v>158</v>
      </c>
    </row>
    <row r="140" spans="2:16" ht="15.5" x14ac:dyDescent="0.35">
      <c r="C140" t="s">
        <v>159</v>
      </c>
      <c r="D140" s="5">
        <v>-2818912829</v>
      </c>
      <c r="E140" s="5">
        <v>-20720616554</v>
      </c>
      <c r="F140" s="5">
        <v>-1959231996</v>
      </c>
      <c r="G140" s="5">
        <v>21439740019</v>
      </c>
      <c r="I140" s="5">
        <v>985793557</v>
      </c>
      <c r="J140" s="5">
        <v>30821319356</v>
      </c>
      <c r="K140" s="5">
        <v>14656695345</v>
      </c>
      <c r="L140" s="5">
        <v>-25484139025</v>
      </c>
      <c r="M140" s="5">
        <v>5432489213</v>
      </c>
      <c r="N140" s="5">
        <v>18451916171</v>
      </c>
      <c r="O140" s="5">
        <v>-3398420314</v>
      </c>
      <c r="P140" s="5">
        <v>18343954894</v>
      </c>
    </row>
    <row r="141" spans="2:16" ht="15.5" x14ac:dyDescent="0.35">
      <c r="C141" t="s">
        <v>160</v>
      </c>
      <c r="D141" s="5">
        <v>1658195258</v>
      </c>
      <c r="E141" s="5">
        <v>15673025419</v>
      </c>
      <c r="F141" s="5">
        <v>1432984577</v>
      </c>
      <c r="G141" s="5">
        <v>-22746435150</v>
      </c>
      <c r="I141" s="5">
        <v>-12408400616</v>
      </c>
      <c r="J141" s="5">
        <v>-46874348210</v>
      </c>
      <c r="K141" s="5">
        <v>-13174173231</v>
      </c>
      <c r="L141" s="5">
        <v>8102569689</v>
      </c>
      <c r="M141" s="5">
        <v>-12135616738</v>
      </c>
      <c r="N141" s="5">
        <v>-140092500</v>
      </c>
      <c r="O141" s="5">
        <v>3230056392</v>
      </c>
      <c r="P141" s="5">
        <v>-15932963609</v>
      </c>
    </row>
    <row r="142" spans="2:16" ht="15.5" x14ac:dyDescent="0.35">
      <c r="C142" t="s">
        <v>590</v>
      </c>
      <c r="G142" s="5">
        <v>323606677</v>
      </c>
      <c r="L142" s="5">
        <v>13500000000</v>
      </c>
      <c r="N142" s="5">
        <v>1251851852</v>
      </c>
      <c r="O142" s="5">
        <v>7500000000</v>
      </c>
    </row>
    <row r="143" spans="2:16" ht="15.5" x14ac:dyDescent="0.35">
      <c r="C143" t="s">
        <v>329</v>
      </c>
      <c r="D143" s="5">
        <v>445000000</v>
      </c>
      <c r="E143" s="5">
        <v>69745189</v>
      </c>
      <c r="I143" s="5">
        <v>549745189</v>
      </c>
      <c r="J143" s="5">
        <v>96700000</v>
      </c>
      <c r="K143" s="5">
        <v>579000000</v>
      </c>
      <c r="M143" s="5">
        <v>471000000</v>
      </c>
    </row>
    <row r="144" spans="2:16" ht="15.5" x14ac:dyDescent="0.35">
      <c r="C144" t="s">
        <v>161</v>
      </c>
      <c r="D144" s="5">
        <v>-921804742</v>
      </c>
      <c r="E144" s="5">
        <v>-3001903571</v>
      </c>
      <c r="F144" s="5">
        <v>-4194208549</v>
      </c>
      <c r="G144" s="5">
        <v>-2837664900</v>
      </c>
      <c r="I144" s="5">
        <v>-16958145805</v>
      </c>
      <c r="J144" s="5">
        <v>-41991103402</v>
      </c>
      <c r="K144" s="5">
        <v>-13277368043</v>
      </c>
      <c r="L144" s="5">
        <v>-3211109060</v>
      </c>
      <c r="M144" s="5">
        <v>-37523900</v>
      </c>
      <c r="N144" s="5">
        <v>-16600000</v>
      </c>
      <c r="O144" s="5">
        <v>-3138439764</v>
      </c>
      <c r="P144" s="5">
        <v>-5481101609</v>
      </c>
    </row>
    <row r="145" spans="3:16" ht="15.5" x14ac:dyDescent="0.35">
      <c r="C145" t="s">
        <v>469</v>
      </c>
      <c r="E145" s="5">
        <v>4000000000</v>
      </c>
      <c r="I145" s="5">
        <v>4000000000</v>
      </c>
      <c r="J145" s="5">
        <v>-4750000000</v>
      </c>
    </row>
    <row r="146" spans="3:16" ht="15.5" x14ac:dyDescent="0.35">
      <c r="C146" t="s">
        <v>591</v>
      </c>
      <c r="E146" s="5">
        <v>-3500000000</v>
      </c>
      <c r="F146" s="5">
        <v>3500000000</v>
      </c>
    </row>
    <row r="147" spans="3:16" ht="15.5" x14ac:dyDescent="0.35">
      <c r="C147" t="s">
        <v>513</v>
      </c>
      <c r="L147" s="5">
        <v>-27088000</v>
      </c>
      <c r="M147" s="5">
        <v>3100000</v>
      </c>
      <c r="N147" s="5">
        <v>-9500000</v>
      </c>
      <c r="O147" s="5">
        <v>-1020750000</v>
      </c>
      <c r="P147" s="5">
        <v>-9356862000</v>
      </c>
    </row>
    <row r="148" spans="3:16" ht="15.5" x14ac:dyDescent="0.35">
      <c r="C148" t="s">
        <v>592</v>
      </c>
      <c r="D148" s="5">
        <v>2135000000</v>
      </c>
    </row>
    <row r="149" spans="3:16" ht="15.5" x14ac:dyDescent="0.35">
      <c r="C149" t="s">
        <v>593</v>
      </c>
      <c r="L149" s="5">
        <v>-2159233251</v>
      </c>
      <c r="M149" s="5">
        <v>-1097402838</v>
      </c>
      <c r="N149" s="5">
        <v>-906353728</v>
      </c>
      <c r="O149" s="5">
        <v>-110753844</v>
      </c>
    </row>
    <row r="150" spans="3:16" ht="15.5" x14ac:dyDescent="0.35">
      <c r="C150" t="s">
        <v>594</v>
      </c>
      <c r="E150" s="5">
        <v>17535197500</v>
      </c>
      <c r="F150" s="5">
        <v>2364136500</v>
      </c>
      <c r="G150" s="5">
        <v>-19899334000</v>
      </c>
    </row>
    <row r="151" spans="3:16" ht="15.5" x14ac:dyDescent="0.35">
      <c r="C151" t="s">
        <v>595</v>
      </c>
    </row>
    <row r="152" spans="3:16" ht="15.5" x14ac:dyDescent="0.35">
      <c r="C152" t="s">
        <v>596</v>
      </c>
    </row>
    <row r="153" spans="3:16" ht="15.5" x14ac:dyDescent="0.35">
      <c r="C153" t="s">
        <v>597</v>
      </c>
      <c r="E153" s="5">
        <v>569986301</v>
      </c>
      <c r="F153" s="5">
        <v>-236943374</v>
      </c>
      <c r="G153" s="5">
        <v>-333042927</v>
      </c>
      <c r="J153" s="5">
        <v>-229944808</v>
      </c>
      <c r="K153" s="5">
        <v>-475805188</v>
      </c>
      <c r="M153" s="5">
        <v>-11474790000</v>
      </c>
      <c r="N153" s="5">
        <v>-459490624</v>
      </c>
      <c r="P153" s="5">
        <v>-1095000000</v>
      </c>
    </row>
    <row r="154" spans="3:16" ht="15.5" x14ac:dyDescent="0.35">
      <c r="C154" t="s">
        <v>170</v>
      </c>
      <c r="D154" s="5">
        <v>-2818912829</v>
      </c>
      <c r="E154" s="5">
        <v>-20720616554</v>
      </c>
      <c r="F154" s="5">
        <v>-1959231996</v>
      </c>
      <c r="G154" s="5">
        <v>21439740019</v>
      </c>
      <c r="I154" s="5">
        <v>985793557</v>
      </c>
      <c r="J154" s="5">
        <v>30821319356</v>
      </c>
      <c r="K154" s="5">
        <v>14656695345</v>
      </c>
      <c r="L154" s="5">
        <v>-25484139025</v>
      </c>
      <c r="M154" s="5">
        <v>5432489213</v>
      </c>
      <c r="N154" s="5">
        <v>18451916171</v>
      </c>
      <c r="O154" s="5">
        <v>-3398420314</v>
      </c>
      <c r="P154" s="5">
        <v>18343954894</v>
      </c>
    </row>
    <row r="155" spans="3:16" ht="15.5" x14ac:dyDescent="0.35">
      <c r="C155" t="s">
        <v>598</v>
      </c>
      <c r="D155" s="5">
        <v>920871219</v>
      </c>
      <c r="E155" s="5">
        <v>-33923713113</v>
      </c>
      <c r="F155" s="5">
        <v>-135023547</v>
      </c>
      <c r="G155" s="5">
        <v>9249122029</v>
      </c>
      <c r="M155" s="5">
        <v>9150000000</v>
      </c>
      <c r="P155" s="5">
        <v>3000000000</v>
      </c>
    </row>
    <row r="156" spans="3:16" ht="15.5" x14ac:dyDescent="0.35">
      <c r="C156" t="s">
        <v>353</v>
      </c>
      <c r="D156" s="5">
        <v>-3026687550</v>
      </c>
      <c r="E156" s="5">
        <v>-15351994611</v>
      </c>
      <c r="F156" s="5">
        <v>-878847796</v>
      </c>
      <c r="G156" s="5">
        <v>-5871538527</v>
      </c>
      <c r="I156" s="5">
        <v>-24317668344</v>
      </c>
      <c r="J156" s="5">
        <v>-7905094013</v>
      </c>
      <c r="K156" s="5">
        <v>-7227138566</v>
      </c>
      <c r="L156" s="5">
        <v>-22925636101</v>
      </c>
      <c r="M156" s="5">
        <v>-2147207046</v>
      </c>
      <c r="N156" s="5">
        <v>-1732311958</v>
      </c>
      <c r="O156" s="5">
        <v>-1446337576</v>
      </c>
      <c r="P156" s="5">
        <v>-16176221160</v>
      </c>
    </row>
    <row r="157" spans="3:16" ht="15.5" x14ac:dyDescent="0.35">
      <c r="C157" t="s">
        <v>357</v>
      </c>
      <c r="E157" s="5">
        <v>45928343404</v>
      </c>
      <c r="I157" s="5">
        <v>45928343404</v>
      </c>
      <c r="J157" s="5">
        <v>44438073374</v>
      </c>
      <c r="K157" s="5">
        <v>5077085344</v>
      </c>
    </row>
    <row r="158" spans="3:16" ht="15.5" x14ac:dyDescent="0.35">
      <c r="C158" t="s">
        <v>511</v>
      </c>
      <c r="E158" s="5">
        <v>-15585197500</v>
      </c>
      <c r="G158" s="5">
        <v>19063750000</v>
      </c>
      <c r="I158" s="5">
        <v>-15585197500</v>
      </c>
      <c r="O158" s="5">
        <v>-1249903002</v>
      </c>
      <c r="P158" s="5">
        <v>-1499999996</v>
      </c>
    </row>
    <row r="159" spans="3:16" ht="15.5" x14ac:dyDescent="0.35">
      <c r="C159" t="s">
        <v>599</v>
      </c>
      <c r="O159" s="5">
        <v>-569702949</v>
      </c>
    </row>
    <row r="160" spans="3:16" ht="15.5" x14ac:dyDescent="0.35">
      <c r="C160" t="s">
        <v>358</v>
      </c>
      <c r="D160" s="5">
        <v>-713096498</v>
      </c>
      <c r="E160" s="5">
        <v>-1788054734</v>
      </c>
      <c r="F160" s="5">
        <v>-945360653</v>
      </c>
      <c r="G160" s="5">
        <v>-1001593483</v>
      </c>
      <c r="I160" s="5">
        <v>-5039684003</v>
      </c>
      <c r="J160" s="5">
        <v>-5711660005</v>
      </c>
      <c r="K160" s="5">
        <v>-2805592433</v>
      </c>
      <c r="L160" s="5">
        <v>-2531579824</v>
      </c>
      <c r="M160" s="5">
        <v>-1570303741</v>
      </c>
      <c r="N160" s="5">
        <v>-1057020909</v>
      </c>
      <c r="O160" s="5">
        <v>-132476787</v>
      </c>
    </row>
    <row r="161" spans="2:16" ht="15.5" x14ac:dyDescent="0.35">
      <c r="C161" t="s">
        <v>186</v>
      </c>
    </row>
    <row r="162" spans="2:16" ht="15.5" x14ac:dyDescent="0.35">
      <c r="C162" t="s">
        <v>175</v>
      </c>
    </row>
    <row r="163" spans="2:16" ht="15.5" x14ac:dyDescent="0.35">
      <c r="C163" t="s">
        <v>600</v>
      </c>
      <c r="N163" s="5">
        <v>20000000000</v>
      </c>
      <c r="P163" s="5">
        <v>18000000000</v>
      </c>
    </row>
    <row r="164" spans="2:16" ht="15.5" x14ac:dyDescent="0.35">
      <c r="C164" t="s">
        <v>534</v>
      </c>
      <c r="K164" s="5">
        <v>19612341000</v>
      </c>
    </row>
    <row r="165" spans="2:16" ht="15.5" x14ac:dyDescent="0.35">
      <c r="C165" t="s">
        <v>601</v>
      </c>
      <c r="N165" s="5">
        <v>1241249038</v>
      </c>
    </row>
    <row r="166" spans="2:16" ht="15.5" x14ac:dyDescent="0.35">
      <c r="C166" t="s">
        <v>338</v>
      </c>
    </row>
    <row r="167" spans="2:16" ht="15.5" x14ac:dyDescent="0.35">
      <c r="C167" t="s">
        <v>602</v>
      </c>
    </row>
    <row r="168" spans="2:16" ht="15.5" x14ac:dyDescent="0.35">
      <c r="C168" t="s">
        <v>434</v>
      </c>
      <c r="P168" s="5">
        <v>15020176050</v>
      </c>
    </row>
    <row r="169" spans="2:16" ht="15.5" x14ac:dyDescent="0.35">
      <c r="C169" t="s">
        <v>141</v>
      </c>
    </row>
    <row r="170" spans="2:16" ht="15.5" x14ac:dyDescent="0.35">
      <c r="C170" t="s">
        <v>402</v>
      </c>
      <c r="L170" s="5">
        <v>-26923100</v>
      </c>
    </row>
    <row r="171" spans="2:16" ht="15.5" x14ac:dyDescent="0.35">
      <c r="C171" t="s">
        <v>603</v>
      </c>
    </row>
    <row r="172" spans="2:16" ht="15.5" x14ac:dyDescent="0.35">
      <c r="C172" t="s">
        <v>187</v>
      </c>
      <c r="D172" s="5">
        <v>-890481594</v>
      </c>
      <c r="E172" s="5">
        <v>-681459994</v>
      </c>
      <c r="F172" s="5">
        <v>-615977377</v>
      </c>
      <c r="G172" s="5">
        <v>-8466912</v>
      </c>
      <c r="I172" s="5">
        <v>-4592302896</v>
      </c>
      <c r="J172" s="5">
        <v>-10657289307</v>
      </c>
      <c r="K172" s="5">
        <v>11287399983</v>
      </c>
      <c r="L172" s="5">
        <v>-11371292928</v>
      </c>
      <c r="M172" s="5">
        <v>-1853385183</v>
      </c>
      <c r="N172" s="5">
        <v>23280470122</v>
      </c>
      <c r="O172" s="5">
        <v>1015632652</v>
      </c>
      <c r="P172" s="5">
        <v>817397813</v>
      </c>
    </row>
    <row r="173" spans="2:16" ht="15.5" x14ac:dyDescent="0.35">
      <c r="C173" t="s">
        <v>188</v>
      </c>
      <c r="D173" s="5">
        <v>2815719966</v>
      </c>
      <c r="I173" s="5">
        <v>7408022862</v>
      </c>
      <c r="J173" s="5">
        <v>18065312169</v>
      </c>
      <c r="K173" s="5">
        <v>16277912186</v>
      </c>
      <c r="L173" s="5">
        <v>27649205114</v>
      </c>
      <c r="M173" s="5">
        <v>25247656375</v>
      </c>
      <c r="N173" s="5">
        <v>1967186253</v>
      </c>
      <c r="O173" s="5">
        <v>951553601</v>
      </c>
      <c r="P173" s="5">
        <v>134155788</v>
      </c>
    </row>
    <row r="174" spans="2:16" ht="15.5" x14ac:dyDescent="0.35">
      <c r="C174" t="s">
        <v>189</v>
      </c>
      <c r="D174" s="5">
        <v>1925238372</v>
      </c>
      <c r="E174" s="5">
        <v>-681459994</v>
      </c>
      <c r="F174" s="5">
        <v>-615977377</v>
      </c>
      <c r="G174" s="5">
        <v>-8466912</v>
      </c>
      <c r="I174" s="5">
        <v>2815719966</v>
      </c>
      <c r="J174" s="5">
        <v>7408022862</v>
      </c>
      <c r="K174" s="5">
        <v>27565312169</v>
      </c>
      <c r="L174" s="5">
        <v>16277912186</v>
      </c>
      <c r="M174" s="5">
        <v>23394271192</v>
      </c>
      <c r="N174" s="5">
        <v>25247656375</v>
      </c>
      <c r="O174" s="5">
        <v>1967186253</v>
      </c>
      <c r="P174" s="5">
        <v>951553601</v>
      </c>
    </row>
    <row r="176" spans="2:16" ht="15.5" x14ac:dyDescent="0.35">
      <c r="B176" t="s">
        <v>190</v>
      </c>
      <c r="C176" t="s">
        <v>11</v>
      </c>
      <c r="D176" s="5">
        <v>2430000000</v>
      </c>
      <c r="E176" s="5">
        <v>2430000000</v>
      </c>
      <c r="F176" s="5">
        <v>2430000000</v>
      </c>
      <c r="G176" s="5">
        <v>2430000000</v>
      </c>
      <c r="I176" s="5">
        <v>2430000000</v>
      </c>
      <c r="J176" s="5">
        <v>2430000000</v>
      </c>
      <c r="K176" s="5">
        <v>2430000000</v>
      </c>
      <c r="L176" s="5">
        <v>2230000000</v>
      </c>
      <c r="M176" s="5">
        <v>630000000</v>
      </c>
      <c r="N176" s="5">
        <v>630000000</v>
      </c>
      <c r="O176" s="5">
        <v>430000000</v>
      </c>
      <c r="P176" s="5">
        <v>0</v>
      </c>
    </row>
    <row r="177" spans="3:7" ht="15.5" x14ac:dyDescent="0.35">
      <c r="C177" t="s">
        <v>191</v>
      </c>
      <c r="D177" s="6">
        <v>-1.1499999999999999</v>
      </c>
      <c r="E177" s="6">
        <v>-0.72</v>
      </c>
      <c r="F177" s="6">
        <v>-0.64</v>
      </c>
      <c r="G177" s="6">
        <v>-0.63</v>
      </c>
    </row>
    <row r="178" spans="3:7" ht="15.5" x14ac:dyDescent="0.35">
      <c r="C178" t="s">
        <v>192</v>
      </c>
      <c r="D178" s="6">
        <v>-182.61</v>
      </c>
      <c r="E178" s="6">
        <v>-561.11</v>
      </c>
      <c r="F178" s="6">
        <v>-146.88</v>
      </c>
      <c r="G178" s="6">
        <v>-109.52</v>
      </c>
    </row>
    <row r="179" spans="3:7" ht="15.5" x14ac:dyDescent="0.35">
      <c r="C179" t="s">
        <v>59</v>
      </c>
      <c r="D179" s="6">
        <v>44.89</v>
      </c>
      <c r="E179" s="5">
        <v>61</v>
      </c>
      <c r="F179" s="6">
        <v>19.04</v>
      </c>
      <c r="G179" s="6">
        <v>14.44</v>
      </c>
    </row>
    <row r="180" spans="3:7" ht="15.5" x14ac:dyDescent="0.35">
      <c r="C180" t="s">
        <v>193</v>
      </c>
      <c r="D180" s="5">
        <v>300000000</v>
      </c>
      <c r="E180" s="5">
        <v>5640000000</v>
      </c>
      <c r="F180" s="5">
        <v>4960000000</v>
      </c>
      <c r="G180" s="5">
        <v>4540000000</v>
      </c>
    </row>
    <row r="181" spans="3:7" ht="15.5" x14ac:dyDescent="0.35">
      <c r="C181" t="s">
        <v>194</v>
      </c>
      <c r="D181" s="6">
        <v>-8.3000000000000001E-3</v>
      </c>
      <c r="E181" s="6">
        <v>-5.1000000000000004E-3</v>
      </c>
      <c r="F181" s="6">
        <v>-4.5000000000000005E-3</v>
      </c>
      <c r="G181" s="6">
        <v>-4.4000000000000003E-3</v>
      </c>
    </row>
    <row r="182" spans="3:7" ht="15.5" x14ac:dyDescent="0.35">
      <c r="C182" t="s">
        <v>195</v>
      </c>
      <c r="D182" s="6">
        <v>-1.5600000000000001E-2</v>
      </c>
      <c r="E182" s="6">
        <v>-9.7000000000000003E-3</v>
      </c>
      <c r="F182" s="6">
        <v>-8.3999999999999995E-3</v>
      </c>
      <c r="G182" s="6">
        <v>-8.3000000000000001E-3</v>
      </c>
    </row>
    <row r="183" spans="3:7" ht="15.5" x14ac:dyDescent="0.35">
      <c r="C183" t="s">
        <v>196</v>
      </c>
      <c r="D183" s="6">
        <v>-1.1000000000000001E-3</v>
      </c>
      <c r="E183" s="6">
        <v>6.5000000000000006E-3</v>
      </c>
      <c r="F183" s="6">
        <v>3.5999999999999999E-3</v>
      </c>
      <c r="G183" s="6">
        <v>3.3E-3</v>
      </c>
    </row>
    <row r="184" spans="3:7" ht="15.5" x14ac:dyDescent="0.35">
      <c r="C184" t="s">
        <v>197</v>
      </c>
      <c r="D184" s="6">
        <v>-0.1</v>
      </c>
      <c r="E184" s="6">
        <v>0.72</v>
      </c>
      <c r="F184" s="6">
        <v>0.39</v>
      </c>
      <c r="G184" s="6">
        <v>0.35</v>
      </c>
    </row>
    <row r="185" spans="3:7" ht="15.5" x14ac:dyDescent="0.35">
      <c r="C185" t="s">
        <v>198</v>
      </c>
      <c r="D185" s="5">
        <v>178000000000</v>
      </c>
      <c r="E185" s="5">
        <v>181000000000</v>
      </c>
      <c r="F185" s="5">
        <v>183000000000</v>
      </c>
      <c r="G185" s="5">
        <v>185000000000</v>
      </c>
    </row>
    <row r="186" spans="3:7" ht="15.5" x14ac:dyDescent="0.35">
      <c r="C186" t="s">
        <v>199</v>
      </c>
      <c r="D186" s="6">
        <v>2.86</v>
      </c>
      <c r="E186" s="6">
        <v>5.42</v>
      </c>
      <c r="F186" s="6">
        <v>1.25</v>
      </c>
      <c r="G186" s="6">
        <v>0.91</v>
      </c>
    </row>
    <row r="187" spans="3:7" ht="15.5" x14ac:dyDescent="0.35">
      <c r="C187" t="s">
        <v>200</v>
      </c>
      <c r="D187" s="6">
        <v>73.41</v>
      </c>
      <c r="E187" s="6">
        <v>74.56</v>
      </c>
      <c r="F187" s="6">
        <v>75.400000000000006</v>
      </c>
      <c r="G187" s="6">
        <v>76.03</v>
      </c>
    </row>
    <row r="188" spans="3:7" ht="15.5" x14ac:dyDescent="0.35">
      <c r="C188" t="s">
        <v>201</v>
      </c>
      <c r="D188" s="6">
        <v>2.86</v>
      </c>
      <c r="E188" s="6">
        <v>5.42</v>
      </c>
      <c r="F188" s="6">
        <v>1.25</v>
      </c>
      <c r="G188" s="6">
        <v>0.91</v>
      </c>
    </row>
    <row r="189" spans="3:7" ht="15.5" x14ac:dyDescent="0.35">
      <c r="C189" t="s">
        <v>202</v>
      </c>
      <c r="D189" s="6">
        <v>73.41</v>
      </c>
      <c r="E189" s="6">
        <v>74.56</v>
      </c>
      <c r="F189" s="6">
        <v>75.400000000000006</v>
      </c>
      <c r="G189" s="6">
        <v>76.03</v>
      </c>
    </row>
    <row r="190" spans="3:7" ht="15.5" x14ac:dyDescent="0.35">
      <c r="C190" t="s">
        <v>203</v>
      </c>
      <c r="D190" s="5">
        <v>56000000000</v>
      </c>
      <c r="E190" s="5">
        <v>55000000000</v>
      </c>
      <c r="F190" s="5">
        <v>53000000000</v>
      </c>
      <c r="G190" s="5">
        <v>51000000000</v>
      </c>
    </row>
    <row r="191" spans="3:7" ht="15.5" x14ac:dyDescent="0.35">
      <c r="C191" t="s">
        <v>204</v>
      </c>
      <c r="D191" s="5">
        <v>88000000000</v>
      </c>
      <c r="E191" s="5">
        <v>92000000000</v>
      </c>
      <c r="F191" s="5">
        <v>98000000000</v>
      </c>
      <c r="G191" s="5">
        <v>102000000000</v>
      </c>
    </row>
    <row r="192" spans="3:7" ht="15.5" x14ac:dyDescent="0.35">
      <c r="C192" t="s">
        <v>205</v>
      </c>
      <c r="D192" s="5">
        <v>178000000000</v>
      </c>
      <c r="E192" s="5">
        <v>181000000000</v>
      </c>
      <c r="F192" s="5">
        <v>183000000000</v>
      </c>
      <c r="G192" s="5">
        <v>184000000000</v>
      </c>
    </row>
    <row r="193" spans="3:16" ht="15.5" x14ac:dyDescent="0.35">
      <c r="C193" t="s">
        <v>23</v>
      </c>
      <c r="D193" s="5">
        <v>144000000000</v>
      </c>
      <c r="E193" s="5">
        <v>147000000000</v>
      </c>
      <c r="F193" s="5">
        <v>151000000000</v>
      </c>
      <c r="G193" s="5">
        <v>153000000000</v>
      </c>
    </row>
    <row r="194" spans="3:16" ht="15.5" x14ac:dyDescent="0.35">
      <c r="C194" t="s">
        <v>20</v>
      </c>
      <c r="D194" s="5">
        <v>142000000000</v>
      </c>
      <c r="E194" s="5">
        <v>144000000000</v>
      </c>
      <c r="F194" s="5">
        <v>147000000000</v>
      </c>
      <c r="G194" s="5">
        <v>149000000000</v>
      </c>
    </row>
    <row r="195" spans="3:16" ht="15.5" x14ac:dyDescent="0.35">
      <c r="C195" t="s">
        <v>206</v>
      </c>
      <c r="D195" s="5">
        <v>-29000000000</v>
      </c>
      <c r="E195" s="5">
        <v>-22000000000</v>
      </c>
      <c r="F195" s="5">
        <v>-39000000000</v>
      </c>
      <c r="G195" s="5">
        <v>-37000000000</v>
      </c>
    </row>
    <row r="196" spans="3:16" ht="15.5" x14ac:dyDescent="0.35">
      <c r="C196" t="s">
        <v>207</v>
      </c>
      <c r="D196" s="5">
        <v>0</v>
      </c>
      <c r="E196" s="5">
        <v>4000000000</v>
      </c>
      <c r="F196" s="5">
        <v>0</v>
      </c>
      <c r="G196" s="5">
        <v>1000000000</v>
      </c>
    </row>
    <row r="197" spans="3:16" ht="15.5" x14ac:dyDescent="0.35">
      <c r="C197" t="s">
        <v>208</v>
      </c>
      <c r="D197" s="5">
        <v>-1000000000</v>
      </c>
      <c r="E197" s="5">
        <v>-2000000000</v>
      </c>
      <c r="F197" s="5">
        <v>-4000000000</v>
      </c>
      <c r="G197" s="5">
        <v>-3000000000</v>
      </c>
    </row>
    <row r="198" spans="3:16" ht="15.5" x14ac:dyDescent="0.35">
      <c r="C198" t="s">
        <v>12</v>
      </c>
      <c r="D198" s="5">
        <v>-1000000000</v>
      </c>
      <c r="E198" s="5">
        <v>2000000000</v>
      </c>
      <c r="F198" s="5">
        <v>-5000000000</v>
      </c>
      <c r="G198" s="5">
        <v>-2000000000</v>
      </c>
    </row>
    <row r="199" spans="3:16" ht="15.5" x14ac:dyDescent="0.35">
      <c r="C199" t="s">
        <v>15</v>
      </c>
      <c r="D199" s="6">
        <v>-0.27</v>
      </c>
      <c r="E199" s="6">
        <v>0.8</v>
      </c>
      <c r="F199" s="6">
        <v>-1.86</v>
      </c>
      <c r="G199" s="6">
        <v>-0.77</v>
      </c>
    </row>
    <row r="200" spans="3:16" ht="15.5" x14ac:dyDescent="0.35">
      <c r="C200" t="s">
        <v>44</v>
      </c>
      <c r="I200" s="6">
        <v>-3.39</v>
      </c>
      <c r="J200" s="6">
        <v>-0.4</v>
      </c>
      <c r="K200" s="6">
        <v>11.32</v>
      </c>
      <c r="L200" s="6">
        <v>1.42</v>
      </c>
      <c r="M200" s="6">
        <v>1.02</v>
      </c>
      <c r="N200" s="6">
        <v>2.73</v>
      </c>
      <c r="O200" s="6">
        <v>4.59</v>
      </c>
      <c r="P200" s="6">
        <v>-92136.639999999999</v>
      </c>
    </row>
    <row r="201" spans="3:16" ht="15.5" x14ac:dyDescent="0.35">
      <c r="C201" t="s">
        <v>58</v>
      </c>
      <c r="I201" s="6">
        <v>-119.17</v>
      </c>
      <c r="J201" s="6">
        <v>-192.5</v>
      </c>
      <c r="K201" s="6">
        <v>9.19</v>
      </c>
      <c r="L201" s="6">
        <v>135.21</v>
      </c>
      <c r="M201" s="6">
        <v>300.98</v>
      </c>
      <c r="N201" s="6">
        <v>47.25</v>
      </c>
      <c r="O201" s="5">
        <v>0</v>
      </c>
      <c r="P201" s="5">
        <v>0</v>
      </c>
    </row>
    <row r="202" spans="3:16" ht="15.5" x14ac:dyDescent="0.35">
      <c r="C202" t="s">
        <v>61</v>
      </c>
      <c r="I202" s="6">
        <v>19.53</v>
      </c>
      <c r="J202" s="6">
        <v>3.65</v>
      </c>
      <c r="K202" s="6">
        <v>4.99</v>
      </c>
      <c r="L202" s="6">
        <v>9.83</v>
      </c>
      <c r="M202" s="6">
        <v>19.16</v>
      </c>
      <c r="N202" s="6">
        <v>9.23</v>
      </c>
      <c r="O202" s="5">
        <v>0</v>
      </c>
      <c r="P202" s="5">
        <v>0</v>
      </c>
    </row>
    <row r="203" spans="3:16" ht="15.5" x14ac:dyDescent="0.35">
      <c r="C203" t="s">
        <v>209</v>
      </c>
      <c r="I203" s="5">
        <v>17640000000</v>
      </c>
      <c r="J203" s="5">
        <v>19290000000</v>
      </c>
      <c r="K203" s="5">
        <v>19480000000</v>
      </c>
      <c r="L203" s="5">
        <v>14060000000</v>
      </c>
      <c r="M203" s="5">
        <v>12820000000</v>
      </c>
      <c r="O203" s="5">
        <v>3080000000</v>
      </c>
    </row>
    <row r="204" spans="3:16" ht="15.5" x14ac:dyDescent="0.35">
      <c r="C204" t="s">
        <v>210</v>
      </c>
      <c r="I204" s="6">
        <v>-2.4199999999999999E-2</v>
      </c>
      <c r="J204" s="6">
        <v>-2.8999999999999998E-3</v>
      </c>
      <c r="K204" s="6">
        <v>9.4499999999999987E-2</v>
      </c>
      <c r="L204" s="6">
        <v>1.29E-2</v>
      </c>
      <c r="M204" s="6">
        <v>7.8000000000000005E-3</v>
      </c>
      <c r="N204" s="6">
        <v>2.3199999999999998E-2</v>
      </c>
      <c r="O204" s="6">
        <v>3.78E-2</v>
      </c>
      <c r="P204" s="6">
        <v>-7.6999999999999999E-2</v>
      </c>
    </row>
    <row r="205" spans="3:16" ht="15.5" x14ac:dyDescent="0.35">
      <c r="C205" t="s">
        <v>211</v>
      </c>
      <c r="I205" s="6">
        <v>-4.5499999999999999E-2</v>
      </c>
      <c r="J205" s="6">
        <v>-5.1000000000000004E-3</v>
      </c>
      <c r="K205" s="6">
        <v>0.14429999999999998</v>
      </c>
      <c r="L205" s="6">
        <v>2.2099999999999998E-2</v>
      </c>
      <c r="M205" s="6">
        <v>1.0800000000000001E-2</v>
      </c>
      <c r="N205" s="6">
        <v>2.9300000000000003E-2</v>
      </c>
      <c r="O205" s="6">
        <v>5.5199999999999999E-2</v>
      </c>
      <c r="P205" s="6">
        <v>-0.1176</v>
      </c>
    </row>
    <row r="206" spans="3:16" ht="15.5" x14ac:dyDescent="0.35">
      <c r="C206" t="s">
        <v>212</v>
      </c>
      <c r="I206" s="6">
        <v>1.06E-2</v>
      </c>
      <c r="J206" s="6">
        <v>1.95E-2</v>
      </c>
      <c r="K206" s="6">
        <v>2.5399999999999999E-2</v>
      </c>
      <c r="L206" s="6">
        <v>9.0000000000000011E-3</v>
      </c>
      <c r="M206" s="6">
        <v>-1E-3</v>
      </c>
      <c r="N206" s="6">
        <v>1.4800000000000001E-2</v>
      </c>
      <c r="O206" s="6">
        <v>9.7999999999999997E-3</v>
      </c>
      <c r="P206" s="6">
        <v>-2.1499999999999998E-2</v>
      </c>
    </row>
    <row r="207" spans="3:16" ht="15.5" x14ac:dyDescent="0.35">
      <c r="C207" t="s">
        <v>213</v>
      </c>
      <c r="I207" s="6">
        <v>0.28000000000000003</v>
      </c>
      <c r="J207" s="6">
        <v>0.65</v>
      </c>
      <c r="K207" s="6">
        <v>0.66</v>
      </c>
      <c r="L207" s="6">
        <v>0.14000000000000001</v>
      </c>
      <c r="M207" s="6">
        <v>-0.04</v>
      </c>
      <c r="N207" s="6">
        <v>0.46</v>
      </c>
      <c r="O207" s="6">
        <v>0.27</v>
      </c>
      <c r="P207" s="6">
        <v>-0.16</v>
      </c>
    </row>
    <row r="208" spans="3:16" ht="15.5" x14ac:dyDescent="0.35">
      <c r="C208" t="s">
        <v>55</v>
      </c>
      <c r="I208" s="6">
        <v>5.42</v>
      </c>
      <c r="J208" s="6">
        <v>0.99</v>
      </c>
      <c r="K208" s="6">
        <v>1.33</v>
      </c>
      <c r="L208" s="6">
        <v>2.99</v>
      </c>
      <c r="M208" s="6">
        <v>3.26</v>
      </c>
      <c r="N208" s="6">
        <v>1.39</v>
      </c>
      <c r="O208" s="5">
        <v>0</v>
      </c>
      <c r="P208" s="5">
        <v>0</v>
      </c>
    </row>
    <row r="209" spans="2:16" ht="15.5" x14ac:dyDescent="0.35">
      <c r="C209" t="s">
        <v>52</v>
      </c>
      <c r="I209" s="6">
        <v>74.56</v>
      </c>
      <c r="J209" s="6">
        <v>78.06</v>
      </c>
      <c r="K209" s="6">
        <v>78.459999999999994</v>
      </c>
      <c r="L209" s="6">
        <v>64.25</v>
      </c>
      <c r="M209" s="6">
        <v>94.14</v>
      </c>
      <c r="N209" s="6">
        <v>93.08</v>
      </c>
      <c r="O209" s="6">
        <v>83.11</v>
      </c>
      <c r="P209" s="6">
        <v>783581.23</v>
      </c>
    </row>
    <row r="210" spans="2:16" ht="15.5" x14ac:dyDescent="0.35">
      <c r="C210" t="s">
        <v>214</v>
      </c>
      <c r="I210" s="6">
        <v>5.42</v>
      </c>
      <c r="J210" s="6">
        <v>0.99</v>
      </c>
      <c r="K210" s="6">
        <v>1.33</v>
      </c>
      <c r="L210" s="6">
        <v>2.99</v>
      </c>
      <c r="M210" s="6">
        <v>3.26</v>
      </c>
      <c r="N210" s="6">
        <v>1.39</v>
      </c>
      <c r="O210" s="5">
        <v>0</v>
      </c>
      <c r="P210" s="5">
        <v>0</v>
      </c>
    </row>
    <row r="211" spans="2:16" ht="15.5" x14ac:dyDescent="0.35">
      <c r="C211" t="s">
        <v>215</v>
      </c>
      <c r="I211" s="6">
        <v>74.56</v>
      </c>
      <c r="J211" s="6">
        <v>78.06</v>
      </c>
      <c r="K211" s="6">
        <v>78.459999999999994</v>
      </c>
      <c r="L211" s="6">
        <v>64.25</v>
      </c>
      <c r="M211" s="6">
        <v>94.14</v>
      </c>
      <c r="N211" s="6">
        <v>93.08</v>
      </c>
      <c r="O211" s="6">
        <v>83.11</v>
      </c>
      <c r="P211" s="6">
        <v>783581.23</v>
      </c>
    </row>
    <row r="212" spans="2:16" ht="15.5" x14ac:dyDescent="0.35">
      <c r="C212" t="s">
        <v>216</v>
      </c>
      <c r="I212" s="5">
        <v>55000000000</v>
      </c>
      <c r="J212" s="5">
        <v>41000000000</v>
      </c>
      <c r="K212" s="5">
        <v>16000000000</v>
      </c>
      <c r="L212" s="5">
        <v>9000000000</v>
      </c>
      <c r="M212" s="5">
        <v>5000000000</v>
      </c>
      <c r="N212" s="5">
        <v>3000000000</v>
      </c>
      <c r="O212" s="5">
        <v>2000000000</v>
      </c>
      <c r="P212" s="5">
        <v>1000000000</v>
      </c>
    </row>
    <row r="213" spans="2:16" ht="15.5" x14ac:dyDescent="0.35">
      <c r="C213" t="s">
        <v>217</v>
      </c>
      <c r="I213" s="5">
        <v>92000000000</v>
      </c>
      <c r="J213" s="5">
        <v>87000000000</v>
      </c>
      <c r="K213" s="5">
        <v>73000000000</v>
      </c>
      <c r="L213" s="5">
        <v>81000000000</v>
      </c>
      <c r="M213" s="5">
        <v>16000000000</v>
      </c>
      <c r="N213" s="5">
        <v>10000000000</v>
      </c>
      <c r="O213" s="5">
        <v>12000000000</v>
      </c>
      <c r="P213" s="5">
        <v>13000000000</v>
      </c>
    </row>
    <row r="214" spans="2:16" ht="15.5" x14ac:dyDescent="0.35">
      <c r="C214" t="s">
        <v>25</v>
      </c>
      <c r="I214" s="5">
        <v>147000000000</v>
      </c>
      <c r="J214" s="5">
        <v>128000000000</v>
      </c>
      <c r="K214" s="5">
        <v>89000000000</v>
      </c>
      <c r="L214" s="5">
        <v>91000000000</v>
      </c>
      <c r="M214" s="5">
        <v>21000000000</v>
      </c>
      <c r="N214" s="5">
        <v>14000000000</v>
      </c>
      <c r="O214" s="5">
        <v>14000000000</v>
      </c>
      <c r="P214" s="5">
        <v>15000000000</v>
      </c>
    </row>
    <row r="215" spans="2:16" ht="15.5" x14ac:dyDescent="0.35">
      <c r="C215" t="s">
        <v>22</v>
      </c>
      <c r="I215" s="5">
        <v>144000000000</v>
      </c>
      <c r="J215" s="5">
        <v>121000000000</v>
      </c>
      <c r="K215" s="5">
        <v>62000000000</v>
      </c>
      <c r="L215" s="5">
        <v>74000000000</v>
      </c>
      <c r="M215" s="5">
        <v>-2000000000</v>
      </c>
      <c r="N215" s="5">
        <v>-12000000000</v>
      </c>
      <c r="O215" s="5">
        <v>12000000000</v>
      </c>
      <c r="P215" s="5">
        <v>14000000000</v>
      </c>
    </row>
    <row r="216" spans="2:16" ht="15.5" x14ac:dyDescent="0.35">
      <c r="C216" t="s">
        <v>218</v>
      </c>
      <c r="I216" s="5">
        <v>-22000000000</v>
      </c>
      <c r="J216" s="5">
        <v>-16000000000</v>
      </c>
      <c r="K216" s="5">
        <v>6000000000</v>
      </c>
      <c r="L216" s="5">
        <v>3000000000</v>
      </c>
      <c r="M216" s="5">
        <v>18000000000</v>
      </c>
      <c r="N216" s="5">
        <v>21000000000</v>
      </c>
      <c r="O216" s="5">
        <v>-1000000000</v>
      </c>
      <c r="P216" s="5">
        <v>-2000000000</v>
      </c>
    </row>
    <row r="217" spans="2:16" ht="15.5" x14ac:dyDescent="0.35">
      <c r="C217" t="s">
        <v>219</v>
      </c>
      <c r="I217" s="5">
        <v>7000000000</v>
      </c>
      <c r="J217" s="5">
        <v>5000000000</v>
      </c>
      <c r="K217" s="5">
        <v>10000000000</v>
      </c>
      <c r="L217" s="5">
        <v>6000000000</v>
      </c>
      <c r="M217" s="5">
        <v>5000000000</v>
      </c>
      <c r="N217" s="5">
        <v>5000000000</v>
      </c>
      <c r="O217" s="5">
        <v>1000000000</v>
      </c>
      <c r="P217" s="5">
        <v>-2000000000</v>
      </c>
    </row>
    <row r="218" spans="2:16" ht="15.5" x14ac:dyDescent="0.35">
      <c r="C218" t="s">
        <v>220</v>
      </c>
      <c r="I218" s="5">
        <v>-17000000000</v>
      </c>
      <c r="J218" s="5">
        <v>-42000000000</v>
      </c>
      <c r="K218" s="5">
        <v>-14000000000</v>
      </c>
      <c r="L218" s="5">
        <v>-5000000000</v>
      </c>
      <c r="M218" s="5">
        <v>-13000000000</v>
      </c>
      <c r="N218" s="5">
        <v>-1000000000</v>
      </c>
      <c r="O218" s="5">
        <v>-3000000000</v>
      </c>
      <c r="P218" s="5">
        <v>-7000000000</v>
      </c>
    </row>
    <row r="219" spans="2:16" ht="15.5" x14ac:dyDescent="0.35">
      <c r="C219" t="s">
        <v>14</v>
      </c>
      <c r="I219" s="5">
        <v>-10000000000</v>
      </c>
      <c r="J219" s="5">
        <v>-37000000000</v>
      </c>
      <c r="K219" s="5">
        <v>-4000000000</v>
      </c>
      <c r="L219" s="5">
        <v>1000000000</v>
      </c>
      <c r="M219" s="5">
        <v>-8000000000</v>
      </c>
      <c r="N219" s="5">
        <v>4000000000</v>
      </c>
      <c r="O219" s="5">
        <v>-2000000000</v>
      </c>
      <c r="P219" s="5">
        <v>-8000000000</v>
      </c>
    </row>
    <row r="220" spans="2:16" ht="15.5" x14ac:dyDescent="0.35">
      <c r="C220" t="s">
        <v>16</v>
      </c>
      <c r="I220" s="6">
        <v>-4.18</v>
      </c>
      <c r="J220" s="6">
        <v>-15.18</v>
      </c>
      <c r="K220" s="6">
        <v>-1.63</v>
      </c>
      <c r="L220" s="6">
        <v>0.28999999999999998</v>
      </c>
      <c r="M220" s="6">
        <v>-12.32</v>
      </c>
      <c r="N220" s="6">
        <v>5.69</v>
      </c>
      <c r="O220" s="6">
        <v>-4.8</v>
      </c>
      <c r="P220" s="6">
        <v>-189992.91</v>
      </c>
    </row>
    <row r="222" spans="2:16" ht="15.5" x14ac:dyDescent="0.35">
      <c r="B222" t="s">
        <v>221</v>
      </c>
      <c r="C222" t="s">
        <v>222</v>
      </c>
      <c r="D222" s="5">
        <v>-3000000000</v>
      </c>
      <c r="E222" s="5">
        <v>-2000000000</v>
      </c>
      <c r="F222" s="5">
        <v>-2000000000</v>
      </c>
      <c r="G222" s="5">
        <v>-2000000000</v>
      </c>
      <c r="H222" s="5">
        <v>-11000000000</v>
      </c>
      <c r="I222" s="5">
        <v>-8000000000</v>
      </c>
      <c r="J222" s="5">
        <v>-959000000</v>
      </c>
      <c r="K222" s="5">
        <v>27000000000</v>
      </c>
      <c r="L222" s="5">
        <v>3000000000</v>
      </c>
      <c r="M222" s="5">
        <v>643000000</v>
      </c>
      <c r="N222" s="5">
        <v>2000000000</v>
      </c>
      <c r="O222" s="5">
        <v>2000000000</v>
      </c>
      <c r="P222" s="5">
        <v>-4000000000</v>
      </c>
    </row>
    <row r="223" spans="2:16" ht="15.5" x14ac:dyDescent="0.35">
      <c r="C223" t="s">
        <v>223</v>
      </c>
      <c r="H223" s="5">
        <v>-8000000000</v>
      </c>
      <c r="I223" s="5">
        <v>-8000000000</v>
      </c>
      <c r="J223" s="5">
        <v>-959000000</v>
      </c>
      <c r="K223" s="5">
        <v>27000000000</v>
      </c>
      <c r="L223" s="5">
        <v>3000000000</v>
      </c>
      <c r="M223" s="5">
        <v>643000000</v>
      </c>
      <c r="N223" s="5">
        <v>2000000000</v>
      </c>
      <c r="O223" s="5">
        <v>2000000000</v>
      </c>
    </row>
    <row r="224" spans="2:16" ht="15.5" x14ac:dyDescent="0.35">
      <c r="C224" t="s">
        <v>43</v>
      </c>
      <c r="D224" s="6">
        <v>-1.1499999999999999</v>
      </c>
      <c r="E224" s="6">
        <v>-0.72</v>
      </c>
      <c r="F224" s="6">
        <v>-0.64</v>
      </c>
      <c r="G224" s="6">
        <v>-0.63</v>
      </c>
      <c r="H224" s="6">
        <v>-4.58</v>
      </c>
      <c r="I224" s="6">
        <v>-3.39</v>
      </c>
      <c r="J224" s="6">
        <v>-0.4</v>
      </c>
      <c r="K224" s="6">
        <v>11.32</v>
      </c>
      <c r="L224" s="6">
        <v>1.31</v>
      </c>
      <c r="M224" s="6">
        <v>0.26</v>
      </c>
      <c r="N224" s="6">
        <v>0.71</v>
      </c>
      <c r="O224" s="6">
        <v>0.81</v>
      </c>
      <c r="P224" s="6">
        <v>-1.63</v>
      </c>
    </row>
    <row r="225" spans="3:16" ht="15.5" x14ac:dyDescent="0.35">
      <c r="C225" t="s">
        <v>226</v>
      </c>
      <c r="H225" s="6">
        <v>-3.13</v>
      </c>
      <c r="I225" s="6">
        <v>-3.39</v>
      </c>
      <c r="J225" s="6">
        <v>-0.4</v>
      </c>
      <c r="K225" s="6">
        <v>11.32</v>
      </c>
      <c r="L225" s="6">
        <v>1.31</v>
      </c>
      <c r="M225" s="6">
        <v>0.26</v>
      </c>
      <c r="N225" s="6">
        <v>0.71</v>
      </c>
      <c r="O225" s="6">
        <v>0.81</v>
      </c>
    </row>
    <row r="226" spans="3:16" ht="15.5" x14ac:dyDescent="0.35">
      <c r="C226" t="s">
        <v>229</v>
      </c>
      <c r="D226" s="5">
        <v>11000000000</v>
      </c>
      <c r="E226" s="5">
        <v>16000000000</v>
      </c>
      <c r="F226" s="5">
        <v>12000000000</v>
      </c>
      <c r="G226" s="5">
        <v>12000000000</v>
      </c>
      <c r="H226" s="5">
        <v>45000000000</v>
      </c>
      <c r="I226" s="5">
        <v>50000000000</v>
      </c>
      <c r="J226" s="5">
        <v>51000000000</v>
      </c>
      <c r="K226" s="5">
        <v>51000000000</v>
      </c>
      <c r="L226" s="5">
        <v>44000000000</v>
      </c>
      <c r="M226" s="5">
        <v>10000000000</v>
      </c>
      <c r="N226" s="5">
        <v>9000000000</v>
      </c>
      <c r="O226" s="5">
        <v>8000000000</v>
      </c>
      <c r="P226" s="5">
        <v>4000000000</v>
      </c>
    </row>
    <row r="227" spans="3:16" ht="15.5" x14ac:dyDescent="0.35">
      <c r="C227" t="s">
        <v>230</v>
      </c>
      <c r="H227" s="5">
        <v>51000000000</v>
      </c>
      <c r="I227" s="5">
        <v>50000000000</v>
      </c>
      <c r="J227" s="5">
        <v>51000000000</v>
      </c>
      <c r="K227" s="5">
        <v>51000000000</v>
      </c>
      <c r="L227" s="5">
        <v>44000000000</v>
      </c>
      <c r="M227" s="5">
        <v>10000000000</v>
      </c>
      <c r="N227" s="5">
        <v>9000000000</v>
      </c>
      <c r="O227" s="5">
        <v>8000000000</v>
      </c>
    </row>
    <row r="228" spans="3:16" ht="15.5" x14ac:dyDescent="0.35">
      <c r="C228" t="s">
        <v>234</v>
      </c>
      <c r="I228" s="6">
        <v>-39.479999999999997</v>
      </c>
    </row>
    <row r="229" spans="3:16" ht="15.5" x14ac:dyDescent="0.35">
      <c r="C229" t="s">
        <v>235</v>
      </c>
      <c r="I229" s="6">
        <v>-57.81</v>
      </c>
    </row>
    <row r="230" spans="3:16" ht="15.5" x14ac:dyDescent="0.35">
      <c r="C230" t="s">
        <v>236</v>
      </c>
      <c r="I230" s="6">
        <v>7.42</v>
      </c>
    </row>
    <row r="231" spans="3:16" ht="15.5" x14ac:dyDescent="0.35">
      <c r="C231" t="s">
        <v>237</v>
      </c>
      <c r="I231" s="6">
        <v>-1.7299999999999999E-2</v>
      </c>
    </row>
    <row r="232" spans="3:16" ht="15.5" x14ac:dyDescent="0.35">
      <c r="C232" t="s">
        <v>238</v>
      </c>
      <c r="I232" s="6">
        <v>8.61</v>
      </c>
    </row>
    <row r="233" spans="3:16" ht="15.5" x14ac:dyDescent="0.35">
      <c r="C233" t="s">
        <v>239</v>
      </c>
      <c r="I233" s="6">
        <v>2.4700000000000002</v>
      </c>
    </row>
    <row r="234" spans="3:16" ht="15.5" x14ac:dyDescent="0.35">
      <c r="C234" t="s">
        <v>240</v>
      </c>
      <c r="I234" s="6">
        <v>75.11</v>
      </c>
    </row>
    <row r="235" spans="3:16" ht="15.5" x14ac:dyDescent="0.35">
      <c r="C235" t="s">
        <v>241</v>
      </c>
      <c r="I235" s="6">
        <v>-85.9</v>
      </c>
    </row>
    <row r="236" spans="3:16" ht="15.5" x14ac:dyDescent="0.35">
      <c r="C236" t="s">
        <v>242</v>
      </c>
      <c r="I236" s="6">
        <v>184.04</v>
      </c>
    </row>
    <row r="237" spans="3:16" ht="15.5" x14ac:dyDescent="0.35">
      <c r="C237" t="s">
        <v>243</v>
      </c>
      <c r="I237" s="5">
        <v>38</v>
      </c>
    </row>
    <row r="238" spans="3:16" ht="15.5" x14ac:dyDescent="0.35">
      <c r="C238" t="s">
        <v>245</v>
      </c>
      <c r="I238" s="6">
        <v>-1.71</v>
      </c>
    </row>
    <row r="239" spans="3:16" ht="15.5" x14ac:dyDescent="0.35">
      <c r="C239" t="s">
        <v>246</v>
      </c>
      <c r="I239" s="6">
        <v>-3.13</v>
      </c>
    </row>
    <row r="240" spans="3:16" ht="15.5" x14ac:dyDescent="0.35">
      <c r="C240" t="s">
        <v>247</v>
      </c>
      <c r="I240" s="6">
        <v>-4.58</v>
      </c>
    </row>
    <row r="241" spans="3:9" ht="15.5" x14ac:dyDescent="0.35">
      <c r="C241" t="s">
        <v>248</v>
      </c>
      <c r="I241" s="6">
        <v>21.02</v>
      </c>
    </row>
    <row r="242" spans="3:9" ht="15.5" x14ac:dyDescent="0.35">
      <c r="C242" t="s">
        <v>249</v>
      </c>
      <c r="D242" s="6">
        <v>0.79</v>
      </c>
    </row>
    <row r="243" spans="3:9" ht="15.5" x14ac:dyDescent="0.35">
      <c r="C243" t="s">
        <v>250</v>
      </c>
      <c r="I243" s="6">
        <v>73.41</v>
      </c>
    </row>
    <row r="244" spans="3:9" ht="15.5" x14ac:dyDescent="0.35">
      <c r="C244" t="s">
        <v>251</v>
      </c>
      <c r="I244" s="6">
        <v>-2.11</v>
      </c>
    </row>
    <row r="245" spans="3:9" ht="15.5" x14ac:dyDescent="0.35">
      <c r="C245" t="s">
        <v>252</v>
      </c>
      <c r="D245" s="6">
        <v>0.55000000000000004</v>
      </c>
    </row>
    <row r="246" spans="3:9" ht="15.5" x14ac:dyDescent="0.35">
      <c r="C246" t="s">
        <v>253</v>
      </c>
      <c r="D246" s="6">
        <v>0.55000000000000004</v>
      </c>
    </row>
    <row r="247" spans="3:9" ht="15.5" x14ac:dyDescent="0.35">
      <c r="C247" t="s">
        <v>254</v>
      </c>
      <c r="D247" s="6">
        <v>0.81</v>
      </c>
    </row>
    <row r="248" spans="3:9" ht="15.5" x14ac:dyDescent="0.35">
      <c r="C248" t="s">
        <v>255</v>
      </c>
      <c r="D248" s="6">
        <v>0.49</v>
      </c>
    </row>
    <row r="249" spans="3:9" ht="15.5" x14ac:dyDescent="0.35">
      <c r="C249" t="s">
        <v>256</v>
      </c>
      <c r="D249" s="6">
        <v>0.88</v>
      </c>
    </row>
    <row r="250" spans="3:9" ht="15.5" x14ac:dyDescent="0.35">
      <c r="C250" t="s">
        <v>257</v>
      </c>
      <c r="D250" s="6">
        <v>0.43</v>
      </c>
    </row>
    <row r="251" spans="3:9" ht="15.5" x14ac:dyDescent="0.35">
      <c r="C251" t="s">
        <v>258</v>
      </c>
      <c r="D251" s="6">
        <v>1.88</v>
      </c>
    </row>
    <row r="252" spans="3:9" ht="15.5" x14ac:dyDescent="0.35">
      <c r="C252" t="s">
        <v>259</v>
      </c>
      <c r="I252" s="6">
        <v>0.32</v>
      </c>
    </row>
    <row r="253" spans="3:9" ht="15.5" x14ac:dyDescent="0.35">
      <c r="C253" t="s">
        <v>12</v>
      </c>
      <c r="D253" s="5">
        <v>-1000000000</v>
      </c>
    </row>
    <row r="254" spans="3:9" ht="15.5" x14ac:dyDescent="0.35">
      <c r="C254" t="s">
        <v>260</v>
      </c>
      <c r="I254" s="6">
        <v>0.83</v>
      </c>
    </row>
    <row r="255" spans="3:9" ht="15.5" x14ac:dyDescent="0.35">
      <c r="C255" t="s">
        <v>261</v>
      </c>
      <c r="I255" s="6">
        <v>-2.2700000000000001E-2</v>
      </c>
    </row>
    <row r="256" spans="3:9" ht="15.5" x14ac:dyDescent="0.35">
      <c r="C256" t="s">
        <v>262</v>
      </c>
      <c r="I256" s="6">
        <v>-4.2599999999999999E-2</v>
      </c>
    </row>
    <row r="257" spans="3:9" ht="15.5" x14ac:dyDescent="0.35">
      <c r="C257" t="s">
        <v>263</v>
      </c>
      <c r="I257" s="6">
        <v>1.29E-2</v>
      </c>
    </row>
    <row r="258" spans="3:9" ht="15.5" x14ac:dyDescent="0.35">
      <c r="C258" t="s">
        <v>264</v>
      </c>
      <c r="I258" s="6">
        <v>1.04E-2</v>
      </c>
    </row>
    <row r="259" spans="3:9" ht="15.5" x14ac:dyDescent="0.35">
      <c r="C259" t="s">
        <v>265</v>
      </c>
      <c r="D259" s="6">
        <v>8.27</v>
      </c>
    </row>
    <row r="260" spans="3:9" ht="15.5" x14ac:dyDescent="0.35">
      <c r="C260" t="s">
        <v>266</v>
      </c>
      <c r="D260" s="6">
        <v>5.67</v>
      </c>
    </row>
    <row r="261" spans="3:9" ht="15.5" x14ac:dyDescent="0.35">
      <c r="C261" t="s">
        <v>340</v>
      </c>
      <c r="D261" s="6">
        <v>20.88</v>
      </c>
    </row>
    <row r="262" spans="3:9" ht="15.5" x14ac:dyDescent="0.35">
      <c r="C262" t="s">
        <v>267</v>
      </c>
      <c r="D262" s="6">
        <v>-6.94</v>
      </c>
    </row>
    <row r="263" spans="3:9" ht="15.5" x14ac:dyDescent="0.35">
      <c r="C263" t="s">
        <v>268</v>
      </c>
      <c r="D263" s="5">
        <v>11</v>
      </c>
    </row>
    <row r="264" spans="3:9" ht="15.5" x14ac:dyDescent="0.35">
      <c r="C264" t="s">
        <v>269</v>
      </c>
      <c r="I264" s="6">
        <v>0.15</v>
      </c>
    </row>
    <row r="265" spans="3:9" ht="15.5" x14ac:dyDescent="0.35">
      <c r="C265" t="s">
        <v>270</v>
      </c>
      <c r="I265" s="6">
        <v>68.569999999999993</v>
      </c>
    </row>
    <row r="266" spans="3:9" ht="15.5" x14ac:dyDescent="0.35">
      <c r="C266" t="s">
        <v>39</v>
      </c>
      <c r="I266" s="5">
        <v>439000000000</v>
      </c>
    </row>
    <row r="267" spans="3:9" ht="15.5" x14ac:dyDescent="0.35">
      <c r="C267" t="s">
        <v>271</v>
      </c>
      <c r="I267" s="5">
        <v>581000000000</v>
      </c>
    </row>
    <row r="268" spans="3:9" ht="15.5" x14ac:dyDescent="0.35">
      <c r="C268" t="s">
        <v>272</v>
      </c>
      <c r="I268" s="5">
        <v>2430000000</v>
      </c>
    </row>
    <row r="269" spans="3:9" ht="15.5" x14ac:dyDescent="0.35">
      <c r="C269" t="s">
        <v>273</v>
      </c>
      <c r="I269" s="6">
        <v>9.4399999999999998E-2</v>
      </c>
    </row>
    <row r="270" spans="3:9" ht="15.5" x14ac:dyDescent="0.35">
      <c r="C270" t="s">
        <v>274</v>
      </c>
      <c r="D270" s="6">
        <v>0.55469999999999997</v>
      </c>
    </row>
    <row r="271" spans="3:9" ht="15.5" x14ac:dyDescent="0.35">
      <c r="C271" t="s">
        <v>275</v>
      </c>
      <c r="D271" s="6">
        <v>-2.6800000000000001E-2</v>
      </c>
    </row>
    <row r="272" spans="3:9" ht="15.5" x14ac:dyDescent="0.35">
      <c r="C272" t="s">
        <v>276</v>
      </c>
      <c r="D272" s="6">
        <v>-0.245</v>
      </c>
    </row>
    <row r="273" spans="3:9" ht="15.5" x14ac:dyDescent="0.35">
      <c r="C273" t="s">
        <v>277</v>
      </c>
      <c r="D273" s="6">
        <v>7.6299999999999993E-2</v>
      </c>
    </row>
    <row r="274" spans="3:9" ht="15.5" x14ac:dyDescent="0.35">
      <c r="C274" t="s">
        <v>278</v>
      </c>
      <c r="D274" s="6">
        <v>9.6600000000000005E-2</v>
      </c>
    </row>
    <row r="275" spans="3:9" ht="15.5" x14ac:dyDescent="0.35">
      <c r="C275" t="s">
        <v>279</v>
      </c>
      <c r="D275" s="6">
        <v>0.1837</v>
      </c>
    </row>
    <row r="276" spans="3:9" ht="15.5" x14ac:dyDescent="0.35">
      <c r="C276" t="s">
        <v>286</v>
      </c>
      <c r="I276" s="5">
        <v>5</v>
      </c>
    </row>
    <row r="277" spans="3:9" ht="15.5" x14ac:dyDescent="0.35">
      <c r="C277" t="s">
        <v>287</v>
      </c>
      <c r="I277" s="6">
        <v>0.92</v>
      </c>
    </row>
    <row r="278" spans="3:9" ht="15.5" x14ac:dyDescent="0.35">
      <c r="C278" t="s">
        <v>288</v>
      </c>
      <c r="I278" s="6">
        <v>0.36</v>
      </c>
    </row>
    <row r="279" spans="3:9" ht="15.5" x14ac:dyDescent="0.35">
      <c r="C279" t="s">
        <v>289</v>
      </c>
      <c r="I279" s="6">
        <v>0.78</v>
      </c>
    </row>
    <row r="280" spans="3:9" ht="15.5" x14ac:dyDescent="0.35">
      <c r="C280" t="s">
        <v>553</v>
      </c>
      <c r="I280" s="6">
        <v>0.47</v>
      </c>
    </row>
    <row r="281" spans="3:9" ht="15.5" x14ac:dyDescent="0.35">
      <c r="C281" t="s">
        <v>290</v>
      </c>
      <c r="I281" s="6">
        <v>0.15</v>
      </c>
    </row>
    <row r="282" spans="3:9" ht="15.5" x14ac:dyDescent="0.35">
      <c r="C282" t="s">
        <v>291</v>
      </c>
      <c r="I282" s="6">
        <v>0.26</v>
      </c>
    </row>
    <row r="283" spans="3:9" ht="15.5" x14ac:dyDescent="0.35">
      <c r="C283" t="s">
        <v>292</v>
      </c>
      <c r="I283" s="6">
        <v>0.21</v>
      </c>
    </row>
    <row r="284" spans="3:9" ht="15.5" x14ac:dyDescent="0.35">
      <c r="C284" t="s">
        <v>293</v>
      </c>
      <c r="I284" s="5">
        <v>51000000000</v>
      </c>
    </row>
    <row r="285" spans="3:9" ht="15.5" x14ac:dyDescent="0.35">
      <c r="C285" t="s">
        <v>294</v>
      </c>
      <c r="I285" s="5">
        <v>29000000000</v>
      </c>
    </row>
    <row r="286" spans="3:9" ht="15.5" x14ac:dyDescent="0.35">
      <c r="C286" t="s">
        <v>295</v>
      </c>
      <c r="I286" s="5">
        <v>15000000000</v>
      </c>
    </row>
    <row r="287" spans="3:9" ht="15.5" x14ac:dyDescent="0.35">
      <c r="C287" t="s">
        <v>296</v>
      </c>
      <c r="I287" s="5">
        <v>-8000000000</v>
      </c>
    </row>
    <row r="288" spans="3:9" ht="15.5" x14ac:dyDescent="0.35">
      <c r="C288" t="s">
        <v>297</v>
      </c>
      <c r="D288" s="5">
        <v>2000000000</v>
      </c>
    </row>
    <row r="289" spans="3:9" ht="15.5" x14ac:dyDescent="0.35">
      <c r="C289" t="s">
        <v>298</v>
      </c>
      <c r="D289" s="5">
        <v>334000000000</v>
      </c>
    </row>
    <row r="290" spans="3:9" ht="15.5" x14ac:dyDescent="0.35">
      <c r="C290" t="s">
        <v>299</v>
      </c>
      <c r="D290" s="5">
        <v>156000000000</v>
      </c>
    </row>
    <row r="291" spans="3:9" ht="15.5" x14ac:dyDescent="0.35">
      <c r="C291" t="s">
        <v>206</v>
      </c>
      <c r="D291" s="5">
        <v>-29000000000</v>
      </c>
    </row>
    <row r="292" spans="3:9" ht="15.5" x14ac:dyDescent="0.35">
      <c r="C292" t="s">
        <v>205</v>
      </c>
      <c r="I292" s="5">
        <v>178000000000</v>
      </c>
    </row>
    <row r="293" spans="3:9" ht="15.5" x14ac:dyDescent="0.35">
      <c r="C293" t="s">
        <v>204</v>
      </c>
      <c r="D293" s="5">
        <v>88000000000</v>
      </c>
    </row>
    <row r="294" spans="3:9" ht="15.5" x14ac:dyDescent="0.35">
      <c r="C294" t="s">
        <v>203</v>
      </c>
      <c r="D294" s="5">
        <v>56000000000</v>
      </c>
    </row>
    <row r="295" spans="3:9" ht="15.5" x14ac:dyDescent="0.35">
      <c r="C295" t="s">
        <v>23</v>
      </c>
      <c r="D295" s="5">
        <v>144000000000</v>
      </c>
    </row>
    <row r="296" spans="3:9" ht="15.5" x14ac:dyDescent="0.35">
      <c r="C296" t="s">
        <v>20</v>
      </c>
      <c r="D296" s="5">
        <v>142000000000</v>
      </c>
    </row>
    <row r="297" spans="3:9" ht="15.5" x14ac:dyDescent="0.35">
      <c r="C297" t="s">
        <v>300</v>
      </c>
      <c r="I297" s="5">
        <v>178000000000</v>
      </c>
    </row>
    <row r="298" spans="3:9" ht="15.5" x14ac:dyDescent="0.35">
      <c r="C298" t="s">
        <v>301</v>
      </c>
      <c r="I298" s="5">
        <v>6000000000</v>
      </c>
    </row>
    <row r="299" spans="3:9" ht="15.5" x14ac:dyDescent="0.35">
      <c r="C299" t="s">
        <v>302</v>
      </c>
      <c r="I299" s="5">
        <v>-4000000000</v>
      </c>
    </row>
    <row r="300" spans="3:9" ht="15.5" x14ac:dyDescent="0.35">
      <c r="C300" t="s">
        <v>303</v>
      </c>
      <c r="I300" s="5">
        <v>-4000000000</v>
      </c>
    </row>
    <row r="301" spans="3:9" ht="15.5" x14ac:dyDescent="0.35">
      <c r="C301" t="s">
        <v>304</v>
      </c>
      <c r="I301" s="5">
        <v>-11000000000</v>
      </c>
    </row>
    <row r="302" spans="3:9" ht="15.5" x14ac:dyDescent="0.35">
      <c r="C302" t="s">
        <v>305</v>
      </c>
      <c r="I302" s="5">
        <v>-5000000000</v>
      </c>
    </row>
  </sheetData>
  <pageMargins left="0.7" right="0.7" top="0.75" bottom="0.75" header="0.3" footer="0.3"/>
  <ignoredErrors>
    <ignoredError sqref="A1:P30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604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605</v>
      </c>
      <c r="D2" s="2" vm="48">
        <f ca="1">IFERROR(_xlfn.STOCKHISTORY("XIDX:" &amp; $C$1, D3, , 0, 0, 1), "Libur")</f>
        <v>1215</v>
      </c>
      <c r="H2" s="2" vm="48">
        <f ca="1">IFERROR(INDEX(D2:G2,COUNT(D2:G2)),"")</f>
        <v>1215</v>
      </c>
      <c r="I2" s="2" vm="49">
        <f t="shared" ref="I2:O2" ca="1" si="0">IFERROR(_xlfn.STOCKHISTORY("XIDX:" &amp; $C$1, I1, , 0, 0, 1), "Libur")</f>
        <v>1590</v>
      </c>
      <c r="J2" s="2" vm="50">
        <f t="shared" ca="1" si="0"/>
        <v>344</v>
      </c>
      <c r="K2" s="2" vm="51">
        <f t="shared" ca="1" si="0"/>
        <v>212</v>
      </c>
      <c r="L2" s="2" vm="52">
        <f t="shared" ca="1" si="0"/>
        <v>170</v>
      </c>
      <c r="M2" s="2" vm="53">
        <f t="shared" ca="1" si="0"/>
        <v>875</v>
      </c>
      <c r="N2" s="2" vm="54">
        <f t="shared" ca="1" si="0"/>
        <v>240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54846329741</v>
      </c>
      <c r="H4" s="2">
        <f>IFERROR(SUM(D4:G4)*(4/MAX(1,COUNT(D4:G4))),"")</f>
        <v>219385318964</v>
      </c>
      <c r="I4" s="2">
        <f t="shared" ref="I4:O4" si="1">IFERROR(INDEX(I51:I500,MATCH($C$4,$C$51:$C$500,0)),"")</f>
        <v>353696474662</v>
      </c>
      <c r="J4" s="2">
        <f t="shared" si="1"/>
        <v>318868834005</v>
      </c>
      <c r="K4" s="2">
        <f t="shared" si="1"/>
        <v>363741176938</v>
      </c>
      <c r="L4" s="2">
        <f t="shared" si="1"/>
        <v>406469609964</v>
      </c>
      <c r="M4" s="2">
        <f t="shared" si="1"/>
        <v>404097297862</v>
      </c>
      <c r="N4" s="2">
        <f t="shared" si="1"/>
        <v>295532059811</v>
      </c>
      <c r="O4" s="2">
        <f t="shared" si="1"/>
        <v>240357716470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8035544143</v>
      </c>
      <c r="H5" s="2">
        <f>IFERROR(SUM(D5:G5)*(4/MAX(1,COUNT(D5:G5))),"")</f>
        <v>32142176572</v>
      </c>
      <c r="I5" s="2">
        <f t="shared" ref="I5:O5" si="2">IFERROR(INDEX(I51:I500,MATCH($C$5,$C$51:$C$500,0)),"")</f>
        <v>64730375311</v>
      </c>
      <c r="J5" s="2">
        <f t="shared" si="2"/>
        <v>26575943318</v>
      </c>
      <c r="K5" s="2">
        <f t="shared" si="2"/>
        <v>79228202006</v>
      </c>
      <c r="L5" s="2">
        <f t="shared" si="2"/>
        <v>55841354665</v>
      </c>
      <c r="M5" s="2">
        <f t="shared" si="2"/>
        <v>112471771954</v>
      </c>
      <c r="N5" s="2">
        <f t="shared" si="2"/>
        <v>50400663628</v>
      </c>
      <c r="O5" s="2">
        <f t="shared" si="2"/>
        <v>10549627885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668605690453</v>
      </c>
      <c r="H6" s="2">
        <f>IFERROR(INDEX(D6:G6,COUNT(D6:G6)),"")</f>
        <v>668605690453</v>
      </c>
      <c r="I6" s="2">
        <f t="shared" ref="I6:O6" si="3">IFERROR(INDEX(I51:I500,MATCH($C$6,$C$51:$C$500,0)),"")</f>
        <v>660610760302</v>
      </c>
      <c r="J6" s="2">
        <f t="shared" si="3"/>
        <v>595850694380</v>
      </c>
      <c r="K6" s="2">
        <f t="shared" si="3"/>
        <v>572538209106</v>
      </c>
      <c r="L6" s="2">
        <f t="shared" si="3"/>
        <v>492352056536</v>
      </c>
      <c r="M6" s="2">
        <f t="shared" si="3"/>
        <v>431191326623</v>
      </c>
      <c r="N6" s="2">
        <f t="shared" si="3"/>
        <v>316895998461</v>
      </c>
      <c r="O6" s="2">
        <f t="shared" si="3"/>
        <v>199358310381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3.44</v>
      </c>
      <c r="H7" s="3">
        <f>IFERROR(INDEX(D7:G7,COUNT(D7:G7)),"")</f>
        <v>3.44</v>
      </c>
      <c r="I7" s="3">
        <f t="shared" ref="I7:O7" si="4">IFERROR(INDEX(I51:I500,MATCH($C$7,$C$51:$C$500,0))/1000000000,"")</f>
        <v>3.44</v>
      </c>
      <c r="J7" s="3">
        <f t="shared" si="4"/>
        <v>3.44</v>
      </c>
      <c r="K7" s="3">
        <f t="shared" si="4"/>
        <v>3.44</v>
      </c>
      <c r="L7" s="3">
        <f t="shared" si="4"/>
        <v>3.43</v>
      </c>
      <c r="M7" s="3">
        <f t="shared" si="4"/>
        <v>3.41</v>
      </c>
      <c r="N7" s="3">
        <f t="shared" si="4"/>
        <v>3.4</v>
      </c>
      <c r="O7" s="3">
        <f t="shared" si="4"/>
        <v>2.7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6000000000</v>
      </c>
      <c r="H8" s="2">
        <f>IFERROR(INDEX(D8:G8,COUNT(D8:G8)),"")</f>
        <v>6000000000</v>
      </c>
      <c r="I8" s="2">
        <f t="shared" ref="I8:O8" si="5">IFERROR(INDEX(I51:I500,MATCH($C$8,$C$51:$C$500,0)),"")</f>
        <v>128000000000</v>
      </c>
      <c r="J8" s="2">
        <f t="shared" si="5"/>
        <v>17000000000</v>
      </c>
      <c r="K8" s="2">
        <f t="shared" si="5"/>
        <v>123000000000</v>
      </c>
      <c r="L8" s="2">
        <f t="shared" si="5"/>
        <v>121000000000</v>
      </c>
      <c r="M8" s="2">
        <f t="shared" si="5"/>
        <v>108000000000</v>
      </c>
      <c r="N8" s="2">
        <f t="shared" si="5"/>
        <v>37000000000</v>
      </c>
      <c r="O8" s="2">
        <f t="shared" si="5"/>
        <v>97000000000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1.85</v>
      </c>
      <c r="H9" s="3">
        <f>IFERROR(INDEX(D9:G9,COUNT(D9:G9)),"")</f>
        <v>1.85</v>
      </c>
      <c r="I9" s="3">
        <f t="shared" ref="I9:O9" si="6">IFERROR(INDEX(I51:I500,MATCH($C$9,$C$51:$C$500,0)),"")</f>
        <v>37.17</v>
      </c>
      <c r="J9" s="3">
        <f t="shared" si="6"/>
        <v>5.08</v>
      </c>
      <c r="K9" s="3">
        <f t="shared" si="6"/>
        <v>35.64</v>
      </c>
      <c r="L9" s="3">
        <f t="shared" si="6"/>
        <v>35.17</v>
      </c>
      <c r="M9" s="3">
        <f t="shared" si="6"/>
        <v>31.61</v>
      </c>
      <c r="N9" s="3">
        <f t="shared" si="6"/>
        <v>10.84</v>
      </c>
      <c r="O9" s="3">
        <f t="shared" si="6"/>
        <v>35.74</v>
      </c>
    </row>
    <row r="10" spans="1:15" ht="15.5" x14ac:dyDescent="0.35">
      <c r="C10" t="s">
        <v>17</v>
      </c>
      <c r="D10" s="3">
        <f ca="1">IFERROR(IF(D9=0,"",D2/D9),"")</f>
        <v>656.75675675675677</v>
      </c>
      <c r="I10" s="3">
        <f t="shared" ref="I10:O10" ca="1" si="7">IFERROR(IF(I9=0,"",I2/I9),"")</f>
        <v>42.776432606941079</v>
      </c>
      <c r="J10" s="3">
        <f t="shared" ca="1" si="7"/>
        <v>67.71653543307086</v>
      </c>
      <c r="K10" s="3">
        <f t="shared" ca="1" si="7"/>
        <v>5.9483726150392817</v>
      </c>
      <c r="L10" s="3">
        <f t="shared" ca="1" si="7"/>
        <v>4.8336650554449809</v>
      </c>
      <c r="M10" s="3">
        <f t="shared" ca="1" si="7"/>
        <v>27.681113571654539</v>
      </c>
      <c r="N10" s="3">
        <f t="shared" ca="1" si="7"/>
        <v>22.140221402214021</v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187991212333</v>
      </c>
      <c r="H11" s="2">
        <f>IFERROR(INDEX(D11:G11,COUNT(D11:G11)),"")</f>
        <v>187991212333</v>
      </c>
      <c r="I11" s="2">
        <f t="shared" ref="I11:O11" si="8">IFERROR(INDEX(I51:I500,MATCH($C$11,$C$51:$C$500,0)),"")</f>
        <v>184790511547</v>
      </c>
      <c r="J11" s="2">
        <f t="shared" si="8"/>
        <v>73040391260</v>
      </c>
      <c r="K11" s="2">
        <f t="shared" si="8"/>
        <v>116328520772</v>
      </c>
      <c r="L11" s="2">
        <f t="shared" si="8"/>
        <v>141231624012</v>
      </c>
      <c r="M11" s="2">
        <f t="shared" si="8"/>
        <v>40757452370</v>
      </c>
      <c r="N11" s="2">
        <f t="shared" si="8"/>
        <v>44586893073</v>
      </c>
      <c r="O11" s="2">
        <f t="shared" si="8"/>
        <v>8689495998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-178000000000</v>
      </c>
      <c r="H12" s="2">
        <f>IFERROR(INDEX(D12:G12,COUNT(D12:G12)),"")</f>
        <v>-178000000000</v>
      </c>
      <c r="I12" s="2">
        <f t="shared" ref="I12:O12" si="9">IFERROR(INDEX(I51:I500,MATCH($C$12,$C$51:$C$500,0)),"")</f>
        <v>-172000000000</v>
      </c>
      <c r="J12" s="2">
        <f t="shared" si="9"/>
        <v>-45000000000</v>
      </c>
      <c r="K12" s="2">
        <f t="shared" si="9"/>
        <v>-29000000000</v>
      </c>
      <c r="L12" s="2">
        <f t="shared" si="9"/>
        <v>22000000000</v>
      </c>
      <c r="M12" s="2">
        <f t="shared" si="9"/>
        <v>150000000000</v>
      </c>
      <c r="N12" s="2">
        <f t="shared" si="9"/>
        <v>222000000000</v>
      </c>
      <c r="O12" s="2">
        <f t="shared" si="9"/>
        <v>285000000000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10000000000</v>
      </c>
      <c r="H13" s="2">
        <f>IFERROR(INDEX(D13:G13,COUNT(D13:G13)),"")</f>
        <v>10000000000</v>
      </c>
      <c r="I13" s="2">
        <f t="shared" ref="I13:O13" si="10">IFERROR(INDEX(I51:I500,MATCH($C$13,$C$51:$C$500,0)),"")</f>
        <v>13000000000</v>
      </c>
      <c r="J13" s="2">
        <f t="shared" si="10"/>
        <v>28000000000</v>
      </c>
      <c r="K13" s="2">
        <f t="shared" si="10"/>
        <v>88000000000</v>
      </c>
      <c r="L13" s="2">
        <f t="shared" si="10"/>
        <v>163000000000</v>
      </c>
      <c r="M13" s="2">
        <f t="shared" si="10"/>
        <v>191000000000</v>
      </c>
      <c r="N13" s="2">
        <f t="shared" si="10"/>
        <v>266000000000</v>
      </c>
      <c r="O13" s="2">
        <f t="shared" si="10"/>
        <v>294000000000</v>
      </c>
    </row>
    <row r="14" spans="1:15" ht="15.5" x14ac:dyDescent="0.35">
      <c r="C14" t="s">
        <v>26</v>
      </c>
      <c r="D14" s="2">
        <f>IFERROR(INDEX(D51:D500,MATCH($C$14,$C$51:$C$500,0)),"")</f>
        <v>-348983509</v>
      </c>
      <c r="H14" s="2">
        <f>IFERROR(SUM(D14:G14)*(4/MAX(1,COUNT(D14:G14))),"")</f>
        <v>-1395934036</v>
      </c>
      <c r="I14" s="2">
        <f t="shared" ref="I14:O14" si="11">IFERROR(INDEX(I51:I500,MATCH($C$14,$C$51:$C$500,0)),"")</f>
        <v>-2130887070</v>
      </c>
      <c r="J14" s="2">
        <f t="shared" si="11"/>
        <v>-6504322087</v>
      </c>
      <c r="K14" s="2">
        <f t="shared" si="11"/>
        <v>-14407641216</v>
      </c>
      <c r="L14" s="2">
        <f t="shared" si="11"/>
        <v>-23165379992</v>
      </c>
      <c r="M14" s="2">
        <f t="shared" si="11"/>
        <v>-27362002407</v>
      </c>
      <c r="N14" s="2">
        <f t="shared" si="11"/>
        <v>-33308084524</v>
      </c>
      <c r="O14" s="2">
        <f t="shared" si="11"/>
        <v>-34454616129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-5936455505</v>
      </c>
      <c r="K15" s="2">
        <f t="shared" si="12"/>
        <v>-1644016991</v>
      </c>
      <c r="L15" s="2">
        <f t="shared" si="12"/>
        <v>-2828846679</v>
      </c>
      <c r="M15" s="2">
        <f t="shared" si="12"/>
        <v>-3066592250</v>
      </c>
      <c r="N15" s="2">
        <f t="shared" si="12"/>
        <v>-3546384718</v>
      </c>
      <c r="O15" s="2">
        <f t="shared" si="12"/>
        <v>-3091337317</v>
      </c>
    </row>
    <row r="16" spans="1:15" ht="15.5" x14ac:dyDescent="0.35">
      <c r="C16" t="s">
        <v>28</v>
      </c>
      <c r="D16" s="2">
        <f>IFERROR(INDEX(D51:D500,MATCH($C$16,$C$51:$C$500,0)),"")</f>
        <v>8692319908</v>
      </c>
      <c r="H16" s="2">
        <f>IFERROR(SUM(D16:G16)*(4/MAX(1,COUNT(D16:G16))),"")</f>
        <v>34769279632</v>
      </c>
      <c r="I16" s="2">
        <f t="shared" ref="I16:O16" si="13">IFERROR(INDEX(I51:I500,MATCH($C$16,$C$51:$C$500,0)),"")</f>
        <v>63632003505</v>
      </c>
      <c r="J16" s="2">
        <f t="shared" si="13"/>
        <v>30177974281</v>
      </c>
      <c r="K16" s="2">
        <f t="shared" si="13"/>
        <v>81094051677</v>
      </c>
      <c r="L16" s="2">
        <f t="shared" si="13"/>
        <v>58751082752</v>
      </c>
      <c r="M16" s="2">
        <f t="shared" si="13"/>
        <v>115531892914</v>
      </c>
      <c r="N16" s="2">
        <f t="shared" si="13"/>
        <v>54741228792</v>
      </c>
      <c r="O16" s="2">
        <f t="shared" si="13"/>
        <v>13038181894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</row>
    <row r="19" spans="1:15" ht="15.5" x14ac:dyDescent="0.35">
      <c r="A19" t="s">
        <v>36</v>
      </c>
      <c r="C19" t="s">
        <v>37</v>
      </c>
    </row>
    <row r="20" spans="1:15" ht="15.5" x14ac:dyDescent="0.35">
      <c r="A20" t="s">
        <v>38</v>
      </c>
      <c r="C20" t="s">
        <v>39</v>
      </c>
      <c r="D20" s="2">
        <f ca="1">IFERROR(D21*D2,"")</f>
        <v>4179600000000</v>
      </c>
      <c r="H20" s="2">
        <f t="shared" ref="H20:O20" ca="1" si="14">IFERROR(H21*H2,"")</f>
        <v>4179600000000</v>
      </c>
      <c r="I20" s="2">
        <f t="shared" ca="1" si="14"/>
        <v>5469600000000</v>
      </c>
      <c r="J20" s="2">
        <f t="shared" ca="1" si="14"/>
        <v>1183360000000</v>
      </c>
      <c r="K20" s="2">
        <f t="shared" ca="1" si="14"/>
        <v>729280000000</v>
      </c>
      <c r="L20" s="2">
        <f t="shared" ca="1" si="14"/>
        <v>583100000000</v>
      </c>
      <c r="M20" s="2">
        <f t="shared" ca="1" si="14"/>
        <v>2983750000000</v>
      </c>
      <c r="N20" s="2">
        <f t="shared" ca="1" si="14"/>
        <v>816000000000</v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3440000000</v>
      </c>
      <c r="H21" s="2">
        <f>IFERROR(INDEX(D21:G21,COUNT(D21:G21)),"")</f>
        <v>3440000000</v>
      </c>
      <c r="I21" s="2">
        <f t="shared" ref="I21:O21" si="15">IFERROR(INDEX(I51:I500,MATCH($C$7,$C$51:$C$500,0)),"")</f>
        <v>3440000000</v>
      </c>
      <c r="J21" s="2">
        <f t="shared" si="15"/>
        <v>3440000000</v>
      </c>
      <c r="K21" s="2">
        <f t="shared" si="15"/>
        <v>3440000000</v>
      </c>
      <c r="L21" s="2">
        <f t="shared" si="15"/>
        <v>3430000000</v>
      </c>
      <c r="M21" s="2">
        <f t="shared" si="15"/>
        <v>3410000000</v>
      </c>
      <c r="N21" s="2">
        <f t="shared" si="15"/>
        <v>3400000000</v>
      </c>
      <c r="O21" s="2">
        <f t="shared" si="15"/>
        <v>2700000000</v>
      </c>
    </row>
    <row r="23" spans="1:15" ht="15.5" x14ac:dyDescent="0.35">
      <c r="B23" t="s">
        <v>40</v>
      </c>
      <c r="C23" t="s">
        <v>41</v>
      </c>
      <c r="D23" s="3">
        <f>IFERROR(D5/D6*100,"")</f>
        <v>1.2018360384512556</v>
      </c>
      <c r="H23" s="3">
        <f t="shared" ref="H23:O23" si="16">IFERROR(H5/H6*100,"")</f>
        <v>4.8073441538050226</v>
      </c>
      <c r="I23" s="3">
        <f t="shared" si="16"/>
        <v>9.7985650856501856</v>
      </c>
      <c r="J23" s="3">
        <f t="shared" si="16"/>
        <v>4.4601682214456497</v>
      </c>
      <c r="K23" s="3">
        <f t="shared" si="16"/>
        <v>13.838063686563782</v>
      </c>
      <c r="L23" s="3">
        <f t="shared" si="16"/>
        <v>11.34175310607583</v>
      </c>
      <c r="M23" s="3">
        <f t="shared" si="16"/>
        <v>26.083959720353217</v>
      </c>
      <c r="N23" s="3">
        <f t="shared" si="16"/>
        <v>15.9044809252152</v>
      </c>
      <c r="O23" s="3">
        <f t="shared" si="16"/>
        <v>5.2917923836925933</v>
      </c>
    </row>
    <row r="24" spans="1:15" ht="15.5" x14ac:dyDescent="0.35">
      <c r="C24" t="s">
        <v>42</v>
      </c>
      <c r="D24" s="4">
        <f>IFERROR(_xlfn.RRI(5,I23,D23),"")</f>
        <v>-0.34274099018876991</v>
      </c>
      <c r="H24" s="4">
        <f t="shared" ref="H24:O24" si="17">IFERROR(_xlfn.RRI(5,M23,H23),"")</f>
        <v>-0.28697240377240318</v>
      </c>
      <c r="I24" s="4">
        <f t="shared" si="17"/>
        <v>-9.2328714879699847E-2</v>
      </c>
      <c r="J24" s="4">
        <f t="shared" si="17"/>
        <v>-3.3616094530301233E-2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43</v>
      </c>
      <c r="C25" t="s">
        <v>44</v>
      </c>
      <c r="D25" s="3">
        <f>IFERROR(INDEX(D51:D500,MATCH($A$25,$C$51:$C$500,0)),"")</f>
        <v>2.54</v>
      </c>
      <c r="H25" s="3">
        <f>IFERROR(INDEX(D25:G25,COUNT(D25:G25)),"")</f>
        <v>2.54</v>
      </c>
      <c r="I25" s="3">
        <f t="shared" ref="I25:O25" si="18">IFERROR(INDEX(I51:I500,MATCH($C$25,$C$51:$C$500,0)),"")</f>
        <v>18.489999999999998</v>
      </c>
      <c r="J25" s="3">
        <f t="shared" si="18"/>
        <v>7.04</v>
      </c>
      <c r="K25" s="3">
        <f t="shared" si="18"/>
        <v>23.09</v>
      </c>
      <c r="L25" s="3">
        <f t="shared" si="18"/>
        <v>16.29</v>
      </c>
      <c r="M25" s="3">
        <f t="shared" si="18"/>
        <v>32.96</v>
      </c>
      <c r="N25" s="3">
        <f t="shared" si="18"/>
        <v>15.05</v>
      </c>
      <c r="O25" s="3">
        <f t="shared" si="18"/>
        <v>3.68</v>
      </c>
    </row>
    <row r="26" spans="1:15" ht="15.5" x14ac:dyDescent="0.35">
      <c r="C26" t="s">
        <v>45</v>
      </c>
      <c r="D26" s="4">
        <f>IFERROR(_xlfn.RRI(5,I25,D25),"")</f>
        <v>-0.32767484432672878</v>
      </c>
      <c r="H26" s="4">
        <f t="shared" ref="H26:O26" si="19">IFERROR(_xlfn.RRI(5,M25,H25),"")</f>
        <v>-0.40107932866393481</v>
      </c>
      <c r="I26" s="4">
        <f t="shared" si="19"/>
        <v>4.2029663567281883E-2</v>
      </c>
      <c r="J26" s="4">
        <f t="shared" si="19"/>
        <v>0.13853128308099572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46</v>
      </c>
      <c r="D27" s="3">
        <f>IFERROR(D4/D21,"")</f>
        <v>15.943700506104651</v>
      </c>
      <c r="H27" s="3">
        <f t="shared" ref="H27:O27" si="20">IFERROR(H4/H21,"")</f>
        <v>63.774802024418605</v>
      </c>
      <c r="I27" s="3">
        <f t="shared" si="20"/>
        <v>102.81874263430232</v>
      </c>
      <c r="J27" s="3">
        <f t="shared" si="20"/>
        <v>92.694428489825583</v>
      </c>
      <c r="K27" s="3">
        <f t="shared" si="20"/>
        <v>105.73871422616278</v>
      </c>
      <c r="L27" s="3">
        <f t="shared" si="20"/>
        <v>118.50425946472303</v>
      </c>
      <c r="M27" s="3">
        <f t="shared" si="20"/>
        <v>118.50360641114369</v>
      </c>
      <c r="N27" s="3">
        <f t="shared" si="20"/>
        <v>86.921194062058817</v>
      </c>
      <c r="O27" s="3">
        <f t="shared" si="20"/>
        <v>89.02137647037037</v>
      </c>
    </row>
    <row r="28" spans="1:15" ht="15.5" x14ac:dyDescent="0.35">
      <c r="C28" t="s">
        <v>47</v>
      </c>
      <c r="D28" s="4">
        <f>IFERROR(_xlfn.RRI(5,I27,D27),"")</f>
        <v>-0.31118377578391732</v>
      </c>
      <c r="H28" s="4">
        <f t="shared" ref="H28:O28" si="21">IFERROR(_xlfn.RRI(5,M27,H27),"")</f>
        <v>-0.11654687693210064</v>
      </c>
      <c r="I28" s="4">
        <f t="shared" si="21"/>
        <v>3.4163774691475357E-2</v>
      </c>
      <c r="J28" s="4">
        <f t="shared" si="21"/>
        <v>8.1191514272300758E-3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48</v>
      </c>
      <c r="H29" s="4">
        <f t="shared" ref="H29:O29" si="22">IFERROR(((H25-I25)/I25)*100%,"")</f>
        <v>-0.86262844780962689</v>
      </c>
      <c r="I29" s="4">
        <f t="shared" si="22"/>
        <v>1.6264204545454544</v>
      </c>
      <c r="J29" s="4">
        <f t="shared" si="22"/>
        <v>-0.69510610653962757</v>
      </c>
      <c r="K29" s="4">
        <f t="shared" si="22"/>
        <v>0.41743400859422963</v>
      </c>
      <c r="L29" s="4">
        <f t="shared" si="22"/>
        <v>-0.50576456310679618</v>
      </c>
      <c r="M29" s="4">
        <f t="shared" si="22"/>
        <v>1.1900332225913621</v>
      </c>
      <c r="N29" s="4">
        <f t="shared" si="22"/>
        <v>3.0896739130434785</v>
      </c>
      <c r="O29" s="4" t="str">
        <f t="shared" si="22"/>
        <v/>
      </c>
    </row>
    <row r="30" spans="1:15" ht="15.5" x14ac:dyDescent="0.35">
      <c r="C30" t="s">
        <v>49</v>
      </c>
      <c r="H30" s="4">
        <f t="shared" ref="H30:O30" si="23">IFERROR(((H27-I27)/I27)*100%,"")</f>
        <v>-0.37973563583394671</v>
      </c>
      <c r="I30" s="4">
        <f t="shared" si="23"/>
        <v>0.10922246686690577</v>
      </c>
      <c r="J30" s="4">
        <f t="shared" si="23"/>
        <v>-0.12336338522555698</v>
      </c>
      <c r="K30" s="4">
        <f t="shared" si="23"/>
        <v>-0.10772224809657888</v>
      </c>
      <c r="L30" s="4">
        <f t="shared" si="23"/>
        <v>5.5108329536900382E-6</v>
      </c>
      <c r="M30" s="4">
        <f t="shared" si="23"/>
        <v>0.36334535771029669</v>
      </c>
      <c r="N30" s="4">
        <f t="shared" si="23"/>
        <v>-2.3591888730349755E-2</v>
      </c>
      <c r="O30" s="4" t="str">
        <f t="shared" si="23"/>
        <v/>
      </c>
    </row>
    <row r="32" spans="1:15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194.33</v>
      </c>
      <c r="H32" s="3">
        <f>IFERROR(INDEX(D32:G32,COUNT(D32:G32)),"")</f>
        <v>194.33</v>
      </c>
      <c r="I32" s="3">
        <f t="shared" ref="I32:O32" si="24">IFERROR(INDEX(I51:I500,MATCH($C$32,$C$51:$C$500,0)),"")</f>
        <v>191.99</v>
      </c>
      <c r="J32" s="3">
        <f t="shared" si="24"/>
        <v>173.18</v>
      </c>
      <c r="K32" s="3">
        <f t="shared" si="24"/>
        <v>165.45</v>
      </c>
      <c r="L32" s="3">
        <f t="shared" si="24"/>
        <v>142.46</v>
      </c>
      <c r="M32" s="3">
        <f t="shared" si="24"/>
        <v>126.36</v>
      </c>
      <c r="N32" s="3">
        <f t="shared" si="24"/>
        <v>93.14</v>
      </c>
      <c r="O32" s="3">
        <f t="shared" si="24"/>
        <v>73.84</v>
      </c>
    </row>
    <row r="33" spans="1:15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6.28</v>
      </c>
      <c r="H33" s="3">
        <f>IFERROR(INDEX(D33:G33,COUNT(D33:G33)),"")</f>
        <v>6.28</v>
      </c>
      <c r="I33" s="3">
        <f t="shared" ref="I33:O33" si="25">IFERROR(INDEX(I51:I500,MATCH($C$33,$C$51:$C$500,0)),"")</f>
        <v>8.2799999999999994</v>
      </c>
      <c r="J33" s="3">
        <f t="shared" si="25"/>
        <v>1.99</v>
      </c>
      <c r="K33" s="3">
        <f t="shared" si="25"/>
        <v>1.28</v>
      </c>
      <c r="L33" s="3">
        <f t="shared" si="25"/>
        <v>1.19</v>
      </c>
      <c r="M33" s="3">
        <f t="shared" si="25"/>
        <v>6.92</v>
      </c>
      <c r="N33" s="3">
        <f t="shared" si="25"/>
        <v>2.58</v>
      </c>
      <c r="O33" s="3">
        <f t="shared" si="25"/>
        <v>0</v>
      </c>
    </row>
    <row r="34" spans="1:15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480.31</v>
      </c>
      <c r="H34" s="3">
        <f>IFERROR(INDEX(D34:G34,COUNT(D34:G34)),"")</f>
        <v>480.31</v>
      </c>
      <c r="I34" s="3">
        <f t="shared" ref="I34:O34" si="26">IFERROR(INDEX(I51:I500,MATCH($C$34,$C$51:$C$500,0)),"")</f>
        <v>85.99</v>
      </c>
      <c r="J34" s="3">
        <f t="shared" si="26"/>
        <v>48.86</v>
      </c>
      <c r="K34" s="3">
        <f t="shared" si="26"/>
        <v>9.18</v>
      </c>
      <c r="L34" s="3">
        <f t="shared" si="26"/>
        <v>10.44</v>
      </c>
      <c r="M34" s="3">
        <f t="shared" si="26"/>
        <v>26.55</v>
      </c>
      <c r="N34" s="3">
        <f t="shared" si="26"/>
        <v>15.95</v>
      </c>
      <c r="O34" s="3">
        <f t="shared" si="26"/>
        <v>0</v>
      </c>
    </row>
    <row r="35" spans="1:15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76.53</v>
      </c>
      <c r="H35" s="3">
        <f>IFERROR(INDEX(D35:G35,COUNT(D35:G35)),"")</f>
        <v>76.53</v>
      </c>
      <c r="I35" s="3">
        <f t="shared" ref="I35:O35" si="27">IFERROR(INDEX(I51:I500,MATCH($C$35,$C$51:$C$500,0)),"")</f>
        <v>15.47</v>
      </c>
      <c r="J35" s="3">
        <f t="shared" si="27"/>
        <v>3.71</v>
      </c>
      <c r="K35" s="3">
        <f t="shared" si="27"/>
        <v>2.0099999999999998</v>
      </c>
      <c r="L35" s="3">
        <f t="shared" si="27"/>
        <v>1.44</v>
      </c>
      <c r="M35" s="3">
        <f t="shared" si="27"/>
        <v>7.39</v>
      </c>
      <c r="N35" s="3">
        <f t="shared" si="27"/>
        <v>2.76</v>
      </c>
      <c r="O35" s="3">
        <f t="shared" si="27"/>
        <v>0</v>
      </c>
    </row>
    <row r="36" spans="1:15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0.4294</v>
      </c>
      <c r="I36" s="4">
        <f t="shared" si="28"/>
        <v>0.23579999999999998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O37" si="29">IFERROR(INDEX(H51:H500,MATCH($C$37,$C$51:$C$500,0)),"")</f>
        <v>4.3600000000000003</v>
      </c>
      <c r="I37" s="3">
        <f t="shared" si="29"/>
        <v>4.3600000000000003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</row>
    <row r="51" spans="2:15" ht="15.5" x14ac:dyDescent="0.35">
      <c r="B51" t="s">
        <v>71</v>
      </c>
      <c r="C51" t="s">
        <v>5</v>
      </c>
      <c r="D51" s="5">
        <v>54846329741</v>
      </c>
      <c r="E51" s="5">
        <v>92005425849</v>
      </c>
      <c r="F51" s="5">
        <v>83898611016</v>
      </c>
      <c r="G51" s="5">
        <v>74193802013</v>
      </c>
      <c r="I51" s="5">
        <v>353696474662</v>
      </c>
      <c r="J51" s="5">
        <v>318868834005</v>
      </c>
      <c r="K51" s="5">
        <v>363741176938</v>
      </c>
      <c r="L51" s="5">
        <v>406469609964</v>
      </c>
      <c r="M51" s="5">
        <v>404097297862</v>
      </c>
      <c r="N51" s="5">
        <v>295532059811</v>
      </c>
      <c r="O51" s="5">
        <v>240357716470</v>
      </c>
    </row>
    <row r="52" spans="2:15" ht="15.5" x14ac:dyDescent="0.35">
      <c r="C52" t="s">
        <v>72</v>
      </c>
      <c r="D52" s="5">
        <v>-38978156677</v>
      </c>
      <c r="E52" s="5">
        <v>-69169051202</v>
      </c>
      <c r="F52" s="5">
        <v>-51499199568</v>
      </c>
      <c r="G52" s="5">
        <v>-52324832939</v>
      </c>
      <c r="I52" s="5">
        <v>-221689184284</v>
      </c>
      <c r="J52" s="5">
        <v>-219963010140</v>
      </c>
      <c r="K52" s="5">
        <v>-234225175112</v>
      </c>
      <c r="L52" s="5">
        <v>-307158284473</v>
      </c>
      <c r="M52" s="5">
        <v>-241218999832</v>
      </c>
      <c r="N52" s="5">
        <v>-195281541071</v>
      </c>
      <c r="O52" s="5">
        <v>-167077021714</v>
      </c>
    </row>
    <row r="53" spans="2:15" ht="15.5" x14ac:dyDescent="0.35">
      <c r="C53" t="s">
        <v>73</v>
      </c>
      <c r="D53" s="5">
        <v>15868173064</v>
      </c>
      <c r="E53" s="5">
        <v>22836374647</v>
      </c>
      <c r="F53" s="5">
        <v>32399411448</v>
      </c>
      <c r="G53" s="5">
        <v>21868969074</v>
      </c>
      <c r="I53" s="5">
        <v>132007290378</v>
      </c>
      <c r="J53" s="5">
        <v>98905823865</v>
      </c>
      <c r="K53" s="5">
        <v>129516001826</v>
      </c>
      <c r="L53" s="5">
        <v>99311325491</v>
      </c>
      <c r="M53" s="5">
        <v>162878298030</v>
      </c>
      <c r="N53" s="5">
        <v>100250518740</v>
      </c>
      <c r="O53" s="5">
        <v>73280694756</v>
      </c>
    </row>
    <row r="54" spans="2:15" ht="15.5" x14ac:dyDescent="0.35">
      <c r="C54" t="s">
        <v>74</v>
      </c>
      <c r="D54" s="5">
        <v>-13996070203</v>
      </c>
      <c r="E54" s="5">
        <v>-9573206907</v>
      </c>
      <c r="F54" s="5">
        <v>-15667288284</v>
      </c>
      <c r="G54" s="5">
        <v>-15413284723</v>
      </c>
      <c r="I54" s="5">
        <v>-53138609650</v>
      </c>
      <c r="J54" s="5">
        <v>-56774903360</v>
      </c>
      <c r="K54" s="5">
        <v>-48307827522</v>
      </c>
      <c r="L54" s="5">
        <v>-42903194960</v>
      </c>
      <c r="M54" s="5">
        <v>-45834381986</v>
      </c>
      <c r="N54" s="5">
        <v>-30008077465</v>
      </c>
      <c r="O54" s="5">
        <v>-26019699843</v>
      </c>
    </row>
    <row r="55" spans="2:15" ht="15.5" x14ac:dyDescent="0.35">
      <c r="C55" t="s">
        <v>79</v>
      </c>
      <c r="D55" s="5">
        <v>1872102861</v>
      </c>
      <c r="E55" s="5">
        <v>13263167740</v>
      </c>
      <c r="F55" s="5">
        <v>16732123164</v>
      </c>
      <c r="G55" s="5">
        <v>6455684351</v>
      </c>
      <c r="I55" s="5">
        <v>78868680728</v>
      </c>
      <c r="J55" s="5">
        <v>42130920505</v>
      </c>
      <c r="K55" s="5">
        <v>81208174304</v>
      </c>
      <c r="L55" s="5">
        <v>56408130531</v>
      </c>
      <c r="M55" s="5">
        <v>117043916044</v>
      </c>
      <c r="N55" s="5">
        <v>70242441275</v>
      </c>
      <c r="O55" s="5">
        <v>47260994913</v>
      </c>
    </row>
    <row r="56" spans="2:15" ht="15.5" x14ac:dyDescent="0.35">
      <c r="C56" t="s">
        <v>80</v>
      </c>
      <c r="D56" s="5">
        <v>6820217047</v>
      </c>
      <c r="E56" s="5">
        <v>-11551250551</v>
      </c>
      <c r="F56" s="5">
        <v>-1707272146</v>
      </c>
      <c r="G56" s="5">
        <v>-3521476412</v>
      </c>
      <c r="I56" s="5">
        <v>-15236677223</v>
      </c>
      <c r="J56" s="5">
        <v>-11952946224</v>
      </c>
      <c r="K56" s="5">
        <v>-114122627</v>
      </c>
      <c r="L56" s="5">
        <v>2342952221</v>
      </c>
      <c r="M56" s="5">
        <v>-1512023130</v>
      </c>
      <c r="N56" s="5">
        <v>-15501212483</v>
      </c>
      <c r="O56" s="5">
        <v>-34222813019</v>
      </c>
    </row>
    <row r="57" spans="2:15" ht="15.5" x14ac:dyDescent="0.35">
      <c r="C57" t="s">
        <v>366</v>
      </c>
      <c r="D57" s="5">
        <v>775945947</v>
      </c>
      <c r="E57" s="5">
        <v>746066518</v>
      </c>
      <c r="F57" s="5">
        <v>673223446</v>
      </c>
      <c r="G57" s="5">
        <v>525331825</v>
      </c>
      <c r="I57" s="5">
        <v>2161381827</v>
      </c>
      <c r="J57" s="5">
        <v>820706207</v>
      </c>
      <c r="K57" s="5">
        <v>1268306479</v>
      </c>
      <c r="L57" s="5">
        <v>955740216</v>
      </c>
      <c r="M57" s="5">
        <v>988105448</v>
      </c>
      <c r="N57" s="5">
        <v>563702664</v>
      </c>
      <c r="O57" s="5">
        <v>231803110</v>
      </c>
    </row>
    <row r="58" spans="2:15" ht="15.5" x14ac:dyDescent="0.35">
      <c r="C58" t="s">
        <v>26</v>
      </c>
      <c r="D58" s="5">
        <v>-348983509</v>
      </c>
      <c r="E58" s="5">
        <v>-396936121</v>
      </c>
      <c r="F58" s="5">
        <v>-486405012</v>
      </c>
      <c r="G58" s="5">
        <v>-564531983</v>
      </c>
      <c r="I58" s="5">
        <v>-2130887070</v>
      </c>
      <c r="J58" s="5">
        <v>-6504322087</v>
      </c>
      <c r="K58" s="5">
        <v>-14407641216</v>
      </c>
      <c r="L58" s="5">
        <v>-23165379992</v>
      </c>
      <c r="M58" s="5">
        <v>-27362002407</v>
      </c>
      <c r="N58" s="5">
        <v>-33308084524</v>
      </c>
      <c r="O58" s="5">
        <v>-34454616129</v>
      </c>
    </row>
    <row r="59" spans="2:15" ht="15.5" x14ac:dyDescent="0.35">
      <c r="C59" t="s">
        <v>78</v>
      </c>
      <c r="D59" s="5">
        <v>-40613992</v>
      </c>
      <c r="E59" s="5">
        <v>4928092</v>
      </c>
      <c r="F59" s="5">
        <v>6413548</v>
      </c>
      <c r="G59" s="5">
        <v>9257453</v>
      </c>
      <c r="I59" s="5">
        <v>29690611</v>
      </c>
      <c r="J59" s="5">
        <v>36541956</v>
      </c>
      <c r="K59" s="5">
        <v>26259944</v>
      </c>
      <c r="L59" s="5">
        <v>-15750000</v>
      </c>
    </row>
    <row r="60" spans="2:15" ht="15.5" x14ac:dyDescent="0.35">
      <c r="C60" t="s">
        <v>81</v>
      </c>
      <c r="D60" s="5">
        <v>6820217047</v>
      </c>
      <c r="E60" s="5">
        <v>-11551250551</v>
      </c>
      <c r="F60" s="5">
        <v>-1707272146</v>
      </c>
      <c r="G60" s="5">
        <v>-3521476412</v>
      </c>
      <c r="I60" s="5">
        <v>-15236677223</v>
      </c>
      <c r="J60" s="5">
        <v>-11952946224</v>
      </c>
      <c r="K60" s="5">
        <v>-114122627</v>
      </c>
      <c r="L60" s="5">
        <v>2342952221</v>
      </c>
      <c r="M60" s="5">
        <v>-1512023130</v>
      </c>
      <c r="N60" s="5">
        <v>-15501212483</v>
      </c>
      <c r="O60" s="5">
        <v>-34222813019</v>
      </c>
    </row>
    <row r="61" spans="2:15" ht="15.5" x14ac:dyDescent="0.35">
      <c r="C61" t="s">
        <v>28</v>
      </c>
      <c r="D61" s="5">
        <v>8692319908</v>
      </c>
      <c r="E61" s="5">
        <v>1711917189</v>
      </c>
      <c r="F61" s="5">
        <v>15024851018</v>
      </c>
      <c r="G61" s="5">
        <v>2934207939</v>
      </c>
      <c r="I61" s="5">
        <v>63632003505</v>
      </c>
      <c r="J61" s="5">
        <v>30177974281</v>
      </c>
      <c r="K61" s="5">
        <v>81094051677</v>
      </c>
      <c r="L61" s="5">
        <v>58751082752</v>
      </c>
      <c r="M61" s="5">
        <v>115531892914</v>
      </c>
      <c r="N61" s="5">
        <v>54741228792</v>
      </c>
      <c r="O61" s="5">
        <v>13038181894</v>
      </c>
    </row>
    <row r="62" spans="2:15" ht="15.5" x14ac:dyDescent="0.35">
      <c r="C62" t="s">
        <v>27</v>
      </c>
      <c r="J62" s="5">
        <v>-5936455505</v>
      </c>
      <c r="K62" s="5">
        <v>-1644016991</v>
      </c>
      <c r="L62" s="5">
        <v>-2828846679</v>
      </c>
      <c r="M62" s="5">
        <v>-3066592250</v>
      </c>
      <c r="N62" s="5">
        <v>-3546384718</v>
      </c>
      <c r="O62" s="5">
        <v>-3091337317</v>
      </c>
    </row>
    <row r="63" spans="2:15" ht="15.5" x14ac:dyDescent="0.35">
      <c r="C63" t="s">
        <v>85</v>
      </c>
      <c r="D63" s="5">
        <v>8692319908</v>
      </c>
      <c r="E63" s="5">
        <v>1711917189</v>
      </c>
      <c r="F63" s="5">
        <v>15024851018</v>
      </c>
      <c r="G63" s="5">
        <v>2934207939</v>
      </c>
      <c r="I63" s="5">
        <v>63632003505</v>
      </c>
      <c r="J63" s="5">
        <v>24241518776</v>
      </c>
      <c r="K63" s="5">
        <v>79450034686</v>
      </c>
      <c r="L63" s="5">
        <v>55922236073</v>
      </c>
      <c r="M63" s="5">
        <v>112465300664</v>
      </c>
      <c r="N63" s="5">
        <v>51194844074</v>
      </c>
      <c r="O63" s="5">
        <v>9946844577</v>
      </c>
    </row>
    <row r="64" spans="2:15" ht="15.5" x14ac:dyDescent="0.35">
      <c r="C64" t="s">
        <v>86</v>
      </c>
      <c r="D64" s="5">
        <v>-697389757</v>
      </c>
      <c r="E64" s="5">
        <v>1182902378</v>
      </c>
      <c r="F64" s="5">
        <v>-377258227</v>
      </c>
      <c r="G64" s="5">
        <v>178804738</v>
      </c>
      <c r="I64" s="5">
        <v>1128062417</v>
      </c>
      <c r="J64" s="5">
        <v>2370966498</v>
      </c>
      <c r="K64" s="5">
        <v>-195572736</v>
      </c>
      <c r="L64" s="5">
        <v>-96631408</v>
      </c>
      <c r="M64" s="5">
        <v>6471290</v>
      </c>
      <c r="N64" s="5">
        <v>-794180446</v>
      </c>
      <c r="O64" s="5">
        <v>602783308</v>
      </c>
    </row>
    <row r="65" spans="2:15" ht="15.5" x14ac:dyDescent="0.35">
      <c r="C65" t="s">
        <v>87</v>
      </c>
      <c r="D65" s="5">
        <v>7994930151</v>
      </c>
      <c r="E65" s="5">
        <v>2894819567</v>
      </c>
      <c r="F65" s="5">
        <v>14647592791</v>
      </c>
      <c r="G65" s="5">
        <v>3113012677</v>
      </c>
      <c r="I65" s="5">
        <v>64760065922</v>
      </c>
      <c r="J65" s="5">
        <v>26612485274</v>
      </c>
      <c r="K65" s="5">
        <v>79254461950</v>
      </c>
      <c r="L65" s="5">
        <v>55825604665</v>
      </c>
      <c r="M65" s="5">
        <v>112471771954</v>
      </c>
      <c r="N65" s="5">
        <v>50400663628</v>
      </c>
      <c r="O65" s="5">
        <v>10549627885</v>
      </c>
    </row>
    <row r="66" spans="2:15" ht="15.5" x14ac:dyDescent="0.35">
      <c r="C66" t="s">
        <v>88</v>
      </c>
      <c r="D66" s="5">
        <v>8692319908</v>
      </c>
      <c r="E66" s="5">
        <v>1711917189</v>
      </c>
      <c r="F66" s="5">
        <v>15024851018</v>
      </c>
      <c r="G66" s="5">
        <v>2934207939</v>
      </c>
      <c r="I66" s="5">
        <v>63632003505</v>
      </c>
      <c r="J66" s="5">
        <v>24241518776</v>
      </c>
      <c r="K66" s="5">
        <v>79450034686</v>
      </c>
      <c r="L66" s="5">
        <v>55922236073</v>
      </c>
      <c r="M66" s="5">
        <v>112465300664</v>
      </c>
      <c r="N66" s="5">
        <v>51194844074</v>
      </c>
      <c r="O66" s="5">
        <v>9946844577</v>
      </c>
    </row>
    <row r="67" spans="2:15" ht="15.5" x14ac:dyDescent="0.35">
      <c r="C67" t="s">
        <v>7</v>
      </c>
      <c r="D67" s="5">
        <v>8035544143</v>
      </c>
      <c r="E67" s="5">
        <v>2889891475</v>
      </c>
      <c r="F67" s="5">
        <v>14641179243</v>
      </c>
      <c r="G67" s="5">
        <v>3103755224</v>
      </c>
      <c r="I67" s="5">
        <v>64730375311</v>
      </c>
      <c r="J67" s="5">
        <v>26575943318</v>
      </c>
      <c r="K67" s="5">
        <v>79228202006</v>
      </c>
      <c r="L67" s="5">
        <v>55841354665</v>
      </c>
      <c r="M67" s="5">
        <v>112471771954</v>
      </c>
      <c r="N67" s="5">
        <v>50400663628</v>
      </c>
      <c r="O67" s="5">
        <v>10549627885</v>
      </c>
    </row>
    <row r="68" spans="2:15" ht="15.5" x14ac:dyDescent="0.35">
      <c r="C68" t="s">
        <v>90</v>
      </c>
      <c r="D68" s="5">
        <v>8692319908</v>
      </c>
      <c r="E68" s="5">
        <v>1711917189</v>
      </c>
      <c r="F68" s="5">
        <v>15024851018</v>
      </c>
      <c r="G68" s="5">
        <v>2934207939</v>
      </c>
      <c r="I68" s="5">
        <v>63632003505</v>
      </c>
      <c r="J68" s="5">
        <v>24241518776</v>
      </c>
      <c r="K68" s="5">
        <v>79450034686</v>
      </c>
      <c r="L68" s="5">
        <v>55922236073</v>
      </c>
      <c r="M68" s="5">
        <v>112465300664</v>
      </c>
      <c r="N68" s="5">
        <v>51194844074</v>
      </c>
      <c r="O68" s="5">
        <v>9946844577</v>
      </c>
    </row>
    <row r="69" spans="2:15" ht="15.5" x14ac:dyDescent="0.35">
      <c r="C69" t="s">
        <v>91</v>
      </c>
      <c r="D69" s="5">
        <v>7994930151</v>
      </c>
      <c r="E69" s="5">
        <v>2894819567</v>
      </c>
      <c r="F69" s="5">
        <v>14647592791</v>
      </c>
      <c r="G69" s="5">
        <v>3113012677</v>
      </c>
      <c r="I69" s="5">
        <v>64760065922</v>
      </c>
      <c r="J69" s="5">
        <v>26612485274</v>
      </c>
      <c r="K69" s="5">
        <v>79254461950</v>
      </c>
      <c r="L69" s="5">
        <v>55825604665</v>
      </c>
      <c r="M69" s="5">
        <v>112471771954</v>
      </c>
      <c r="N69" s="5">
        <v>50400663628</v>
      </c>
      <c r="O69" s="5">
        <v>10549627885</v>
      </c>
    </row>
    <row r="70" spans="2:15" ht="15.5" x14ac:dyDescent="0.35">
      <c r="C70" t="s">
        <v>92</v>
      </c>
      <c r="D70" s="5">
        <v>7994930151</v>
      </c>
      <c r="E70" s="5">
        <v>2894819567</v>
      </c>
      <c r="F70" s="5">
        <v>14647592791</v>
      </c>
      <c r="G70" s="5">
        <v>3113012677</v>
      </c>
      <c r="I70" s="5">
        <v>64760065922</v>
      </c>
      <c r="J70" s="5">
        <v>26612485274</v>
      </c>
      <c r="K70" s="5">
        <v>79254461950</v>
      </c>
      <c r="L70" s="5">
        <v>55825604665</v>
      </c>
      <c r="M70" s="5">
        <v>112471771954</v>
      </c>
      <c r="N70" s="5">
        <v>50400663628</v>
      </c>
      <c r="O70" s="5">
        <v>10549627885</v>
      </c>
    </row>
    <row r="72" spans="2:15" ht="15.5" x14ac:dyDescent="0.35">
      <c r="B72" t="s">
        <v>93</v>
      </c>
      <c r="C72" t="s">
        <v>94</v>
      </c>
    </row>
    <row r="73" spans="2:15" ht="15.5" x14ac:dyDescent="0.35">
      <c r="C73" t="s">
        <v>95</v>
      </c>
    </row>
    <row r="74" spans="2:15" ht="15.5" x14ac:dyDescent="0.35">
      <c r="C74" t="s">
        <v>19</v>
      </c>
      <c r="D74" s="5">
        <v>187991212333</v>
      </c>
      <c r="E74" s="5">
        <v>184790511547</v>
      </c>
      <c r="F74" s="5">
        <v>152034636334</v>
      </c>
      <c r="G74" s="5">
        <v>141396095305</v>
      </c>
      <c r="I74" s="5">
        <v>184790511547</v>
      </c>
      <c r="J74" s="5">
        <v>73040391260</v>
      </c>
      <c r="K74" s="5">
        <v>116328520772</v>
      </c>
      <c r="L74" s="5">
        <v>141231624012</v>
      </c>
      <c r="M74" s="5">
        <v>40757452370</v>
      </c>
      <c r="N74" s="5">
        <v>44586893073</v>
      </c>
      <c r="O74" s="5">
        <v>8689495998</v>
      </c>
    </row>
    <row r="75" spans="2:15" ht="15.5" x14ac:dyDescent="0.35">
      <c r="C75" t="s">
        <v>96</v>
      </c>
      <c r="D75" s="5">
        <v>72199430678</v>
      </c>
      <c r="E75" s="5">
        <v>69355818147</v>
      </c>
      <c r="F75" s="5">
        <v>85899366172</v>
      </c>
      <c r="G75" s="5">
        <v>74785849295</v>
      </c>
      <c r="I75" s="5">
        <v>69355818147</v>
      </c>
      <c r="J75" s="5">
        <v>87270610014</v>
      </c>
      <c r="K75" s="5">
        <v>39957390610</v>
      </c>
      <c r="L75" s="5">
        <v>62589428406</v>
      </c>
      <c r="M75" s="5">
        <v>92325671559</v>
      </c>
      <c r="N75" s="5">
        <v>53562815567</v>
      </c>
      <c r="O75" s="5">
        <v>10805469066</v>
      </c>
    </row>
    <row r="76" spans="2:15" ht="15.5" x14ac:dyDescent="0.35">
      <c r="C76" t="s">
        <v>98</v>
      </c>
      <c r="F76" s="5">
        <v>4405701428</v>
      </c>
      <c r="G76" s="5">
        <v>4405701428</v>
      </c>
      <c r="J76" s="5">
        <v>2600000</v>
      </c>
    </row>
    <row r="77" spans="2:15" ht="15.5" x14ac:dyDescent="0.35">
      <c r="C77" t="s">
        <v>97</v>
      </c>
      <c r="D77" s="5">
        <v>363427661</v>
      </c>
      <c r="E77" s="5">
        <v>464380548</v>
      </c>
      <c r="F77" s="5">
        <v>672013752</v>
      </c>
      <c r="G77" s="5">
        <v>478979968</v>
      </c>
      <c r="I77" s="5">
        <v>464380548</v>
      </c>
      <c r="J77" s="5">
        <v>826768514</v>
      </c>
      <c r="K77" s="5">
        <v>620294966</v>
      </c>
      <c r="L77" s="5">
        <v>72951243667</v>
      </c>
      <c r="M77" s="5">
        <v>816797760</v>
      </c>
      <c r="N77" s="5">
        <v>2360905316</v>
      </c>
      <c r="O77" s="5">
        <v>1366626156</v>
      </c>
    </row>
    <row r="78" spans="2:15" ht="15.5" x14ac:dyDescent="0.35">
      <c r="C78" t="s">
        <v>99</v>
      </c>
      <c r="D78" s="5">
        <v>72199430678</v>
      </c>
      <c r="E78" s="5">
        <v>69355818147</v>
      </c>
      <c r="F78" s="5">
        <v>85899366172</v>
      </c>
      <c r="G78" s="5">
        <v>74785849295</v>
      </c>
      <c r="I78" s="5">
        <v>69355818147</v>
      </c>
      <c r="J78" s="5">
        <v>87270610014</v>
      </c>
      <c r="K78" s="5">
        <v>39957390610</v>
      </c>
      <c r="L78" s="5">
        <v>62589428406</v>
      </c>
      <c r="M78" s="5">
        <v>92325671559</v>
      </c>
      <c r="N78" s="5">
        <v>53562815567</v>
      </c>
      <c r="O78" s="5">
        <v>10805469066</v>
      </c>
    </row>
    <row r="79" spans="2:15" ht="15.5" x14ac:dyDescent="0.35">
      <c r="C79" t="s">
        <v>100</v>
      </c>
      <c r="D79" s="5">
        <v>193374876</v>
      </c>
      <c r="E79" s="5">
        <v>112278500</v>
      </c>
      <c r="F79" s="5">
        <v>80112653</v>
      </c>
      <c r="G79" s="5">
        <v>112278500</v>
      </c>
      <c r="I79" s="5">
        <v>112278500</v>
      </c>
      <c r="J79" s="5">
        <v>112928500</v>
      </c>
      <c r="K79" s="5">
        <v>3425237500</v>
      </c>
      <c r="L79" s="5">
        <v>3430759000</v>
      </c>
      <c r="M79" s="5">
        <v>172213389</v>
      </c>
      <c r="N79" s="5">
        <v>65068000</v>
      </c>
      <c r="O79" s="5">
        <v>71998250</v>
      </c>
    </row>
    <row r="80" spans="2:15" ht="15.5" x14ac:dyDescent="0.35">
      <c r="C80" t="s">
        <v>101</v>
      </c>
      <c r="D80" s="5">
        <v>193374876</v>
      </c>
      <c r="E80" s="5">
        <v>112278500</v>
      </c>
      <c r="F80" s="5">
        <v>80112653</v>
      </c>
      <c r="G80" s="5">
        <v>112278500</v>
      </c>
      <c r="I80" s="5">
        <v>112278500</v>
      </c>
      <c r="J80" s="5">
        <v>112928500</v>
      </c>
      <c r="K80" s="5">
        <v>3425237500</v>
      </c>
      <c r="L80" s="5">
        <v>3430759000</v>
      </c>
      <c r="M80" s="5">
        <v>172213389</v>
      </c>
      <c r="N80" s="5">
        <v>65068000</v>
      </c>
      <c r="O80" s="5">
        <v>71998250</v>
      </c>
    </row>
    <row r="81" spans="3:15" ht="15.5" x14ac:dyDescent="0.35">
      <c r="C81" t="s">
        <v>78</v>
      </c>
      <c r="D81" s="5">
        <v>12587033901</v>
      </c>
      <c r="E81" s="5">
        <v>12910690147</v>
      </c>
      <c r="F81" s="5">
        <v>13886899197</v>
      </c>
      <c r="G81" s="5">
        <v>12689680619</v>
      </c>
      <c r="I81" s="5">
        <v>12910690147</v>
      </c>
      <c r="J81" s="5">
        <v>11700136435</v>
      </c>
      <c r="K81" s="5">
        <v>11980588824</v>
      </c>
      <c r="L81" s="5">
        <v>9137668159</v>
      </c>
      <c r="M81" s="5">
        <v>7539084157</v>
      </c>
      <c r="N81" s="5">
        <v>6978283051</v>
      </c>
      <c r="O81" s="5">
        <v>19095710467</v>
      </c>
    </row>
    <row r="82" spans="3:15" ht="15.5" x14ac:dyDescent="0.35">
      <c r="C82" t="s">
        <v>104</v>
      </c>
      <c r="D82" s="5">
        <v>292202152616</v>
      </c>
      <c r="E82" s="5">
        <v>285007895324</v>
      </c>
      <c r="F82" s="5">
        <v>250591734181</v>
      </c>
      <c r="G82" s="5">
        <v>227279567347</v>
      </c>
      <c r="I82" s="5">
        <v>285007895324</v>
      </c>
      <c r="J82" s="5">
        <v>173836160621</v>
      </c>
      <c r="K82" s="5">
        <v>168832887239</v>
      </c>
      <c r="L82" s="5">
        <v>213870565668</v>
      </c>
      <c r="M82" s="5">
        <v>137475358287</v>
      </c>
      <c r="N82" s="5">
        <v>99934687098</v>
      </c>
      <c r="O82" s="5">
        <v>21327461586</v>
      </c>
    </row>
    <row r="83" spans="3:15" ht="15.5" x14ac:dyDescent="0.35">
      <c r="C83" t="s">
        <v>105</v>
      </c>
    </row>
    <row r="84" spans="3:15" ht="15.5" x14ac:dyDescent="0.35">
      <c r="C84" t="s">
        <v>368</v>
      </c>
    </row>
    <row r="85" spans="3:15" ht="15.5" x14ac:dyDescent="0.35">
      <c r="C85" t="s">
        <v>106</v>
      </c>
      <c r="D85" s="5">
        <v>431233657010</v>
      </c>
      <c r="E85" s="5">
        <v>439400042319</v>
      </c>
      <c r="F85" s="5">
        <v>447923121354</v>
      </c>
      <c r="G85" s="5">
        <v>436559845373</v>
      </c>
      <c r="I85" s="5">
        <v>439400042319</v>
      </c>
      <c r="J85" s="5">
        <v>455860916876</v>
      </c>
      <c r="K85" s="5">
        <v>495020985690</v>
      </c>
      <c r="L85" s="5">
        <v>533294808204</v>
      </c>
      <c r="M85" s="5">
        <v>447967641770</v>
      </c>
      <c r="N85" s="5">
        <v>480354446236</v>
      </c>
      <c r="O85" s="5">
        <v>508558677527</v>
      </c>
    </row>
    <row r="86" spans="3:15" ht="15.5" x14ac:dyDescent="0.35">
      <c r="C86" t="s">
        <v>109</v>
      </c>
      <c r="K86" s="5">
        <v>6227543467</v>
      </c>
      <c r="L86" s="5">
        <v>5779118837</v>
      </c>
      <c r="M86" s="5">
        <v>4307008104</v>
      </c>
    </row>
    <row r="87" spans="3:15" ht="15.5" x14ac:dyDescent="0.35">
      <c r="C87" t="s">
        <v>110</v>
      </c>
      <c r="D87" s="5">
        <v>437202182901</v>
      </c>
      <c r="E87" s="5">
        <v>445368568210</v>
      </c>
      <c r="F87" s="5">
        <v>463413366084</v>
      </c>
      <c r="G87" s="5">
        <v>475509140639</v>
      </c>
      <c r="I87" s="5">
        <v>445368568210</v>
      </c>
      <c r="J87" s="5">
        <v>488451167650</v>
      </c>
      <c r="K87" s="5">
        <v>520970486350</v>
      </c>
      <c r="L87" s="5">
        <v>558795884234</v>
      </c>
      <c r="M87" s="5">
        <v>529932657067</v>
      </c>
      <c r="N87" s="5">
        <v>520472846236</v>
      </c>
      <c r="O87" s="5">
        <v>547651777527</v>
      </c>
    </row>
    <row r="88" spans="3:15" ht="15.5" x14ac:dyDescent="0.35">
      <c r="C88" t="s">
        <v>111</v>
      </c>
      <c r="D88" s="5">
        <v>729404335517</v>
      </c>
      <c r="E88" s="5">
        <v>730376463534</v>
      </c>
      <c r="F88" s="5">
        <v>714005100265</v>
      </c>
      <c r="G88" s="5">
        <v>702788707986</v>
      </c>
      <c r="I88" s="5">
        <v>730376463534</v>
      </c>
      <c r="J88" s="5">
        <v>662287328271</v>
      </c>
      <c r="K88" s="5">
        <v>689803373589</v>
      </c>
      <c r="L88" s="5">
        <v>772666449902</v>
      </c>
      <c r="M88" s="5">
        <v>667408015354</v>
      </c>
      <c r="N88" s="5">
        <v>620407533334</v>
      </c>
      <c r="O88" s="5">
        <v>568979239113</v>
      </c>
    </row>
    <row r="89" spans="3:15" ht="15.5" x14ac:dyDescent="0.35">
      <c r="C89" t="s">
        <v>112</v>
      </c>
    </row>
    <row r="90" spans="3:15" ht="15.5" x14ac:dyDescent="0.35">
      <c r="C90" t="s">
        <v>113</v>
      </c>
    </row>
    <row r="91" spans="3:15" ht="15.5" x14ac:dyDescent="0.35">
      <c r="C91" t="s">
        <v>114</v>
      </c>
      <c r="D91" s="5">
        <v>45032220259</v>
      </c>
      <c r="E91" s="5">
        <v>54524319917</v>
      </c>
      <c r="F91" s="5">
        <v>27839950451</v>
      </c>
      <c r="G91" s="5">
        <v>32468369541</v>
      </c>
      <c r="I91" s="5">
        <v>54524319917</v>
      </c>
      <c r="J91" s="5">
        <v>40174187574</v>
      </c>
      <c r="K91" s="5">
        <v>74520364386</v>
      </c>
      <c r="L91" s="5">
        <v>181429256697</v>
      </c>
      <c r="M91" s="5">
        <v>110883887168</v>
      </c>
      <c r="N91" s="5">
        <v>105590771015</v>
      </c>
      <c r="O91" s="5">
        <v>92129728055</v>
      </c>
    </row>
    <row r="92" spans="3:15" ht="15.5" x14ac:dyDescent="0.35">
      <c r="C92" t="s">
        <v>115</v>
      </c>
    </row>
    <row r="93" spans="3:15" ht="15.5" x14ac:dyDescent="0.35">
      <c r="C93" t="s">
        <v>312</v>
      </c>
      <c r="D93" s="5">
        <v>30595338020</v>
      </c>
      <c r="E93" s="5">
        <v>33728954364</v>
      </c>
      <c r="F93" s="5">
        <v>13541651884</v>
      </c>
      <c r="G93" s="5">
        <v>14021206771</v>
      </c>
      <c r="I93" s="5">
        <v>33728954364</v>
      </c>
      <c r="J93" s="5">
        <v>15589254133</v>
      </c>
      <c r="K93" s="5">
        <v>9312645614</v>
      </c>
      <c r="L93" s="5">
        <v>24159751171</v>
      </c>
      <c r="M93" s="5">
        <v>27264484316</v>
      </c>
      <c r="N93" s="5">
        <v>20058112135</v>
      </c>
      <c r="O93" s="5">
        <v>10664803918</v>
      </c>
    </row>
    <row r="94" spans="3:15" ht="15.5" x14ac:dyDescent="0.35">
      <c r="C94" t="s">
        <v>116</v>
      </c>
    </row>
    <row r="95" spans="3:15" ht="15.5" x14ac:dyDescent="0.35">
      <c r="C95" t="s">
        <v>318</v>
      </c>
      <c r="D95" s="5">
        <v>363427661</v>
      </c>
      <c r="E95" s="5">
        <v>464380548</v>
      </c>
      <c r="F95" s="5">
        <v>5077715180</v>
      </c>
      <c r="G95" s="5">
        <v>4884681396</v>
      </c>
      <c r="I95" s="5">
        <v>464380548</v>
      </c>
      <c r="J95" s="5">
        <v>829368514</v>
      </c>
      <c r="K95" s="5">
        <v>620294966</v>
      </c>
      <c r="L95" s="5">
        <v>72951243667</v>
      </c>
      <c r="M95" s="5">
        <v>816797760</v>
      </c>
      <c r="N95" s="5">
        <v>2360905316</v>
      </c>
      <c r="O95" s="5">
        <v>1366626156</v>
      </c>
    </row>
    <row r="96" spans="3:15" ht="15.5" x14ac:dyDescent="0.35">
      <c r="C96" t="s">
        <v>118</v>
      </c>
      <c r="D96" s="5">
        <v>1941048298</v>
      </c>
      <c r="E96" s="5">
        <v>3096403801</v>
      </c>
      <c r="F96" s="5">
        <v>2820684199</v>
      </c>
      <c r="G96" s="5">
        <v>4018158517</v>
      </c>
      <c r="I96" s="5">
        <v>3096403801</v>
      </c>
      <c r="J96" s="5">
        <v>4376627026</v>
      </c>
      <c r="K96" s="5">
        <v>1640527162</v>
      </c>
      <c r="L96" s="5">
        <v>5688509887</v>
      </c>
      <c r="M96" s="5">
        <v>4517860920</v>
      </c>
      <c r="N96" s="5">
        <v>2689117779</v>
      </c>
      <c r="O96" s="5">
        <v>135066609</v>
      </c>
    </row>
    <row r="97" spans="3:15" ht="15.5" x14ac:dyDescent="0.35">
      <c r="C97" t="s">
        <v>119</v>
      </c>
      <c r="D97" s="5">
        <v>334725287</v>
      </c>
      <c r="E97" s="5">
        <v>2918302601</v>
      </c>
      <c r="F97" s="5">
        <v>397478234</v>
      </c>
      <c r="G97" s="5">
        <v>397478234</v>
      </c>
      <c r="I97" s="5">
        <v>2918302601</v>
      </c>
      <c r="J97" s="5">
        <v>527098334</v>
      </c>
      <c r="K97" s="5">
        <v>285959991</v>
      </c>
      <c r="L97" s="5">
        <v>322994071</v>
      </c>
      <c r="M97" s="5">
        <v>188180000</v>
      </c>
      <c r="N97" s="5">
        <v>227795835</v>
      </c>
      <c r="O97" s="5">
        <v>104120000</v>
      </c>
    </row>
    <row r="98" spans="3:15" ht="15.5" x14ac:dyDescent="0.35">
      <c r="C98" t="s">
        <v>313</v>
      </c>
    </row>
    <row r="99" spans="3:15" ht="15.5" x14ac:dyDescent="0.35">
      <c r="C99" t="s">
        <v>345</v>
      </c>
      <c r="D99" s="5">
        <v>8874000000</v>
      </c>
      <c r="E99" s="5">
        <v>11832000000</v>
      </c>
      <c r="F99" s="5">
        <v>2958000000</v>
      </c>
      <c r="G99" s="5">
        <v>5916000000</v>
      </c>
      <c r="I99" s="5">
        <v>11832000000</v>
      </c>
      <c r="J99" s="5">
        <v>15561196001</v>
      </c>
      <c r="K99" s="5">
        <v>59430736434</v>
      </c>
      <c r="L99" s="5">
        <v>76098897414</v>
      </c>
      <c r="M99" s="5">
        <v>75527757444</v>
      </c>
      <c r="N99" s="5">
        <v>78343872792</v>
      </c>
      <c r="O99" s="5">
        <v>78343872792</v>
      </c>
    </row>
    <row r="100" spans="3:15" ht="15.5" x14ac:dyDescent="0.35">
      <c r="C100" t="s">
        <v>315</v>
      </c>
      <c r="D100" s="5">
        <v>9587912279</v>
      </c>
      <c r="E100" s="5">
        <v>12231616714</v>
      </c>
      <c r="F100" s="5">
        <v>3110435566</v>
      </c>
      <c r="G100" s="5">
        <v>6217105977</v>
      </c>
      <c r="I100" s="5">
        <v>12231616714</v>
      </c>
      <c r="J100" s="5">
        <v>16148721391</v>
      </c>
      <c r="K100" s="5">
        <v>59962378177</v>
      </c>
      <c r="L100" s="5">
        <v>76387180419</v>
      </c>
      <c r="M100" s="5">
        <v>76192851925</v>
      </c>
      <c r="N100" s="5">
        <v>78730789409</v>
      </c>
      <c r="O100" s="5">
        <v>78343872792</v>
      </c>
    </row>
    <row r="101" spans="3:15" ht="15.5" x14ac:dyDescent="0.35">
      <c r="C101" t="s">
        <v>121</v>
      </c>
      <c r="D101" s="5">
        <v>15766424805</v>
      </c>
      <c r="E101" s="5">
        <v>15241383315</v>
      </c>
      <c r="F101" s="5">
        <v>28449209079</v>
      </c>
      <c r="G101" s="5">
        <v>27251990501</v>
      </c>
      <c r="I101" s="5">
        <v>15241383315</v>
      </c>
      <c r="J101" s="5">
        <v>26262446317</v>
      </c>
      <c r="K101" s="5">
        <v>42744800097</v>
      </c>
      <c r="L101" s="5">
        <v>98885136669</v>
      </c>
      <c r="M101" s="5">
        <v>125332801563</v>
      </c>
      <c r="N101" s="5">
        <v>197920763858</v>
      </c>
      <c r="O101" s="5">
        <v>277491200677</v>
      </c>
    </row>
    <row r="102" spans="3:15" ht="15.5" x14ac:dyDescent="0.35">
      <c r="C102" t="s">
        <v>122</v>
      </c>
      <c r="D102" s="5">
        <v>15766424805</v>
      </c>
      <c r="E102" s="5">
        <v>15241383315</v>
      </c>
      <c r="F102" s="5">
        <v>28449209079</v>
      </c>
      <c r="G102" s="5">
        <v>27251990501</v>
      </c>
      <c r="I102" s="5">
        <v>15241383315</v>
      </c>
      <c r="J102" s="5">
        <v>26262446317</v>
      </c>
      <c r="K102" s="5">
        <v>42744800097</v>
      </c>
      <c r="L102" s="5">
        <v>98885136669</v>
      </c>
      <c r="M102" s="5">
        <v>125332801563</v>
      </c>
      <c r="N102" s="5">
        <v>197920763858</v>
      </c>
      <c r="O102" s="5">
        <v>277491200677</v>
      </c>
    </row>
    <row r="103" spans="3:15" ht="15.5" x14ac:dyDescent="0.35">
      <c r="C103" t="s">
        <v>316</v>
      </c>
    </row>
    <row r="104" spans="3:15" ht="15.5" x14ac:dyDescent="0.35">
      <c r="C104" t="s">
        <v>314</v>
      </c>
      <c r="D104" s="5">
        <v>834360000</v>
      </c>
      <c r="E104" s="5">
        <v>834360000</v>
      </c>
      <c r="F104" s="5">
        <v>12666360000</v>
      </c>
      <c r="G104" s="5">
        <v>12666360000</v>
      </c>
      <c r="I104" s="5">
        <v>834360000</v>
      </c>
      <c r="J104" s="5">
        <v>12666360000</v>
      </c>
      <c r="K104" s="5">
        <v>28227556001</v>
      </c>
      <c r="L104" s="5">
        <v>87171682435</v>
      </c>
      <c r="M104" s="5">
        <v>115108219849</v>
      </c>
      <c r="N104" s="5">
        <v>187819861945</v>
      </c>
      <c r="O104" s="5">
        <v>215766830143</v>
      </c>
    </row>
    <row r="105" spans="3:15" ht="15.5" x14ac:dyDescent="0.35">
      <c r="C105" t="s">
        <v>317</v>
      </c>
      <c r="D105" s="5">
        <v>3179390904</v>
      </c>
      <c r="E105" s="5">
        <v>2330693168</v>
      </c>
      <c r="F105" s="5">
        <v>14562309882</v>
      </c>
      <c r="G105" s="5">
        <v>14562309882</v>
      </c>
      <c r="I105" s="5">
        <v>2330693168</v>
      </c>
      <c r="J105" s="5">
        <v>14562309882</v>
      </c>
      <c r="K105" s="5">
        <v>30711031273</v>
      </c>
      <c r="L105" s="5">
        <v>89747468510</v>
      </c>
      <c r="M105" s="5">
        <v>117793717406</v>
      </c>
      <c r="N105" s="5">
        <v>190942480807</v>
      </c>
      <c r="O105" s="5">
        <v>215766830143</v>
      </c>
    </row>
    <row r="106" spans="3:15" ht="15.5" x14ac:dyDescent="0.35">
      <c r="C106" t="s">
        <v>557</v>
      </c>
      <c r="K106" s="5">
        <v>53180000</v>
      </c>
      <c r="O106" s="5">
        <v>42628660067</v>
      </c>
    </row>
    <row r="107" spans="3:15" ht="15.5" x14ac:dyDescent="0.35">
      <c r="C107" t="s">
        <v>127</v>
      </c>
      <c r="D107" s="5">
        <v>60798645064</v>
      </c>
      <c r="E107" s="5">
        <v>69765703232</v>
      </c>
      <c r="F107" s="5">
        <v>56289159530</v>
      </c>
      <c r="G107" s="5">
        <v>59720360042</v>
      </c>
      <c r="I107" s="5">
        <v>69765703232</v>
      </c>
      <c r="J107" s="5">
        <v>66436633891</v>
      </c>
      <c r="K107" s="5">
        <v>117265164483</v>
      </c>
      <c r="L107" s="5">
        <v>280314393366</v>
      </c>
      <c r="M107" s="5">
        <v>236216688731</v>
      </c>
      <c r="N107" s="5">
        <v>303511534873</v>
      </c>
      <c r="O107" s="5">
        <v>369620928732</v>
      </c>
    </row>
    <row r="108" spans="3:15" ht="15.5" x14ac:dyDescent="0.35">
      <c r="C108" t="s">
        <v>128</v>
      </c>
    </row>
    <row r="109" spans="3:15" ht="15.5" x14ac:dyDescent="0.35">
      <c r="C109" t="s">
        <v>129</v>
      </c>
      <c r="D109" s="5">
        <v>172022776400</v>
      </c>
      <c r="E109" s="5">
        <v>172022776400</v>
      </c>
      <c r="F109" s="5">
        <v>172022776400</v>
      </c>
      <c r="G109" s="5">
        <v>172022776400</v>
      </c>
      <c r="I109" s="5">
        <v>172022776400</v>
      </c>
      <c r="J109" s="5">
        <v>172022776400</v>
      </c>
      <c r="K109" s="5">
        <v>172022776400</v>
      </c>
      <c r="L109" s="5">
        <v>171653057900</v>
      </c>
      <c r="M109" s="5">
        <v>170622855500</v>
      </c>
      <c r="N109" s="5">
        <v>170121835100</v>
      </c>
      <c r="O109" s="5">
        <v>135000000000</v>
      </c>
    </row>
    <row r="110" spans="3:15" ht="15.5" x14ac:dyDescent="0.35">
      <c r="C110" t="s">
        <v>130</v>
      </c>
      <c r="D110" s="5">
        <v>38593120128</v>
      </c>
      <c r="E110" s="5">
        <v>38593120128</v>
      </c>
      <c r="F110" s="5">
        <v>38593120128</v>
      </c>
      <c r="G110" s="5">
        <v>38593120128</v>
      </c>
      <c r="I110" s="5">
        <v>38593120128</v>
      </c>
      <c r="J110" s="5">
        <v>38593120128</v>
      </c>
      <c r="K110" s="5">
        <v>38593120128</v>
      </c>
      <c r="L110" s="5">
        <v>38031148008</v>
      </c>
      <c r="M110" s="5">
        <v>37026225160</v>
      </c>
      <c r="N110" s="5">
        <v>35703689352</v>
      </c>
      <c r="O110" s="5">
        <v>27500000</v>
      </c>
    </row>
    <row r="111" spans="3:15" ht="15.5" x14ac:dyDescent="0.35">
      <c r="C111" t="s">
        <v>131</v>
      </c>
      <c r="D111" s="5">
        <v>457953665406</v>
      </c>
      <c r="E111" s="5">
        <v>449918121263</v>
      </c>
      <c r="F111" s="5">
        <v>447028229788</v>
      </c>
      <c r="G111" s="5">
        <v>432387050545</v>
      </c>
      <c r="I111" s="5">
        <v>449918121263</v>
      </c>
      <c r="J111" s="5">
        <v>385187745952</v>
      </c>
      <c r="K111" s="5">
        <v>358611802634</v>
      </c>
      <c r="L111" s="5">
        <v>279383600628</v>
      </c>
      <c r="M111" s="5">
        <v>223542245963</v>
      </c>
      <c r="N111" s="5">
        <v>111070474009</v>
      </c>
      <c r="O111" s="5">
        <v>64330810381</v>
      </c>
    </row>
    <row r="112" spans="3:15" ht="15.5" x14ac:dyDescent="0.35">
      <c r="C112" t="s">
        <v>132</v>
      </c>
      <c r="D112" s="5">
        <v>22506937716</v>
      </c>
      <c r="E112" s="5">
        <v>22506937716</v>
      </c>
      <c r="F112" s="5">
        <v>22406937716</v>
      </c>
      <c r="G112" s="5">
        <v>22406937716</v>
      </c>
      <c r="I112" s="5">
        <v>22506937716</v>
      </c>
      <c r="J112" s="5">
        <v>22406937716</v>
      </c>
      <c r="K112" s="5">
        <v>22406937716</v>
      </c>
      <c r="L112" s="5">
        <v>22406937716</v>
      </c>
      <c r="M112" s="5">
        <v>22406937716</v>
      </c>
      <c r="N112" s="5">
        <v>22306937716</v>
      </c>
      <c r="O112" s="5">
        <v>22306937716</v>
      </c>
    </row>
    <row r="113" spans="2:15" ht="15.5" x14ac:dyDescent="0.35">
      <c r="C113" t="s">
        <v>133</v>
      </c>
      <c r="D113" s="5">
        <v>435446727690</v>
      </c>
      <c r="E113" s="5">
        <v>427411183547</v>
      </c>
      <c r="F113" s="5">
        <v>424621292072</v>
      </c>
      <c r="G113" s="5">
        <v>409980112829</v>
      </c>
      <c r="I113" s="5">
        <v>427411183547</v>
      </c>
      <c r="J113" s="5">
        <v>362780808236</v>
      </c>
      <c r="K113" s="5">
        <v>336204864918</v>
      </c>
      <c r="L113" s="5">
        <v>256976662912</v>
      </c>
      <c r="M113" s="5">
        <v>201135308247</v>
      </c>
      <c r="N113" s="5">
        <v>88763536293</v>
      </c>
      <c r="O113" s="5">
        <v>42023872665</v>
      </c>
    </row>
    <row r="114" spans="2:15" ht="15.5" x14ac:dyDescent="0.35">
      <c r="C114" t="s">
        <v>134</v>
      </c>
      <c r="D114" s="5">
        <v>457953665406</v>
      </c>
      <c r="E114" s="5">
        <v>449918121263</v>
      </c>
      <c r="F114" s="5">
        <v>447028229788</v>
      </c>
      <c r="G114" s="5">
        <v>432387050545</v>
      </c>
      <c r="I114" s="5">
        <v>449918121263</v>
      </c>
      <c r="J114" s="5">
        <v>385187745952</v>
      </c>
      <c r="K114" s="5">
        <v>358611802634</v>
      </c>
      <c r="L114" s="5">
        <v>279383600628</v>
      </c>
      <c r="M114" s="5">
        <v>223542245963</v>
      </c>
      <c r="N114" s="5">
        <v>111070474009</v>
      </c>
      <c r="O114" s="5">
        <v>64330810381</v>
      </c>
    </row>
    <row r="115" spans="2:15" ht="15.5" x14ac:dyDescent="0.35">
      <c r="C115" t="s">
        <v>135</v>
      </c>
      <c r="D115" s="5">
        <v>36128519</v>
      </c>
      <c r="E115" s="5">
        <v>76742511</v>
      </c>
      <c r="F115" s="5">
        <v>71814419</v>
      </c>
      <c r="G115" s="5">
        <v>65400871</v>
      </c>
      <c r="I115" s="5">
        <v>76742511</v>
      </c>
      <c r="J115" s="5">
        <v>47051900</v>
      </c>
      <c r="K115" s="5">
        <v>3310509944</v>
      </c>
      <c r="L115" s="5">
        <v>3284250000</v>
      </c>
    </row>
    <row r="116" spans="2:15" ht="15.5" x14ac:dyDescent="0.35">
      <c r="C116" t="s">
        <v>9</v>
      </c>
      <c r="D116" s="5">
        <v>668605690453</v>
      </c>
      <c r="E116" s="5">
        <v>660610760302</v>
      </c>
      <c r="F116" s="5">
        <v>657715940735</v>
      </c>
      <c r="G116" s="5">
        <v>643068347944</v>
      </c>
      <c r="I116" s="5">
        <v>660610760302</v>
      </c>
      <c r="J116" s="5">
        <v>595850694380</v>
      </c>
      <c r="K116" s="5">
        <v>572538209106</v>
      </c>
      <c r="L116" s="5">
        <v>492352056536</v>
      </c>
      <c r="M116" s="5">
        <v>431191326623</v>
      </c>
      <c r="N116" s="5">
        <v>316895998461</v>
      </c>
      <c r="O116" s="5">
        <v>199358310381</v>
      </c>
    </row>
    <row r="117" spans="2:15" ht="15.5" x14ac:dyDescent="0.35">
      <c r="C117" t="s">
        <v>136</v>
      </c>
      <c r="D117" s="5">
        <v>729404335517</v>
      </c>
      <c r="E117" s="5">
        <v>730376463534</v>
      </c>
      <c r="F117" s="5">
        <v>714005100265</v>
      </c>
      <c r="G117" s="5">
        <v>702788707986</v>
      </c>
      <c r="I117" s="5">
        <v>730376463534</v>
      </c>
      <c r="J117" s="5">
        <v>662287328271</v>
      </c>
      <c r="K117" s="5">
        <v>689803373589</v>
      </c>
      <c r="L117" s="5">
        <v>772666449902</v>
      </c>
      <c r="M117" s="5">
        <v>667408015354</v>
      </c>
      <c r="N117" s="5">
        <v>620407533334</v>
      </c>
      <c r="O117" s="5">
        <v>568979239113</v>
      </c>
    </row>
    <row r="118" spans="2:15" ht="15.5" x14ac:dyDescent="0.35">
      <c r="C118" t="s">
        <v>137</v>
      </c>
      <c r="D118" s="5">
        <v>3440455528</v>
      </c>
      <c r="E118" s="5">
        <v>3440455528</v>
      </c>
      <c r="F118" s="5">
        <v>3440455528</v>
      </c>
      <c r="G118" s="5">
        <v>3440455528</v>
      </c>
      <c r="I118" s="5">
        <v>3440455528</v>
      </c>
      <c r="J118" s="5">
        <v>3440455528</v>
      </c>
      <c r="K118" s="5">
        <v>3440455528</v>
      </c>
      <c r="L118" s="5">
        <v>3433061158</v>
      </c>
      <c r="M118" s="5">
        <v>3412457110</v>
      </c>
      <c r="N118" s="5">
        <v>3402436702</v>
      </c>
      <c r="O118" s="5">
        <v>2700000000</v>
      </c>
    </row>
    <row r="120" spans="2:15" ht="15.5" x14ac:dyDescent="0.35">
      <c r="B120" t="s">
        <v>138</v>
      </c>
      <c r="C120" t="s">
        <v>139</v>
      </c>
      <c r="D120" s="5">
        <v>6849677009</v>
      </c>
      <c r="E120" s="5">
        <v>37273962778</v>
      </c>
      <c r="F120" s="5">
        <v>12780091850</v>
      </c>
      <c r="G120" s="5">
        <v>21283703366</v>
      </c>
      <c r="I120" s="5">
        <v>130419892311</v>
      </c>
      <c r="J120" s="5">
        <v>17705694212</v>
      </c>
      <c r="K120" s="5">
        <v>123161485159</v>
      </c>
      <c r="L120" s="5">
        <v>121180740904</v>
      </c>
      <c r="M120" s="5">
        <v>108099156111</v>
      </c>
      <c r="N120" s="5">
        <v>37564743784</v>
      </c>
      <c r="O120" s="5">
        <v>96979518807</v>
      </c>
    </row>
    <row r="121" spans="2:15" ht="15.5" x14ac:dyDescent="0.35">
      <c r="C121" t="s">
        <v>140</v>
      </c>
      <c r="D121" s="5">
        <v>53696489821</v>
      </c>
      <c r="E121" s="5">
        <v>88743057245</v>
      </c>
      <c r="F121" s="5">
        <v>71605040554</v>
      </c>
      <c r="G121" s="5">
        <v>77528571788</v>
      </c>
      <c r="I121" s="5">
        <v>354441192367</v>
      </c>
      <c r="J121" s="5">
        <v>270400063673</v>
      </c>
      <c r="K121" s="5">
        <v>401334705512</v>
      </c>
      <c r="L121" s="5">
        <v>459529664146</v>
      </c>
      <c r="M121" s="5">
        <v>382387275758</v>
      </c>
      <c r="N121" s="5">
        <v>237402460503</v>
      </c>
      <c r="O121" s="5">
        <v>293749861749</v>
      </c>
    </row>
    <row r="122" spans="2:15" ht="15.5" x14ac:dyDescent="0.35">
      <c r="C122" t="s">
        <v>606</v>
      </c>
      <c r="N122" s="5">
        <v>2100472800</v>
      </c>
    </row>
    <row r="123" spans="2:15" ht="15.5" x14ac:dyDescent="0.35">
      <c r="C123" t="s">
        <v>366</v>
      </c>
      <c r="D123" s="5">
        <v>775945947</v>
      </c>
      <c r="E123" s="5">
        <v>746066518</v>
      </c>
      <c r="F123" s="5">
        <v>673223446</v>
      </c>
      <c r="G123" s="5">
        <v>525331825</v>
      </c>
      <c r="I123" s="5">
        <v>2161381827</v>
      </c>
      <c r="J123" s="5">
        <v>820706207</v>
      </c>
      <c r="K123" s="5">
        <v>1268306479</v>
      </c>
      <c r="L123" s="5">
        <v>955740216</v>
      </c>
      <c r="M123" s="5">
        <v>988105448</v>
      </c>
      <c r="N123" s="5">
        <v>563702664</v>
      </c>
      <c r="O123" s="5">
        <v>231803110</v>
      </c>
    </row>
    <row r="124" spans="2:15" ht="15.5" x14ac:dyDescent="0.35">
      <c r="C124" t="s">
        <v>143</v>
      </c>
      <c r="D124" s="5">
        <v>-36810560459</v>
      </c>
      <c r="E124" s="5">
        <v>-11054976672</v>
      </c>
      <c r="F124" s="5">
        <v>-53765413107</v>
      </c>
      <c r="G124" s="5">
        <v>-52815877968</v>
      </c>
      <c r="I124" s="5">
        <v>-154318257265</v>
      </c>
      <c r="J124" s="5">
        <v>-171381410233</v>
      </c>
      <c r="K124" s="5">
        <v>-193930243412</v>
      </c>
      <c r="L124" s="5">
        <v>-247940277575</v>
      </c>
      <c r="M124" s="5">
        <v>-180188746294</v>
      </c>
      <c r="N124" s="5">
        <v>-137918264447</v>
      </c>
      <c r="O124" s="5">
        <v>-141805727576</v>
      </c>
    </row>
    <row r="125" spans="2:15" ht="15.5" x14ac:dyDescent="0.35">
      <c r="C125" t="s">
        <v>156</v>
      </c>
      <c r="D125" s="5">
        <v>-348983509</v>
      </c>
      <c r="E125" s="5">
        <v>28194364108</v>
      </c>
      <c r="F125" s="5">
        <v>-9764943505</v>
      </c>
      <c r="G125" s="5">
        <v>-19874356569</v>
      </c>
      <c r="I125" s="5">
        <v>-2130887070</v>
      </c>
      <c r="J125" s="5">
        <v>-6504322087</v>
      </c>
      <c r="K125" s="5">
        <v>-14407641216</v>
      </c>
      <c r="L125" s="5">
        <v>-23165379992</v>
      </c>
      <c r="M125" s="5">
        <v>-27357348296</v>
      </c>
      <c r="N125" s="5">
        <v>-33308084524</v>
      </c>
      <c r="O125" s="5">
        <v>-34454516129</v>
      </c>
    </row>
    <row r="126" spans="2:15" ht="15.5" x14ac:dyDescent="0.35">
      <c r="C126" t="s">
        <v>371</v>
      </c>
      <c r="D126" s="5">
        <v>-10362329386</v>
      </c>
      <c r="E126" s="5">
        <v>-32065822248</v>
      </c>
      <c r="F126" s="5">
        <v>-486405012</v>
      </c>
      <c r="G126" s="5">
        <v>9873894893</v>
      </c>
      <c r="I126" s="5">
        <v>-33799773197</v>
      </c>
      <c r="J126" s="5">
        <v>-33561307911</v>
      </c>
      <c r="K126" s="5">
        <v>-31715256917</v>
      </c>
      <c r="L126" s="5">
        <v>-29737577710</v>
      </c>
      <c r="M126" s="5">
        <v>-27753047257</v>
      </c>
      <c r="N126" s="5">
        <v>-25281085240</v>
      </c>
      <c r="O126" s="5">
        <v>-20183720871</v>
      </c>
    </row>
    <row r="127" spans="2:15" ht="15.5" x14ac:dyDescent="0.35">
      <c r="C127" t="s">
        <v>607</v>
      </c>
      <c r="E127" s="5">
        <v>-31267917833</v>
      </c>
      <c r="I127" s="5">
        <v>-31267917833</v>
      </c>
      <c r="J127" s="5">
        <v>-39459121420</v>
      </c>
      <c r="K127" s="5">
        <v>-33358092371</v>
      </c>
      <c r="L127" s="5">
        <v>-32441815899</v>
      </c>
      <c r="M127" s="5">
        <v>-34882214216</v>
      </c>
      <c r="N127" s="5">
        <v>-18182150740</v>
      </c>
      <c r="O127" s="5">
        <v>-16178327409</v>
      </c>
    </row>
    <row r="128" spans="2:15" ht="15.5" x14ac:dyDescent="0.35">
      <c r="C128" t="s">
        <v>146</v>
      </c>
      <c r="D128" s="5">
        <v>-957855271</v>
      </c>
      <c r="E128" s="5">
        <v>-958237319</v>
      </c>
      <c r="F128" s="5">
        <v>-1010122336</v>
      </c>
      <c r="G128" s="5">
        <v>-1025338599</v>
      </c>
      <c r="I128" s="5">
        <v>-4236881921</v>
      </c>
      <c r="J128" s="5">
        <v>-1190020733</v>
      </c>
      <c r="K128" s="5">
        <v>-6085262804</v>
      </c>
      <c r="L128" s="5">
        <v>-3130308445</v>
      </c>
      <c r="M128" s="5">
        <v>-5544857213</v>
      </c>
      <c r="N128" s="5">
        <v>-3537043694</v>
      </c>
      <c r="O128" s="5">
        <v>-4851604185</v>
      </c>
    </row>
    <row r="129" spans="3:15" ht="15.5" x14ac:dyDescent="0.35">
      <c r="C129" t="s">
        <v>608</v>
      </c>
      <c r="O129" s="5">
        <v>21061740568</v>
      </c>
    </row>
    <row r="130" spans="3:15" ht="15.5" x14ac:dyDescent="0.35">
      <c r="C130" t="s">
        <v>609</v>
      </c>
      <c r="D130" s="5">
        <v>856969866</v>
      </c>
      <c r="E130" s="5">
        <v>-5062571021</v>
      </c>
      <c r="F130" s="5">
        <v>5528711810</v>
      </c>
      <c r="G130" s="5">
        <v>7071477996</v>
      </c>
      <c r="I130" s="5">
        <v>-428964597</v>
      </c>
      <c r="J130" s="5">
        <v>-1418893284</v>
      </c>
      <c r="K130" s="5">
        <v>54969888</v>
      </c>
      <c r="L130" s="5">
        <v>-2889303837</v>
      </c>
      <c r="M130" s="5">
        <v>449988181</v>
      </c>
      <c r="N130" s="5">
        <v>15724736462</v>
      </c>
      <c r="O130" s="5">
        <v>-589990450</v>
      </c>
    </row>
    <row r="131" spans="3:15" ht="15.5" x14ac:dyDescent="0.35">
      <c r="C131" t="s">
        <v>159</v>
      </c>
      <c r="D131" s="5">
        <v>-3163991224</v>
      </c>
      <c r="E131" s="5">
        <v>-3058583182</v>
      </c>
      <c r="F131" s="5">
        <v>-3144825821</v>
      </c>
      <c r="G131" s="5">
        <v>-3102999367</v>
      </c>
      <c r="I131" s="5">
        <v>-16148721391</v>
      </c>
      <c r="J131" s="5">
        <v>-60015558177</v>
      </c>
      <c r="K131" s="5">
        <v>-147505546739</v>
      </c>
      <c r="L131" s="5">
        <v>-11946104262</v>
      </c>
      <c r="M131" s="5">
        <v>-74161545621</v>
      </c>
      <c r="N131" s="5">
        <v>42206291</v>
      </c>
      <c r="O131" s="5">
        <v>-37273763270</v>
      </c>
    </row>
    <row r="132" spans="3:15" ht="15.5" x14ac:dyDescent="0.35">
      <c r="C132" t="s">
        <v>160</v>
      </c>
      <c r="D132" s="5">
        <v>-484984999</v>
      </c>
      <c r="E132" s="5">
        <v>-1459504383</v>
      </c>
      <c r="F132" s="5">
        <v>1003275000</v>
      </c>
      <c r="G132" s="5">
        <v>-2064821250</v>
      </c>
      <c r="I132" s="5">
        <v>-2521050633</v>
      </c>
      <c r="J132" s="5">
        <v>-978265547</v>
      </c>
      <c r="K132" s="5">
        <v>-559041660</v>
      </c>
      <c r="L132" s="5">
        <v>-8760465000</v>
      </c>
      <c r="M132" s="5">
        <v>-37767051193</v>
      </c>
      <c r="N132" s="5">
        <v>-1709553000</v>
      </c>
      <c r="O132" s="5">
        <v>-78134762100</v>
      </c>
    </row>
    <row r="133" spans="3:15" ht="15.5" x14ac:dyDescent="0.35">
      <c r="C133" t="s">
        <v>324</v>
      </c>
      <c r="F133" s="5">
        <v>1715451000</v>
      </c>
      <c r="G133" s="5">
        <v>-1715451000</v>
      </c>
      <c r="J133" s="5">
        <v>-761834890</v>
      </c>
      <c r="L133" s="5">
        <v>-8309225000</v>
      </c>
      <c r="M133" s="5">
        <v>-37539607193</v>
      </c>
      <c r="N133" s="5">
        <v>-1025300000</v>
      </c>
      <c r="O133" s="5">
        <v>-77658100000</v>
      </c>
    </row>
    <row r="134" spans="3:15" ht="15.5" x14ac:dyDescent="0.35">
      <c r="C134" t="s">
        <v>161</v>
      </c>
      <c r="D134" s="5">
        <v>-484984999</v>
      </c>
      <c r="E134" s="5">
        <v>-1459504383</v>
      </c>
      <c r="F134" s="5">
        <v>-712176000</v>
      </c>
      <c r="G134" s="5">
        <v>-349370250</v>
      </c>
      <c r="I134" s="5">
        <v>-2521050633</v>
      </c>
      <c r="J134" s="5">
        <v>-216430657</v>
      </c>
      <c r="K134" s="5">
        <v>-559041660</v>
      </c>
      <c r="L134" s="5">
        <v>-451240000</v>
      </c>
      <c r="M134" s="5">
        <v>-227444000</v>
      </c>
      <c r="N134" s="5">
        <v>-684253000</v>
      </c>
      <c r="O134" s="5">
        <v>-476662100</v>
      </c>
    </row>
    <row r="135" spans="3:15" ht="15.5" x14ac:dyDescent="0.35">
      <c r="C135" t="s">
        <v>170</v>
      </c>
      <c r="D135" s="5">
        <v>-3163991224</v>
      </c>
      <c r="E135" s="5">
        <v>-3058583182</v>
      </c>
      <c r="F135" s="5">
        <v>-3144825821</v>
      </c>
      <c r="G135" s="5">
        <v>-3102999367</v>
      </c>
      <c r="I135" s="5">
        <v>-16148721391</v>
      </c>
      <c r="J135" s="5">
        <v>-60015558177</v>
      </c>
      <c r="K135" s="5">
        <v>-147505546739</v>
      </c>
      <c r="L135" s="5">
        <v>-11946104262</v>
      </c>
      <c r="M135" s="5">
        <v>-74161545621</v>
      </c>
      <c r="N135" s="5">
        <v>42206291</v>
      </c>
      <c r="O135" s="5">
        <v>-37273763270</v>
      </c>
    </row>
    <row r="136" spans="3:15" ht="15.5" x14ac:dyDescent="0.35">
      <c r="C136" t="s">
        <v>610</v>
      </c>
      <c r="N136" s="5">
        <v>73500000000</v>
      </c>
      <c r="O136" s="5">
        <v>750000</v>
      </c>
    </row>
    <row r="137" spans="3:15" ht="15.5" x14ac:dyDescent="0.35">
      <c r="C137" t="s">
        <v>359</v>
      </c>
    </row>
    <row r="138" spans="3:15" ht="15.5" x14ac:dyDescent="0.35">
      <c r="C138" t="s">
        <v>336</v>
      </c>
      <c r="E138" s="5">
        <v>-15561196001</v>
      </c>
      <c r="I138" s="5">
        <v>-15561196001</v>
      </c>
      <c r="J138" s="5">
        <v>-59430736434</v>
      </c>
      <c r="K138" s="5">
        <v>-72392440892</v>
      </c>
      <c r="L138" s="5">
        <v>72392440892</v>
      </c>
    </row>
    <row r="139" spans="3:15" ht="15.5" x14ac:dyDescent="0.35">
      <c r="C139" t="s">
        <v>611</v>
      </c>
    </row>
    <row r="140" spans="3:15" ht="15.5" x14ac:dyDescent="0.35">
      <c r="C140" t="s">
        <v>612</v>
      </c>
      <c r="K140" s="5">
        <v>931690620</v>
      </c>
      <c r="L140" s="5">
        <v>2035125248</v>
      </c>
      <c r="M140" s="5">
        <v>1823556208</v>
      </c>
      <c r="N140" s="5">
        <v>307024452</v>
      </c>
    </row>
    <row r="141" spans="3:15" ht="15.5" x14ac:dyDescent="0.35">
      <c r="C141" t="s">
        <v>333</v>
      </c>
    </row>
    <row r="142" spans="3:15" ht="15.5" x14ac:dyDescent="0.35">
      <c r="C142" t="s">
        <v>511</v>
      </c>
      <c r="J142" s="5">
        <v>-53180000</v>
      </c>
      <c r="K142" s="5">
        <v>53180000</v>
      </c>
      <c r="N142" s="5">
        <v>-42628660067</v>
      </c>
      <c r="O142" s="5">
        <v>28126245067</v>
      </c>
    </row>
    <row r="143" spans="3:15" ht="15.5" x14ac:dyDescent="0.35">
      <c r="C143" t="s">
        <v>181</v>
      </c>
      <c r="D143" s="5">
        <v>-2958000000</v>
      </c>
      <c r="E143" s="5">
        <v>12603196001</v>
      </c>
      <c r="F143" s="5">
        <v>-2958000000</v>
      </c>
      <c r="G143" s="5">
        <v>-2958000000</v>
      </c>
      <c r="K143" s="5">
        <v>-75612287414</v>
      </c>
      <c r="L143" s="5">
        <v>-85887147444</v>
      </c>
      <c r="M143" s="5">
        <v>-75527757444</v>
      </c>
      <c r="N143" s="5">
        <v>-27946968198</v>
      </c>
      <c r="O143" s="5">
        <v>-65160539450</v>
      </c>
    </row>
    <row r="144" spans="3:15" ht="15.5" x14ac:dyDescent="0.35">
      <c r="C144" t="s">
        <v>613</v>
      </c>
      <c r="N144" s="5">
        <v>-2768781113</v>
      </c>
      <c r="O144" s="5">
        <v>-240218887</v>
      </c>
    </row>
    <row r="145" spans="2:15" ht="15.5" x14ac:dyDescent="0.35">
      <c r="C145" t="s">
        <v>614</v>
      </c>
      <c r="D145" s="5">
        <v>-205991224</v>
      </c>
      <c r="E145" s="5">
        <v>-100583182</v>
      </c>
      <c r="F145" s="5">
        <v>-186825821</v>
      </c>
      <c r="G145" s="5">
        <v>-144999367</v>
      </c>
      <c r="I145" s="5">
        <v>-587525390</v>
      </c>
      <c r="J145" s="5">
        <v>-531641743</v>
      </c>
      <c r="K145" s="5">
        <v>-485689053</v>
      </c>
      <c r="L145" s="5">
        <v>-486522958</v>
      </c>
      <c r="M145" s="5">
        <v>-457344385</v>
      </c>
      <c r="N145" s="5">
        <v>-420408783</v>
      </c>
    </row>
    <row r="146" spans="2:15" ht="15.5" x14ac:dyDescent="0.35">
      <c r="C146" t="s">
        <v>187</v>
      </c>
      <c r="D146" s="5">
        <v>3200700786</v>
      </c>
      <c r="E146" s="5">
        <v>32755875213</v>
      </c>
      <c r="F146" s="5">
        <v>10638541029</v>
      </c>
      <c r="G146" s="5">
        <v>16115882749</v>
      </c>
      <c r="I146" s="5">
        <v>111750120287</v>
      </c>
      <c r="J146" s="5">
        <v>-43288129512</v>
      </c>
      <c r="K146" s="5">
        <v>-24903103240</v>
      </c>
      <c r="L146" s="5">
        <v>100474171642</v>
      </c>
      <c r="M146" s="5">
        <v>-3829440703</v>
      </c>
      <c r="N146" s="5">
        <v>35897397075</v>
      </c>
      <c r="O146" s="5">
        <v>-18429006563</v>
      </c>
    </row>
    <row r="147" spans="2:15" ht="15.5" x14ac:dyDescent="0.35">
      <c r="C147" t="s">
        <v>188</v>
      </c>
      <c r="D147" s="5">
        <v>184790511547</v>
      </c>
      <c r="I147" s="5">
        <v>73040391260</v>
      </c>
      <c r="J147" s="5">
        <v>116328520772</v>
      </c>
      <c r="K147" s="5">
        <v>141231624012</v>
      </c>
      <c r="L147" s="5">
        <v>40757452370</v>
      </c>
      <c r="M147" s="5">
        <v>44586893073</v>
      </c>
      <c r="N147" s="5">
        <v>8689495998</v>
      </c>
      <c r="O147" s="5">
        <v>27118502561</v>
      </c>
    </row>
    <row r="148" spans="2:15" ht="15.5" x14ac:dyDescent="0.35">
      <c r="C148" t="s">
        <v>189</v>
      </c>
      <c r="D148" s="5">
        <v>187991212333</v>
      </c>
      <c r="E148" s="5">
        <v>32755875213</v>
      </c>
      <c r="F148" s="5">
        <v>10638541029</v>
      </c>
      <c r="G148" s="5">
        <v>16115882749</v>
      </c>
      <c r="I148" s="5">
        <v>184790511547</v>
      </c>
      <c r="J148" s="5">
        <v>73040391260</v>
      </c>
      <c r="K148" s="5">
        <v>116328520772</v>
      </c>
      <c r="L148" s="5">
        <v>141231624012</v>
      </c>
      <c r="M148" s="5">
        <v>40757452370</v>
      </c>
      <c r="N148" s="5">
        <v>44586893073</v>
      </c>
      <c r="O148" s="5">
        <v>8689495998</v>
      </c>
    </row>
    <row r="150" spans="2:15" ht="15.5" x14ac:dyDescent="0.35">
      <c r="B150" t="s">
        <v>190</v>
      </c>
      <c r="C150" t="s">
        <v>11</v>
      </c>
      <c r="D150" s="5">
        <v>3440000000</v>
      </c>
      <c r="E150" s="5">
        <v>3440000000</v>
      </c>
      <c r="F150" s="5">
        <v>3440000000</v>
      </c>
      <c r="G150" s="5">
        <v>3440000000</v>
      </c>
      <c r="I150" s="5">
        <v>3440000000</v>
      </c>
      <c r="J150" s="5">
        <v>3440000000</v>
      </c>
      <c r="K150" s="5">
        <v>3440000000</v>
      </c>
      <c r="L150" s="5">
        <v>3430000000</v>
      </c>
      <c r="M150" s="5">
        <v>3410000000</v>
      </c>
      <c r="N150" s="5">
        <v>3400000000</v>
      </c>
      <c r="O150" s="5">
        <v>2700000000</v>
      </c>
    </row>
    <row r="151" spans="2:15" ht="15.5" x14ac:dyDescent="0.35">
      <c r="C151" t="s">
        <v>191</v>
      </c>
      <c r="D151" s="6">
        <v>2.54</v>
      </c>
      <c r="E151" s="6">
        <v>0.5</v>
      </c>
      <c r="F151" s="6">
        <v>4.37</v>
      </c>
      <c r="G151" s="6">
        <v>0.85</v>
      </c>
    </row>
    <row r="152" spans="2:15" ht="15.5" x14ac:dyDescent="0.35">
      <c r="C152" t="s">
        <v>192</v>
      </c>
      <c r="D152" s="6">
        <v>480.31</v>
      </c>
      <c r="E152" s="5">
        <v>3180</v>
      </c>
      <c r="F152" s="5">
        <v>246</v>
      </c>
      <c r="G152" s="6">
        <v>1323.53</v>
      </c>
    </row>
    <row r="153" spans="2:15" ht="15.5" x14ac:dyDescent="0.35">
      <c r="C153" t="s">
        <v>59</v>
      </c>
      <c r="D153" s="6">
        <v>76.53</v>
      </c>
      <c r="E153" s="6">
        <v>59.46</v>
      </c>
      <c r="F153" s="6">
        <v>44.08</v>
      </c>
      <c r="G153" s="6">
        <v>52.17</v>
      </c>
    </row>
    <row r="154" spans="2:15" ht="15.5" x14ac:dyDescent="0.35">
      <c r="C154" t="s">
        <v>193</v>
      </c>
      <c r="D154" s="5">
        <v>11890000000</v>
      </c>
      <c r="E154" s="5">
        <v>23190000000</v>
      </c>
      <c r="F154" s="5">
        <v>26600000000</v>
      </c>
      <c r="G154" s="5">
        <v>16290000000</v>
      </c>
    </row>
    <row r="155" spans="2:15" ht="15.5" x14ac:dyDescent="0.35">
      <c r="C155" t="s">
        <v>194</v>
      </c>
      <c r="D155" s="6">
        <v>1.2E-2</v>
      </c>
      <c r="E155" s="6">
        <v>2.3E-3</v>
      </c>
      <c r="F155" s="6">
        <v>2.1000000000000001E-2</v>
      </c>
      <c r="G155" s="6">
        <v>4.1999999999999997E-3</v>
      </c>
    </row>
    <row r="156" spans="2:15" ht="15.5" x14ac:dyDescent="0.35">
      <c r="C156" t="s">
        <v>195</v>
      </c>
      <c r="D156" s="6">
        <v>1.3100000000000001E-2</v>
      </c>
      <c r="E156" s="6">
        <v>2.5999999999999999E-3</v>
      </c>
      <c r="F156" s="6">
        <v>2.2799999999999997E-2</v>
      </c>
      <c r="G156" s="6">
        <v>4.5000000000000005E-3</v>
      </c>
    </row>
    <row r="157" spans="2:15" ht="15.5" x14ac:dyDescent="0.35">
      <c r="C157" t="s">
        <v>196</v>
      </c>
      <c r="D157" s="6">
        <v>2.8000000000000004E-3</v>
      </c>
      <c r="E157" s="6">
        <v>1.95E-2</v>
      </c>
      <c r="F157" s="6">
        <v>2.4700000000000003E-2</v>
      </c>
      <c r="G157" s="6">
        <v>9.7000000000000003E-3</v>
      </c>
    </row>
    <row r="158" spans="2:15" ht="15.5" x14ac:dyDescent="0.35">
      <c r="C158" t="s">
        <v>197</v>
      </c>
      <c r="D158" s="6">
        <v>5.36</v>
      </c>
      <c r="E158" s="6">
        <v>33.409999999999997</v>
      </c>
      <c r="F158" s="6">
        <v>34.4</v>
      </c>
      <c r="G158" s="6">
        <v>11.44</v>
      </c>
    </row>
    <row r="159" spans="2:15" ht="15.5" x14ac:dyDescent="0.35">
      <c r="C159" t="s">
        <v>198</v>
      </c>
      <c r="D159" s="5">
        <v>669000000000</v>
      </c>
      <c r="E159" s="5">
        <v>661000000000</v>
      </c>
      <c r="F159" s="5">
        <v>658000000000</v>
      </c>
      <c r="G159" s="5">
        <v>643000000000</v>
      </c>
    </row>
    <row r="160" spans="2:15" ht="15.5" x14ac:dyDescent="0.35">
      <c r="C160" t="s">
        <v>199</v>
      </c>
      <c r="D160" s="6">
        <v>6.28</v>
      </c>
      <c r="E160" s="6">
        <v>8.2799999999999994</v>
      </c>
      <c r="F160" s="6">
        <v>5.62</v>
      </c>
      <c r="G160" s="6">
        <v>6.02</v>
      </c>
    </row>
    <row r="161" spans="3:15" ht="15.5" x14ac:dyDescent="0.35">
      <c r="C161" t="s">
        <v>200</v>
      </c>
      <c r="D161" s="6">
        <v>194.33</v>
      </c>
      <c r="E161" s="6">
        <v>191.99</v>
      </c>
      <c r="F161" s="6">
        <v>191.15</v>
      </c>
      <c r="G161" s="6">
        <v>186.89</v>
      </c>
    </row>
    <row r="162" spans="3:15" ht="15.5" x14ac:dyDescent="0.35">
      <c r="C162" t="s">
        <v>201</v>
      </c>
      <c r="D162" s="6">
        <v>6.28</v>
      </c>
      <c r="E162" s="6">
        <v>8.2799999999999994</v>
      </c>
      <c r="F162" s="6">
        <v>5.62</v>
      </c>
      <c r="G162" s="6">
        <v>6.02</v>
      </c>
    </row>
    <row r="163" spans="3:15" ht="15.5" x14ac:dyDescent="0.35">
      <c r="C163" t="s">
        <v>202</v>
      </c>
      <c r="D163" s="6">
        <v>194.33</v>
      </c>
      <c r="E163" s="6">
        <v>191.99</v>
      </c>
      <c r="F163" s="6">
        <v>191.15</v>
      </c>
      <c r="G163" s="6">
        <v>186.89</v>
      </c>
    </row>
    <row r="164" spans="3:15" ht="15.5" x14ac:dyDescent="0.35">
      <c r="C164" t="s">
        <v>203</v>
      </c>
      <c r="D164" s="5">
        <v>9000000000</v>
      </c>
      <c r="E164" s="5">
        <v>12000000000</v>
      </c>
      <c r="F164" s="5">
        <v>3000000000</v>
      </c>
      <c r="G164" s="5">
        <v>6000000000</v>
      </c>
    </row>
    <row r="165" spans="3:15" ht="15.5" x14ac:dyDescent="0.35">
      <c r="C165" t="s">
        <v>204</v>
      </c>
      <c r="D165" s="5">
        <v>1000000000</v>
      </c>
      <c r="E165" s="5">
        <v>1000000000</v>
      </c>
      <c r="F165" s="5">
        <v>13000000000</v>
      </c>
      <c r="G165" s="5">
        <v>13000000000</v>
      </c>
    </row>
    <row r="166" spans="3:15" ht="15.5" x14ac:dyDescent="0.35">
      <c r="C166" t="s">
        <v>205</v>
      </c>
      <c r="D166" s="5">
        <v>669000000000</v>
      </c>
      <c r="E166" s="5">
        <v>661000000000</v>
      </c>
      <c r="F166" s="5">
        <v>658000000000</v>
      </c>
      <c r="G166" s="5">
        <v>643000000000</v>
      </c>
    </row>
    <row r="167" spans="3:15" ht="15.5" x14ac:dyDescent="0.35">
      <c r="C167" t="s">
        <v>23</v>
      </c>
      <c r="D167" s="5">
        <v>10000000000</v>
      </c>
      <c r="E167" s="5">
        <v>13000000000</v>
      </c>
      <c r="F167" s="5">
        <v>16000000000</v>
      </c>
      <c r="G167" s="5">
        <v>19000000000</v>
      </c>
    </row>
    <row r="168" spans="3:15" ht="15.5" x14ac:dyDescent="0.35">
      <c r="C168" t="s">
        <v>20</v>
      </c>
      <c r="D168" s="5">
        <v>-178000000000</v>
      </c>
      <c r="E168" s="5">
        <v>-172000000000</v>
      </c>
      <c r="F168" s="5">
        <v>-136000000000</v>
      </c>
      <c r="G168" s="5">
        <v>-123000000000</v>
      </c>
    </row>
    <row r="169" spans="3:15" ht="15.5" x14ac:dyDescent="0.35">
      <c r="C169" t="s">
        <v>206</v>
      </c>
      <c r="D169" s="5">
        <v>247000000000</v>
      </c>
      <c r="E169" s="5">
        <v>230000000000</v>
      </c>
      <c r="F169" s="5">
        <v>223000000000</v>
      </c>
      <c r="G169" s="5">
        <v>195000000000</v>
      </c>
    </row>
    <row r="170" spans="3:15" ht="15.5" x14ac:dyDescent="0.35">
      <c r="C170" t="s">
        <v>207</v>
      </c>
      <c r="D170" s="5">
        <v>7000000000</v>
      </c>
      <c r="E170" s="5">
        <v>37000000000</v>
      </c>
      <c r="F170" s="5">
        <v>13000000000</v>
      </c>
      <c r="G170" s="5">
        <v>21000000000</v>
      </c>
    </row>
    <row r="171" spans="3:15" ht="15.5" x14ac:dyDescent="0.35">
      <c r="C171" t="s">
        <v>208</v>
      </c>
      <c r="D171" s="5">
        <v>0</v>
      </c>
      <c r="E171" s="5">
        <v>-1000000000</v>
      </c>
      <c r="F171" s="5">
        <v>-1000000000</v>
      </c>
      <c r="G171" s="5">
        <v>0</v>
      </c>
    </row>
    <row r="172" spans="3:15" ht="15.5" x14ac:dyDescent="0.35">
      <c r="C172" t="s">
        <v>12</v>
      </c>
      <c r="D172" s="5">
        <v>6000000000</v>
      </c>
      <c r="E172" s="5">
        <v>36000000000</v>
      </c>
      <c r="F172" s="5">
        <v>12000000000</v>
      </c>
      <c r="G172" s="5">
        <v>21000000000</v>
      </c>
    </row>
    <row r="173" spans="3:15" ht="15.5" x14ac:dyDescent="0.35">
      <c r="C173" t="s">
        <v>15</v>
      </c>
      <c r="D173" s="6">
        <v>1.85</v>
      </c>
      <c r="E173" s="6">
        <v>10.41</v>
      </c>
      <c r="F173" s="6">
        <v>3.51</v>
      </c>
      <c r="G173" s="6">
        <v>6.08</v>
      </c>
    </row>
    <row r="174" spans="3:15" ht="15.5" x14ac:dyDescent="0.35">
      <c r="C174" t="s">
        <v>44</v>
      </c>
      <c r="I174" s="6">
        <v>18.489999999999998</v>
      </c>
      <c r="J174" s="6">
        <v>7.04</v>
      </c>
      <c r="K174" s="6">
        <v>23.09</v>
      </c>
      <c r="L174" s="6">
        <v>16.29</v>
      </c>
      <c r="M174" s="6">
        <v>32.96</v>
      </c>
      <c r="N174" s="6">
        <v>15.05</v>
      </c>
      <c r="O174" s="6">
        <v>3.68</v>
      </c>
    </row>
    <row r="175" spans="3:15" ht="15.5" x14ac:dyDescent="0.35">
      <c r="C175" t="s">
        <v>58</v>
      </c>
      <c r="I175" s="6">
        <v>85.99</v>
      </c>
      <c r="J175" s="6">
        <v>48.86</v>
      </c>
      <c r="K175" s="6">
        <v>9.18</v>
      </c>
      <c r="L175" s="6">
        <v>10.44</v>
      </c>
      <c r="M175" s="6">
        <v>26.55</v>
      </c>
      <c r="N175" s="6">
        <v>15.95</v>
      </c>
      <c r="O175" s="5">
        <v>0</v>
      </c>
    </row>
    <row r="176" spans="3:15" ht="15.5" x14ac:dyDescent="0.35">
      <c r="C176" t="s">
        <v>61</v>
      </c>
      <c r="I176" s="6">
        <v>15.47</v>
      </c>
      <c r="J176" s="6">
        <v>3.71</v>
      </c>
      <c r="K176" s="6">
        <v>2.0099999999999998</v>
      </c>
      <c r="L176" s="6">
        <v>1.44</v>
      </c>
      <c r="M176" s="6">
        <v>7.39</v>
      </c>
      <c r="N176" s="6">
        <v>2.76</v>
      </c>
      <c r="O176" s="5">
        <v>0</v>
      </c>
    </row>
    <row r="177" spans="3:15" ht="15.5" x14ac:dyDescent="0.35">
      <c r="C177" t="s">
        <v>209</v>
      </c>
      <c r="I177" s="5">
        <v>118330000000</v>
      </c>
      <c r="J177" s="5">
        <v>81510000000</v>
      </c>
      <c r="K177" s="5">
        <v>120680000000</v>
      </c>
      <c r="L177" s="5">
        <v>96300000000</v>
      </c>
      <c r="M177" s="5">
        <v>149960000000</v>
      </c>
      <c r="N177" s="5">
        <v>103060000000</v>
      </c>
      <c r="O177" s="5">
        <v>75390000000</v>
      </c>
    </row>
    <row r="178" spans="3:15" ht="15.5" x14ac:dyDescent="0.35">
      <c r="C178" t="s">
        <v>210</v>
      </c>
      <c r="I178" s="6">
        <v>8.7100000000000011E-2</v>
      </c>
      <c r="J178" s="6">
        <v>3.6499999999999998E-2</v>
      </c>
      <c r="K178" s="6">
        <v>0.11509999999999999</v>
      </c>
      <c r="L178" s="6">
        <v>7.2400000000000006E-2</v>
      </c>
      <c r="M178" s="6">
        <v>0.16850000000000001</v>
      </c>
      <c r="N178" s="6">
        <v>8.2500000000000004E-2</v>
      </c>
      <c r="O178" s="6">
        <v>1.7500000000000002E-2</v>
      </c>
    </row>
    <row r="179" spans="3:15" ht="15.5" x14ac:dyDescent="0.35">
      <c r="C179" t="s">
        <v>211</v>
      </c>
      <c r="I179" s="6">
        <v>9.6300000000000011E-2</v>
      </c>
      <c r="J179" s="6">
        <v>4.0599999999999997E-2</v>
      </c>
      <c r="K179" s="6">
        <v>0.13949999999999999</v>
      </c>
      <c r="L179" s="6">
        <v>0.1144</v>
      </c>
      <c r="M179" s="6">
        <v>0.26079999999999998</v>
      </c>
      <c r="N179" s="6">
        <v>0.16159999999999999</v>
      </c>
      <c r="O179" s="6">
        <v>4.99E-2</v>
      </c>
    </row>
    <row r="180" spans="3:15" ht="15.5" x14ac:dyDescent="0.35">
      <c r="C180" t="s">
        <v>212</v>
      </c>
      <c r="I180" s="6">
        <v>0.1215</v>
      </c>
      <c r="J180" s="6">
        <v>6.8099999999999994E-2</v>
      </c>
      <c r="K180" s="6">
        <v>0.1346</v>
      </c>
      <c r="L180" s="6">
        <v>9.8299999999999998E-2</v>
      </c>
      <c r="M180" s="6">
        <v>0.21850000000000003</v>
      </c>
      <c r="N180" s="6">
        <v>0.14169999999999999</v>
      </c>
      <c r="O180" s="6">
        <v>0.19820000000000002</v>
      </c>
    </row>
    <row r="181" spans="3:15" ht="15.5" x14ac:dyDescent="0.35">
      <c r="C181" t="s">
        <v>213</v>
      </c>
      <c r="I181" s="6">
        <v>37.01</v>
      </c>
      <c r="J181" s="6">
        <v>6.48</v>
      </c>
      <c r="K181" s="6">
        <v>5.64</v>
      </c>
      <c r="L181" s="6">
        <v>2.44</v>
      </c>
      <c r="M181" s="6">
        <v>4.28</v>
      </c>
      <c r="N181" s="6">
        <v>2.11</v>
      </c>
      <c r="O181" s="6">
        <v>1.37</v>
      </c>
    </row>
    <row r="182" spans="3:15" ht="15.5" x14ac:dyDescent="0.35">
      <c r="C182" t="s">
        <v>55</v>
      </c>
      <c r="I182" s="6">
        <v>8.2799999999999994</v>
      </c>
      <c r="J182" s="6">
        <v>1.99</v>
      </c>
      <c r="K182" s="6">
        <v>1.28</v>
      </c>
      <c r="L182" s="6">
        <v>1.19</v>
      </c>
      <c r="M182" s="6">
        <v>6.92</v>
      </c>
      <c r="N182" s="6">
        <v>2.58</v>
      </c>
      <c r="O182" s="5">
        <v>0</v>
      </c>
    </row>
    <row r="183" spans="3:15" ht="15.5" x14ac:dyDescent="0.35">
      <c r="C183" t="s">
        <v>52</v>
      </c>
      <c r="I183" s="6">
        <v>191.99</v>
      </c>
      <c r="J183" s="6">
        <v>173.18</v>
      </c>
      <c r="K183" s="6">
        <v>165.45</v>
      </c>
      <c r="L183" s="6">
        <v>142.46</v>
      </c>
      <c r="M183" s="6">
        <v>126.36</v>
      </c>
      <c r="N183" s="6">
        <v>93.14</v>
      </c>
      <c r="O183" s="6">
        <v>73.84</v>
      </c>
    </row>
    <row r="184" spans="3:15" ht="15.5" x14ac:dyDescent="0.35">
      <c r="C184" t="s">
        <v>214</v>
      </c>
      <c r="I184" s="6">
        <v>8.2799999999999994</v>
      </c>
      <c r="J184" s="6">
        <v>1.99</v>
      </c>
      <c r="K184" s="6">
        <v>1.28</v>
      </c>
      <c r="L184" s="6">
        <v>1.19</v>
      </c>
      <c r="M184" s="6">
        <v>6.92</v>
      </c>
      <c r="N184" s="6">
        <v>2.58</v>
      </c>
      <c r="O184" s="5">
        <v>0</v>
      </c>
    </row>
    <row r="185" spans="3:15" ht="15.5" x14ac:dyDescent="0.35">
      <c r="C185" t="s">
        <v>215</v>
      </c>
      <c r="I185" s="6">
        <v>191.99</v>
      </c>
      <c r="J185" s="6">
        <v>173.18</v>
      </c>
      <c r="K185" s="6">
        <v>165.45</v>
      </c>
      <c r="L185" s="6">
        <v>142.46</v>
      </c>
      <c r="M185" s="6">
        <v>126.36</v>
      </c>
      <c r="N185" s="6">
        <v>93.14</v>
      </c>
      <c r="O185" s="6">
        <v>73.84</v>
      </c>
    </row>
    <row r="186" spans="3:15" ht="15.5" x14ac:dyDescent="0.35">
      <c r="C186" t="s">
        <v>216</v>
      </c>
      <c r="I186" s="5">
        <v>12000000000</v>
      </c>
      <c r="J186" s="5">
        <v>16000000000</v>
      </c>
      <c r="K186" s="5">
        <v>59000000000</v>
      </c>
      <c r="L186" s="5">
        <v>76000000000</v>
      </c>
      <c r="M186" s="5">
        <v>76000000000</v>
      </c>
      <c r="N186" s="5">
        <v>78000000000</v>
      </c>
      <c r="O186" s="5">
        <v>78000000000</v>
      </c>
    </row>
    <row r="187" spans="3:15" ht="15.5" x14ac:dyDescent="0.35">
      <c r="C187" t="s">
        <v>217</v>
      </c>
      <c r="I187" s="5">
        <v>1000000000</v>
      </c>
      <c r="J187" s="5">
        <v>13000000000</v>
      </c>
      <c r="K187" s="5">
        <v>28000000000</v>
      </c>
      <c r="L187" s="5">
        <v>87000000000</v>
      </c>
      <c r="M187" s="5">
        <v>115000000000</v>
      </c>
      <c r="N187" s="5">
        <v>188000000000</v>
      </c>
      <c r="O187" s="5">
        <v>216000000000</v>
      </c>
    </row>
    <row r="188" spans="3:15" ht="15.5" x14ac:dyDescent="0.35">
      <c r="C188" t="s">
        <v>25</v>
      </c>
      <c r="I188" s="5">
        <v>13000000000</v>
      </c>
      <c r="J188" s="5">
        <v>28000000000</v>
      </c>
      <c r="K188" s="5">
        <v>88000000000</v>
      </c>
      <c r="L188" s="5">
        <v>163000000000</v>
      </c>
      <c r="M188" s="5">
        <v>191000000000</v>
      </c>
      <c r="N188" s="5">
        <v>266000000000</v>
      </c>
      <c r="O188" s="5">
        <v>294000000000</v>
      </c>
    </row>
    <row r="189" spans="3:15" ht="15.5" x14ac:dyDescent="0.35">
      <c r="C189" t="s">
        <v>22</v>
      </c>
      <c r="I189" s="5">
        <v>-172000000000</v>
      </c>
      <c r="J189" s="5">
        <v>-45000000000</v>
      </c>
      <c r="K189" s="5">
        <v>-29000000000</v>
      </c>
      <c r="L189" s="5">
        <v>22000000000</v>
      </c>
      <c r="M189" s="5">
        <v>150000000000</v>
      </c>
      <c r="N189" s="5">
        <v>222000000000</v>
      </c>
      <c r="O189" s="5">
        <v>285000000000</v>
      </c>
    </row>
    <row r="190" spans="3:15" ht="15.5" x14ac:dyDescent="0.35">
      <c r="C190" t="s">
        <v>218</v>
      </c>
      <c r="I190" s="5">
        <v>230000000000</v>
      </c>
      <c r="J190" s="5">
        <v>134000000000</v>
      </c>
      <c r="K190" s="5">
        <v>94000000000</v>
      </c>
      <c r="L190" s="5">
        <v>32000000000</v>
      </c>
      <c r="M190" s="5">
        <v>27000000000</v>
      </c>
      <c r="N190" s="5">
        <v>-6000000000</v>
      </c>
      <c r="O190" s="5">
        <v>-71000000000</v>
      </c>
    </row>
    <row r="191" spans="3:15" ht="15.5" x14ac:dyDescent="0.35">
      <c r="C191" t="s">
        <v>219</v>
      </c>
      <c r="I191" s="5">
        <v>130000000000</v>
      </c>
      <c r="J191" s="5">
        <v>18000000000</v>
      </c>
      <c r="K191" s="5">
        <v>123000000000</v>
      </c>
      <c r="L191" s="5">
        <v>121000000000</v>
      </c>
      <c r="M191" s="5">
        <v>108000000000</v>
      </c>
      <c r="N191" s="5">
        <v>38000000000</v>
      </c>
      <c r="O191" s="5">
        <v>97000000000</v>
      </c>
    </row>
    <row r="192" spans="3:15" ht="15.5" x14ac:dyDescent="0.35">
      <c r="C192" t="s">
        <v>220</v>
      </c>
      <c r="I192" s="5">
        <v>-3000000000</v>
      </c>
      <c r="J192" s="5">
        <v>0</v>
      </c>
      <c r="K192" s="5">
        <v>-1000000000</v>
      </c>
      <c r="L192" s="5">
        <v>0</v>
      </c>
      <c r="M192" s="5">
        <v>0</v>
      </c>
      <c r="N192" s="5">
        <v>-1000000000</v>
      </c>
      <c r="O192" s="5">
        <v>0</v>
      </c>
    </row>
    <row r="193" spans="2:15" ht="15.5" x14ac:dyDescent="0.35">
      <c r="C193" t="s">
        <v>14</v>
      </c>
      <c r="I193" s="5">
        <v>128000000000</v>
      </c>
      <c r="J193" s="5">
        <v>17000000000</v>
      </c>
      <c r="K193" s="5">
        <v>123000000000</v>
      </c>
      <c r="L193" s="5">
        <v>121000000000</v>
      </c>
      <c r="M193" s="5">
        <v>108000000000</v>
      </c>
      <c r="N193" s="5">
        <v>37000000000</v>
      </c>
      <c r="O193" s="5">
        <v>97000000000</v>
      </c>
    </row>
    <row r="194" spans="2:15" ht="15.5" x14ac:dyDescent="0.35">
      <c r="C194" t="s">
        <v>16</v>
      </c>
      <c r="I194" s="6">
        <v>37.17</v>
      </c>
      <c r="J194" s="6">
        <v>5.08</v>
      </c>
      <c r="K194" s="6">
        <v>35.64</v>
      </c>
      <c r="L194" s="6">
        <v>35.17</v>
      </c>
      <c r="M194" s="6">
        <v>31.61</v>
      </c>
      <c r="N194" s="6">
        <v>10.84</v>
      </c>
      <c r="O194" s="6">
        <v>35.74</v>
      </c>
    </row>
    <row r="196" spans="2:15" ht="15.5" x14ac:dyDescent="0.35">
      <c r="B196" t="s">
        <v>221</v>
      </c>
      <c r="C196" t="s">
        <v>222</v>
      </c>
      <c r="D196" s="5">
        <v>9000000000</v>
      </c>
      <c r="E196" s="5">
        <v>2000000000</v>
      </c>
      <c r="F196" s="5">
        <v>15000000000</v>
      </c>
      <c r="G196" s="5">
        <v>3000000000</v>
      </c>
      <c r="H196" s="5">
        <v>35000000000</v>
      </c>
      <c r="I196" s="5">
        <v>64000000000</v>
      </c>
      <c r="J196" s="5">
        <v>24000000000</v>
      </c>
      <c r="K196" s="5">
        <v>79000000000</v>
      </c>
      <c r="L196" s="5">
        <v>56000000000</v>
      </c>
      <c r="M196" s="5">
        <v>112000000000</v>
      </c>
      <c r="N196" s="5">
        <v>51000000000</v>
      </c>
      <c r="O196" s="5">
        <v>10000000000</v>
      </c>
    </row>
    <row r="197" spans="2:15" ht="15.5" x14ac:dyDescent="0.35">
      <c r="C197" t="s">
        <v>223</v>
      </c>
      <c r="H197" s="5">
        <v>28000000000</v>
      </c>
      <c r="I197" s="5">
        <v>64000000000</v>
      </c>
      <c r="J197" s="5">
        <v>24000000000</v>
      </c>
      <c r="K197" s="5">
        <v>79000000000</v>
      </c>
      <c r="L197" s="5">
        <v>56000000000</v>
      </c>
      <c r="M197" s="5">
        <v>112000000000</v>
      </c>
      <c r="N197" s="5">
        <v>51000000000</v>
      </c>
      <c r="O197" s="5">
        <v>10000000000</v>
      </c>
    </row>
    <row r="198" spans="2:15" ht="15.5" x14ac:dyDescent="0.35">
      <c r="C198" t="s">
        <v>224</v>
      </c>
      <c r="H198" s="6">
        <v>4.3600000000000003</v>
      </c>
      <c r="I198" s="6">
        <v>4.3600000000000003</v>
      </c>
    </row>
    <row r="199" spans="2:15" ht="15.5" x14ac:dyDescent="0.35">
      <c r="C199" t="s">
        <v>63</v>
      </c>
      <c r="H199" s="6">
        <v>0.4294</v>
      </c>
      <c r="I199" s="6">
        <v>0.23579999999999998</v>
      </c>
    </row>
    <row r="200" spans="2:15" ht="15.5" x14ac:dyDescent="0.35">
      <c r="C200" t="s">
        <v>225</v>
      </c>
      <c r="H200" s="6">
        <v>4.5999999999999999E-3</v>
      </c>
    </row>
    <row r="201" spans="2:15" ht="15.5" x14ac:dyDescent="0.35">
      <c r="C201" t="s">
        <v>43</v>
      </c>
      <c r="D201" s="6">
        <v>2.54</v>
      </c>
      <c r="E201" s="6">
        <v>0.5</v>
      </c>
      <c r="F201" s="6">
        <v>4.37</v>
      </c>
      <c r="G201" s="6">
        <v>0.85</v>
      </c>
      <c r="H201" s="6">
        <v>10.15</v>
      </c>
      <c r="I201" s="6">
        <v>18.489999999999998</v>
      </c>
      <c r="J201" s="6">
        <v>7.04</v>
      </c>
      <c r="K201" s="6">
        <v>23.09</v>
      </c>
      <c r="L201" s="6">
        <v>16.260000000000002</v>
      </c>
      <c r="M201" s="6">
        <v>32.69</v>
      </c>
      <c r="N201" s="6">
        <v>14.88</v>
      </c>
      <c r="O201" s="6">
        <v>2.89</v>
      </c>
    </row>
    <row r="202" spans="2:15" ht="15.5" x14ac:dyDescent="0.35">
      <c r="C202" t="s">
        <v>226</v>
      </c>
      <c r="H202" s="6">
        <v>8.25</v>
      </c>
      <c r="I202" s="6">
        <v>18.489999999999998</v>
      </c>
      <c r="J202" s="6">
        <v>7.04</v>
      </c>
      <c r="K202" s="6">
        <v>23.09</v>
      </c>
      <c r="L202" s="6">
        <v>16.260000000000002</v>
      </c>
      <c r="M202" s="6">
        <v>32.69</v>
      </c>
      <c r="N202" s="6">
        <v>14.88</v>
      </c>
      <c r="O202" s="6">
        <v>2.89</v>
      </c>
    </row>
    <row r="203" spans="2:15" ht="15.5" x14ac:dyDescent="0.35">
      <c r="C203" t="s">
        <v>65</v>
      </c>
      <c r="H203" s="6">
        <v>4.3600000000000003</v>
      </c>
      <c r="I203" s="6">
        <v>4.3600000000000003</v>
      </c>
    </row>
    <row r="204" spans="2:15" ht="15.5" x14ac:dyDescent="0.35">
      <c r="C204" t="s">
        <v>227</v>
      </c>
      <c r="H204" s="6">
        <v>0.4294</v>
      </c>
      <c r="I204" s="6">
        <v>0.23579999999999998</v>
      </c>
    </row>
    <row r="205" spans="2:15" ht="15.5" x14ac:dyDescent="0.35">
      <c r="C205" t="s">
        <v>228</v>
      </c>
      <c r="H205" s="6">
        <v>4.5999999999999999E-3</v>
      </c>
    </row>
    <row r="206" spans="2:15" ht="15.5" x14ac:dyDescent="0.35">
      <c r="C206" t="s">
        <v>229</v>
      </c>
      <c r="D206" s="5">
        <v>55000000000</v>
      </c>
      <c r="E206" s="5">
        <v>92000000000</v>
      </c>
      <c r="F206" s="5">
        <v>84000000000</v>
      </c>
      <c r="G206" s="5">
        <v>74000000000</v>
      </c>
      <c r="H206" s="5">
        <v>219000000000</v>
      </c>
      <c r="I206" s="5">
        <v>354000000000</v>
      </c>
      <c r="J206" s="5">
        <v>319000000000</v>
      </c>
      <c r="K206" s="5">
        <v>364000000000</v>
      </c>
      <c r="L206" s="5">
        <v>406000000000</v>
      </c>
      <c r="M206" s="5">
        <v>404000000000</v>
      </c>
      <c r="N206" s="5">
        <v>296000000000</v>
      </c>
      <c r="O206" s="5">
        <v>240000000000</v>
      </c>
    </row>
    <row r="207" spans="2:15" ht="15.5" x14ac:dyDescent="0.35">
      <c r="C207" t="s">
        <v>230</v>
      </c>
      <c r="H207" s="5">
        <v>305000000000</v>
      </c>
      <c r="I207" s="5">
        <v>354000000000</v>
      </c>
      <c r="J207" s="5">
        <v>319000000000</v>
      </c>
      <c r="K207" s="5">
        <v>364000000000</v>
      </c>
      <c r="L207" s="5">
        <v>406000000000</v>
      </c>
      <c r="M207" s="5">
        <v>404000000000</v>
      </c>
      <c r="N207" s="5">
        <v>296000000000</v>
      </c>
      <c r="O207" s="5">
        <v>240000000000</v>
      </c>
    </row>
    <row r="208" spans="2:15" ht="15.5" x14ac:dyDescent="0.35">
      <c r="C208" t="s">
        <v>231</v>
      </c>
      <c r="H208" s="6">
        <v>4.3600000000000003</v>
      </c>
      <c r="I208" s="6">
        <v>4.3600000000000003</v>
      </c>
    </row>
    <row r="209" spans="3:9" ht="15.5" x14ac:dyDescent="0.35">
      <c r="C209" t="s">
        <v>232</v>
      </c>
      <c r="H209" s="6">
        <v>0.4294</v>
      </c>
      <c r="I209" s="6">
        <v>0.23579999999999998</v>
      </c>
    </row>
    <row r="210" spans="3:9" ht="15.5" x14ac:dyDescent="0.35">
      <c r="C210" t="s">
        <v>233</v>
      </c>
      <c r="H210" s="6">
        <v>4.5999999999999999E-3</v>
      </c>
    </row>
    <row r="211" spans="3:9" ht="15.5" x14ac:dyDescent="0.35">
      <c r="C211" t="s">
        <v>234</v>
      </c>
      <c r="I211" s="6">
        <v>93.57</v>
      </c>
    </row>
    <row r="212" spans="3:9" ht="15.5" x14ac:dyDescent="0.35">
      <c r="C212" t="s">
        <v>235</v>
      </c>
      <c r="I212" s="6">
        <v>115.15</v>
      </c>
    </row>
    <row r="213" spans="3:9" ht="15.5" x14ac:dyDescent="0.35">
      <c r="C213" t="s">
        <v>236</v>
      </c>
      <c r="I213" s="6">
        <v>7.42</v>
      </c>
    </row>
    <row r="214" spans="3:9" ht="15.5" x14ac:dyDescent="0.35">
      <c r="C214" t="s">
        <v>237</v>
      </c>
      <c r="I214" s="6">
        <v>8.6999999999999994E-3</v>
      </c>
    </row>
    <row r="215" spans="3:9" ht="15.5" x14ac:dyDescent="0.35">
      <c r="C215" t="s">
        <v>238</v>
      </c>
      <c r="I215" s="6">
        <v>10.72</v>
      </c>
    </row>
    <row r="216" spans="3:9" ht="15.5" x14ac:dyDescent="0.35">
      <c r="C216" t="s">
        <v>239</v>
      </c>
      <c r="I216" s="6">
        <v>4.8899999999999997</v>
      </c>
    </row>
    <row r="217" spans="3:9" ht="15.5" x14ac:dyDescent="0.35">
      <c r="C217" t="s">
        <v>240</v>
      </c>
      <c r="I217" s="6">
        <v>41.8</v>
      </c>
    </row>
    <row r="218" spans="3:9" ht="15.5" x14ac:dyDescent="0.35">
      <c r="C218" t="s">
        <v>241</v>
      </c>
      <c r="I218" s="6">
        <v>43.47</v>
      </c>
    </row>
    <row r="219" spans="3:9" ht="15.5" x14ac:dyDescent="0.35">
      <c r="C219" t="s">
        <v>242</v>
      </c>
      <c r="I219" s="6">
        <v>80.64</v>
      </c>
    </row>
    <row r="220" spans="3:9" ht="15.5" x14ac:dyDescent="0.35">
      <c r="C220" t="s">
        <v>243</v>
      </c>
      <c r="I220" s="6">
        <v>39.630000000000003</v>
      </c>
    </row>
    <row r="221" spans="3:9" ht="15.5" x14ac:dyDescent="0.35">
      <c r="C221" t="s">
        <v>244</v>
      </c>
      <c r="I221" s="6">
        <v>0.71</v>
      </c>
    </row>
    <row r="222" spans="3:9" ht="15.5" x14ac:dyDescent="0.35">
      <c r="C222" t="s">
        <v>245</v>
      </c>
      <c r="I222" s="6">
        <v>26.72</v>
      </c>
    </row>
    <row r="223" spans="3:9" ht="15.5" x14ac:dyDescent="0.35">
      <c r="C223" t="s">
        <v>246</v>
      </c>
      <c r="I223" s="6">
        <v>8.25</v>
      </c>
    </row>
    <row r="224" spans="3:9" ht="15.5" x14ac:dyDescent="0.35">
      <c r="C224" t="s">
        <v>247</v>
      </c>
      <c r="I224" s="6">
        <v>10.15</v>
      </c>
    </row>
    <row r="225" spans="3:9" ht="15.5" x14ac:dyDescent="0.35">
      <c r="C225" t="s">
        <v>248</v>
      </c>
      <c r="I225" s="6">
        <v>88.63</v>
      </c>
    </row>
    <row r="226" spans="3:9" ht="15.5" x14ac:dyDescent="0.35">
      <c r="C226" t="s">
        <v>249</v>
      </c>
      <c r="D226" s="6">
        <v>54.64</v>
      </c>
    </row>
    <row r="227" spans="3:9" ht="15.5" x14ac:dyDescent="0.35">
      <c r="C227" t="s">
        <v>250</v>
      </c>
      <c r="I227" s="6">
        <v>194.33</v>
      </c>
    </row>
    <row r="228" spans="3:9" ht="15.5" x14ac:dyDescent="0.35">
      <c r="C228" t="s">
        <v>251</v>
      </c>
      <c r="I228" s="6">
        <v>21.85</v>
      </c>
    </row>
    <row r="229" spans="3:9" ht="15.5" x14ac:dyDescent="0.35">
      <c r="C229" t="s">
        <v>252</v>
      </c>
      <c r="D229" s="6">
        <v>6.49</v>
      </c>
    </row>
    <row r="230" spans="3:9" ht="15.5" x14ac:dyDescent="0.35">
      <c r="C230" t="s">
        <v>253</v>
      </c>
      <c r="D230" s="6">
        <v>6.49</v>
      </c>
    </row>
    <row r="231" spans="3:9" ht="15.5" x14ac:dyDescent="0.35">
      <c r="C231" t="s">
        <v>254</v>
      </c>
      <c r="D231" s="6">
        <v>0.01</v>
      </c>
    </row>
    <row r="232" spans="3:9" ht="15.5" x14ac:dyDescent="0.35">
      <c r="C232" t="s">
        <v>256</v>
      </c>
      <c r="D232" s="6">
        <v>0.09</v>
      </c>
    </row>
    <row r="233" spans="3:9" ht="15.5" x14ac:dyDescent="0.35">
      <c r="C233" t="s">
        <v>257</v>
      </c>
      <c r="D233" s="6">
        <v>0.01</v>
      </c>
    </row>
    <row r="234" spans="3:9" ht="15.5" x14ac:dyDescent="0.35">
      <c r="C234" t="s">
        <v>258</v>
      </c>
      <c r="D234" s="6">
        <v>1.0900000000000001</v>
      </c>
    </row>
    <row r="235" spans="3:9" ht="15.5" x14ac:dyDescent="0.35">
      <c r="C235" t="s">
        <v>259</v>
      </c>
      <c r="I235" s="6">
        <v>21.33</v>
      </c>
    </row>
    <row r="236" spans="3:9" ht="15.5" x14ac:dyDescent="0.35">
      <c r="C236" t="s">
        <v>12</v>
      </c>
      <c r="D236" s="5">
        <v>6000000000</v>
      </c>
    </row>
    <row r="237" spans="3:9" ht="15.5" x14ac:dyDescent="0.35">
      <c r="C237" t="s">
        <v>260</v>
      </c>
      <c r="I237" s="6">
        <v>16.170000000000002</v>
      </c>
    </row>
    <row r="238" spans="3:9" ht="15.5" x14ac:dyDescent="0.35">
      <c r="C238" t="s">
        <v>261</v>
      </c>
      <c r="I238" s="6">
        <v>3.8900000000000004E-2</v>
      </c>
    </row>
    <row r="239" spans="3:9" ht="15.5" x14ac:dyDescent="0.35">
      <c r="C239" t="s">
        <v>262</v>
      </c>
      <c r="I239" s="6">
        <v>4.2500000000000003E-2</v>
      </c>
    </row>
    <row r="240" spans="3:9" ht="15.5" x14ac:dyDescent="0.35">
      <c r="C240" t="s">
        <v>263</v>
      </c>
      <c r="I240" s="6">
        <v>5.6299999999999996E-2</v>
      </c>
    </row>
    <row r="241" spans="3:9" ht="15.5" x14ac:dyDescent="0.35">
      <c r="C241" t="s">
        <v>264</v>
      </c>
      <c r="I241" s="6">
        <v>5.67E-2</v>
      </c>
    </row>
    <row r="242" spans="3:9" ht="15.5" x14ac:dyDescent="0.35">
      <c r="C242" t="s">
        <v>265</v>
      </c>
      <c r="D242" s="6">
        <v>117.43</v>
      </c>
    </row>
    <row r="243" spans="3:9" ht="15.5" x14ac:dyDescent="0.35">
      <c r="C243" t="s">
        <v>340</v>
      </c>
      <c r="D243" s="6">
        <v>75.09</v>
      </c>
    </row>
    <row r="244" spans="3:9" ht="15.5" x14ac:dyDescent="0.35">
      <c r="C244" t="s">
        <v>268</v>
      </c>
      <c r="D244" s="6">
        <v>0.77</v>
      </c>
    </row>
    <row r="245" spans="3:9" ht="15.5" x14ac:dyDescent="0.35">
      <c r="C245" t="s">
        <v>269</v>
      </c>
      <c r="I245" s="6">
        <v>0.42</v>
      </c>
    </row>
    <row r="246" spans="3:9" ht="15.5" x14ac:dyDescent="0.35">
      <c r="C246" t="s">
        <v>39</v>
      </c>
      <c r="I246" s="5">
        <v>3268000000000</v>
      </c>
    </row>
    <row r="247" spans="3:9" ht="15.5" x14ac:dyDescent="0.35">
      <c r="C247" t="s">
        <v>271</v>
      </c>
      <c r="I247" s="5">
        <v>3090000000000</v>
      </c>
    </row>
    <row r="248" spans="3:9" ht="15.5" x14ac:dyDescent="0.35">
      <c r="C248" t="s">
        <v>272</v>
      </c>
      <c r="I248" s="5">
        <v>3440000000</v>
      </c>
    </row>
    <row r="249" spans="3:9" ht="15.5" x14ac:dyDescent="0.35">
      <c r="C249" t="s">
        <v>273</v>
      </c>
      <c r="I249" s="6">
        <v>0.1545</v>
      </c>
    </row>
    <row r="250" spans="3:9" ht="15.5" x14ac:dyDescent="0.35">
      <c r="C250" t="s">
        <v>274</v>
      </c>
      <c r="D250" s="6">
        <v>0.2893</v>
      </c>
    </row>
    <row r="251" spans="3:9" ht="15.5" x14ac:dyDescent="0.35">
      <c r="C251" t="s">
        <v>275</v>
      </c>
      <c r="D251" s="6">
        <v>3.4099999999999998E-2</v>
      </c>
    </row>
    <row r="252" spans="3:9" ht="15.5" x14ac:dyDescent="0.35">
      <c r="C252" t="s">
        <v>276</v>
      </c>
      <c r="D252" s="6">
        <v>0.15920000000000001</v>
      </c>
    </row>
    <row r="253" spans="3:9" ht="15.5" x14ac:dyDescent="0.35">
      <c r="C253" t="s">
        <v>277</v>
      </c>
      <c r="D253" s="6">
        <v>-0.47060000000000002</v>
      </c>
    </row>
    <row r="254" spans="3:9" ht="15.5" x14ac:dyDescent="0.35">
      <c r="C254" t="s">
        <v>278</v>
      </c>
      <c r="D254" s="6">
        <v>-0.71099999999999997</v>
      </c>
    </row>
    <row r="255" spans="3:9" ht="15.5" x14ac:dyDescent="0.35">
      <c r="C255" t="s">
        <v>279</v>
      </c>
      <c r="D255" s="6">
        <v>-0.8012999999999999</v>
      </c>
    </row>
    <row r="256" spans="3:9" ht="15.5" x14ac:dyDescent="0.35">
      <c r="C256" t="s">
        <v>281</v>
      </c>
      <c r="I256" s="6">
        <v>4.3600000000000003</v>
      </c>
    </row>
    <row r="257" spans="3:9" ht="15.5" x14ac:dyDescent="0.35">
      <c r="C257" t="s">
        <v>282</v>
      </c>
      <c r="I257" s="6">
        <v>0.4294</v>
      </c>
    </row>
    <row r="258" spans="3:9" ht="15.5" x14ac:dyDescent="0.35">
      <c r="C258" t="s">
        <v>283</v>
      </c>
      <c r="I258" s="6">
        <v>4.5999999999999999E-3</v>
      </c>
    </row>
    <row r="259" spans="3:9" ht="15.5" x14ac:dyDescent="0.35">
      <c r="C259" t="s">
        <v>286</v>
      </c>
      <c r="I259" s="5">
        <v>5</v>
      </c>
    </row>
    <row r="260" spans="3:9" ht="15.5" x14ac:dyDescent="0.35">
      <c r="C260" t="s">
        <v>287</v>
      </c>
      <c r="I260" s="6">
        <v>0.18</v>
      </c>
    </row>
    <row r="261" spans="3:9" ht="15.5" x14ac:dyDescent="0.35">
      <c r="C261" t="s">
        <v>288</v>
      </c>
      <c r="I261" s="6">
        <v>0.71</v>
      </c>
    </row>
    <row r="262" spans="3:9" ht="15.5" x14ac:dyDescent="0.35">
      <c r="C262" t="s">
        <v>289</v>
      </c>
      <c r="I262" s="6">
        <v>0.1</v>
      </c>
    </row>
    <row r="263" spans="3:9" ht="15.5" x14ac:dyDescent="0.35">
      <c r="C263" t="s">
        <v>553</v>
      </c>
      <c r="I263" s="6">
        <v>0.76</v>
      </c>
    </row>
    <row r="264" spans="3:9" ht="15.5" x14ac:dyDescent="0.35">
      <c r="C264" t="s">
        <v>290</v>
      </c>
      <c r="I264" s="6">
        <v>0.13</v>
      </c>
    </row>
    <row r="265" spans="3:9" ht="15.5" x14ac:dyDescent="0.35">
      <c r="C265" t="s">
        <v>291</v>
      </c>
      <c r="I265" s="6">
        <v>0.14000000000000001</v>
      </c>
    </row>
    <row r="266" spans="3:9" ht="15.5" x14ac:dyDescent="0.35">
      <c r="C266" t="s">
        <v>292</v>
      </c>
      <c r="I266" s="6">
        <v>0.28000000000000003</v>
      </c>
    </row>
    <row r="267" spans="3:9" ht="15.5" x14ac:dyDescent="0.35">
      <c r="C267" t="s">
        <v>293</v>
      </c>
      <c r="I267" s="5">
        <v>305000000000</v>
      </c>
    </row>
    <row r="268" spans="3:9" ht="15.5" x14ac:dyDescent="0.35">
      <c r="C268" t="s">
        <v>294</v>
      </c>
      <c r="I268" s="5">
        <v>93000000000</v>
      </c>
    </row>
    <row r="269" spans="3:9" ht="15.5" x14ac:dyDescent="0.35">
      <c r="C269" t="s">
        <v>295</v>
      </c>
      <c r="I269" s="5">
        <v>78000000000</v>
      </c>
    </row>
    <row r="270" spans="3:9" ht="15.5" x14ac:dyDescent="0.35">
      <c r="C270" t="s">
        <v>296</v>
      </c>
      <c r="I270" s="5">
        <v>28000000000</v>
      </c>
    </row>
    <row r="271" spans="3:9" ht="15.5" x14ac:dyDescent="0.35">
      <c r="C271" t="s">
        <v>297</v>
      </c>
      <c r="D271" s="5">
        <v>188000000000</v>
      </c>
    </row>
    <row r="272" spans="3:9" ht="15.5" x14ac:dyDescent="0.35">
      <c r="C272" t="s">
        <v>298</v>
      </c>
      <c r="D272" s="5">
        <v>729000000000</v>
      </c>
    </row>
    <row r="273" spans="3:9" ht="15.5" x14ac:dyDescent="0.35">
      <c r="C273" t="s">
        <v>299</v>
      </c>
      <c r="D273" s="5">
        <v>61000000000</v>
      </c>
    </row>
    <row r="274" spans="3:9" ht="15.5" x14ac:dyDescent="0.35">
      <c r="C274" t="s">
        <v>206</v>
      </c>
      <c r="D274" s="5">
        <v>247000000000</v>
      </c>
    </row>
    <row r="275" spans="3:9" ht="15.5" x14ac:dyDescent="0.35">
      <c r="C275" t="s">
        <v>205</v>
      </c>
      <c r="I275" s="5">
        <v>669000000000</v>
      </c>
    </row>
    <row r="276" spans="3:9" ht="15.5" x14ac:dyDescent="0.35">
      <c r="C276" t="s">
        <v>204</v>
      </c>
      <c r="D276" s="5">
        <v>1000000000</v>
      </c>
    </row>
    <row r="277" spans="3:9" ht="15.5" x14ac:dyDescent="0.35">
      <c r="C277" t="s">
        <v>203</v>
      </c>
      <c r="D277" s="5">
        <v>9000000000</v>
      </c>
    </row>
    <row r="278" spans="3:9" ht="15.5" x14ac:dyDescent="0.35">
      <c r="C278" t="s">
        <v>23</v>
      </c>
      <c r="D278" s="5">
        <v>10000000000</v>
      </c>
    </row>
    <row r="279" spans="3:9" ht="15.5" x14ac:dyDescent="0.35">
      <c r="C279" t="s">
        <v>20</v>
      </c>
      <c r="D279" s="5">
        <v>-178000000000</v>
      </c>
    </row>
    <row r="280" spans="3:9" ht="15.5" x14ac:dyDescent="0.35">
      <c r="C280" t="s">
        <v>300</v>
      </c>
      <c r="I280" s="5">
        <v>669000000000</v>
      </c>
    </row>
    <row r="281" spans="3:9" ht="15.5" x14ac:dyDescent="0.35">
      <c r="C281" t="s">
        <v>301</v>
      </c>
      <c r="I281" s="5">
        <v>78000000000</v>
      </c>
    </row>
    <row r="282" spans="3:9" ht="15.5" x14ac:dyDescent="0.35">
      <c r="C282" t="s">
        <v>302</v>
      </c>
      <c r="I282" s="5">
        <v>-3000000000</v>
      </c>
    </row>
    <row r="283" spans="3:9" ht="15.5" x14ac:dyDescent="0.35">
      <c r="C283" t="s">
        <v>303</v>
      </c>
      <c r="I283" s="5">
        <v>-12000000000</v>
      </c>
    </row>
    <row r="284" spans="3:9" ht="15.5" x14ac:dyDescent="0.35">
      <c r="C284" t="s">
        <v>304</v>
      </c>
      <c r="I284" s="5">
        <v>-3000000000</v>
      </c>
    </row>
    <row r="285" spans="3:9" ht="15.5" x14ac:dyDescent="0.35">
      <c r="C285" t="s">
        <v>305</v>
      </c>
      <c r="I285" s="5">
        <v>75000000000</v>
      </c>
    </row>
  </sheetData>
  <pageMargins left="0.7" right="0.7" top="0.75" bottom="0.75" header="0.3" footer="0.3"/>
  <ignoredErrors>
    <ignoredError sqref="A1:O28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615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616</v>
      </c>
      <c r="D2" s="2" vm="35">
        <f ca="1">IFERROR(_xlfn.STOCKHISTORY("XIDX:" &amp; $C$1, D3, , 0, 0, 1), "Libur")</f>
        <v>300</v>
      </c>
      <c r="H2" s="2" vm="35">
        <f ca="1">IFERROR(INDEX(D2:G2,COUNT(D2:G2)),"")</f>
        <v>300</v>
      </c>
      <c r="I2" s="2" vm="55">
        <f t="shared" ref="I2:O2" ca="1" si="0">IFERROR(_xlfn.STOCKHISTORY("XIDX:" &amp; $C$1, I1, , 0, 0, 1), "Libur")</f>
        <v>202</v>
      </c>
      <c r="J2" s="2" vm="56">
        <f t="shared" ca="1" si="0"/>
        <v>102</v>
      </c>
      <c r="K2" s="2" vm="57">
        <f t="shared" ca="1" si="0"/>
        <v>120</v>
      </c>
      <c r="L2" s="2" vm="58">
        <f t="shared" ca="1" si="0"/>
        <v>705</v>
      </c>
      <c r="M2" s="2" vm="59">
        <f t="shared" ca="1" si="0"/>
        <v>525</v>
      </c>
      <c r="N2" s="2" vm="60">
        <f t="shared" ca="1" si="0"/>
        <v>312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73715397000</v>
      </c>
      <c r="H4" s="2">
        <f>IFERROR(SUM(D4:G4)*(4/MAX(1,COUNT(D4:G4))),"")</f>
        <v>294861588000</v>
      </c>
      <c r="I4" s="2">
        <f t="shared" ref="I4:O4" si="1">IFERROR(INDEX(I51:I500,MATCH($C$4,$C$51:$C$500,0)),"")</f>
        <v>234766510000</v>
      </c>
      <c r="J4" s="2">
        <f t="shared" si="1"/>
        <v>204508061000</v>
      </c>
      <c r="K4" s="2">
        <f t="shared" si="1"/>
        <v>178268259000</v>
      </c>
      <c r="L4" s="2">
        <f t="shared" si="1"/>
        <v>137940281000</v>
      </c>
      <c r="M4" s="2">
        <f t="shared" si="1"/>
        <v>100601055000</v>
      </c>
      <c r="N4" s="2">
        <f t="shared" si="1"/>
        <v>89548973000</v>
      </c>
      <c r="O4" s="2">
        <f t="shared" si="1"/>
        <v>96206544000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16658951000</v>
      </c>
      <c r="H5" s="2">
        <f>IFERROR(SUM(D5:G5)*(4/MAX(1,COUNT(D5:G5))),"")</f>
        <v>66635804000</v>
      </c>
      <c r="I5" s="2">
        <f t="shared" ref="I5:O5" si="2">IFERROR(INDEX(I51:I500,MATCH($C$5,$C$51:$C$500,0)),"")</f>
        <v>57685259000</v>
      </c>
      <c r="J5" s="2">
        <f t="shared" si="2"/>
        <v>59067979000</v>
      </c>
      <c r="K5" s="2">
        <f t="shared" si="2"/>
        <v>55763600000</v>
      </c>
      <c r="L5" s="2">
        <f t="shared" si="2"/>
        <v>36253665000</v>
      </c>
      <c r="M5" s="2">
        <f t="shared" si="2"/>
        <v>33436614000</v>
      </c>
      <c r="N5" s="2">
        <f t="shared" si="2"/>
        <v>20013465000</v>
      </c>
      <c r="O5" s="2">
        <f t="shared" si="2"/>
        <v>14355418000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841739012000</v>
      </c>
      <c r="H6" s="2">
        <f>IFERROR(INDEX(D6:G6,COUNT(D6:G6)),"")</f>
        <v>841739012000</v>
      </c>
      <c r="I6" s="2">
        <f t="shared" ref="I6:O6" si="3">IFERROR(INDEX(I51:I500,MATCH($C$6,$C$51:$C$500,0)),"")</f>
        <v>825359541000</v>
      </c>
      <c r="J6" s="2">
        <f t="shared" si="3"/>
        <v>766238931000</v>
      </c>
      <c r="K6" s="2">
        <f t="shared" si="3"/>
        <v>709539653000</v>
      </c>
      <c r="L6" s="2">
        <f t="shared" si="3"/>
        <v>652281972000</v>
      </c>
      <c r="M6" s="2">
        <f t="shared" si="3"/>
        <v>619310416000</v>
      </c>
      <c r="N6" s="2">
        <f t="shared" si="3"/>
        <v>591051896000</v>
      </c>
      <c r="O6" s="2">
        <f t="shared" si="3"/>
        <v>513907993000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3.87</v>
      </c>
      <c r="H7" s="3">
        <f>IFERROR(INDEX(D7:G7,COUNT(D7:G7)),"")</f>
        <v>3.87</v>
      </c>
      <c r="I7" s="3">
        <f t="shared" ref="I7:O7" si="4">IFERROR(INDEX(I51:I500,MATCH($C$7,$C$51:$C$500,0))/1000000000,"")</f>
        <v>3.87</v>
      </c>
      <c r="J7" s="3">
        <f t="shared" si="4"/>
        <v>3.87</v>
      </c>
      <c r="K7" s="3">
        <f t="shared" si="4"/>
        <v>3.87</v>
      </c>
      <c r="L7" s="3">
        <f t="shared" si="4"/>
        <v>3.87</v>
      </c>
      <c r="M7" s="3">
        <f t="shared" si="4"/>
        <v>3.87</v>
      </c>
      <c r="N7" s="3">
        <f t="shared" si="4"/>
        <v>3.87</v>
      </c>
      <c r="O7" s="3">
        <f t="shared" si="4"/>
        <v>3.29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12000000000</v>
      </c>
      <c r="H8" s="2">
        <f>IFERROR(INDEX(D8:G8,COUNT(D8:G8)),"")</f>
        <v>12000000000</v>
      </c>
      <c r="I8" s="2">
        <f t="shared" ref="I8:O8" si="5">IFERROR(INDEX(I51:I500,MATCH($C$8,$C$51:$C$500,0)),"")</f>
        <v>-99000000000</v>
      </c>
      <c r="J8" s="2">
        <f t="shared" si="5"/>
        <v>-122000000000</v>
      </c>
      <c r="K8" s="2">
        <f t="shared" si="5"/>
        <v>-56000000000</v>
      </c>
      <c r="L8" s="2">
        <f t="shared" si="5"/>
        <v>1000000000</v>
      </c>
      <c r="M8" s="2">
        <f t="shared" si="5"/>
        <v>26000000000</v>
      </c>
      <c r="N8" s="2">
        <f t="shared" si="5"/>
        <v>-48000000000</v>
      </c>
      <c r="O8" s="2">
        <f t="shared" si="5"/>
        <v>-46000000000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3.09</v>
      </c>
      <c r="H9" s="3">
        <f>IFERROR(INDEX(D9:G9,COUNT(D9:G9)),"")</f>
        <v>3.09</v>
      </c>
      <c r="I9" s="3">
        <f t="shared" ref="I9:O9" si="6">IFERROR(INDEX(I51:I500,MATCH($C$9,$C$51:$C$500,0)),"")</f>
        <v>-25.44</v>
      </c>
      <c r="J9" s="3">
        <f t="shared" si="6"/>
        <v>-31.52</v>
      </c>
      <c r="K9" s="3">
        <f t="shared" si="6"/>
        <v>-14.54</v>
      </c>
      <c r="L9" s="3">
        <f t="shared" si="6"/>
        <v>0.35</v>
      </c>
      <c r="M9" s="3">
        <f t="shared" si="6"/>
        <v>6.7</v>
      </c>
      <c r="N9" s="3">
        <f t="shared" si="6"/>
        <v>-12.49</v>
      </c>
      <c r="O9" s="3">
        <f t="shared" si="6"/>
        <v>-13.94</v>
      </c>
    </row>
    <row r="10" spans="1:15" ht="15.5" x14ac:dyDescent="0.35">
      <c r="C10" t="s">
        <v>17</v>
      </c>
      <c r="D10" s="3">
        <f ca="1">IFERROR(IF(D9=0,"",D2/D9),"")</f>
        <v>97.087378640776706</v>
      </c>
      <c r="I10" s="3">
        <f t="shared" ref="I10:O10" ca="1" si="7">IFERROR(IF(I9=0,"",I2/I9),"")</f>
        <v>-7.9402515723270435</v>
      </c>
      <c r="J10" s="3">
        <f t="shared" ca="1" si="7"/>
        <v>-3.2360406091370559</v>
      </c>
      <c r="K10" s="3">
        <f t="shared" ca="1" si="7"/>
        <v>-8.2530949105914715</v>
      </c>
      <c r="L10" s="3">
        <f t="shared" ca="1" si="7"/>
        <v>2014.2857142857144</v>
      </c>
      <c r="M10" s="3">
        <f t="shared" ca="1" si="7"/>
        <v>78.358208955223873</v>
      </c>
      <c r="N10" s="3">
        <f t="shared" ca="1" si="7"/>
        <v>-24.979983987189751</v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25708781000</v>
      </c>
      <c r="H11" s="2">
        <f>IFERROR(INDEX(D11:G11,COUNT(D11:G11)),"")</f>
        <v>25708781000</v>
      </c>
      <c r="I11" s="2">
        <f t="shared" ref="I11:O11" si="8">IFERROR(INDEX(I51:I500,MATCH($C$11,$C$51:$C$500,0)),"")</f>
        <v>25382288000</v>
      </c>
      <c r="J11" s="2">
        <f t="shared" si="8"/>
        <v>19907286000</v>
      </c>
      <c r="K11" s="2">
        <f t="shared" si="8"/>
        <v>46444138000</v>
      </c>
      <c r="L11" s="2">
        <f t="shared" si="8"/>
        <v>97916583000</v>
      </c>
      <c r="M11" s="2">
        <f t="shared" si="8"/>
        <v>55940779000</v>
      </c>
      <c r="N11" s="2">
        <f t="shared" si="8"/>
        <v>27313366000</v>
      </c>
      <c r="O11" s="2">
        <f t="shared" si="8"/>
        <v>19116632000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283000000000</v>
      </c>
      <c r="H12" s="2">
        <f>IFERROR(INDEX(D12:G12,COUNT(D12:G12)),"")</f>
        <v>283000000000</v>
      </c>
      <c r="I12" s="2">
        <f t="shared" ref="I12:O12" si="9">IFERROR(INDEX(I51:I500,MATCH($C$12,$C$51:$C$500,0)),"")</f>
        <v>298000000000</v>
      </c>
      <c r="J12" s="2">
        <f t="shared" si="9"/>
        <v>203000000000</v>
      </c>
      <c r="K12" s="2">
        <f t="shared" si="9"/>
        <v>86000000000</v>
      </c>
      <c r="L12" s="2">
        <f t="shared" si="9"/>
        <v>38000000000</v>
      </c>
      <c r="M12" s="2">
        <f t="shared" si="9"/>
        <v>43000000000</v>
      </c>
      <c r="N12" s="2">
        <f t="shared" si="9"/>
        <v>57000000000</v>
      </c>
      <c r="O12" s="2">
        <f t="shared" si="9"/>
        <v>68000000000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308000000000</v>
      </c>
      <c r="H13" s="2">
        <f>IFERROR(INDEX(D13:G13,COUNT(D13:G13)),"")</f>
        <v>308000000000</v>
      </c>
      <c r="I13" s="2">
        <f t="shared" ref="I13:O13" si="10">IFERROR(INDEX(I51:I500,MATCH($C$13,$C$51:$C$500,0)),"")</f>
        <v>323000000000</v>
      </c>
      <c r="J13" s="2">
        <f t="shared" si="10"/>
        <v>223000000000</v>
      </c>
      <c r="K13" s="2">
        <f t="shared" si="10"/>
        <v>133000000000</v>
      </c>
      <c r="L13" s="2">
        <f t="shared" si="10"/>
        <v>136000000000</v>
      </c>
      <c r="M13" s="2">
        <f t="shared" si="10"/>
        <v>99000000000</v>
      </c>
      <c r="N13" s="2">
        <f t="shared" si="10"/>
        <v>84000000000</v>
      </c>
      <c r="O13" s="2">
        <f t="shared" si="10"/>
        <v>87000000000</v>
      </c>
    </row>
    <row r="14" spans="1:15" ht="15.5" x14ac:dyDescent="0.35">
      <c r="C14" t="s">
        <v>26</v>
      </c>
      <c r="D14" s="2">
        <f>IFERROR(INDEX(D51:D500,MATCH($C$14,$C$51:$C$500,0)),"")</f>
        <v>-4088072000</v>
      </c>
      <c r="H14" s="2">
        <f>IFERROR(SUM(D14:G14)*(4/MAX(1,COUNT(D14:G14))),"")</f>
        <v>-16352288000</v>
      </c>
      <c r="I14" s="2">
        <f t="shared" ref="I14:O14" si="11">IFERROR(INDEX(I51:I500,MATCH($C$14,$C$51:$C$500,0)),"")</f>
        <v>-15845592000</v>
      </c>
      <c r="J14" s="2">
        <f t="shared" si="11"/>
        <v>-11014117000</v>
      </c>
      <c r="K14" s="2">
        <f t="shared" si="11"/>
        <v>-9484321000</v>
      </c>
      <c r="L14" s="2">
        <f t="shared" si="11"/>
        <v>-8960719000</v>
      </c>
      <c r="M14" s="2">
        <f t="shared" si="11"/>
        <v>-9816157000</v>
      </c>
      <c r="N14" s="2">
        <f t="shared" si="11"/>
        <v>-7371415000</v>
      </c>
      <c r="O14" s="2">
        <f t="shared" si="11"/>
        <v>-10636933000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-2891872000</v>
      </c>
      <c r="J15" s="2">
        <f t="shared" si="12"/>
        <v>-2922325000</v>
      </c>
      <c r="K15" s="2">
        <f t="shared" si="12"/>
        <v>-4130812000</v>
      </c>
      <c r="L15" s="2">
        <f t="shared" si="12"/>
        <v>1212651000</v>
      </c>
      <c r="M15" s="2">
        <f t="shared" si="12"/>
        <v>6470669000</v>
      </c>
      <c r="N15" s="2">
        <f t="shared" si="12"/>
        <v>2419143000</v>
      </c>
      <c r="O15" s="2">
        <f t="shared" si="12"/>
        <v>3270490000</v>
      </c>
    </row>
    <row r="16" spans="1:15" ht="15.5" x14ac:dyDescent="0.35">
      <c r="C16" t="s">
        <v>28</v>
      </c>
      <c r="D16" s="2">
        <f>IFERROR(INDEX(D51:D500,MATCH($C$16,$C$51:$C$500,0)),"")</f>
        <v>18530044000</v>
      </c>
      <c r="H16" s="2">
        <f>IFERROR(SUM(D16:G16)*(4/MAX(1,COUNT(D16:G16))),"")</f>
        <v>74120176000</v>
      </c>
      <c r="I16" s="2">
        <f t="shared" ref="I16:O16" si="13">IFERROR(INDEX(I51:I500,MATCH($C$16,$C$51:$C$500,0)),"")</f>
        <v>61754746000</v>
      </c>
      <c r="J16" s="2">
        <f t="shared" si="13"/>
        <v>63171371000</v>
      </c>
      <c r="K16" s="2">
        <f t="shared" si="13"/>
        <v>61139969000</v>
      </c>
      <c r="L16" s="2">
        <f t="shared" si="13"/>
        <v>33318750000</v>
      </c>
      <c r="M16" s="2">
        <f t="shared" si="13"/>
        <v>23812115000</v>
      </c>
      <c r="N16" s="2">
        <f t="shared" si="13"/>
        <v>13812113000</v>
      </c>
      <c r="O16" s="2">
        <f t="shared" si="13"/>
        <v>8690622000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</row>
    <row r="19" spans="1:15" ht="15.5" x14ac:dyDescent="0.35">
      <c r="A19" t="s">
        <v>36</v>
      </c>
      <c r="C19" t="s">
        <v>37</v>
      </c>
    </row>
    <row r="20" spans="1:15" ht="15.5" x14ac:dyDescent="0.35">
      <c r="A20" t="s">
        <v>38</v>
      </c>
      <c r="C20" t="s">
        <v>39</v>
      </c>
      <c r="D20" s="2">
        <f ca="1">IFERROR(D21*D2,"")</f>
        <v>1161000000000</v>
      </c>
      <c r="H20" s="2">
        <f t="shared" ref="H20:O20" ca="1" si="14">IFERROR(H21*H2,"")</f>
        <v>1161000000000</v>
      </c>
      <c r="I20" s="2">
        <f t="shared" ca="1" si="14"/>
        <v>781740000000</v>
      </c>
      <c r="J20" s="2">
        <f t="shared" ca="1" si="14"/>
        <v>394740000000</v>
      </c>
      <c r="K20" s="2">
        <f t="shared" ca="1" si="14"/>
        <v>464400000000</v>
      </c>
      <c r="L20" s="2">
        <f t="shared" ca="1" si="14"/>
        <v>2728350000000</v>
      </c>
      <c r="M20" s="2">
        <f t="shared" ca="1" si="14"/>
        <v>2031750000000</v>
      </c>
      <c r="N20" s="2">
        <f t="shared" ca="1" si="14"/>
        <v>1207440000000</v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3870000000</v>
      </c>
      <c r="H21" s="2">
        <f>IFERROR(INDEX(D21:G21,COUNT(D21:G21)),"")</f>
        <v>3870000000</v>
      </c>
      <c r="I21" s="2">
        <f t="shared" ref="I21:O21" si="15">IFERROR(INDEX(I51:I500,MATCH($C$7,$C$51:$C$500,0)),"")</f>
        <v>3870000000</v>
      </c>
      <c r="J21" s="2">
        <f t="shared" si="15"/>
        <v>3870000000</v>
      </c>
      <c r="K21" s="2">
        <f t="shared" si="15"/>
        <v>3870000000</v>
      </c>
      <c r="L21" s="2">
        <f t="shared" si="15"/>
        <v>3870000000</v>
      </c>
      <c r="M21" s="2">
        <f t="shared" si="15"/>
        <v>3870000000</v>
      </c>
      <c r="N21" s="2">
        <f t="shared" si="15"/>
        <v>3870000000</v>
      </c>
      <c r="O21" s="2">
        <f t="shared" si="15"/>
        <v>3290000000</v>
      </c>
    </row>
    <row r="23" spans="1:15" ht="15.5" x14ac:dyDescent="0.35">
      <c r="B23" t="s">
        <v>40</v>
      </c>
      <c r="C23" t="s">
        <v>41</v>
      </c>
      <c r="D23" s="3">
        <f>IFERROR(D5/D6*100,"")</f>
        <v>1.9791111927220502</v>
      </c>
      <c r="H23" s="3">
        <f t="shared" ref="H23:O23" si="16">IFERROR(H5/H6*100,"")</f>
        <v>7.9164447708882006</v>
      </c>
      <c r="I23" s="3">
        <f t="shared" si="16"/>
        <v>6.9891067025297762</v>
      </c>
      <c r="J23" s="3">
        <f t="shared" si="16"/>
        <v>7.7088198746195005</v>
      </c>
      <c r="K23" s="3">
        <f t="shared" si="16"/>
        <v>7.8591238367336187</v>
      </c>
      <c r="L23" s="3">
        <f t="shared" si="16"/>
        <v>5.5579743969989712</v>
      </c>
      <c r="M23" s="3">
        <f t="shared" si="16"/>
        <v>5.399007208042824</v>
      </c>
      <c r="N23" s="3">
        <f t="shared" si="16"/>
        <v>3.3860757634723839</v>
      </c>
      <c r="O23" s="3">
        <f t="shared" si="16"/>
        <v>2.7933829003511921</v>
      </c>
    </row>
    <row r="24" spans="1:15" ht="15.5" x14ac:dyDescent="0.35">
      <c r="C24" t="s">
        <v>42</v>
      </c>
      <c r="D24" s="4">
        <f>IFERROR(_xlfn.RRI(5,I23,D23),"")</f>
        <v>-0.22302024169845269</v>
      </c>
      <c r="H24" s="4">
        <f t="shared" ref="H24:O24" si="17">IFERROR(_xlfn.RRI(5,M23,H23),"")</f>
        <v>7.9551228091405912E-2</v>
      </c>
      <c r="I24" s="4">
        <f t="shared" si="17"/>
        <v>0.15596583870906899</v>
      </c>
      <c r="J24" s="4">
        <f t="shared" si="17"/>
        <v>0.22509984676299277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43</v>
      </c>
      <c r="C25" t="s">
        <v>44</v>
      </c>
      <c r="D25" s="3">
        <f>IFERROR(INDEX(D51:D500,MATCH($A$25,$C$51:$C$500,0)),"")</f>
        <v>4.3</v>
      </c>
      <c r="H25" s="3">
        <f>IFERROR(INDEX(D25:G25,COUNT(D25:G25)),"")</f>
        <v>4.3</v>
      </c>
      <c r="I25" s="3">
        <f t="shared" ref="I25:O25" si="18">IFERROR(INDEX(I51:I500,MATCH($C$25,$C$51:$C$500,0)),"")</f>
        <v>14.83</v>
      </c>
      <c r="J25" s="3">
        <f t="shared" si="18"/>
        <v>15.16</v>
      </c>
      <c r="K25" s="3">
        <f t="shared" si="18"/>
        <v>14.25</v>
      </c>
      <c r="L25" s="3">
        <f t="shared" si="18"/>
        <v>9.27</v>
      </c>
      <c r="M25" s="3">
        <f t="shared" si="18"/>
        <v>8.65</v>
      </c>
      <c r="N25" s="3">
        <f t="shared" si="18"/>
        <v>5.12</v>
      </c>
      <c r="O25" s="3">
        <f t="shared" si="18"/>
        <v>4.2</v>
      </c>
    </row>
    <row r="26" spans="1:15" ht="15.5" x14ac:dyDescent="0.35">
      <c r="C26" t="s">
        <v>45</v>
      </c>
      <c r="D26" s="4">
        <f>IFERROR(_xlfn.RRI(5,I25,D25),"")</f>
        <v>-0.21933364809610323</v>
      </c>
      <c r="H26" s="4">
        <f t="shared" ref="H26:O26" si="19">IFERROR(_xlfn.RRI(5,M25,H25),"")</f>
        <v>-0.1304581886186339</v>
      </c>
      <c r="I26" s="4">
        <f t="shared" si="19"/>
        <v>0.23701292672908836</v>
      </c>
      <c r="J26" s="4">
        <f t="shared" si="19"/>
        <v>0.29267688243534673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46</v>
      </c>
      <c r="D27" s="3">
        <f>IFERROR(D4/D21,"")</f>
        <v>19.047906201550386</v>
      </c>
      <c r="H27" s="3">
        <f t="shared" ref="H27:O27" si="20">IFERROR(H4/H21,"")</f>
        <v>76.191624806201546</v>
      </c>
      <c r="I27" s="3">
        <f t="shared" si="20"/>
        <v>60.663180878552971</v>
      </c>
      <c r="J27" s="3">
        <f t="shared" si="20"/>
        <v>52.844460206718345</v>
      </c>
      <c r="K27" s="3">
        <f t="shared" si="20"/>
        <v>46.064149612403099</v>
      </c>
      <c r="L27" s="3">
        <f t="shared" si="20"/>
        <v>35.643483462532302</v>
      </c>
      <c r="M27" s="3">
        <f t="shared" si="20"/>
        <v>25.995104651162791</v>
      </c>
      <c r="N27" s="3">
        <f t="shared" si="20"/>
        <v>23.139269509043928</v>
      </c>
      <c r="O27" s="3">
        <f t="shared" si="20"/>
        <v>29.242110638297873</v>
      </c>
    </row>
    <row r="28" spans="1:15" ht="15.5" x14ac:dyDescent="0.35">
      <c r="C28" t="s">
        <v>47</v>
      </c>
      <c r="D28" s="4">
        <f>IFERROR(_xlfn.RRI(5,I27,D27),"")</f>
        <v>-0.20679688147687325</v>
      </c>
      <c r="H28" s="4">
        <f t="shared" ref="H28:O28" si="21">IFERROR(_xlfn.RRI(5,M27,H27),"")</f>
        <v>0.23994703087113933</v>
      </c>
      <c r="I28" s="4">
        <f t="shared" si="21"/>
        <v>0.2125931397321712</v>
      </c>
      <c r="J28" s="4">
        <f t="shared" si="21"/>
        <v>0.12563645565377235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48</v>
      </c>
      <c r="H29" s="4">
        <f t="shared" ref="H29:O29" si="22">IFERROR(((H25-I25)/I25)*100%,"")</f>
        <v>-0.71004720161834123</v>
      </c>
      <c r="I29" s="4">
        <f t="shared" si="22"/>
        <v>-2.1767810026385229E-2</v>
      </c>
      <c r="J29" s="4">
        <f t="shared" si="22"/>
        <v>6.3859649122807033E-2</v>
      </c>
      <c r="K29" s="4">
        <f t="shared" si="22"/>
        <v>0.53721682847896446</v>
      </c>
      <c r="L29" s="4">
        <f t="shared" si="22"/>
        <v>7.1676300578034591E-2</v>
      </c>
      <c r="M29" s="4">
        <f t="shared" si="22"/>
        <v>0.689453125</v>
      </c>
      <c r="N29" s="4">
        <f t="shared" si="22"/>
        <v>0.21904761904761902</v>
      </c>
      <c r="O29" s="4" t="str">
        <f t="shared" si="22"/>
        <v/>
      </c>
    </row>
    <row r="30" spans="1:15" ht="15.5" x14ac:dyDescent="0.35">
      <c r="C30" t="s">
        <v>49</v>
      </c>
      <c r="H30" s="4">
        <f t="shared" ref="H30:O30" si="23">IFERROR(((H27-I27)/I27)*100%,"")</f>
        <v>0.25597806944440238</v>
      </c>
      <c r="I30" s="4">
        <f t="shared" si="23"/>
        <v>0.1479572436022461</v>
      </c>
      <c r="J30" s="4">
        <f t="shared" si="23"/>
        <v>0.14719278769643451</v>
      </c>
      <c r="K30" s="4">
        <f t="shared" si="23"/>
        <v>0.29235824160746765</v>
      </c>
      <c r="L30" s="4">
        <f t="shared" si="23"/>
        <v>0.37116137599153415</v>
      </c>
      <c r="M30" s="4">
        <f t="shared" si="23"/>
        <v>0.1234194165465192</v>
      </c>
      <c r="N30" s="4">
        <f t="shared" si="23"/>
        <v>-0.20870043222055124</v>
      </c>
      <c r="O30" s="4" t="str">
        <f t="shared" si="23"/>
        <v/>
      </c>
    </row>
    <row r="32" spans="1:15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215.71</v>
      </c>
      <c r="H32" s="3">
        <f>IFERROR(INDEX(D32:G32,COUNT(D32:G32)),"")</f>
        <v>215.71</v>
      </c>
      <c r="I32" s="3">
        <f t="shared" ref="I32:O32" si="24">IFERROR(INDEX(I51:I500,MATCH($C$32,$C$51:$C$500,0)),"")</f>
        <v>211.48</v>
      </c>
      <c r="J32" s="3">
        <f t="shared" si="24"/>
        <v>196.58</v>
      </c>
      <c r="K32" s="3">
        <f t="shared" si="24"/>
        <v>182.34</v>
      </c>
      <c r="L32" s="3">
        <f t="shared" si="24"/>
        <v>167.94</v>
      </c>
      <c r="M32" s="3">
        <f t="shared" si="24"/>
        <v>159.08000000000001</v>
      </c>
      <c r="N32" s="3">
        <f t="shared" si="24"/>
        <v>150.94999999999999</v>
      </c>
      <c r="O32" s="3">
        <f t="shared" si="24"/>
        <v>153.25</v>
      </c>
    </row>
    <row r="33" spans="1:15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1.38</v>
      </c>
      <c r="H33" s="3">
        <f>IFERROR(INDEX(D33:G33,COUNT(D33:G33)),"")</f>
        <v>1.38</v>
      </c>
      <c r="I33" s="3">
        <f t="shared" ref="I33:O33" si="25">IFERROR(INDEX(I51:I500,MATCH($C$33,$C$51:$C$500,0)),"")</f>
        <v>0.96</v>
      </c>
      <c r="J33" s="3">
        <f t="shared" si="25"/>
        <v>0.52</v>
      </c>
      <c r="K33" s="3">
        <f t="shared" si="25"/>
        <v>0.66</v>
      </c>
      <c r="L33" s="3">
        <f t="shared" si="25"/>
        <v>4.2</v>
      </c>
      <c r="M33" s="3">
        <f t="shared" si="25"/>
        <v>3.3</v>
      </c>
      <c r="N33" s="3">
        <f t="shared" si="25"/>
        <v>2.0699999999999998</v>
      </c>
      <c r="O33" s="3">
        <f t="shared" si="25"/>
        <v>0</v>
      </c>
    </row>
    <row r="34" spans="1:15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69.3</v>
      </c>
      <c r="H34" s="3">
        <f>IFERROR(INDEX(D34:G34,COUNT(D34:G34)),"")</f>
        <v>69.3</v>
      </c>
      <c r="I34" s="3">
        <f t="shared" ref="I34:O34" si="26">IFERROR(INDEX(I51:I500,MATCH($C$34,$C$51:$C$500,0)),"")</f>
        <v>13.62</v>
      </c>
      <c r="J34" s="3">
        <f t="shared" si="26"/>
        <v>6.73</v>
      </c>
      <c r="K34" s="3">
        <f t="shared" si="26"/>
        <v>8.42</v>
      </c>
      <c r="L34" s="3">
        <f t="shared" si="26"/>
        <v>76.05</v>
      </c>
      <c r="M34" s="3">
        <f t="shared" si="26"/>
        <v>60.69</v>
      </c>
      <c r="N34" s="3">
        <f t="shared" si="26"/>
        <v>60.94</v>
      </c>
      <c r="O34" s="3">
        <f t="shared" si="26"/>
        <v>0</v>
      </c>
    </row>
    <row r="35" spans="1:15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15.66</v>
      </c>
      <c r="H35" s="3">
        <f>IFERROR(INDEX(D35:G35,COUNT(D35:G35)),"")</f>
        <v>15.66</v>
      </c>
      <c r="I35" s="3">
        <f t="shared" ref="I35:O35" si="27">IFERROR(INDEX(I51:I500,MATCH($C$35,$C$51:$C$500,0)),"")</f>
        <v>3.33</v>
      </c>
      <c r="J35" s="3">
        <f t="shared" si="27"/>
        <v>1.93</v>
      </c>
      <c r="K35" s="3">
        <f t="shared" si="27"/>
        <v>2.61</v>
      </c>
      <c r="L35" s="3">
        <f t="shared" si="27"/>
        <v>19.8</v>
      </c>
      <c r="M35" s="3">
        <f t="shared" si="27"/>
        <v>20.21</v>
      </c>
      <c r="N35" s="3">
        <f t="shared" si="27"/>
        <v>13.5</v>
      </c>
      <c r="O35" s="3">
        <f t="shared" si="27"/>
        <v>0</v>
      </c>
    </row>
    <row r="36" spans="1:15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6.6000000000000003E-2</v>
      </c>
      <c r="J36" s="4">
        <f t="shared" si="28"/>
        <v>0</v>
      </c>
      <c r="K36" s="4">
        <f t="shared" si="28"/>
        <v>7.0199999999999999E-2</v>
      </c>
      <c r="L36" s="4">
        <f t="shared" si="28"/>
        <v>0</v>
      </c>
      <c r="M36" s="4">
        <f t="shared" si="28"/>
        <v>5.7800000000000004E-2</v>
      </c>
      <c r="N36" s="4">
        <f t="shared" si="28"/>
        <v>9.7699999999999995E-2</v>
      </c>
      <c r="O36" s="4">
        <f t="shared" si="28"/>
        <v>0</v>
      </c>
    </row>
    <row r="37" spans="1:15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1</v>
      </c>
      <c r="L37" s="3">
        <f t="shared" si="29"/>
        <v>0</v>
      </c>
      <c r="M37" s="3">
        <f t="shared" si="29"/>
        <v>0.5</v>
      </c>
      <c r="N37" s="3">
        <f t="shared" si="29"/>
        <v>0.5</v>
      </c>
      <c r="O37" s="3">
        <f t="shared" si="29"/>
        <v>0</v>
      </c>
    </row>
    <row r="50" spans="2:15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</row>
    <row r="51" spans="2:15" ht="15.5" x14ac:dyDescent="0.35">
      <c r="B51" t="s">
        <v>71</v>
      </c>
      <c r="C51" t="s">
        <v>5</v>
      </c>
      <c r="D51" s="5">
        <v>73715397000</v>
      </c>
      <c r="E51" s="5">
        <v>52054445000</v>
      </c>
      <c r="F51" s="5">
        <v>57059648000</v>
      </c>
      <c r="G51" s="5">
        <v>44056533000</v>
      </c>
      <c r="I51" s="5">
        <v>234766510000</v>
      </c>
      <c r="J51" s="5">
        <v>204508061000</v>
      </c>
      <c r="K51" s="5">
        <v>178268259000</v>
      </c>
      <c r="L51" s="5">
        <v>137940281000</v>
      </c>
      <c r="M51" s="5">
        <v>100601055000</v>
      </c>
      <c r="N51" s="5">
        <v>89548973000</v>
      </c>
      <c r="O51" s="5">
        <v>96206544000</v>
      </c>
    </row>
    <row r="52" spans="2:15" ht="15.5" x14ac:dyDescent="0.35">
      <c r="C52" t="s">
        <v>72</v>
      </c>
      <c r="D52" s="5">
        <v>-30048005000</v>
      </c>
      <c r="E52" s="5">
        <v>-20720431000</v>
      </c>
      <c r="F52" s="5">
        <v>-18797068000</v>
      </c>
      <c r="G52" s="5">
        <v>-14078887000</v>
      </c>
      <c r="I52" s="5">
        <v>-85177161000</v>
      </c>
      <c r="J52" s="5">
        <v>-69198170000</v>
      </c>
      <c r="K52" s="5">
        <v>-61580168000</v>
      </c>
      <c r="L52" s="5">
        <v>-56711259000</v>
      </c>
      <c r="M52" s="5">
        <v>-39739244000</v>
      </c>
      <c r="N52" s="5">
        <v>-36990191000</v>
      </c>
      <c r="O52" s="5">
        <v>-33098595000</v>
      </c>
    </row>
    <row r="53" spans="2:15" ht="15.5" x14ac:dyDescent="0.35">
      <c r="C53" t="s">
        <v>73</v>
      </c>
      <c r="D53" s="5">
        <v>43667392000</v>
      </c>
      <c r="E53" s="5">
        <v>31334014000</v>
      </c>
      <c r="F53" s="5">
        <v>38262580000</v>
      </c>
      <c r="G53" s="5">
        <v>29977646000</v>
      </c>
      <c r="I53" s="5">
        <v>149589349000</v>
      </c>
      <c r="J53" s="5">
        <v>135309891000</v>
      </c>
      <c r="K53" s="5">
        <v>116688091000</v>
      </c>
      <c r="L53" s="5">
        <v>81229022000</v>
      </c>
      <c r="M53" s="5">
        <v>60861811000</v>
      </c>
      <c r="N53" s="5">
        <v>52558782000</v>
      </c>
      <c r="O53" s="5">
        <v>63107949000</v>
      </c>
    </row>
    <row r="54" spans="2:15" ht="15.5" x14ac:dyDescent="0.35">
      <c r="C54" t="s">
        <v>74</v>
      </c>
      <c r="D54" s="5">
        <v>-18864524000</v>
      </c>
      <c r="E54" s="5">
        <v>-19025201000</v>
      </c>
      <c r="F54" s="5">
        <v>-19323412000</v>
      </c>
      <c r="G54" s="5">
        <v>-13201001000</v>
      </c>
      <c r="I54" s="5">
        <v>-66078889000</v>
      </c>
      <c r="J54" s="5">
        <v>-55488930000</v>
      </c>
      <c r="K54" s="5">
        <v>-47807091000</v>
      </c>
      <c r="L54" s="5">
        <v>-35584041000</v>
      </c>
      <c r="M54" s="5">
        <v>-22796954000</v>
      </c>
      <c r="N54" s="5">
        <v>-27109651000</v>
      </c>
      <c r="O54" s="5">
        <v>-40928887000</v>
      </c>
    </row>
    <row r="55" spans="2:15" ht="15.5" x14ac:dyDescent="0.35">
      <c r="C55" t="s">
        <v>75</v>
      </c>
      <c r="D55" s="5">
        <v>-2575193000</v>
      </c>
      <c r="E55" s="5">
        <v>-1974570000</v>
      </c>
      <c r="F55" s="5">
        <v>-4231442000</v>
      </c>
      <c r="G55" s="5">
        <v>-2780605000</v>
      </c>
      <c r="I55" s="5">
        <v>-11331274000</v>
      </c>
      <c r="J55" s="5">
        <v>-10157761000</v>
      </c>
      <c r="K55" s="5">
        <v>-9570454000</v>
      </c>
      <c r="L55" s="5">
        <v>-6617608000</v>
      </c>
      <c r="M55" s="5">
        <v>-4929266000</v>
      </c>
      <c r="N55" s="5">
        <v>-4591790000</v>
      </c>
      <c r="O55" s="5">
        <v>-8695466000</v>
      </c>
    </row>
    <row r="56" spans="2:15" ht="15.5" x14ac:dyDescent="0.35">
      <c r="C56" t="s">
        <v>77</v>
      </c>
      <c r="D56" s="5">
        <v>-16289331000</v>
      </c>
      <c r="E56" s="5">
        <v>-17050631000</v>
      </c>
      <c r="F56" s="5">
        <v>-15091970000</v>
      </c>
      <c r="G56" s="5">
        <v>-10420396000</v>
      </c>
      <c r="I56" s="5">
        <v>-54747615000</v>
      </c>
      <c r="J56" s="5">
        <v>-45331169000</v>
      </c>
      <c r="K56" s="5">
        <v>-38236637000</v>
      </c>
      <c r="L56" s="5">
        <v>-28966433000</v>
      </c>
      <c r="M56" s="5">
        <v>-17867688000</v>
      </c>
      <c r="N56" s="5">
        <v>-22517861000</v>
      </c>
      <c r="O56" s="5">
        <v>-32233421000</v>
      </c>
    </row>
    <row r="57" spans="2:15" ht="15.5" x14ac:dyDescent="0.35">
      <c r="C57" t="s">
        <v>79</v>
      </c>
      <c r="D57" s="5">
        <v>24802868000</v>
      </c>
      <c r="E57" s="5">
        <v>12308813000</v>
      </c>
      <c r="F57" s="5">
        <v>18939168000</v>
      </c>
      <c r="G57" s="5">
        <v>16776645000</v>
      </c>
      <c r="I57" s="5">
        <v>83510460000</v>
      </c>
      <c r="J57" s="5">
        <v>79820961000</v>
      </c>
      <c r="K57" s="5">
        <v>68881000000</v>
      </c>
      <c r="L57" s="5">
        <v>45644981000</v>
      </c>
      <c r="M57" s="5">
        <v>38064857000</v>
      </c>
      <c r="N57" s="5">
        <v>25449131000</v>
      </c>
      <c r="O57" s="5">
        <v>22179062000</v>
      </c>
    </row>
    <row r="58" spans="2:15" ht="15.5" x14ac:dyDescent="0.35">
      <c r="C58" t="s">
        <v>80</v>
      </c>
      <c r="D58" s="5">
        <v>-6272824000</v>
      </c>
      <c r="E58" s="5">
        <v>-5325831000</v>
      </c>
      <c r="F58" s="5">
        <v>-5678340000</v>
      </c>
      <c r="G58" s="5">
        <v>-4750737000</v>
      </c>
      <c r="I58" s="5">
        <v>-21755714000</v>
      </c>
      <c r="J58" s="5">
        <v>-16649590000</v>
      </c>
      <c r="K58" s="5">
        <v>-7741031000</v>
      </c>
      <c r="L58" s="5">
        <v>-12326231000</v>
      </c>
      <c r="M58" s="5">
        <v>-14252742000</v>
      </c>
      <c r="N58" s="5">
        <v>-11637018000</v>
      </c>
      <c r="O58" s="5">
        <v>-13488440000</v>
      </c>
    </row>
    <row r="59" spans="2:15" ht="15.5" x14ac:dyDescent="0.35">
      <c r="C59" t="s">
        <v>367</v>
      </c>
      <c r="D59" s="5">
        <v>-2522216000</v>
      </c>
      <c r="E59" s="5">
        <v>-2041744000</v>
      </c>
      <c r="F59" s="5">
        <v>-1977273000</v>
      </c>
      <c r="G59" s="5">
        <v>-1643138000</v>
      </c>
      <c r="I59" s="5">
        <v>-8414075000</v>
      </c>
      <c r="J59" s="5">
        <v>-7077039000</v>
      </c>
      <c r="K59" s="5">
        <v>-6404033000</v>
      </c>
      <c r="L59" s="5">
        <v>-5643639000</v>
      </c>
      <c r="M59" s="5">
        <v>-5124494000</v>
      </c>
      <c r="N59" s="5">
        <v>-4912507000</v>
      </c>
      <c r="O59" s="5">
        <v>-3804701000</v>
      </c>
    </row>
    <row r="60" spans="2:15" ht="15.5" x14ac:dyDescent="0.35">
      <c r="C60" t="s">
        <v>26</v>
      </c>
      <c r="D60" s="5">
        <v>-4088072000</v>
      </c>
      <c r="E60" s="5">
        <v>-5000760000</v>
      </c>
      <c r="F60" s="5">
        <v>-4025905000</v>
      </c>
      <c r="G60" s="5">
        <v>-3638122000</v>
      </c>
      <c r="I60" s="5">
        <v>-15845592000</v>
      </c>
      <c r="J60" s="5">
        <v>-11014117000</v>
      </c>
      <c r="K60" s="5">
        <v>-9484321000</v>
      </c>
      <c r="L60" s="5">
        <v>-8960719000</v>
      </c>
      <c r="M60" s="5">
        <v>-9816157000</v>
      </c>
      <c r="N60" s="5">
        <v>-7371415000</v>
      </c>
      <c r="O60" s="5">
        <v>-10636933000</v>
      </c>
    </row>
    <row r="61" spans="2:15" ht="15.5" x14ac:dyDescent="0.35">
      <c r="C61" t="s">
        <v>366</v>
      </c>
      <c r="D61" s="5">
        <v>38789000</v>
      </c>
      <c r="E61" s="5">
        <v>43277000</v>
      </c>
      <c r="F61" s="5">
        <v>27841000</v>
      </c>
      <c r="G61" s="5">
        <v>32374000</v>
      </c>
      <c r="I61" s="5">
        <v>136038000</v>
      </c>
      <c r="J61" s="5">
        <v>593299000</v>
      </c>
      <c r="K61" s="5">
        <v>7182269000</v>
      </c>
      <c r="L61" s="5">
        <v>1296757000</v>
      </c>
      <c r="M61" s="5">
        <v>407798000</v>
      </c>
      <c r="N61" s="5">
        <v>815465000</v>
      </c>
      <c r="O61" s="5">
        <v>989376000</v>
      </c>
    </row>
    <row r="62" spans="2:15" ht="15.5" x14ac:dyDescent="0.35">
      <c r="C62" t="s">
        <v>78</v>
      </c>
      <c r="D62" s="5">
        <v>1871093000</v>
      </c>
      <c r="E62" s="5">
        <v>-390988000</v>
      </c>
      <c r="F62" s="5">
        <v>955594000</v>
      </c>
      <c r="G62" s="5">
        <v>734578000</v>
      </c>
      <c r="I62" s="5">
        <v>1435350000</v>
      </c>
      <c r="J62" s="5">
        <v>1504799000</v>
      </c>
      <c r="K62" s="5">
        <v>1814612000</v>
      </c>
      <c r="L62" s="5">
        <v>-1345360000</v>
      </c>
      <c r="M62" s="5">
        <v>-3241344000</v>
      </c>
      <c r="N62" s="5">
        <v>-3582837000</v>
      </c>
      <c r="O62" s="5">
        <v>-1837766000</v>
      </c>
    </row>
    <row r="63" spans="2:15" ht="15.5" x14ac:dyDescent="0.35">
      <c r="C63" t="s">
        <v>81</v>
      </c>
      <c r="D63" s="5">
        <v>-6272824000</v>
      </c>
      <c r="E63" s="5">
        <v>-5325831000</v>
      </c>
      <c r="F63" s="5">
        <v>-5678340000</v>
      </c>
      <c r="G63" s="5">
        <v>-4750737000</v>
      </c>
      <c r="I63" s="5">
        <v>-21755714000</v>
      </c>
      <c r="J63" s="5">
        <v>-16649590000</v>
      </c>
      <c r="K63" s="5">
        <v>-7741031000</v>
      </c>
      <c r="L63" s="5">
        <v>-12326231000</v>
      </c>
      <c r="M63" s="5">
        <v>-14252742000</v>
      </c>
      <c r="N63" s="5">
        <v>-11637018000</v>
      </c>
      <c r="O63" s="5">
        <v>-13488440000</v>
      </c>
    </row>
    <row r="64" spans="2:15" ht="15.5" x14ac:dyDescent="0.35">
      <c r="C64" t="s">
        <v>28</v>
      </c>
      <c r="D64" s="5">
        <v>18530044000</v>
      </c>
      <c r="E64" s="5">
        <v>6982982000</v>
      </c>
      <c r="F64" s="5">
        <v>13260828000</v>
      </c>
      <c r="G64" s="5">
        <v>12025908000</v>
      </c>
      <c r="I64" s="5">
        <v>61754746000</v>
      </c>
      <c r="J64" s="5">
        <v>63171371000</v>
      </c>
      <c r="K64" s="5">
        <v>61139969000</v>
      </c>
      <c r="L64" s="5">
        <v>33318750000</v>
      </c>
      <c r="M64" s="5">
        <v>23812115000</v>
      </c>
      <c r="N64" s="5">
        <v>13812113000</v>
      </c>
      <c r="O64" s="5">
        <v>8690622000</v>
      </c>
    </row>
    <row r="65" spans="2:15" ht="15.5" x14ac:dyDescent="0.35">
      <c r="C65" t="s">
        <v>27</v>
      </c>
      <c r="E65" s="5">
        <v>-2807111000</v>
      </c>
      <c r="F65" s="5">
        <v>-4612000</v>
      </c>
      <c r="G65" s="5">
        <v>-74931000</v>
      </c>
      <c r="I65" s="5">
        <v>-2891872000</v>
      </c>
      <c r="J65" s="5">
        <v>-2922325000</v>
      </c>
      <c r="K65" s="5">
        <v>-4130812000</v>
      </c>
      <c r="L65" s="5">
        <v>1212651000</v>
      </c>
      <c r="M65" s="5">
        <v>6470669000</v>
      </c>
      <c r="N65" s="5">
        <v>2419143000</v>
      </c>
      <c r="O65" s="5">
        <v>3270490000</v>
      </c>
    </row>
    <row r="66" spans="2:15" ht="15.5" x14ac:dyDescent="0.35">
      <c r="C66" t="s">
        <v>82</v>
      </c>
      <c r="E66" s="5">
        <v>-264156000</v>
      </c>
      <c r="F66" s="5">
        <v>-4612000</v>
      </c>
      <c r="G66" s="5">
        <v>-74931000</v>
      </c>
      <c r="I66" s="5">
        <v>-348917000</v>
      </c>
      <c r="J66" s="5">
        <v>-220945000</v>
      </c>
      <c r="K66" s="5">
        <v>-149276000</v>
      </c>
      <c r="L66" s="5">
        <v>-150364000</v>
      </c>
      <c r="M66" s="5">
        <v>-66034000</v>
      </c>
      <c r="N66" s="5">
        <v>-43220000</v>
      </c>
      <c r="O66" s="5">
        <v>-54191000</v>
      </c>
    </row>
    <row r="67" spans="2:15" ht="15.5" x14ac:dyDescent="0.35">
      <c r="C67" t="s">
        <v>83</v>
      </c>
      <c r="E67" s="5">
        <v>-2542955000</v>
      </c>
      <c r="I67" s="5">
        <v>-2542955000</v>
      </c>
      <c r="J67" s="5">
        <v>-2701380000</v>
      </c>
      <c r="K67" s="5">
        <v>-3981536000</v>
      </c>
      <c r="L67" s="5">
        <v>1363015000</v>
      </c>
      <c r="M67" s="5">
        <v>6536703000</v>
      </c>
      <c r="N67" s="5">
        <v>2462363000</v>
      </c>
      <c r="O67" s="5">
        <v>3324681000</v>
      </c>
    </row>
    <row r="68" spans="2:15" ht="15.5" x14ac:dyDescent="0.35">
      <c r="C68" t="s">
        <v>84</v>
      </c>
      <c r="E68" s="5">
        <v>-2807111000</v>
      </c>
      <c r="F68" s="5">
        <v>-4612000</v>
      </c>
      <c r="G68" s="5">
        <v>-74931000</v>
      </c>
      <c r="I68" s="5">
        <v>-2891872000</v>
      </c>
      <c r="J68" s="5">
        <v>-2922325000</v>
      </c>
      <c r="K68" s="5">
        <v>-4130812000</v>
      </c>
      <c r="L68" s="5">
        <v>1212651000</v>
      </c>
      <c r="M68" s="5">
        <v>6470669000</v>
      </c>
      <c r="N68" s="5">
        <v>2419143000</v>
      </c>
      <c r="O68" s="5">
        <v>3270490000</v>
      </c>
    </row>
    <row r="69" spans="2:15" ht="15.5" x14ac:dyDescent="0.35">
      <c r="C69" t="s">
        <v>308</v>
      </c>
      <c r="D69" s="5">
        <v>18530044000</v>
      </c>
      <c r="E69" s="5">
        <v>4175871000</v>
      </c>
      <c r="F69" s="5">
        <v>13256216000</v>
      </c>
      <c r="G69" s="5">
        <v>11950977000</v>
      </c>
      <c r="I69" s="5">
        <v>58862874000</v>
      </c>
      <c r="J69" s="5">
        <v>60249046000</v>
      </c>
      <c r="K69" s="5">
        <v>57009157000</v>
      </c>
      <c r="L69" s="5">
        <v>34531401000</v>
      </c>
      <c r="M69" s="5">
        <v>30282784000</v>
      </c>
      <c r="N69" s="5">
        <v>16231256000</v>
      </c>
      <c r="O69" s="5">
        <v>11961112000</v>
      </c>
    </row>
    <row r="70" spans="2:15" ht="15.5" x14ac:dyDescent="0.35">
      <c r="C70" t="s">
        <v>309</v>
      </c>
    </row>
    <row r="71" spans="2:15" ht="15.5" x14ac:dyDescent="0.35">
      <c r="C71" t="s">
        <v>85</v>
      </c>
      <c r="D71" s="5">
        <v>18530044000</v>
      </c>
      <c r="E71" s="5">
        <v>4175871000</v>
      </c>
      <c r="F71" s="5">
        <v>13256216000</v>
      </c>
      <c r="G71" s="5">
        <v>11950977000</v>
      </c>
      <c r="I71" s="5">
        <v>58862874000</v>
      </c>
      <c r="J71" s="5">
        <v>60249046000</v>
      </c>
      <c r="K71" s="5">
        <v>57009157000</v>
      </c>
      <c r="L71" s="5">
        <v>34531401000</v>
      </c>
      <c r="M71" s="5">
        <v>30282784000</v>
      </c>
      <c r="N71" s="5">
        <v>16231256000</v>
      </c>
      <c r="O71" s="5">
        <v>11961112000</v>
      </c>
    </row>
    <row r="72" spans="2:15" ht="15.5" x14ac:dyDescent="0.35">
      <c r="C72" t="s">
        <v>86</v>
      </c>
      <c r="E72" s="5">
        <v>257735000</v>
      </c>
      <c r="I72" s="5">
        <v>257735000</v>
      </c>
      <c r="J72" s="5">
        <v>323732000</v>
      </c>
      <c r="K72" s="5">
        <v>569055000</v>
      </c>
      <c r="L72" s="5">
        <v>376906000</v>
      </c>
      <c r="M72" s="5">
        <v>-87514000</v>
      </c>
      <c r="N72" s="5">
        <v>199372000</v>
      </c>
      <c r="O72" s="5">
        <v>556540000</v>
      </c>
    </row>
    <row r="73" spans="2:15" ht="15.5" x14ac:dyDescent="0.35">
      <c r="C73" t="s">
        <v>87</v>
      </c>
      <c r="D73" s="5">
        <v>18530044000</v>
      </c>
      <c r="E73" s="5">
        <v>4433606000</v>
      </c>
      <c r="F73" s="5">
        <v>13256216000</v>
      </c>
      <c r="G73" s="5">
        <v>11950977000</v>
      </c>
      <c r="I73" s="5">
        <v>59120609000</v>
      </c>
      <c r="J73" s="5">
        <v>60572778000</v>
      </c>
      <c r="K73" s="5">
        <v>57578212000</v>
      </c>
      <c r="L73" s="5">
        <v>34908307000</v>
      </c>
      <c r="M73" s="5">
        <v>30195270000</v>
      </c>
      <c r="N73" s="5">
        <v>16430628000</v>
      </c>
      <c r="O73" s="5">
        <v>12517652000</v>
      </c>
    </row>
    <row r="74" spans="2:15" ht="15.5" x14ac:dyDescent="0.35">
      <c r="C74" t="s">
        <v>88</v>
      </c>
      <c r="D74" s="5">
        <v>18530044000</v>
      </c>
      <c r="E74" s="5">
        <v>4175872000</v>
      </c>
      <c r="F74" s="5">
        <v>13256216000</v>
      </c>
      <c r="G74" s="5">
        <v>11950977000</v>
      </c>
      <c r="I74" s="5">
        <v>58862875000</v>
      </c>
      <c r="J74" s="5">
        <v>60249046000</v>
      </c>
      <c r="K74" s="5">
        <v>57009157000</v>
      </c>
      <c r="L74" s="5">
        <v>34531399000</v>
      </c>
      <c r="M74" s="5">
        <v>30282784000</v>
      </c>
      <c r="N74" s="5">
        <v>16231256000</v>
      </c>
      <c r="O74" s="5">
        <v>11961112000</v>
      </c>
    </row>
    <row r="75" spans="2:15" ht="15.5" x14ac:dyDescent="0.35">
      <c r="C75" t="s">
        <v>7</v>
      </c>
      <c r="D75" s="5">
        <v>16658951000</v>
      </c>
      <c r="E75" s="5">
        <v>4824594000</v>
      </c>
      <c r="F75" s="5">
        <v>12300622000</v>
      </c>
      <c r="G75" s="5">
        <v>11216399000</v>
      </c>
      <c r="I75" s="5">
        <v>57685259000</v>
      </c>
      <c r="J75" s="5">
        <v>59067979000</v>
      </c>
      <c r="K75" s="5">
        <v>55763600000</v>
      </c>
      <c r="L75" s="5">
        <v>36253665000</v>
      </c>
      <c r="M75" s="5">
        <v>33436614000</v>
      </c>
      <c r="N75" s="5">
        <v>20013465000</v>
      </c>
      <c r="O75" s="5">
        <v>14355418000</v>
      </c>
    </row>
    <row r="76" spans="2:15" ht="15.5" x14ac:dyDescent="0.35">
      <c r="C76" t="s">
        <v>90</v>
      </c>
      <c r="D76" s="5">
        <v>18530044000</v>
      </c>
      <c r="E76" s="5">
        <v>4175872000</v>
      </c>
      <c r="F76" s="5">
        <v>13256216000</v>
      </c>
      <c r="G76" s="5">
        <v>11950977000</v>
      </c>
      <c r="I76" s="5">
        <v>58862875000</v>
      </c>
      <c r="J76" s="5">
        <v>60249046000</v>
      </c>
      <c r="K76" s="5">
        <v>57009157000</v>
      </c>
      <c r="L76" s="5">
        <v>34531399000</v>
      </c>
      <c r="M76" s="5">
        <v>30282784000</v>
      </c>
      <c r="N76" s="5">
        <v>16231256000</v>
      </c>
      <c r="O76" s="5">
        <v>11961112000</v>
      </c>
    </row>
    <row r="77" spans="2:15" ht="15.5" x14ac:dyDescent="0.35">
      <c r="C77" t="s">
        <v>91</v>
      </c>
      <c r="D77" s="5">
        <v>18530044000</v>
      </c>
      <c r="E77" s="5">
        <v>4433606000</v>
      </c>
      <c r="F77" s="5">
        <v>13256216000</v>
      </c>
      <c r="G77" s="5">
        <v>11950977000</v>
      </c>
      <c r="I77" s="5">
        <v>59120609000</v>
      </c>
      <c r="J77" s="5">
        <v>60572778000</v>
      </c>
      <c r="K77" s="5">
        <v>57578212000</v>
      </c>
      <c r="L77" s="5">
        <v>34908305000</v>
      </c>
      <c r="M77" s="5">
        <v>30195270000</v>
      </c>
      <c r="N77" s="5">
        <v>16430628000</v>
      </c>
      <c r="O77" s="5">
        <v>12517652000</v>
      </c>
    </row>
    <row r="78" spans="2:15" ht="15.5" x14ac:dyDescent="0.35">
      <c r="C78" t="s">
        <v>92</v>
      </c>
      <c r="D78" s="5">
        <v>18530044000</v>
      </c>
      <c r="E78" s="5">
        <v>4433606000</v>
      </c>
      <c r="F78" s="5">
        <v>13256216000</v>
      </c>
      <c r="G78" s="5">
        <v>11950977000</v>
      </c>
      <c r="I78" s="5">
        <v>59120609000</v>
      </c>
      <c r="J78" s="5">
        <v>60572778000</v>
      </c>
      <c r="K78" s="5">
        <v>57578212000</v>
      </c>
      <c r="L78" s="5">
        <v>34908305000</v>
      </c>
      <c r="M78" s="5">
        <v>30195270000</v>
      </c>
      <c r="N78" s="5">
        <v>16430628000</v>
      </c>
      <c r="O78" s="5">
        <v>12517652000</v>
      </c>
    </row>
    <row r="80" spans="2:15" ht="15.5" x14ac:dyDescent="0.35">
      <c r="B80" t="s">
        <v>93</v>
      </c>
      <c r="C80" t="s">
        <v>94</v>
      </c>
    </row>
    <row r="81" spans="3:15" ht="15.5" x14ac:dyDescent="0.35">
      <c r="C81" t="s">
        <v>95</v>
      </c>
    </row>
    <row r="82" spans="3:15" ht="15.5" x14ac:dyDescent="0.35">
      <c r="C82" t="s">
        <v>19</v>
      </c>
      <c r="D82" s="5">
        <v>25708781000</v>
      </c>
      <c r="E82" s="5">
        <v>25382288000</v>
      </c>
      <c r="F82" s="5">
        <v>23876225000</v>
      </c>
      <c r="G82" s="5">
        <v>29349349000</v>
      </c>
      <c r="I82" s="5">
        <v>25382288000</v>
      </c>
      <c r="J82" s="5">
        <v>19907286000</v>
      </c>
      <c r="K82" s="5">
        <v>46444138000</v>
      </c>
      <c r="L82" s="5">
        <v>97916583000</v>
      </c>
      <c r="M82" s="5">
        <v>55940779000</v>
      </c>
      <c r="N82" s="5">
        <v>27313366000</v>
      </c>
      <c r="O82" s="5">
        <v>19116632000</v>
      </c>
    </row>
    <row r="83" spans="3:15" ht="15.5" x14ac:dyDescent="0.35">
      <c r="C83" t="s">
        <v>310</v>
      </c>
      <c r="D83" s="5">
        <v>2001254000</v>
      </c>
      <c r="E83" s="5">
        <v>2001254000</v>
      </c>
      <c r="F83" s="5">
        <v>1749387000</v>
      </c>
      <c r="G83" s="5">
        <v>1709436000</v>
      </c>
      <c r="I83" s="5">
        <v>2001254000</v>
      </c>
      <c r="J83" s="5">
        <v>1797183000</v>
      </c>
      <c r="K83" s="5">
        <v>1892299000</v>
      </c>
      <c r="L83" s="5">
        <v>1889554000</v>
      </c>
      <c r="M83" s="5">
        <v>1738254000</v>
      </c>
      <c r="N83" s="5">
        <v>1681995000</v>
      </c>
      <c r="O83" s="5">
        <v>1699419000</v>
      </c>
    </row>
    <row r="84" spans="3:15" ht="15.5" x14ac:dyDescent="0.35">
      <c r="C84" t="s">
        <v>96</v>
      </c>
      <c r="D84" s="5">
        <v>16323079000</v>
      </c>
      <c r="E84" s="5">
        <v>4886175000</v>
      </c>
      <c r="F84" s="5">
        <v>8958878000</v>
      </c>
      <c r="G84" s="5">
        <v>18165291000</v>
      </c>
      <c r="I84" s="5">
        <v>4886175000</v>
      </c>
      <c r="J84" s="5">
        <v>10263967000</v>
      </c>
      <c r="K84" s="5">
        <v>8421915000</v>
      </c>
      <c r="L84" s="5">
        <v>2543090000</v>
      </c>
      <c r="M84" s="5">
        <v>6431870000</v>
      </c>
      <c r="N84" s="5">
        <v>2274788000</v>
      </c>
      <c r="O84" s="5">
        <v>3249744000</v>
      </c>
    </row>
    <row r="85" spans="3:15" ht="15.5" x14ac:dyDescent="0.35">
      <c r="C85" t="s">
        <v>103</v>
      </c>
      <c r="D85" s="5">
        <v>361730566000</v>
      </c>
      <c r="E85" s="5">
        <v>369715036000</v>
      </c>
      <c r="F85" s="5">
        <v>314565238000</v>
      </c>
      <c r="G85" s="5">
        <v>309158477000</v>
      </c>
      <c r="I85" s="5">
        <v>369715036000</v>
      </c>
      <c r="J85" s="5">
        <v>389626016000</v>
      </c>
      <c r="K85" s="5">
        <v>343772363000</v>
      </c>
      <c r="L85" s="5">
        <v>290164481000</v>
      </c>
      <c r="M85" s="5">
        <v>254619750000</v>
      </c>
      <c r="N85" s="5">
        <v>215692531000</v>
      </c>
      <c r="O85" s="5">
        <v>207787542000</v>
      </c>
    </row>
    <row r="86" spans="3:15" ht="15.5" x14ac:dyDescent="0.35">
      <c r="C86" t="s">
        <v>78</v>
      </c>
      <c r="D86" s="5">
        <v>1220514000</v>
      </c>
      <c r="E86" s="5">
        <v>1220514000</v>
      </c>
      <c r="F86" s="5">
        <v>962474000</v>
      </c>
      <c r="G86" s="5">
        <v>962474000</v>
      </c>
      <c r="I86" s="5">
        <v>1220514000</v>
      </c>
      <c r="J86" s="5">
        <v>962474000</v>
      </c>
      <c r="K86" s="5">
        <v>621479000</v>
      </c>
      <c r="L86" s="5">
        <v>57403000</v>
      </c>
      <c r="M86" s="5">
        <v>-306865000</v>
      </c>
      <c r="N86" s="5">
        <v>-219351000</v>
      </c>
      <c r="O86" s="5">
        <v>-418723000</v>
      </c>
    </row>
    <row r="87" spans="3:15" ht="15.5" x14ac:dyDescent="0.35">
      <c r="C87" t="s">
        <v>104</v>
      </c>
      <c r="D87" s="5">
        <v>759067022000</v>
      </c>
      <c r="E87" s="5">
        <v>748430926000</v>
      </c>
      <c r="F87" s="5">
        <v>728886887000</v>
      </c>
      <c r="G87" s="5">
        <v>721069557000</v>
      </c>
      <c r="I87" s="5">
        <v>748430926000</v>
      </c>
      <c r="J87" s="5">
        <v>710958731000</v>
      </c>
      <c r="K87" s="5">
        <v>573224104000</v>
      </c>
      <c r="L87" s="5">
        <v>555826745000</v>
      </c>
      <c r="M87" s="5">
        <v>435816821000</v>
      </c>
      <c r="N87" s="5">
        <v>364679878000</v>
      </c>
      <c r="O87" s="5">
        <v>312638210000</v>
      </c>
    </row>
    <row r="88" spans="3:15" ht="15.5" x14ac:dyDescent="0.35">
      <c r="C88" t="s">
        <v>105</v>
      </c>
    </row>
    <row r="89" spans="3:15" ht="15.5" x14ac:dyDescent="0.35">
      <c r="C89" t="s">
        <v>368</v>
      </c>
      <c r="D89" s="5">
        <v>8318955000</v>
      </c>
      <c r="E89" s="5">
        <v>8837913000</v>
      </c>
      <c r="F89" s="5">
        <v>7412270000</v>
      </c>
      <c r="G89" s="5">
        <v>7182895000</v>
      </c>
      <c r="I89" s="5">
        <v>8837913000</v>
      </c>
      <c r="J89" s="5">
        <v>9102244000</v>
      </c>
      <c r="K89" s="5">
        <v>7409224000</v>
      </c>
      <c r="L89" s="5">
        <v>7929206000</v>
      </c>
      <c r="M89" s="5">
        <v>7282930000</v>
      </c>
      <c r="N89" s="5">
        <v>7107013000</v>
      </c>
      <c r="O89" s="5">
        <v>7160062000</v>
      </c>
    </row>
    <row r="90" spans="3:15" ht="15.5" x14ac:dyDescent="0.35">
      <c r="C90" t="s">
        <v>108</v>
      </c>
      <c r="D90" s="5">
        <v>313357472000</v>
      </c>
      <c r="E90" s="5">
        <v>316696805000</v>
      </c>
      <c r="F90" s="5">
        <v>336034865000</v>
      </c>
      <c r="G90" s="5">
        <v>338908607000</v>
      </c>
      <c r="I90" s="5">
        <v>316696805000</v>
      </c>
      <c r="J90" s="5">
        <v>264443310000</v>
      </c>
      <c r="K90" s="5">
        <v>263677199000</v>
      </c>
      <c r="L90" s="5">
        <v>205210287000</v>
      </c>
      <c r="M90" s="5">
        <v>209713772000</v>
      </c>
      <c r="N90" s="5">
        <v>217503510000</v>
      </c>
      <c r="O90" s="5">
        <v>190676203000</v>
      </c>
    </row>
    <row r="91" spans="3:15" ht="15.5" x14ac:dyDescent="0.35">
      <c r="C91" t="s">
        <v>106</v>
      </c>
      <c r="D91" s="5">
        <v>385751002000</v>
      </c>
      <c r="E91" s="5">
        <v>386580498000</v>
      </c>
      <c r="F91" s="5">
        <v>362608651000</v>
      </c>
      <c r="G91" s="5">
        <v>352714715000</v>
      </c>
      <c r="I91" s="5">
        <v>386580498000</v>
      </c>
      <c r="J91" s="5">
        <v>330378059000</v>
      </c>
      <c r="K91" s="5">
        <v>218663067000</v>
      </c>
      <c r="L91" s="5">
        <v>171068715000</v>
      </c>
      <c r="M91" s="5">
        <v>183234444000</v>
      </c>
      <c r="N91" s="5">
        <v>192685928000</v>
      </c>
      <c r="O91" s="5">
        <v>199249048000</v>
      </c>
    </row>
    <row r="92" spans="3:15" ht="15.5" x14ac:dyDescent="0.35">
      <c r="C92" t="s">
        <v>109</v>
      </c>
      <c r="D92" s="5">
        <v>8690859000</v>
      </c>
      <c r="E92" s="5">
        <v>10841424000</v>
      </c>
      <c r="F92" s="5">
        <v>13385095000</v>
      </c>
      <c r="G92" s="5">
        <v>13385095000</v>
      </c>
      <c r="I92" s="5">
        <v>10841424000</v>
      </c>
      <c r="J92" s="5">
        <v>13385095000</v>
      </c>
      <c r="K92" s="5">
        <v>16045918000</v>
      </c>
      <c r="L92" s="5">
        <v>20015757000</v>
      </c>
      <c r="M92" s="5">
        <v>18682433000</v>
      </c>
      <c r="N92" s="5">
        <v>12164868000</v>
      </c>
      <c r="O92" s="5">
        <v>9730325000</v>
      </c>
    </row>
    <row r="93" spans="3:15" ht="15.5" x14ac:dyDescent="0.35">
      <c r="C93" t="s">
        <v>110</v>
      </c>
      <c r="D93" s="5">
        <v>722827138000</v>
      </c>
      <c r="E93" s="5">
        <v>729624970000</v>
      </c>
      <c r="F93" s="5">
        <v>725966906000</v>
      </c>
      <c r="G93" s="5">
        <v>718739658000</v>
      </c>
      <c r="I93" s="5">
        <v>729624970000</v>
      </c>
      <c r="J93" s="5">
        <v>623842405000</v>
      </c>
      <c r="K93" s="5">
        <v>512216350000</v>
      </c>
      <c r="L93" s="5">
        <v>410282388000</v>
      </c>
      <c r="M93" s="5">
        <v>426072049000</v>
      </c>
      <c r="N93" s="5">
        <v>434717632000</v>
      </c>
      <c r="O93" s="5">
        <v>415482630000</v>
      </c>
    </row>
    <row r="94" spans="3:15" ht="15.5" x14ac:dyDescent="0.35">
      <c r="C94" t="s">
        <v>111</v>
      </c>
      <c r="D94" s="5">
        <v>1481894160000</v>
      </c>
      <c r="E94" s="5">
        <v>1478055896000</v>
      </c>
      <c r="F94" s="5">
        <v>1454853793000</v>
      </c>
      <c r="G94" s="5">
        <v>1439809215000</v>
      </c>
      <c r="I94" s="5">
        <v>1478055896000</v>
      </c>
      <c r="J94" s="5">
        <v>1334801136000</v>
      </c>
      <c r="K94" s="5">
        <v>1085440454000</v>
      </c>
      <c r="L94" s="5">
        <v>966109133000</v>
      </c>
      <c r="M94" s="5">
        <v>861888870000</v>
      </c>
      <c r="N94" s="5">
        <v>799397510000</v>
      </c>
      <c r="O94" s="5">
        <v>728120840000</v>
      </c>
    </row>
    <row r="95" spans="3:15" ht="15.5" x14ac:dyDescent="0.35">
      <c r="C95" t="s">
        <v>112</v>
      </c>
    </row>
    <row r="96" spans="3:15" ht="15.5" x14ac:dyDescent="0.35">
      <c r="C96" t="s">
        <v>113</v>
      </c>
    </row>
    <row r="97" spans="3:15" ht="15.5" x14ac:dyDescent="0.35">
      <c r="C97" t="s">
        <v>114</v>
      </c>
      <c r="D97" s="5">
        <v>300487002000</v>
      </c>
      <c r="E97" s="5">
        <v>301278402000</v>
      </c>
      <c r="F97" s="5">
        <v>278812270000</v>
      </c>
      <c r="G97" s="5">
        <v>275250962000</v>
      </c>
      <c r="I97" s="5">
        <v>301278402000</v>
      </c>
      <c r="J97" s="5">
        <v>322806585000</v>
      </c>
      <c r="K97" s="5">
        <v>222833106000</v>
      </c>
      <c r="L97" s="5">
        <v>160919047000</v>
      </c>
      <c r="M97" s="5">
        <v>144512979000</v>
      </c>
      <c r="N97" s="5">
        <v>110615261000</v>
      </c>
      <c r="O97" s="5">
        <v>114660004000</v>
      </c>
    </row>
    <row r="98" spans="3:15" ht="15.5" x14ac:dyDescent="0.35">
      <c r="C98" t="s">
        <v>115</v>
      </c>
      <c r="D98" s="5">
        <v>35993116000</v>
      </c>
      <c r="E98" s="5">
        <v>39435078000</v>
      </c>
      <c r="F98" s="5">
        <v>39351377000</v>
      </c>
      <c r="G98" s="5">
        <v>36783027000</v>
      </c>
      <c r="I98" s="5">
        <v>39435078000</v>
      </c>
      <c r="J98" s="5">
        <v>48181898000</v>
      </c>
      <c r="K98" s="5">
        <v>8723051000</v>
      </c>
      <c r="L98" s="5">
        <v>7765478000</v>
      </c>
      <c r="M98" s="5">
        <v>7569640000</v>
      </c>
      <c r="N98" s="5">
        <v>4730527000</v>
      </c>
      <c r="O98" s="5">
        <v>8164176000</v>
      </c>
    </row>
    <row r="99" spans="3:15" ht="15.5" x14ac:dyDescent="0.35">
      <c r="C99" t="s">
        <v>311</v>
      </c>
      <c r="D99" s="5">
        <v>12227447000</v>
      </c>
      <c r="E99" s="5">
        <v>13622616000</v>
      </c>
      <c r="F99" s="5">
        <v>10997552000</v>
      </c>
      <c r="G99" s="5">
        <v>6690756000</v>
      </c>
      <c r="I99" s="5">
        <v>13622616000</v>
      </c>
      <c r="J99" s="5">
        <v>14227349000</v>
      </c>
      <c r="K99" s="5">
        <v>4812560000</v>
      </c>
      <c r="M99" s="5">
        <v>11127834000</v>
      </c>
      <c r="N99" s="5">
        <v>1964124000</v>
      </c>
      <c r="O99" s="5">
        <v>5236865000</v>
      </c>
    </row>
    <row r="100" spans="3:15" ht="15.5" x14ac:dyDescent="0.35">
      <c r="C100" t="s">
        <v>116</v>
      </c>
      <c r="D100" s="5">
        <v>40179938000</v>
      </c>
      <c r="E100" s="5">
        <v>42640699000</v>
      </c>
      <c r="F100" s="5">
        <v>35763082000</v>
      </c>
      <c r="G100" s="5">
        <v>38302433000</v>
      </c>
      <c r="I100" s="5">
        <v>42640699000</v>
      </c>
      <c r="J100" s="5">
        <v>49649433000</v>
      </c>
      <c r="K100" s="5">
        <v>49297447000</v>
      </c>
      <c r="L100" s="5">
        <v>13092148000</v>
      </c>
      <c r="M100" s="5">
        <v>7753747000</v>
      </c>
      <c r="N100" s="5">
        <v>4824642000</v>
      </c>
      <c r="O100" s="5">
        <v>4171784000</v>
      </c>
    </row>
    <row r="101" spans="3:15" ht="15.5" x14ac:dyDescent="0.35">
      <c r="C101" t="s">
        <v>118</v>
      </c>
      <c r="D101" s="5">
        <v>4289926000</v>
      </c>
      <c r="E101" s="5">
        <v>2774079000</v>
      </c>
      <c r="F101" s="5">
        <v>1995448000</v>
      </c>
      <c r="G101" s="5">
        <v>3618347000</v>
      </c>
      <c r="I101" s="5">
        <v>2774079000</v>
      </c>
      <c r="J101" s="5">
        <v>3737535000</v>
      </c>
      <c r="K101" s="5">
        <v>3485433000</v>
      </c>
      <c r="L101" s="5">
        <v>1555150000</v>
      </c>
      <c r="M101" s="5">
        <v>2668246000</v>
      </c>
      <c r="N101" s="5">
        <v>956491000</v>
      </c>
      <c r="O101" s="5">
        <v>1651878000</v>
      </c>
    </row>
    <row r="102" spans="3:15" ht="15.5" x14ac:dyDescent="0.35">
      <c r="C102" t="s">
        <v>119</v>
      </c>
      <c r="D102" s="5">
        <v>23671203000</v>
      </c>
      <c r="E102" s="5">
        <v>22260431000</v>
      </c>
      <c r="F102" s="5">
        <v>18761864000</v>
      </c>
      <c r="G102" s="5">
        <v>17794898000</v>
      </c>
      <c r="I102" s="5">
        <v>22260431000</v>
      </c>
      <c r="J102" s="5">
        <v>15395900000</v>
      </c>
      <c r="K102" s="5">
        <v>13124443000</v>
      </c>
      <c r="L102" s="5">
        <v>24147290000</v>
      </c>
      <c r="M102" s="5">
        <v>16782296000</v>
      </c>
      <c r="N102" s="5">
        <v>9264077000</v>
      </c>
      <c r="O102" s="5">
        <v>11165346000</v>
      </c>
    </row>
    <row r="103" spans="3:15" ht="15.5" x14ac:dyDescent="0.35">
      <c r="C103" t="s">
        <v>121</v>
      </c>
      <c r="D103" s="5">
        <v>304305239000</v>
      </c>
      <c r="E103" s="5">
        <v>317870321000</v>
      </c>
      <c r="F103" s="5">
        <v>318922569000</v>
      </c>
      <c r="G103" s="5">
        <v>323272083000</v>
      </c>
      <c r="I103" s="5">
        <v>317870321000</v>
      </c>
      <c r="J103" s="5">
        <v>215791577000</v>
      </c>
      <c r="K103" s="5">
        <v>134452194000</v>
      </c>
      <c r="L103" s="5">
        <v>142010313000</v>
      </c>
      <c r="M103" s="5">
        <v>93516800000</v>
      </c>
      <c r="N103" s="5">
        <v>88098612000</v>
      </c>
      <c r="O103" s="5">
        <v>87024640000</v>
      </c>
    </row>
    <row r="104" spans="3:15" ht="15.5" x14ac:dyDescent="0.35">
      <c r="C104" t="s">
        <v>617</v>
      </c>
      <c r="D104" s="5">
        <v>35362907000</v>
      </c>
      <c r="E104" s="5">
        <v>33547632000</v>
      </c>
      <c r="F104" s="5">
        <v>36193016000</v>
      </c>
      <c r="G104" s="5">
        <v>35114746000</v>
      </c>
      <c r="I104" s="5">
        <v>33547632000</v>
      </c>
      <c r="J104" s="5">
        <v>29964043000</v>
      </c>
      <c r="K104" s="5">
        <v>18615501000</v>
      </c>
      <c r="L104" s="5">
        <v>10897801000</v>
      </c>
      <c r="M104" s="5">
        <v>4548675000</v>
      </c>
      <c r="N104" s="5">
        <v>9631741000</v>
      </c>
      <c r="O104" s="5">
        <v>12528202000</v>
      </c>
    </row>
    <row r="105" spans="3:15" ht="15.5" x14ac:dyDescent="0.35">
      <c r="C105" t="s">
        <v>393</v>
      </c>
      <c r="D105" s="5">
        <v>35364293000</v>
      </c>
      <c r="E105" s="5">
        <v>33114293000</v>
      </c>
      <c r="F105" s="5">
        <v>35680518000</v>
      </c>
      <c r="G105" s="5">
        <v>34180518000</v>
      </c>
      <c r="I105" s="5">
        <v>33114293000</v>
      </c>
      <c r="J105" s="5">
        <v>28528831000</v>
      </c>
      <c r="K105" s="5">
        <v>17523940000</v>
      </c>
      <c r="L105" s="5">
        <v>10513940000</v>
      </c>
      <c r="M105" s="5">
        <v>4120000000</v>
      </c>
      <c r="N105" s="5">
        <v>9520000000</v>
      </c>
      <c r="O105" s="5">
        <v>12225000000</v>
      </c>
    </row>
    <row r="106" spans="3:15" ht="15.5" x14ac:dyDescent="0.35">
      <c r="C106" t="s">
        <v>120</v>
      </c>
      <c r="D106" s="5">
        <v>-1386000</v>
      </c>
      <c r="E106" s="5">
        <v>433339000</v>
      </c>
      <c r="F106" s="5">
        <v>512498000</v>
      </c>
      <c r="G106" s="5">
        <v>934228000</v>
      </c>
      <c r="I106" s="5">
        <v>433339000</v>
      </c>
      <c r="J106" s="5">
        <v>1435212000</v>
      </c>
      <c r="K106" s="5">
        <v>1091561000</v>
      </c>
      <c r="L106" s="5">
        <v>383861000</v>
      </c>
      <c r="M106" s="5">
        <v>428675000</v>
      </c>
      <c r="N106" s="5">
        <v>111741000</v>
      </c>
      <c r="O106" s="5">
        <v>303202000</v>
      </c>
    </row>
    <row r="107" spans="3:15" ht="15.5" x14ac:dyDescent="0.35">
      <c r="C107" t="s">
        <v>618</v>
      </c>
      <c r="D107" s="5">
        <v>35362907000</v>
      </c>
      <c r="E107" s="5">
        <v>33547632000</v>
      </c>
      <c r="F107" s="5">
        <v>36193016000</v>
      </c>
      <c r="G107" s="5">
        <v>35114746000</v>
      </c>
      <c r="I107" s="5">
        <v>33547632000</v>
      </c>
      <c r="J107" s="5">
        <v>29964043000</v>
      </c>
      <c r="K107" s="5">
        <v>18615501000</v>
      </c>
      <c r="L107" s="5">
        <v>10897801000</v>
      </c>
      <c r="M107" s="5">
        <v>4548675000</v>
      </c>
      <c r="N107" s="5">
        <v>9631741000</v>
      </c>
      <c r="O107" s="5">
        <v>12528202000</v>
      </c>
    </row>
    <row r="108" spans="3:15" ht="15.5" x14ac:dyDescent="0.35">
      <c r="C108" t="s">
        <v>122</v>
      </c>
      <c r="D108" s="5">
        <v>304305239000</v>
      </c>
      <c r="E108" s="5">
        <v>317870321000</v>
      </c>
      <c r="F108" s="5">
        <v>318922569000</v>
      </c>
      <c r="G108" s="5">
        <v>323272083000</v>
      </c>
      <c r="I108" s="5">
        <v>317870321000</v>
      </c>
      <c r="J108" s="5">
        <v>215791577000</v>
      </c>
      <c r="K108" s="5">
        <v>134452194000</v>
      </c>
      <c r="L108" s="5">
        <v>142010313000</v>
      </c>
      <c r="M108" s="5">
        <v>93516800000</v>
      </c>
      <c r="N108" s="5">
        <v>88098612000</v>
      </c>
      <c r="O108" s="5">
        <v>87024640000</v>
      </c>
    </row>
    <row r="109" spans="3:15" ht="15.5" x14ac:dyDescent="0.35">
      <c r="C109" t="s">
        <v>316</v>
      </c>
    </row>
    <row r="110" spans="3:15" ht="15.5" x14ac:dyDescent="0.35">
      <c r="C110" t="s">
        <v>314</v>
      </c>
      <c r="D110" s="5">
        <v>286757498000</v>
      </c>
      <c r="E110" s="5">
        <v>300330691000</v>
      </c>
      <c r="F110" s="5">
        <v>301269458000</v>
      </c>
      <c r="G110" s="5">
        <v>303618972000</v>
      </c>
      <c r="I110" s="5">
        <v>300330691000</v>
      </c>
      <c r="J110" s="5">
        <v>198824377000</v>
      </c>
      <c r="K110" s="5">
        <v>126408481000</v>
      </c>
      <c r="L110" s="5">
        <v>136166862000</v>
      </c>
      <c r="M110" s="5">
        <v>86101250000</v>
      </c>
      <c r="N110" s="5">
        <v>80461250000</v>
      </c>
      <c r="O110" s="5">
        <v>78675000000</v>
      </c>
    </row>
    <row r="111" spans="3:15" ht="15.5" x14ac:dyDescent="0.35">
      <c r="C111" t="s">
        <v>125</v>
      </c>
      <c r="D111" s="5">
        <v>1225765000</v>
      </c>
      <c r="E111" s="5">
        <v>1225765000</v>
      </c>
      <c r="F111" s="5">
        <v>1574781000</v>
      </c>
      <c r="G111" s="5">
        <v>1574781000</v>
      </c>
      <c r="I111" s="5">
        <v>1225765000</v>
      </c>
      <c r="J111" s="5">
        <v>1574781000</v>
      </c>
      <c r="K111" s="5">
        <v>1361456000</v>
      </c>
      <c r="L111" s="5">
        <v>226258000</v>
      </c>
      <c r="M111" s="5">
        <v>610120000</v>
      </c>
      <c r="N111" s="5">
        <v>123525000</v>
      </c>
      <c r="O111" s="5">
        <v>182976000</v>
      </c>
    </row>
    <row r="112" spans="3:15" ht="15.5" x14ac:dyDescent="0.35">
      <c r="C112" t="s">
        <v>317</v>
      </c>
      <c r="D112" s="5">
        <v>287983263000</v>
      </c>
      <c r="E112" s="5">
        <v>301556456000</v>
      </c>
      <c r="F112" s="5">
        <v>302844239000</v>
      </c>
      <c r="G112" s="5">
        <v>305193753000</v>
      </c>
      <c r="I112" s="5">
        <v>301556456000</v>
      </c>
      <c r="J112" s="5">
        <v>200399158000</v>
      </c>
      <c r="K112" s="5">
        <v>127769937000</v>
      </c>
      <c r="L112" s="5">
        <v>136393120000</v>
      </c>
      <c r="M112" s="5">
        <v>86711370000</v>
      </c>
      <c r="N112" s="5">
        <v>80584775000</v>
      </c>
      <c r="O112" s="5">
        <v>78857976000</v>
      </c>
    </row>
    <row r="113" spans="2:15" ht="15.5" x14ac:dyDescent="0.35">
      <c r="C113" t="s">
        <v>619</v>
      </c>
      <c r="D113" s="5">
        <v>8140889000</v>
      </c>
      <c r="E113" s="5">
        <v>8132778000</v>
      </c>
      <c r="F113" s="5">
        <v>9043686000</v>
      </c>
      <c r="G113" s="5">
        <v>11043686000</v>
      </c>
      <c r="I113" s="5">
        <v>8132778000</v>
      </c>
      <c r="J113" s="5">
        <v>8380968000</v>
      </c>
      <c r="K113" s="5">
        <v>356145000</v>
      </c>
      <c r="M113" s="5">
        <v>1306413000</v>
      </c>
      <c r="N113" s="5">
        <v>1806413000</v>
      </c>
      <c r="O113" s="5">
        <v>3304301000</v>
      </c>
    </row>
    <row r="114" spans="2:15" ht="15.5" x14ac:dyDescent="0.35">
      <c r="C114" t="s">
        <v>127</v>
      </c>
      <c r="D114" s="5">
        <v>640155148000</v>
      </c>
      <c r="E114" s="5">
        <v>652696355000</v>
      </c>
      <c r="F114" s="5">
        <v>633927855000</v>
      </c>
      <c r="G114" s="5">
        <v>633637791000</v>
      </c>
      <c r="I114" s="5">
        <v>652696355000</v>
      </c>
      <c r="J114" s="5">
        <v>568562205000</v>
      </c>
      <c r="K114" s="5">
        <v>375900801000</v>
      </c>
      <c r="L114" s="5">
        <v>313827161000</v>
      </c>
      <c r="M114" s="5">
        <v>242578454000</v>
      </c>
      <c r="N114" s="5">
        <v>208345614000</v>
      </c>
      <c r="O114" s="5">
        <v>214212846000</v>
      </c>
    </row>
    <row r="115" spans="2:15" ht="15.5" x14ac:dyDescent="0.35">
      <c r="C115" t="s">
        <v>128</v>
      </c>
    </row>
    <row r="116" spans="2:15" ht="15.5" x14ac:dyDescent="0.35">
      <c r="C116" t="s">
        <v>129</v>
      </c>
      <c r="D116" s="5">
        <v>387350000000</v>
      </c>
      <c r="E116" s="5">
        <v>387350000000</v>
      </c>
      <c r="F116" s="5">
        <v>387350000000</v>
      </c>
      <c r="G116" s="5">
        <v>387350000000</v>
      </c>
      <c r="I116" s="5">
        <v>387350000000</v>
      </c>
      <c r="J116" s="5">
        <v>387350000000</v>
      </c>
      <c r="K116" s="5">
        <v>387350000000</v>
      </c>
      <c r="L116" s="5">
        <v>387350000000</v>
      </c>
      <c r="M116" s="5">
        <v>387350000000</v>
      </c>
      <c r="N116" s="5">
        <v>387350000000</v>
      </c>
      <c r="O116" s="5">
        <v>328850000000</v>
      </c>
    </row>
    <row r="117" spans="2:15" ht="15.5" x14ac:dyDescent="0.35">
      <c r="C117" t="s">
        <v>130</v>
      </c>
      <c r="D117" s="5">
        <v>73893603000</v>
      </c>
      <c r="E117" s="5">
        <v>73893603000</v>
      </c>
      <c r="F117" s="5">
        <v>73893603000</v>
      </c>
      <c r="G117" s="5">
        <v>73893603000</v>
      </c>
      <c r="I117" s="5">
        <v>73893603000</v>
      </c>
      <c r="J117" s="5">
        <v>73893603000</v>
      </c>
      <c r="K117" s="5">
        <v>73893603000</v>
      </c>
      <c r="L117" s="5">
        <v>73893603000</v>
      </c>
      <c r="M117" s="5">
        <v>73893603000</v>
      </c>
      <c r="N117" s="5">
        <v>73893603000</v>
      </c>
      <c r="O117" s="5">
        <v>71680328000</v>
      </c>
    </row>
    <row r="118" spans="2:15" ht="15.5" x14ac:dyDescent="0.35">
      <c r="C118" t="s">
        <v>131</v>
      </c>
      <c r="D118" s="5">
        <v>373070029000</v>
      </c>
      <c r="E118" s="5">
        <v>356690558000</v>
      </c>
      <c r="F118" s="5">
        <v>356973675000</v>
      </c>
      <c r="G118" s="5">
        <v>342201493000</v>
      </c>
      <c r="I118" s="5">
        <v>356690558000</v>
      </c>
      <c r="J118" s="5">
        <v>299263338000</v>
      </c>
      <c r="K118" s="5">
        <v>244409854000</v>
      </c>
      <c r="L118" s="5">
        <v>189210331000</v>
      </c>
      <c r="M118" s="5">
        <v>155257684000</v>
      </c>
      <c r="N118" s="5">
        <v>123670306000</v>
      </c>
      <c r="O118" s="5">
        <v>103856214000</v>
      </c>
    </row>
    <row r="119" spans="2:15" ht="15.5" x14ac:dyDescent="0.35">
      <c r="C119" t="s">
        <v>132</v>
      </c>
      <c r="D119" s="5">
        <v>25510981000</v>
      </c>
      <c r="E119" s="5">
        <v>25510981000</v>
      </c>
      <c r="F119" s="5">
        <v>21637481000</v>
      </c>
      <c r="G119" s="5">
        <v>21637481000</v>
      </c>
      <c r="I119" s="5">
        <v>25510981000</v>
      </c>
      <c r="J119" s="5">
        <v>21637481000</v>
      </c>
      <c r="K119" s="5">
        <v>11822553000</v>
      </c>
    </row>
    <row r="120" spans="2:15" ht="15.5" x14ac:dyDescent="0.35">
      <c r="C120" t="s">
        <v>133</v>
      </c>
      <c r="D120" s="5">
        <v>347559048000</v>
      </c>
      <c r="E120" s="5">
        <v>331179577000</v>
      </c>
      <c r="F120" s="5">
        <v>335336194000</v>
      </c>
      <c r="G120" s="5">
        <v>320564012000</v>
      </c>
      <c r="I120" s="5">
        <v>331179577000</v>
      </c>
      <c r="J120" s="5">
        <v>277625857000</v>
      </c>
      <c r="K120" s="5">
        <v>232587301000</v>
      </c>
      <c r="L120" s="5">
        <v>189210331000</v>
      </c>
      <c r="M120" s="5">
        <v>155257684000</v>
      </c>
      <c r="N120" s="5">
        <v>123670306000</v>
      </c>
      <c r="O120" s="5">
        <v>103856214000</v>
      </c>
    </row>
    <row r="121" spans="2:15" ht="15.5" x14ac:dyDescent="0.35">
      <c r="C121" t="s">
        <v>134</v>
      </c>
      <c r="D121" s="5">
        <v>373070029000</v>
      </c>
      <c r="E121" s="5">
        <v>356690558000</v>
      </c>
      <c r="F121" s="5">
        <v>356973675000</v>
      </c>
      <c r="G121" s="5">
        <v>342201493000</v>
      </c>
      <c r="I121" s="5">
        <v>356690558000</v>
      </c>
      <c r="J121" s="5">
        <v>299263338000</v>
      </c>
      <c r="K121" s="5">
        <v>244409854000</v>
      </c>
      <c r="L121" s="5">
        <v>189210331000</v>
      </c>
      <c r="M121" s="5">
        <v>155257684000</v>
      </c>
      <c r="N121" s="5">
        <v>123670306000</v>
      </c>
      <c r="O121" s="5">
        <v>103856214000</v>
      </c>
    </row>
    <row r="122" spans="2:15" ht="15.5" x14ac:dyDescent="0.35">
      <c r="C122" t="s">
        <v>135</v>
      </c>
      <c r="D122" s="5">
        <v>6204866000</v>
      </c>
      <c r="E122" s="5">
        <v>6204866000</v>
      </c>
      <c r="F122" s="5">
        <v>1746186000</v>
      </c>
      <c r="G122" s="5">
        <v>1763854000</v>
      </c>
      <c r="I122" s="5">
        <v>6204866000</v>
      </c>
      <c r="J122" s="5">
        <v>4769516000</v>
      </c>
      <c r="K122" s="5">
        <v>3264717000</v>
      </c>
      <c r="L122" s="5">
        <v>1770635000</v>
      </c>
      <c r="M122" s="5">
        <v>3115994000</v>
      </c>
      <c r="N122" s="5">
        <v>6357338000</v>
      </c>
      <c r="O122" s="5">
        <v>9940174000</v>
      </c>
    </row>
    <row r="123" spans="2:15" ht="15.5" x14ac:dyDescent="0.35">
      <c r="C123" t="s">
        <v>9</v>
      </c>
      <c r="D123" s="5">
        <v>841739012000</v>
      </c>
      <c r="E123" s="5">
        <v>825359541000</v>
      </c>
      <c r="F123" s="5">
        <v>820925938000</v>
      </c>
      <c r="G123" s="5">
        <v>806171424000</v>
      </c>
      <c r="I123" s="5">
        <v>825359541000</v>
      </c>
      <c r="J123" s="5">
        <v>766238931000</v>
      </c>
      <c r="K123" s="5">
        <v>709539653000</v>
      </c>
      <c r="L123" s="5">
        <v>652281972000</v>
      </c>
      <c r="M123" s="5">
        <v>619310416000</v>
      </c>
      <c r="N123" s="5">
        <v>591051896000</v>
      </c>
      <c r="O123" s="5">
        <v>513907993000</v>
      </c>
    </row>
    <row r="124" spans="2:15" ht="15.5" x14ac:dyDescent="0.35">
      <c r="C124" t="s">
        <v>136</v>
      </c>
      <c r="D124" s="5">
        <v>1481894160000</v>
      </c>
      <c r="E124" s="5">
        <v>1478055896000</v>
      </c>
      <c r="F124" s="5">
        <v>1454853793000</v>
      </c>
      <c r="G124" s="5">
        <v>1439809215000</v>
      </c>
      <c r="I124" s="5">
        <v>1478055896000</v>
      </c>
      <c r="J124" s="5">
        <v>1334801136000</v>
      </c>
      <c r="K124" s="5">
        <v>1085440454000</v>
      </c>
      <c r="L124" s="5">
        <v>966109133000</v>
      </c>
      <c r="M124" s="5">
        <v>861888870000</v>
      </c>
      <c r="N124" s="5">
        <v>799397510000</v>
      </c>
      <c r="O124" s="5">
        <v>728120839000</v>
      </c>
    </row>
    <row r="125" spans="2:15" ht="15.5" x14ac:dyDescent="0.35">
      <c r="C125" t="s">
        <v>137</v>
      </c>
      <c r="D125" s="5">
        <v>3873500000</v>
      </c>
      <c r="E125" s="5">
        <v>3873500000</v>
      </c>
      <c r="F125" s="5">
        <v>3873500000</v>
      </c>
      <c r="G125" s="5">
        <v>3873500000</v>
      </c>
      <c r="I125" s="5">
        <v>3873500000</v>
      </c>
      <c r="J125" s="5">
        <v>3873500000</v>
      </c>
      <c r="K125" s="5">
        <v>3873500000</v>
      </c>
      <c r="L125" s="5">
        <v>3873500000</v>
      </c>
      <c r="M125" s="5">
        <v>3873500000</v>
      </c>
      <c r="N125" s="5">
        <v>3873500000</v>
      </c>
      <c r="O125" s="5">
        <v>3288500000</v>
      </c>
    </row>
    <row r="127" spans="2:15" ht="15.5" x14ac:dyDescent="0.35">
      <c r="B127" t="s">
        <v>138</v>
      </c>
      <c r="C127" t="s">
        <v>139</v>
      </c>
      <c r="D127" s="5">
        <v>14869032000</v>
      </c>
      <c r="E127" s="5">
        <v>-50312175000</v>
      </c>
      <c r="F127" s="5">
        <v>6732728000</v>
      </c>
      <c r="G127" s="5">
        <v>-50141959000</v>
      </c>
      <c r="I127" s="5">
        <v>-33769270000</v>
      </c>
      <c r="J127" s="5">
        <v>8792855000</v>
      </c>
      <c r="K127" s="5">
        <v>65550535000</v>
      </c>
      <c r="L127" s="5">
        <v>5458276000</v>
      </c>
      <c r="M127" s="5">
        <v>27933266000</v>
      </c>
      <c r="N127" s="5">
        <v>-15130323000</v>
      </c>
      <c r="O127" s="5">
        <v>-1275467000</v>
      </c>
    </row>
    <row r="128" spans="2:15" ht="15.5" x14ac:dyDescent="0.35">
      <c r="C128" t="s">
        <v>140</v>
      </c>
      <c r="D128" s="5">
        <v>65858450000</v>
      </c>
      <c r="E128" s="5">
        <v>64729695000</v>
      </c>
      <c r="F128" s="5">
        <v>66147507000</v>
      </c>
      <c r="G128" s="5">
        <v>45630813000</v>
      </c>
      <c r="I128" s="5">
        <v>229075413000</v>
      </c>
      <c r="J128" s="5">
        <v>250890394000</v>
      </c>
      <c r="K128" s="5">
        <v>201420713000</v>
      </c>
      <c r="L128" s="5">
        <v>157576912000</v>
      </c>
      <c r="M128" s="5">
        <v>106179788000</v>
      </c>
      <c r="N128" s="5">
        <v>95142104000</v>
      </c>
      <c r="O128" s="5">
        <v>125410252000</v>
      </c>
    </row>
    <row r="129" spans="3:15" ht="15.5" x14ac:dyDescent="0.35">
      <c r="C129" t="s">
        <v>620</v>
      </c>
      <c r="D129" s="5">
        <v>-27092770000</v>
      </c>
      <c r="E129" s="5">
        <v>-108187924000</v>
      </c>
      <c r="F129" s="5">
        <v>-30783569000</v>
      </c>
      <c r="G129" s="5">
        <v>-75991014000</v>
      </c>
    </row>
    <row r="130" spans="3:15" ht="15.5" x14ac:dyDescent="0.35">
      <c r="C130" t="s">
        <v>621</v>
      </c>
      <c r="I130" s="5">
        <v>-177185175000</v>
      </c>
      <c r="J130" s="5">
        <v>-175937024000</v>
      </c>
      <c r="K130" s="5">
        <v>-110316323000</v>
      </c>
      <c r="L130" s="5">
        <v>-119418081000</v>
      </c>
      <c r="M130" s="5">
        <v>-45273391000</v>
      </c>
      <c r="N130" s="5">
        <v>-59179177000</v>
      </c>
      <c r="O130" s="5">
        <v>-71417223000</v>
      </c>
    </row>
    <row r="131" spans="3:15" ht="15.5" x14ac:dyDescent="0.35">
      <c r="C131" t="s">
        <v>622</v>
      </c>
      <c r="M131" s="5">
        <v>-10868000000</v>
      </c>
      <c r="N131" s="5">
        <v>-14736063000</v>
      </c>
      <c r="O131" s="5">
        <v>-7319354000</v>
      </c>
    </row>
    <row r="132" spans="3:15" ht="15.5" x14ac:dyDescent="0.35">
      <c r="C132" t="s">
        <v>623</v>
      </c>
      <c r="D132" s="5">
        <v>-27092770000</v>
      </c>
      <c r="E132" s="5">
        <v>-108187924000</v>
      </c>
      <c r="F132" s="5">
        <v>-30783569000</v>
      </c>
      <c r="G132" s="5">
        <v>-75991014000</v>
      </c>
      <c r="I132" s="5">
        <v>-177185175000</v>
      </c>
      <c r="J132" s="5">
        <v>-175937024000</v>
      </c>
      <c r="K132" s="5">
        <v>-110316323000</v>
      </c>
      <c r="L132" s="5">
        <v>-119418081000</v>
      </c>
      <c r="M132" s="5">
        <v>-56141391000</v>
      </c>
      <c r="N132" s="5">
        <v>-73915240000</v>
      </c>
      <c r="O132" s="5">
        <v>-78736577000</v>
      </c>
    </row>
    <row r="133" spans="3:15" ht="15.5" x14ac:dyDescent="0.35">
      <c r="C133" t="s">
        <v>144</v>
      </c>
      <c r="D133" s="5">
        <v>-16976344000</v>
      </c>
      <c r="E133" s="5">
        <v>-13822186000</v>
      </c>
      <c r="F133" s="5">
        <v>-17776314000</v>
      </c>
      <c r="G133" s="5">
        <v>-10241287000</v>
      </c>
      <c r="I133" s="5">
        <v>-55691359000</v>
      </c>
      <c r="J133" s="5">
        <v>-50334670000</v>
      </c>
      <c r="K133" s="5">
        <v>-56009205000</v>
      </c>
      <c r="L133" s="5">
        <v>-24717949000</v>
      </c>
      <c r="M133" s="5">
        <v>-12102959000</v>
      </c>
      <c r="N133" s="5">
        <v>-24864870000</v>
      </c>
      <c r="O133" s="5">
        <v>-33273907000</v>
      </c>
    </row>
    <row r="134" spans="3:15" ht="15.5" x14ac:dyDescent="0.35">
      <c r="C134" t="s">
        <v>624</v>
      </c>
      <c r="D134" s="5">
        <v>-4088072000</v>
      </c>
      <c r="E134" s="5">
        <v>-5000760000</v>
      </c>
      <c r="F134" s="5">
        <v>-4025905000</v>
      </c>
      <c r="G134" s="5">
        <v>-3638122000</v>
      </c>
      <c r="I134" s="5">
        <v>-15845592000</v>
      </c>
      <c r="J134" s="5">
        <v>-11014117000</v>
      </c>
      <c r="K134" s="5">
        <v>-9484321000</v>
      </c>
      <c r="L134" s="5">
        <v>-8960719000</v>
      </c>
      <c r="M134" s="5">
        <v>-9816157000</v>
      </c>
      <c r="N134" s="5">
        <v>-7371415000</v>
      </c>
      <c r="O134" s="5">
        <v>-10636933000</v>
      </c>
    </row>
    <row r="135" spans="3:15" ht="15.5" x14ac:dyDescent="0.35">
      <c r="C135" t="s">
        <v>625</v>
      </c>
      <c r="D135" s="5">
        <v>1144196000</v>
      </c>
      <c r="E135" s="5">
        <v>-1526554000</v>
      </c>
      <c r="F135" s="5">
        <v>-3604783000</v>
      </c>
      <c r="G135" s="5">
        <v>-1122957000</v>
      </c>
      <c r="I135" s="5">
        <v>-9725733000</v>
      </c>
      <c r="J135" s="5">
        <v>-7086438000</v>
      </c>
      <c r="K135" s="5">
        <v>-4634723000</v>
      </c>
      <c r="L135" s="5">
        <v>-6877407000</v>
      </c>
      <c r="M135" s="5">
        <v>-3459634000</v>
      </c>
      <c r="N135" s="5">
        <v>-5623295000</v>
      </c>
      <c r="O135" s="5">
        <v>-5669898000</v>
      </c>
    </row>
    <row r="136" spans="3:15" ht="15.5" x14ac:dyDescent="0.35">
      <c r="C136" t="s">
        <v>626</v>
      </c>
      <c r="D136" s="5">
        <v>-3976428000</v>
      </c>
      <c r="E136" s="5">
        <v>13495554000</v>
      </c>
      <c r="F136" s="5">
        <v>-3224208000</v>
      </c>
      <c r="G136" s="5">
        <v>-4779392000</v>
      </c>
      <c r="I136" s="5">
        <v>-4396824000</v>
      </c>
      <c r="J136" s="5">
        <v>2274710000</v>
      </c>
      <c r="K136" s="5">
        <v>44574394000</v>
      </c>
      <c r="L136" s="5">
        <v>7855520000</v>
      </c>
      <c r="M136" s="5">
        <v>3273619000</v>
      </c>
      <c r="N136" s="5">
        <v>1502393000</v>
      </c>
      <c r="O136" s="5">
        <v>1631596000</v>
      </c>
    </row>
    <row r="137" spans="3:15" ht="15.5" x14ac:dyDescent="0.35">
      <c r="C137" t="s">
        <v>159</v>
      </c>
      <c r="D137" s="5">
        <v>-11573262000</v>
      </c>
      <c r="E137" s="5">
        <v>-3509684000</v>
      </c>
      <c r="F137" s="5">
        <v>806177000</v>
      </c>
      <c r="G137" s="5">
        <v>75407199000</v>
      </c>
      <c r="I137" s="5">
        <v>104287265000</v>
      </c>
      <c r="J137" s="5">
        <v>95850852000</v>
      </c>
      <c r="K137" s="5">
        <v>4783206000</v>
      </c>
      <c r="L137" s="5">
        <v>41013603000</v>
      </c>
      <c r="M137" s="5">
        <v>6041547000</v>
      </c>
      <c r="N137" s="5">
        <v>56558786000</v>
      </c>
      <c r="O137" s="5">
        <v>2946732000</v>
      </c>
    </row>
    <row r="138" spans="3:15" ht="15.5" x14ac:dyDescent="0.35">
      <c r="C138" t="s">
        <v>160</v>
      </c>
      <c r="D138" s="5">
        <v>-2898396000</v>
      </c>
      <c r="E138" s="5">
        <v>55528651000</v>
      </c>
      <c r="F138" s="5">
        <v>-13008510000</v>
      </c>
      <c r="G138" s="5">
        <v>-19469623000</v>
      </c>
      <c r="I138" s="5">
        <v>-64833531000</v>
      </c>
      <c r="J138" s="5">
        <v>-130931581000</v>
      </c>
      <c r="K138" s="5">
        <v>-121908771000</v>
      </c>
      <c r="L138" s="5">
        <v>-4117022000</v>
      </c>
      <c r="M138" s="5">
        <v>-5547021000</v>
      </c>
      <c r="N138" s="5">
        <v>-33233164000</v>
      </c>
      <c r="O138" s="5">
        <v>-48158054000</v>
      </c>
    </row>
    <row r="139" spans="3:15" ht="15.5" x14ac:dyDescent="0.35">
      <c r="C139" t="s">
        <v>161</v>
      </c>
      <c r="D139" s="5">
        <v>-2886770000</v>
      </c>
      <c r="E139" s="5">
        <v>-26085050000</v>
      </c>
      <c r="F139" s="5">
        <v>-11734126000</v>
      </c>
      <c r="G139" s="5">
        <v>-16758200000</v>
      </c>
      <c r="I139" s="5">
        <v>-63886821000</v>
      </c>
      <c r="J139" s="5">
        <v>-118878485000</v>
      </c>
      <c r="K139" s="5">
        <v>-53760611000</v>
      </c>
      <c r="L139" s="5">
        <v>-303152000</v>
      </c>
      <c r="M139" s="5">
        <v>-1539490000</v>
      </c>
      <c r="N139" s="5">
        <v>-5891207000</v>
      </c>
      <c r="O139" s="5">
        <v>-7855318000</v>
      </c>
    </row>
    <row r="140" spans="3:15" ht="15.5" x14ac:dyDescent="0.35">
      <c r="C140" t="s">
        <v>352</v>
      </c>
    </row>
    <row r="141" spans="3:15" ht="15.5" x14ac:dyDescent="0.35">
      <c r="C141" t="s">
        <v>310</v>
      </c>
      <c r="O141" s="5">
        <v>-1699419000</v>
      </c>
    </row>
    <row r="142" spans="3:15" ht="15.5" x14ac:dyDescent="0.35">
      <c r="C142" t="s">
        <v>597</v>
      </c>
      <c r="E142" s="5">
        <v>81622552000</v>
      </c>
      <c r="F142" s="5">
        <v>-1273553000</v>
      </c>
      <c r="G142" s="5">
        <v>-2711423000</v>
      </c>
      <c r="I142" s="5">
        <v>-871725000</v>
      </c>
      <c r="J142" s="5">
        <v>-12017180000</v>
      </c>
      <c r="K142" s="5">
        <v>-68111572000</v>
      </c>
      <c r="L142" s="5">
        <v>-3809870000</v>
      </c>
      <c r="M142" s="5">
        <v>-430279000</v>
      </c>
      <c r="N142" s="5">
        <v>-27341957000</v>
      </c>
      <c r="O142" s="5">
        <v>-36700567000</v>
      </c>
    </row>
    <row r="143" spans="3:15" ht="15.5" x14ac:dyDescent="0.35">
      <c r="C143" t="s">
        <v>627</v>
      </c>
      <c r="D143" s="5">
        <v>-11626000</v>
      </c>
      <c r="E143" s="5">
        <v>-8851000</v>
      </c>
      <c r="F143" s="5">
        <v>-831000</v>
      </c>
      <c r="I143" s="5">
        <v>-74985000</v>
      </c>
      <c r="J143" s="5">
        <v>-35916000</v>
      </c>
      <c r="K143" s="5">
        <v>-36588000</v>
      </c>
      <c r="L143" s="5">
        <v>-4000000</v>
      </c>
      <c r="M143" s="5">
        <v>-10000000</v>
      </c>
      <c r="O143" s="5">
        <v>-1902750000</v>
      </c>
    </row>
    <row r="144" spans="3:15" ht="15.5" x14ac:dyDescent="0.35">
      <c r="C144" t="s">
        <v>628</v>
      </c>
      <c r="M144" s="5">
        <v>-3567252000</v>
      </c>
    </row>
    <row r="145" spans="3:15" ht="15.5" x14ac:dyDescent="0.35">
      <c r="C145" t="s">
        <v>629</v>
      </c>
    </row>
    <row r="146" spans="3:15" ht="15.5" x14ac:dyDescent="0.35">
      <c r="C146" t="s">
        <v>170</v>
      </c>
      <c r="D146" s="5">
        <v>-11573262000</v>
      </c>
      <c r="E146" s="5">
        <v>-3509684000</v>
      </c>
      <c r="F146" s="5">
        <v>806177000</v>
      </c>
      <c r="G146" s="5">
        <v>75407199000</v>
      </c>
      <c r="I146" s="5">
        <v>104287265000</v>
      </c>
      <c r="J146" s="5">
        <v>95850852000</v>
      </c>
      <c r="K146" s="5">
        <v>4783206000</v>
      </c>
      <c r="L146" s="5">
        <v>41013603000</v>
      </c>
      <c r="M146" s="5">
        <v>6041547000</v>
      </c>
      <c r="N146" s="5">
        <v>56558786000</v>
      </c>
      <c r="O146" s="5">
        <v>2946732000</v>
      </c>
    </row>
    <row r="147" spans="3:15" ht="15.5" x14ac:dyDescent="0.35">
      <c r="C147" t="s">
        <v>630</v>
      </c>
      <c r="D147" s="5">
        <v>-13573193000</v>
      </c>
      <c r="E147" s="5">
        <v>120099886000</v>
      </c>
      <c r="F147" s="5">
        <v>-100872705000</v>
      </c>
      <c r="G147" s="5">
        <v>73273688000</v>
      </c>
      <c r="I147" s="5">
        <v>124021776000</v>
      </c>
      <c r="J147" s="5">
        <v>72415896000</v>
      </c>
      <c r="K147" s="5">
        <v>-9758380000</v>
      </c>
      <c r="L147" s="5">
        <v>50065612000</v>
      </c>
      <c r="M147" s="5">
        <v>26169248000</v>
      </c>
      <c r="N147" s="5">
        <v>21478339000</v>
      </c>
      <c r="O147" s="5">
        <v>20513515000</v>
      </c>
    </row>
    <row r="148" spans="3:15" ht="15.5" x14ac:dyDescent="0.35">
      <c r="C148" t="s">
        <v>631</v>
      </c>
      <c r="D148" s="5">
        <v>2250000000</v>
      </c>
      <c r="E148" s="5">
        <v>-120375081000</v>
      </c>
      <c r="F148" s="5">
        <v>104329987000</v>
      </c>
      <c r="G148" s="5">
        <v>-1719531000</v>
      </c>
      <c r="I148" s="5">
        <v>-17930000000</v>
      </c>
      <c r="J148" s="5">
        <v>20419679000</v>
      </c>
      <c r="K148" s="5">
        <v>11822560000</v>
      </c>
      <c r="L148" s="5">
        <v>-4733893000</v>
      </c>
      <c r="M148" s="5">
        <v>-16765538000</v>
      </c>
      <c r="N148" s="5">
        <v>-25669829000</v>
      </c>
      <c r="O148" s="5">
        <v>-22526650000</v>
      </c>
    </row>
    <row r="149" spans="3:15" ht="15.5" x14ac:dyDescent="0.35">
      <c r="C149" t="s">
        <v>511</v>
      </c>
      <c r="D149" s="5">
        <v>527070000</v>
      </c>
      <c r="E149" s="5">
        <v>-2336551000</v>
      </c>
      <c r="F149" s="5">
        <v>-2229375000</v>
      </c>
      <c r="G149" s="5">
        <v>4251982000</v>
      </c>
      <c r="I149" s="5">
        <v>16141000</v>
      </c>
      <c r="J149" s="5">
        <v>6331802000</v>
      </c>
      <c r="K149" s="5">
        <v>876128000</v>
      </c>
      <c r="L149" s="5">
        <v>-1952690000</v>
      </c>
      <c r="M149" s="5">
        <v>-675917000</v>
      </c>
      <c r="N149" s="5">
        <v>-1497887000</v>
      </c>
    </row>
    <row r="150" spans="3:15" ht="15.5" x14ac:dyDescent="0.35">
      <c r="C150" t="s">
        <v>632</v>
      </c>
      <c r="N150" s="5">
        <v>53049000</v>
      </c>
      <c r="O150" s="5">
        <v>5826609000</v>
      </c>
    </row>
    <row r="151" spans="3:15" ht="15.5" x14ac:dyDescent="0.35">
      <c r="C151" t="s">
        <v>610</v>
      </c>
      <c r="N151" s="5">
        <v>64350000000</v>
      </c>
    </row>
    <row r="152" spans="3:15" ht="15.5" x14ac:dyDescent="0.35">
      <c r="C152" t="s">
        <v>359</v>
      </c>
    </row>
    <row r="153" spans="3:15" ht="15.5" x14ac:dyDescent="0.35">
      <c r="C153" t="s">
        <v>613</v>
      </c>
      <c r="N153" s="5">
        <v>-1903975000</v>
      </c>
    </row>
    <row r="154" spans="3:15" ht="15.5" x14ac:dyDescent="0.35">
      <c r="C154" t="s">
        <v>184</v>
      </c>
      <c r="J154" s="5">
        <v>-3873501000</v>
      </c>
      <c r="L154" s="5">
        <v>-1936750000</v>
      </c>
      <c r="M154" s="5">
        <v>-1936750000</v>
      </c>
    </row>
    <row r="155" spans="3:15" ht="15.5" x14ac:dyDescent="0.35">
      <c r="C155" t="s">
        <v>633</v>
      </c>
      <c r="D155" s="5">
        <v>-777139000</v>
      </c>
      <c r="E155" s="5">
        <v>-897938000</v>
      </c>
      <c r="F155" s="5">
        <v>-421730000</v>
      </c>
      <c r="G155" s="5">
        <v>-398940000</v>
      </c>
      <c r="I155" s="5">
        <v>-1820652000</v>
      </c>
      <c r="J155" s="5">
        <v>556976000</v>
      </c>
      <c r="K155" s="5">
        <v>1842898000</v>
      </c>
      <c r="L155" s="5">
        <v>-428676000</v>
      </c>
      <c r="M155" s="5">
        <v>-749496000</v>
      </c>
      <c r="N155" s="5">
        <v>-250911000</v>
      </c>
      <c r="O155" s="5">
        <v>-866742000</v>
      </c>
    </row>
    <row r="156" spans="3:15" ht="15.5" x14ac:dyDescent="0.35">
      <c r="C156" t="s">
        <v>187</v>
      </c>
      <c r="D156" s="5">
        <v>397374000</v>
      </c>
      <c r="E156" s="5">
        <v>1706792000</v>
      </c>
      <c r="F156" s="5">
        <v>-5469605000</v>
      </c>
      <c r="G156" s="5">
        <v>5795617000</v>
      </c>
      <c r="I156" s="5">
        <v>5684464000</v>
      </c>
      <c r="J156" s="5">
        <v>-26287874000</v>
      </c>
      <c r="K156" s="5">
        <v>-51575030000</v>
      </c>
      <c r="L156" s="5">
        <v>42354857000</v>
      </c>
      <c r="M156" s="5">
        <v>28427792000</v>
      </c>
      <c r="N156" s="5">
        <v>8195299000</v>
      </c>
      <c r="O156" s="5">
        <v>-46486789000</v>
      </c>
    </row>
    <row r="157" spans="3:15" ht="15.5" x14ac:dyDescent="0.35">
      <c r="C157" t="s">
        <v>188</v>
      </c>
      <c r="D157" s="5">
        <v>25382288000</v>
      </c>
      <c r="I157" s="5">
        <v>19907286000</v>
      </c>
      <c r="J157" s="5">
        <v>46444138000</v>
      </c>
      <c r="K157" s="5">
        <v>97916583000</v>
      </c>
      <c r="L157" s="5">
        <v>55940779000</v>
      </c>
      <c r="M157" s="5">
        <v>27313366000</v>
      </c>
      <c r="N157" s="5">
        <v>19116632000</v>
      </c>
      <c r="O157" s="5">
        <v>65586171000</v>
      </c>
    </row>
    <row r="158" spans="3:15" ht="15.5" x14ac:dyDescent="0.35">
      <c r="C158" t="s">
        <v>339</v>
      </c>
      <c r="D158" s="5">
        <v>-70881000</v>
      </c>
      <c r="E158" s="5">
        <v>-200729000</v>
      </c>
      <c r="F158" s="5">
        <v>-3519000</v>
      </c>
      <c r="G158" s="5">
        <v>-1839000</v>
      </c>
      <c r="I158" s="5">
        <v>-209462000</v>
      </c>
      <c r="J158" s="5">
        <v>-248978000</v>
      </c>
      <c r="K158" s="5">
        <v>102585000</v>
      </c>
      <c r="L158" s="5">
        <v>-379053000</v>
      </c>
      <c r="M158" s="5">
        <v>199621000</v>
      </c>
      <c r="N158" s="5">
        <v>1435000</v>
      </c>
      <c r="O158" s="5">
        <v>17248000</v>
      </c>
    </row>
    <row r="159" spans="3:15" ht="15.5" x14ac:dyDescent="0.35">
      <c r="C159" t="s">
        <v>189</v>
      </c>
      <c r="D159" s="5">
        <v>25708781000</v>
      </c>
      <c r="E159" s="5">
        <v>1506063000</v>
      </c>
      <c r="F159" s="5">
        <v>-5473124000</v>
      </c>
      <c r="G159" s="5">
        <v>5793778000</v>
      </c>
      <c r="I159" s="5">
        <v>25382288000</v>
      </c>
      <c r="J159" s="5">
        <v>19907286000</v>
      </c>
      <c r="K159" s="5">
        <v>46444138000</v>
      </c>
      <c r="L159" s="5">
        <v>97916583000</v>
      </c>
      <c r="M159" s="5">
        <v>55940779000</v>
      </c>
      <c r="N159" s="5">
        <v>27313366000</v>
      </c>
      <c r="O159" s="5">
        <v>19116630000</v>
      </c>
    </row>
    <row r="161" spans="2:15" ht="15.5" x14ac:dyDescent="0.35">
      <c r="B161" t="s">
        <v>190</v>
      </c>
      <c r="C161" t="s">
        <v>11</v>
      </c>
      <c r="D161" s="5">
        <v>3870000000</v>
      </c>
      <c r="E161" s="5">
        <v>3870000000</v>
      </c>
      <c r="F161" s="5">
        <v>3870000000</v>
      </c>
      <c r="G161" s="5">
        <v>3870000000</v>
      </c>
      <c r="I161" s="5">
        <v>3870000000</v>
      </c>
      <c r="J161" s="5">
        <v>3870000000</v>
      </c>
      <c r="K161" s="5">
        <v>3870000000</v>
      </c>
      <c r="L161" s="5">
        <v>3870000000</v>
      </c>
      <c r="M161" s="5">
        <v>3870000000</v>
      </c>
      <c r="N161" s="5">
        <v>3870000000</v>
      </c>
      <c r="O161" s="5">
        <v>3290000000</v>
      </c>
    </row>
    <row r="162" spans="2:15" ht="15.5" x14ac:dyDescent="0.35">
      <c r="C162" t="s">
        <v>191</v>
      </c>
      <c r="D162" s="6">
        <v>4.3</v>
      </c>
      <c r="E162" s="6">
        <v>1.18</v>
      </c>
      <c r="F162" s="6">
        <v>3.18</v>
      </c>
      <c r="G162" s="6">
        <v>2.9</v>
      </c>
    </row>
    <row r="163" spans="2:15" ht="15.5" x14ac:dyDescent="0.35">
      <c r="C163" t="s">
        <v>192</v>
      </c>
      <c r="D163" s="6">
        <v>69.3</v>
      </c>
      <c r="E163" s="6">
        <v>171.19</v>
      </c>
      <c r="F163" s="6">
        <v>49.06</v>
      </c>
      <c r="G163" s="6">
        <v>34.83</v>
      </c>
    </row>
    <row r="164" spans="2:15" ht="15.5" x14ac:dyDescent="0.35">
      <c r="C164" t="s">
        <v>59</v>
      </c>
      <c r="D164" s="6">
        <v>15.66</v>
      </c>
      <c r="E164" s="6">
        <v>15.03</v>
      </c>
      <c r="F164" s="6">
        <v>10.59</v>
      </c>
      <c r="G164" s="6">
        <v>8.8800000000000008</v>
      </c>
    </row>
    <row r="165" spans="2:15" ht="15.5" x14ac:dyDescent="0.35">
      <c r="C165" t="s">
        <v>193</v>
      </c>
      <c r="D165" s="5">
        <v>32220000000</v>
      </c>
      <c r="E165" s="5">
        <v>18050000000</v>
      </c>
      <c r="F165" s="5">
        <v>25080000000</v>
      </c>
      <c r="G165" s="5">
        <v>22260000000</v>
      </c>
    </row>
    <row r="166" spans="2:15" ht="15.5" x14ac:dyDescent="0.35">
      <c r="C166" t="s">
        <v>194</v>
      </c>
      <c r="D166" s="6">
        <v>1.1200000000000002E-2</v>
      </c>
      <c r="E166" s="6">
        <v>3.0999999999999999E-3</v>
      </c>
      <c r="F166" s="6">
        <v>8.5000000000000006E-3</v>
      </c>
      <c r="G166" s="6">
        <v>7.8000000000000005E-3</v>
      </c>
    </row>
    <row r="167" spans="2:15" ht="15.5" x14ac:dyDescent="0.35">
      <c r="C167" t="s">
        <v>195</v>
      </c>
      <c r="D167" s="6">
        <v>1.9900000000000001E-2</v>
      </c>
      <c r="E167" s="6">
        <v>5.6000000000000008E-3</v>
      </c>
      <c r="F167" s="6">
        <v>1.4999999999999999E-2</v>
      </c>
      <c r="G167" s="6">
        <v>1.3899999999999999E-2</v>
      </c>
    </row>
    <row r="168" spans="2:15" ht="15.5" x14ac:dyDescent="0.35">
      <c r="C168" t="s">
        <v>196</v>
      </c>
      <c r="D168" s="6">
        <v>2.1000000000000001E-2</v>
      </c>
      <c r="E168" s="6">
        <v>1.0500000000000001E-2</v>
      </c>
      <c r="F168" s="6">
        <v>1.6200000000000003E-2</v>
      </c>
      <c r="G168" s="6">
        <v>1.4999999999999999E-2</v>
      </c>
    </row>
    <row r="169" spans="2:15" ht="15.5" x14ac:dyDescent="0.35">
      <c r="C169" t="s">
        <v>197</v>
      </c>
      <c r="D169" s="6">
        <v>6.07</v>
      </c>
      <c r="E169" s="6">
        <v>2.46</v>
      </c>
      <c r="F169" s="6">
        <v>4.7</v>
      </c>
      <c r="G169" s="6">
        <v>4.6100000000000003</v>
      </c>
    </row>
    <row r="170" spans="2:15" ht="15.5" x14ac:dyDescent="0.35">
      <c r="C170" t="s">
        <v>198</v>
      </c>
      <c r="D170" s="5">
        <v>842000000000</v>
      </c>
      <c r="E170" s="5">
        <v>825000000000</v>
      </c>
      <c r="F170" s="5">
        <v>821000000000</v>
      </c>
      <c r="G170" s="5">
        <v>806000000000</v>
      </c>
    </row>
    <row r="171" spans="2:15" ht="15.5" x14ac:dyDescent="0.35">
      <c r="C171" t="s">
        <v>199</v>
      </c>
      <c r="D171" s="6">
        <v>1.38</v>
      </c>
      <c r="E171" s="6">
        <v>0.96</v>
      </c>
      <c r="F171" s="6">
        <v>0.74</v>
      </c>
      <c r="G171" s="6">
        <v>0.49</v>
      </c>
    </row>
    <row r="172" spans="2:15" ht="15.5" x14ac:dyDescent="0.35">
      <c r="C172" t="s">
        <v>200</v>
      </c>
      <c r="D172" s="6">
        <v>215.71</v>
      </c>
      <c r="E172" s="6">
        <v>211.48</v>
      </c>
      <c r="F172" s="6">
        <v>211.48</v>
      </c>
      <c r="G172" s="6">
        <v>207.67</v>
      </c>
    </row>
    <row r="173" spans="2:15" ht="15.5" x14ac:dyDescent="0.35">
      <c r="C173" t="s">
        <v>201</v>
      </c>
      <c r="D173" s="6">
        <v>1.38</v>
      </c>
      <c r="E173" s="6">
        <v>0.96</v>
      </c>
      <c r="F173" s="6">
        <v>0.74</v>
      </c>
      <c r="G173" s="6">
        <v>0.49</v>
      </c>
    </row>
    <row r="174" spans="2:15" ht="15.5" x14ac:dyDescent="0.35">
      <c r="C174" t="s">
        <v>202</v>
      </c>
      <c r="D174" s="6">
        <v>215.71</v>
      </c>
      <c r="E174" s="6">
        <v>211.48</v>
      </c>
      <c r="F174" s="6">
        <v>211.48</v>
      </c>
      <c r="G174" s="6">
        <v>207.67</v>
      </c>
    </row>
    <row r="175" spans="2:15" ht="15.5" x14ac:dyDescent="0.35">
      <c r="C175" t="s">
        <v>203</v>
      </c>
      <c r="D175" s="5">
        <v>12000000000</v>
      </c>
      <c r="E175" s="5">
        <v>14000000000</v>
      </c>
      <c r="F175" s="5">
        <v>11000000000</v>
      </c>
      <c r="G175" s="5">
        <v>7000000000</v>
      </c>
    </row>
    <row r="176" spans="2:15" ht="15.5" x14ac:dyDescent="0.35">
      <c r="C176" t="s">
        <v>204</v>
      </c>
      <c r="D176" s="5">
        <v>296000000000</v>
      </c>
      <c r="E176" s="5">
        <v>310000000000</v>
      </c>
      <c r="F176" s="5">
        <v>312000000000</v>
      </c>
      <c r="G176" s="5">
        <v>316000000000</v>
      </c>
    </row>
    <row r="177" spans="3:15" ht="15.5" x14ac:dyDescent="0.35">
      <c r="C177" t="s">
        <v>205</v>
      </c>
      <c r="D177" s="5">
        <v>836000000000</v>
      </c>
      <c r="E177" s="5">
        <v>819000000000</v>
      </c>
      <c r="F177" s="5">
        <v>819000000000</v>
      </c>
      <c r="G177" s="5">
        <v>804000000000</v>
      </c>
    </row>
    <row r="178" spans="3:15" ht="15.5" x14ac:dyDescent="0.35">
      <c r="C178" t="s">
        <v>23</v>
      </c>
      <c r="D178" s="5">
        <v>308000000000</v>
      </c>
      <c r="E178" s="5">
        <v>323000000000</v>
      </c>
      <c r="F178" s="5">
        <v>323000000000</v>
      </c>
      <c r="G178" s="5">
        <v>323000000000</v>
      </c>
    </row>
    <row r="179" spans="3:15" ht="15.5" x14ac:dyDescent="0.35">
      <c r="C179" t="s">
        <v>20</v>
      </c>
      <c r="D179" s="5">
        <v>283000000000</v>
      </c>
      <c r="E179" s="5">
        <v>298000000000</v>
      </c>
      <c r="F179" s="5">
        <v>299000000000</v>
      </c>
      <c r="G179" s="5">
        <v>294000000000</v>
      </c>
    </row>
    <row r="180" spans="3:15" ht="15.5" x14ac:dyDescent="0.35">
      <c r="C180" t="s">
        <v>206</v>
      </c>
      <c r="D180" s="5">
        <v>459000000000</v>
      </c>
      <c r="E180" s="5">
        <v>447000000000</v>
      </c>
      <c r="F180" s="5">
        <v>450000000000</v>
      </c>
      <c r="G180" s="5">
        <v>446000000000</v>
      </c>
    </row>
    <row r="181" spans="3:15" ht="15.5" x14ac:dyDescent="0.35">
      <c r="C181" t="s">
        <v>207</v>
      </c>
      <c r="D181" s="5">
        <v>15000000000</v>
      </c>
      <c r="E181" s="5">
        <v>-50000000000</v>
      </c>
      <c r="F181" s="5">
        <v>7000000000</v>
      </c>
      <c r="G181" s="5">
        <v>-50000000000</v>
      </c>
    </row>
    <row r="182" spans="3:15" ht="15.5" x14ac:dyDescent="0.35">
      <c r="C182" t="s">
        <v>208</v>
      </c>
      <c r="D182" s="5">
        <v>-3000000000</v>
      </c>
      <c r="E182" s="5">
        <v>56000000000</v>
      </c>
      <c r="F182" s="5">
        <v>-13000000000</v>
      </c>
      <c r="G182" s="5">
        <v>-19000000000</v>
      </c>
    </row>
    <row r="183" spans="3:15" ht="15.5" x14ac:dyDescent="0.35">
      <c r="C183" t="s">
        <v>12</v>
      </c>
      <c r="D183" s="5">
        <v>12000000000</v>
      </c>
      <c r="E183" s="5">
        <v>5000000000</v>
      </c>
      <c r="F183" s="5">
        <v>-6000000000</v>
      </c>
      <c r="G183" s="5">
        <v>-70000000000</v>
      </c>
    </row>
    <row r="184" spans="3:15" ht="15.5" x14ac:dyDescent="0.35">
      <c r="C184" t="s">
        <v>15</v>
      </c>
      <c r="D184" s="6">
        <v>3.09</v>
      </c>
      <c r="E184" s="6">
        <v>1.35</v>
      </c>
      <c r="F184" s="6">
        <v>-1.62</v>
      </c>
      <c r="G184" s="6">
        <v>-17.97</v>
      </c>
    </row>
    <row r="185" spans="3:15" ht="15.5" x14ac:dyDescent="0.35">
      <c r="C185" t="s">
        <v>44</v>
      </c>
      <c r="I185" s="6">
        <v>14.83</v>
      </c>
      <c r="J185" s="6">
        <v>15.16</v>
      </c>
      <c r="K185" s="6">
        <v>14.25</v>
      </c>
      <c r="L185" s="6">
        <v>9.27</v>
      </c>
      <c r="M185" s="6">
        <v>8.65</v>
      </c>
      <c r="N185" s="6">
        <v>5.12</v>
      </c>
      <c r="O185" s="6">
        <v>4.2</v>
      </c>
    </row>
    <row r="186" spans="3:15" ht="15.5" x14ac:dyDescent="0.35">
      <c r="C186" t="s">
        <v>58</v>
      </c>
      <c r="I186" s="6">
        <v>13.62</v>
      </c>
      <c r="J186" s="6">
        <v>6.73</v>
      </c>
      <c r="K186" s="6">
        <v>8.42</v>
      </c>
      <c r="L186" s="6">
        <v>76.05</v>
      </c>
      <c r="M186" s="6">
        <v>60.69</v>
      </c>
      <c r="N186" s="6">
        <v>60.94</v>
      </c>
      <c r="O186" s="5">
        <v>0</v>
      </c>
    </row>
    <row r="187" spans="3:15" ht="15.5" x14ac:dyDescent="0.35">
      <c r="C187" t="s">
        <v>61</v>
      </c>
      <c r="I187" s="6">
        <v>3.33</v>
      </c>
      <c r="J187" s="6">
        <v>1.93</v>
      </c>
      <c r="K187" s="6">
        <v>2.61</v>
      </c>
      <c r="L187" s="6">
        <v>19.8</v>
      </c>
      <c r="M187" s="6">
        <v>20.21</v>
      </c>
      <c r="N187" s="6">
        <v>13.5</v>
      </c>
      <c r="O187" s="5">
        <v>0</v>
      </c>
    </row>
    <row r="188" spans="3:15" ht="15.5" x14ac:dyDescent="0.35">
      <c r="C188" t="s">
        <v>209</v>
      </c>
      <c r="I188" s="5">
        <v>105800000000</v>
      </c>
      <c r="J188" s="5">
        <v>98330000000</v>
      </c>
      <c r="K188" s="5">
        <v>75150000000</v>
      </c>
      <c r="L188" s="5">
        <v>59580000000</v>
      </c>
      <c r="M188" s="5">
        <v>52280000000</v>
      </c>
      <c r="N188" s="5">
        <v>48730000000</v>
      </c>
      <c r="O188" s="5">
        <v>35900000000</v>
      </c>
    </row>
    <row r="189" spans="3:15" ht="15.5" x14ac:dyDescent="0.35">
      <c r="C189" t="s">
        <v>210</v>
      </c>
      <c r="I189" s="6">
        <v>3.8900000000000004E-2</v>
      </c>
      <c r="J189" s="6">
        <v>4.4000000000000004E-2</v>
      </c>
      <c r="K189" s="6">
        <v>5.0900000000000001E-2</v>
      </c>
      <c r="L189" s="6">
        <v>3.7100000000000001E-2</v>
      </c>
      <c r="M189" s="6">
        <v>3.8900000000000004E-2</v>
      </c>
      <c r="N189" s="6">
        <v>2.4799999999999999E-2</v>
      </c>
      <c r="O189" s="6">
        <v>1.9E-2</v>
      </c>
    </row>
    <row r="190" spans="3:15" ht="15.5" x14ac:dyDescent="0.35">
      <c r="C190" t="s">
        <v>211</v>
      </c>
      <c r="I190" s="6">
        <v>7.0099999999999996E-2</v>
      </c>
      <c r="J190" s="6">
        <v>7.7100000000000002E-2</v>
      </c>
      <c r="K190" s="6">
        <v>7.8200000000000006E-2</v>
      </c>
      <c r="L190" s="6">
        <v>5.5199999999999999E-2</v>
      </c>
      <c r="M190" s="6">
        <v>5.4400000000000004E-2</v>
      </c>
      <c r="N190" s="6">
        <v>3.39E-2</v>
      </c>
      <c r="O190" s="6">
        <v>2.7400000000000001E-2</v>
      </c>
    </row>
    <row r="191" spans="3:15" ht="15.5" x14ac:dyDescent="0.35">
      <c r="C191" t="s">
        <v>212</v>
      </c>
      <c r="I191" s="6">
        <v>7.6299999999999993E-2</v>
      </c>
      <c r="J191" s="6">
        <v>8.5199999999999998E-2</v>
      </c>
      <c r="K191" s="6">
        <v>8.2599999999999993E-2</v>
      </c>
      <c r="L191" s="6">
        <v>0.06</v>
      </c>
      <c r="M191" s="6">
        <v>5.4100000000000002E-2</v>
      </c>
      <c r="N191" s="6">
        <v>3.9100000000000003E-2</v>
      </c>
      <c r="O191" s="6">
        <v>7.2300000000000003E-2</v>
      </c>
    </row>
    <row r="192" spans="3:15" ht="15.5" x14ac:dyDescent="0.35">
      <c r="C192" t="s">
        <v>213</v>
      </c>
      <c r="I192" s="6">
        <v>5.27</v>
      </c>
      <c r="J192" s="6">
        <v>7.25</v>
      </c>
      <c r="K192" s="6">
        <v>7.26</v>
      </c>
      <c r="L192" s="6">
        <v>5.09</v>
      </c>
      <c r="M192" s="6">
        <v>3.88</v>
      </c>
      <c r="N192" s="6">
        <v>3.45</v>
      </c>
      <c r="O192" s="6">
        <v>2.09</v>
      </c>
    </row>
    <row r="193" spans="2:15" ht="15.5" x14ac:dyDescent="0.35">
      <c r="C193" t="s">
        <v>55</v>
      </c>
      <c r="I193" s="6">
        <v>0.96</v>
      </c>
      <c r="J193" s="6">
        <v>0.52</v>
      </c>
      <c r="K193" s="6">
        <v>0.66</v>
      </c>
      <c r="L193" s="6">
        <v>4.2</v>
      </c>
      <c r="M193" s="6">
        <v>3.3</v>
      </c>
      <c r="N193" s="6">
        <v>2.0699999999999998</v>
      </c>
      <c r="O193" s="5">
        <v>0</v>
      </c>
    </row>
    <row r="194" spans="2:15" ht="15.5" x14ac:dyDescent="0.35">
      <c r="C194" t="s">
        <v>52</v>
      </c>
      <c r="I194" s="6">
        <v>211.48</v>
      </c>
      <c r="J194" s="6">
        <v>196.58</v>
      </c>
      <c r="K194" s="6">
        <v>182.34</v>
      </c>
      <c r="L194" s="6">
        <v>167.94</v>
      </c>
      <c r="M194" s="6">
        <v>159.08000000000001</v>
      </c>
      <c r="N194" s="6">
        <v>150.94999999999999</v>
      </c>
      <c r="O194" s="6">
        <v>153.25</v>
      </c>
    </row>
    <row r="195" spans="2:15" ht="15.5" x14ac:dyDescent="0.35">
      <c r="C195" t="s">
        <v>214</v>
      </c>
      <c r="I195" s="6">
        <v>0.96</v>
      </c>
      <c r="J195" s="6">
        <v>0.52</v>
      </c>
      <c r="K195" s="6">
        <v>0.66</v>
      </c>
      <c r="L195" s="6">
        <v>4.2</v>
      </c>
      <c r="M195" s="6">
        <v>3.3</v>
      </c>
      <c r="N195" s="6">
        <v>2.0699999999999998</v>
      </c>
      <c r="O195" s="5">
        <v>0</v>
      </c>
    </row>
    <row r="196" spans="2:15" ht="15.5" x14ac:dyDescent="0.35">
      <c r="C196" t="s">
        <v>215</v>
      </c>
      <c r="I196" s="6">
        <v>211.48</v>
      </c>
      <c r="J196" s="6">
        <v>196.58</v>
      </c>
      <c r="K196" s="6">
        <v>182.34</v>
      </c>
      <c r="L196" s="6">
        <v>167.94</v>
      </c>
      <c r="M196" s="6">
        <v>159.08000000000001</v>
      </c>
      <c r="N196" s="6">
        <v>150.94999999999999</v>
      </c>
      <c r="O196" s="6">
        <v>153.25</v>
      </c>
    </row>
    <row r="197" spans="2:15" ht="15.5" x14ac:dyDescent="0.35">
      <c r="C197" t="s">
        <v>216</v>
      </c>
      <c r="I197" s="5">
        <v>14000000000</v>
      </c>
      <c r="J197" s="5">
        <v>14000000000</v>
      </c>
      <c r="K197" s="5">
        <v>5000000000</v>
      </c>
      <c r="M197" s="5">
        <v>11000000000</v>
      </c>
      <c r="N197" s="5">
        <v>2000000000</v>
      </c>
      <c r="O197" s="5">
        <v>5000000000</v>
      </c>
    </row>
    <row r="198" spans="2:15" ht="15.5" x14ac:dyDescent="0.35">
      <c r="C198" t="s">
        <v>217</v>
      </c>
      <c r="I198" s="5">
        <v>310000000000</v>
      </c>
      <c r="J198" s="5">
        <v>209000000000</v>
      </c>
      <c r="K198" s="5">
        <v>128000000000</v>
      </c>
      <c r="L198" s="5">
        <v>136000000000</v>
      </c>
      <c r="M198" s="5">
        <v>88000000000</v>
      </c>
      <c r="N198" s="5">
        <v>82000000000</v>
      </c>
      <c r="O198" s="5">
        <v>82000000000</v>
      </c>
    </row>
    <row r="199" spans="2:15" ht="15.5" x14ac:dyDescent="0.35">
      <c r="C199" t="s">
        <v>25</v>
      </c>
      <c r="I199" s="5">
        <v>323000000000</v>
      </c>
      <c r="J199" s="5">
        <v>223000000000</v>
      </c>
      <c r="K199" s="5">
        <v>133000000000</v>
      </c>
      <c r="L199" s="5">
        <v>136000000000</v>
      </c>
      <c r="M199" s="5">
        <v>99000000000</v>
      </c>
      <c r="N199" s="5">
        <v>84000000000</v>
      </c>
      <c r="O199" s="5">
        <v>87000000000</v>
      </c>
    </row>
    <row r="200" spans="2:15" ht="15.5" x14ac:dyDescent="0.35">
      <c r="C200" t="s">
        <v>22</v>
      </c>
      <c r="I200" s="5">
        <v>298000000000</v>
      </c>
      <c r="J200" s="5">
        <v>203000000000</v>
      </c>
      <c r="K200" s="5">
        <v>86000000000</v>
      </c>
      <c r="L200" s="5">
        <v>38000000000</v>
      </c>
      <c r="M200" s="5">
        <v>43000000000</v>
      </c>
      <c r="N200" s="5">
        <v>57000000000</v>
      </c>
      <c r="O200" s="5">
        <v>68000000000</v>
      </c>
    </row>
    <row r="201" spans="2:15" ht="15.5" x14ac:dyDescent="0.35">
      <c r="C201" t="s">
        <v>218</v>
      </c>
      <c r="I201" s="5">
        <v>447000000000</v>
      </c>
      <c r="J201" s="5">
        <v>388000000000</v>
      </c>
      <c r="K201" s="5">
        <v>350000000000</v>
      </c>
      <c r="L201" s="5">
        <v>395000000000</v>
      </c>
      <c r="M201" s="5">
        <v>291000000000</v>
      </c>
      <c r="N201" s="5">
        <v>254000000000</v>
      </c>
      <c r="O201" s="5">
        <v>198000000000</v>
      </c>
    </row>
    <row r="202" spans="2:15" ht="15.5" x14ac:dyDescent="0.35">
      <c r="C202" t="s">
        <v>219</v>
      </c>
      <c r="I202" s="5">
        <v>-34000000000</v>
      </c>
      <c r="J202" s="5">
        <v>9000000000</v>
      </c>
      <c r="K202" s="5">
        <v>66000000000</v>
      </c>
      <c r="L202" s="5">
        <v>5000000000</v>
      </c>
      <c r="M202" s="5">
        <v>28000000000</v>
      </c>
      <c r="N202" s="5">
        <v>-15000000000</v>
      </c>
      <c r="O202" s="5">
        <v>-1000000000</v>
      </c>
    </row>
    <row r="203" spans="2:15" ht="15.5" x14ac:dyDescent="0.35">
      <c r="C203" t="s">
        <v>220</v>
      </c>
      <c r="I203" s="5">
        <v>-65000000000</v>
      </c>
      <c r="J203" s="5">
        <v>-131000000000</v>
      </c>
      <c r="K203" s="5">
        <v>-122000000000</v>
      </c>
      <c r="L203" s="5">
        <v>-4000000000</v>
      </c>
      <c r="M203" s="5">
        <v>-2000000000</v>
      </c>
      <c r="N203" s="5">
        <v>-33000000000</v>
      </c>
      <c r="O203" s="5">
        <v>-45000000000</v>
      </c>
    </row>
    <row r="204" spans="2:15" ht="15.5" x14ac:dyDescent="0.35">
      <c r="C204" t="s">
        <v>14</v>
      </c>
      <c r="I204" s="5">
        <v>-99000000000</v>
      </c>
      <c r="J204" s="5">
        <v>-122000000000</v>
      </c>
      <c r="K204" s="5">
        <v>-56000000000</v>
      </c>
      <c r="L204" s="5">
        <v>1000000000</v>
      </c>
      <c r="M204" s="5">
        <v>26000000000</v>
      </c>
      <c r="N204" s="5">
        <v>-48000000000</v>
      </c>
      <c r="O204" s="5">
        <v>-46000000000</v>
      </c>
    </row>
    <row r="205" spans="2:15" ht="15.5" x14ac:dyDescent="0.35">
      <c r="C205" t="s">
        <v>16</v>
      </c>
      <c r="I205" s="6">
        <v>-25.44</v>
      </c>
      <c r="J205" s="6">
        <v>-31.52</v>
      </c>
      <c r="K205" s="6">
        <v>-14.54</v>
      </c>
      <c r="L205" s="6">
        <v>0.35</v>
      </c>
      <c r="M205" s="6">
        <v>6.7</v>
      </c>
      <c r="N205" s="6">
        <v>-12.49</v>
      </c>
      <c r="O205" s="6">
        <v>-13.94</v>
      </c>
    </row>
    <row r="207" spans="2:15" ht="15.5" x14ac:dyDescent="0.35">
      <c r="B207" t="s">
        <v>221</v>
      </c>
      <c r="C207" t="s">
        <v>222</v>
      </c>
      <c r="D207" s="5">
        <v>17000000000</v>
      </c>
      <c r="E207" s="5">
        <v>5000000000</v>
      </c>
      <c r="F207" s="5">
        <v>12000000000</v>
      </c>
      <c r="G207" s="5">
        <v>11000000000</v>
      </c>
      <c r="H207" s="5">
        <v>67000000000</v>
      </c>
      <c r="I207" s="5">
        <v>57000000000</v>
      </c>
      <c r="J207" s="5">
        <v>59000000000</v>
      </c>
      <c r="K207" s="5">
        <v>55000000000</v>
      </c>
      <c r="L207" s="5">
        <v>36000000000</v>
      </c>
      <c r="M207" s="5">
        <v>34000000000</v>
      </c>
      <c r="N207" s="5">
        <v>20000000000</v>
      </c>
      <c r="O207" s="5">
        <v>14000000000</v>
      </c>
    </row>
    <row r="208" spans="2:15" ht="15.5" x14ac:dyDescent="0.35">
      <c r="C208" t="s">
        <v>223</v>
      </c>
      <c r="H208" s="5">
        <v>45000000000</v>
      </c>
      <c r="I208" s="5">
        <v>57000000000</v>
      </c>
      <c r="J208" s="5">
        <v>59000000000</v>
      </c>
      <c r="K208" s="5">
        <v>55000000000</v>
      </c>
      <c r="L208" s="5">
        <v>36000000000</v>
      </c>
      <c r="M208" s="5">
        <v>34000000000</v>
      </c>
      <c r="N208" s="5">
        <v>20000000000</v>
      </c>
      <c r="O208" s="5">
        <v>14000000000</v>
      </c>
    </row>
    <row r="209" spans="3:15" ht="15.5" x14ac:dyDescent="0.35">
      <c r="C209" t="s">
        <v>224</v>
      </c>
      <c r="K209" s="5">
        <v>1</v>
      </c>
      <c r="M209" s="6">
        <v>0.5</v>
      </c>
      <c r="N209" s="6">
        <v>0.5</v>
      </c>
    </row>
    <row r="210" spans="3:15" ht="15.5" x14ac:dyDescent="0.35">
      <c r="C210" t="s">
        <v>63</v>
      </c>
      <c r="I210" s="6">
        <v>6.6000000000000003E-2</v>
      </c>
      <c r="K210" s="6">
        <v>7.0199999999999999E-2</v>
      </c>
      <c r="M210" s="6">
        <v>5.7800000000000004E-2</v>
      </c>
      <c r="N210" s="6">
        <v>9.7699999999999995E-2</v>
      </c>
    </row>
    <row r="211" spans="3:15" ht="15.5" x14ac:dyDescent="0.35">
      <c r="C211" t="s">
        <v>225</v>
      </c>
      <c r="I211" s="6">
        <v>8.8999999999999999E-3</v>
      </c>
      <c r="K211" s="6">
        <v>8.8999999999999999E-3</v>
      </c>
      <c r="M211" s="6">
        <v>1E-3</v>
      </c>
      <c r="N211" s="6">
        <v>1.1000000000000001E-3</v>
      </c>
    </row>
    <row r="212" spans="3:15" ht="15.5" x14ac:dyDescent="0.35">
      <c r="C212" t="s">
        <v>43</v>
      </c>
      <c r="D212" s="6">
        <v>4.3</v>
      </c>
      <c r="E212" s="6">
        <v>1.18</v>
      </c>
      <c r="F212" s="6">
        <v>3.18</v>
      </c>
      <c r="G212" s="6">
        <v>2.9</v>
      </c>
      <c r="H212" s="6">
        <v>17.2</v>
      </c>
      <c r="I212" s="6">
        <v>14.83</v>
      </c>
      <c r="J212" s="6">
        <v>15.16</v>
      </c>
      <c r="K212" s="6">
        <v>14.25</v>
      </c>
      <c r="L212" s="6">
        <v>9.27</v>
      </c>
      <c r="M212" s="6">
        <v>8.65</v>
      </c>
      <c r="N212" s="6">
        <v>5.12</v>
      </c>
      <c r="O212" s="6">
        <v>3.56</v>
      </c>
    </row>
    <row r="213" spans="3:15" ht="15.5" x14ac:dyDescent="0.35">
      <c r="C213" t="s">
        <v>226</v>
      </c>
      <c r="H213" s="6">
        <v>11.55</v>
      </c>
      <c r="I213" s="6">
        <v>14.83</v>
      </c>
      <c r="J213" s="6">
        <v>15.16</v>
      </c>
      <c r="K213" s="6">
        <v>14.25</v>
      </c>
      <c r="L213" s="6">
        <v>9.27</v>
      </c>
      <c r="M213" s="6">
        <v>8.65</v>
      </c>
      <c r="N213" s="6">
        <v>5.12</v>
      </c>
      <c r="O213" s="6">
        <v>3.56</v>
      </c>
    </row>
    <row r="214" spans="3:15" ht="15.5" x14ac:dyDescent="0.35">
      <c r="C214" t="s">
        <v>65</v>
      </c>
      <c r="K214" s="5">
        <v>1</v>
      </c>
      <c r="M214" s="6">
        <v>0.5</v>
      </c>
      <c r="N214" s="6">
        <v>0.5</v>
      </c>
    </row>
    <row r="215" spans="3:15" ht="15.5" x14ac:dyDescent="0.35">
      <c r="C215" t="s">
        <v>227</v>
      </c>
      <c r="I215" s="6">
        <v>6.6000000000000003E-2</v>
      </c>
      <c r="K215" s="6">
        <v>7.0199999999999999E-2</v>
      </c>
      <c r="M215" s="6">
        <v>5.7800000000000004E-2</v>
      </c>
      <c r="N215" s="6">
        <v>9.7699999999999995E-2</v>
      </c>
    </row>
    <row r="216" spans="3:15" ht="15.5" x14ac:dyDescent="0.35">
      <c r="C216" t="s">
        <v>228</v>
      </c>
      <c r="I216" s="6">
        <v>8.8999999999999999E-3</v>
      </c>
      <c r="K216" s="6">
        <v>8.8999999999999999E-3</v>
      </c>
      <c r="M216" s="6">
        <v>1E-3</v>
      </c>
      <c r="N216" s="6">
        <v>1.1000000000000001E-3</v>
      </c>
    </row>
    <row r="217" spans="3:15" ht="15.5" x14ac:dyDescent="0.35">
      <c r="C217" t="s">
        <v>229</v>
      </c>
      <c r="D217" s="5">
        <v>74000000000</v>
      </c>
      <c r="E217" s="5">
        <v>52000000000</v>
      </c>
      <c r="F217" s="5">
        <v>57000000000</v>
      </c>
      <c r="G217" s="5">
        <v>44000000000</v>
      </c>
      <c r="H217" s="5">
        <v>295000000000</v>
      </c>
      <c r="I217" s="5">
        <v>235000000000</v>
      </c>
      <c r="J217" s="5">
        <v>205000000000</v>
      </c>
      <c r="K217" s="5">
        <v>178000000000</v>
      </c>
      <c r="L217" s="5">
        <v>138000000000</v>
      </c>
      <c r="M217" s="5">
        <v>101000000000</v>
      </c>
      <c r="N217" s="5">
        <v>90000000000</v>
      </c>
      <c r="O217" s="5">
        <v>96000000000</v>
      </c>
    </row>
    <row r="218" spans="3:15" ht="15.5" x14ac:dyDescent="0.35">
      <c r="C218" t="s">
        <v>230</v>
      </c>
      <c r="H218" s="5">
        <v>227000000000</v>
      </c>
      <c r="I218" s="5">
        <v>235000000000</v>
      </c>
      <c r="J218" s="5">
        <v>205000000000</v>
      </c>
      <c r="K218" s="5">
        <v>178000000000</v>
      </c>
      <c r="L218" s="5">
        <v>138000000000</v>
      </c>
      <c r="M218" s="5">
        <v>101000000000</v>
      </c>
      <c r="N218" s="5">
        <v>90000000000</v>
      </c>
      <c r="O218" s="5">
        <v>96000000000</v>
      </c>
    </row>
    <row r="219" spans="3:15" ht="15.5" x14ac:dyDescent="0.35">
      <c r="C219" t="s">
        <v>231</v>
      </c>
      <c r="K219" s="5">
        <v>1</v>
      </c>
      <c r="M219" s="6">
        <v>0.5</v>
      </c>
      <c r="N219" s="6">
        <v>0.5</v>
      </c>
    </row>
    <row r="220" spans="3:15" ht="15.5" x14ac:dyDescent="0.35">
      <c r="C220" t="s">
        <v>232</v>
      </c>
      <c r="I220" s="6">
        <v>6.6000000000000003E-2</v>
      </c>
      <c r="K220" s="6">
        <v>7.0199999999999999E-2</v>
      </c>
      <c r="M220" s="6">
        <v>5.7800000000000004E-2</v>
      </c>
      <c r="N220" s="6">
        <v>9.7699999999999995E-2</v>
      </c>
    </row>
    <row r="221" spans="3:15" ht="15.5" x14ac:dyDescent="0.35">
      <c r="C221" t="s">
        <v>233</v>
      </c>
      <c r="I221" s="6">
        <v>8.8999999999999999E-3</v>
      </c>
      <c r="K221" s="6">
        <v>8.8999999999999999E-3</v>
      </c>
      <c r="M221" s="6">
        <v>1E-3</v>
      </c>
      <c r="N221" s="6">
        <v>1.1000000000000001E-3</v>
      </c>
    </row>
    <row r="222" spans="3:15" ht="15.5" x14ac:dyDescent="0.35">
      <c r="C222" t="s">
        <v>234</v>
      </c>
      <c r="I222" s="6">
        <v>15.81</v>
      </c>
    </row>
    <row r="223" spans="3:15" ht="15.5" x14ac:dyDescent="0.35">
      <c r="C223" t="s">
        <v>235</v>
      </c>
      <c r="I223" s="6">
        <v>23.55</v>
      </c>
    </row>
    <row r="224" spans="3:15" ht="15.5" x14ac:dyDescent="0.35">
      <c r="C224" t="s">
        <v>236</v>
      </c>
      <c r="I224" s="6">
        <v>7.42</v>
      </c>
    </row>
    <row r="225" spans="3:9" ht="15.5" x14ac:dyDescent="0.35">
      <c r="C225" t="s">
        <v>237</v>
      </c>
      <c r="I225" s="6">
        <v>4.2500000000000003E-2</v>
      </c>
    </row>
    <row r="226" spans="3:9" ht="15.5" x14ac:dyDescent="0.35">
      <c r="C226" t="s">
        <v>238</v>
      </c>
      <c r="I226" s="6">
        <v>4.6399999999999997</v>
      </c>
    </row>
    <row r="227" spans="3:9" ht="15.5" x14ac:dyDescent="0.35">
      <c r="C227" t="s">
        <v>239</v>
      </c>
      <c r="I227" s="6">
        <v>1.26</v>
      </c>
    </row>
    <row r="228" spans="3:9" ht="15.5" x14ac:dyDescent="0.35">
      <c r="C228" t="s">
        <v>240</v>
      </c>
      <c r="I228" s="6">
        <v>-13.36</v>
      </c>
    </row>
    <row r="229" spans="3:9" ht="15.5" x14ac:dyDescent="0.35">
      <c r="C229" t="s">
        <v>241</v>
      </c>
      <c r="I229" s="6">
        <v>-17.96</v>
      </c>
    </row>
    <row r="230" spans="3:9" ht="15.5" x14ac:dyDescent="0.35">
      <c r="C230" t="s">
        <v>242</v>
      </c>
      <c r="I230" s="6">
        <v>19.82</v>
      </c>
    </row>
    <row r="231" spans="3:9" ht="15.5" x14ac:dyDescent="0.35">
      <c r="C231" t="s">
        <v>243</v>
      </c>
      <c r="I231" s="5">
        <v>14</v>
      </c>
    </row>
    <row r="232" spans="3:9" ht="15.5" x14ac:dyDescent="0.35">
      <c r="C232" t="s">
        <v>244</v>
      </c>
      <c r="I232" s="6">
        <v>-10.64</v>
      </c>
    </row>
    <row r="233" spans="3:9" ht="15.5" x14ac:dyDescent="0.35">
      <c r="C233" t="s">
        <v>245</v>
      </c>
      <c r="I233" s="6">
        <v>1.37</v>
      </c>
    </row>
    <row r="234" spans="3:9" ht="15.5" x14ac:dyDescent="0.35">
      <c r="C234" t="s">
        <v>246</v>
      </c>
      <c r="I234" s="6">
        <v>11.55</v>
      </c>
    </row>
    <row r="235" spans="3:9" ht="15.5" x14ac:dyDescent="0.35">
      <c r="C235" t="s">
        <v>247</v>
      </c>
      <c r="I235" s="6">
        <v>17.2</v>
      </c>
    </row>
    <row r="236" spans="3:9" ht="15.5" x14ac:dyDescent="0.35">
      <c r="C236" t="s">
        <v>248</v>
      </c>
      <c r="I236" s="6">
        <v>58.57</v>
      </c>
    </row>
    <row r="237" spans="3:9" ht="15.5" x14ac:dyDescent="0.35">
      <c r="C237" t="s">
        <v>249</v>
      </c>
      <c r="D237" s="6">
        <v>6.64</v>
      </c>
    </row>
    <row r="238" spans="3:9" ht="15.5" x14ac:dyDescent="0.35">
      <c r="C238" t="s">
        <v>250</v>
      </c>
      <c r="I238" s="6">
        <v>215.71</v>
      </c>
    </row>
    <row r="239" spans="3:9" ht="15.5" x14ac:dyDescent="0.35">
      <c r="C239" t="s">
        <v>251</v>
      </c>
      <c r="I239" s="6">
        <v>-15.15</v>
      </c>
    </row>
    <row r="240" spans="3:9" ht="15.5" x14ac:dyDescent="0.35">
      <c r="C240" t="s">
        <v>252</v>
      </c>
      <c r="D240" s="6">
        <v>2.5299999999999998</v>
      </c>
    </row>
    <row r="241" spans="3:9" ht="15.5" x14ac:dyDescent="0.35">
      <c r="C241" t="s">
        <v>253</v>
      </c>
      <c r="D241" s="6">
        <v>1.32</v>
      </c>
    </row>
    <row r="242" spans="3:9" ht="15.5" x14ac:dyDescent="0.35">
      <c r="C242" t="s">
        <v>254</v>
      </c>
      <c r="D242" s="6">
        <v>0.37</v>
      </c>
    </row>
    <row r="243" spans="3:9" ht="15.5" x14ac:dyDescent="0.35">
      <c r="C243" t="s">
        <v>255</v>
      </c>
      <c r="D243" s="6">
        <v>0.35</v>
      </c>
    </row>
    <row r="244" spans="3:9" ht="15.5" x14ac:dyDescent="0.35">
      <c r="C244" t="s">
        <v>256</v>
      </c>
      <c r="D244" s="6">
        <v>0.77</v>
      </c>
    </row>
    <row r="245" spans="3:9" ht="15.5" x14ac:dyDescent="0.35">
      <c r="C245" t="s">
        <v>257</v>
      </c>
      <c r="D245" s="6">
        <v>0.21</v>
      </c>
    </row>
    <row r="246" spans="3:9" ht="15.5" x14ac:dyDescent="0.35">
      <c r="C246" t="s">
        <v>258</v>
      </c>
      <c r="D246" s="6">
        <v>1.77</v>
      </c>
    </row>
    <row r="247" spans="3:9" ht="15.5" x14ac:dyDescent="0.35">
      <c r="C247" t="s">
        <v>259</v>
      </c>
      <c r="I247" s="6">
        <v>4.3499999999999996</v>
      </c>
    </row>
    <row r="248" spans="3:9" ht="15.5" x14ac:dyDescent="0.35">
      <c r="C248" t="s">
        <v>12</v>
      </c>
      <c r="D248" s="5">
        <v>12000000000</v>
      </c>
    </row>
    <row r="249" spans="3:9" ht="15.5" x14ac:dyDescent="0.35">
      <c r="C249" t="s">
        <v>260</v>
      </c>
      <c r="I249" s="6">
        <v>4.55</v>
      </c>
    </row>
    <row r="250" spans="3:9" ht="15.5" x14ac:dyDescent="0.35">
      <c r="C250" t="s">
        <v>261</v>
      </c>
      <c r="I250" s="6">
        <v>3.0200000000000001E-2</v>
      </c>
    </row>
    <row r="251" spans="3:9" ht="15.5" x14ac:dyDescent="0.35">
      <c r="C251" t="s">
        <v>262</v>
      </c>
      <c r="I251" s="6">
        <v>5.3499999999999999E-2</v>
      </c>
    </row>
    <row r="252" spans="3:9" ht="15.5" x14ac:dyDescent="0.35">
      <c r="C252" t="s">
        <v>263</v>
      </c>
      <c r="I252" s="6">
        <v>6.1799999999999994E-2</v>
      </c>
    </row>
    <row r="253" spans="3:9" ht="15.5" x14ac:dyDescent="0.35">
      <c r="C253" t="s">
        <v>264</v>
      </c>
      <c r="I253" s="6">
        <v>5.9800000000000006E-2</v>
      </c>
    </row>
    <row r="254" spans="3:9" ht="15.5" x14ac:dyDescent="0.35">
      <c r="C254" t="s">
        <v>265</v>
      </c>
      <c r="D254" s="6">
        <v>13.09</v>
      </c>
    </row>
    <row r="255" spans="3:9" ht="15.5" x14ac:dyDescent="0.35">
      <c r="C255" t="s">
        <v>266</v>
      </c>
      <c r="D255" s="6">
        <v>1107.5899999999999</v>
      </c>
    </row>
    <row r="256" spans="3:9" ht="15.5" x14ac:dyDescent="0.35">
      <c r="C256" t="s">
        <v>340</v>
      </c>
      <c r="D256" s="6">
        <v>114.22</v>
      </c>
    </row>
    <row r="257" spans="3:9" ht="15.5" x14ac:dyDescent="0.35">
      <c r="C257" t="s">
        <v>267</v>
      </c>
      <c r="D257" s="6">
        <v>1006.46</v>
      </c>
    </row>
    <row r="258" spans="3:9" ht="15.5" x14ac:dyDescent="0.35">
      <c r="C258" t="s">
        <v>268</v>
      </c>
      <c r="D258" s="6">
        <v>6.95</v>
      </c>
    </row>
    <row r="259" spans="3:9" ht="15.5" x14ac:dyDescent="0.35">
      <c r="C259" t="s">
        <v>269</v>
      </c>
      <c r="I259" s="6">
        <v>0.15</v>
      </c>
    </row>
    <row r="260" spans="3:9" ht="15.5" x14ac:dyDescent="0.35">
      <c r="C260" t="s">
        <v>270</v>
      </c>
      <c r="I260" s="6">
        <v>0.23</v>
      </c>
    </row>
    <row r="261" spans="3:9" ht="15.5" x14ac:dyDescent="0.35">
      <c r="C261" t="s">
        <v>39</v>
      </c>
      <c r="I261" s="5">
        <v>1054000000000</v>
      </c>
    </row>
    <row r="262" spans="3:9" ht="15.5" x14ac:dyDescent="0.35">
      <c r="C262" t="s">
        <v>271</v>
      </c>
      <c r="I262" s="5">
        <v>1342000000000</v>
      </c>
    </row>
    <row r="263" spans="3:9" ht="15.5" x14ac:dyDescent="0.35">
      <c r="C263" t="s">
        <v>272</v>
      </c>
      <c r="I263" s="5">
        <v>3870000000</v>
      </c>
    </row>
    <row r="264" spans="3:9" ht="15.5" x14ac:dyDescent="0.35">
      <c r="C264" t="s">
        <v>273</v>
      </c>
      <c r="I264" s="6">
        <v>0.10970000000000001</v>
      </c>
    </row>
    <row r="265" spans="3:9" ht="15.5" x14ac:dyDescent="0.35">
      <c r="C265" t="s">
        <v>274</v>
      </c>
      <c r="D265" s="6">
        <v>0.59240000000000004</v>
      </c>
    </row>
    <row r="266" spans="3:9" ht="15.5" x14ac:dyDescent="0.35">
      <c r="C266" t="s">
        <v>275</v>
      </c>
      <c r="D266" s="6">
        <v>0.33649999999999997</v>
      </c>
    </row>
    <row r="267" spans="3:9" ht="15.5" x14ac:dyDescent="0.35">
      <c r="C267" t="s">
        <v>276</v>
      </c>
      <c r="D267" s="6">
        <v>0.22600000000000001</v>
      </c>
    </row>
    <row r="268" spans="3:9" ht="15.5" x14ac:dyDescent="0.35">
      <c r="C268" t="s">
        <v>277</v>
      </c>
      <c r="D268" s="6">
        <v>-9.6600000000000005E-2</v>
      </c>
    </row>
    <row r="269" spans="3:9" ht="15.5" x14ac:dyDescent="0.35">
      <c r="C269" t="s">
        <v>278</v>
      </c>
      <c r="D269" s="6">
        <v>-0.12689999999999999</v>
      </c>
    </row>
    <row r="270" spans="3:9" ht="15.5" x14ac:dyDescent="0.35">
      <c r="C270" t="s">
        <v>279</v>
      </c>
      <c r="D270" s="6">
        <v>-0.43229999999999996</v>
      </c>
    </row>
    <row r="271" spans="3:9" ht="15.5" x14ac:dyDescent="0.35">
      <c r="C271" t="s">
        <v>280</v>
      </c>
      <c r="I271" s="5">
        <v>1</v>
      </c>
    </row>
    <row r="272" spans="3:9" ht="15.5" x14ac:dyDescent="0.35">
      <c r="C272" t="s">
        <v>284</v>
      </c>
      <c r="I272" t="s">
        <v>634</v>
      </c>
    </row>
    <row r="273" spans="3:9" ht="15.5" x14ac:dyDescent="0.35">
      <c r="C273" t="s">
        <v>286</v>
      </c>
      <c r="I273" s="5">
        <v>3</v>
      </c>
    </row>
    <row r="274" spans="3:9" ht="15.5" x14ac:dyDescent="0.35">
      <c r="C274" t="s">
        <v>287</v>
      </c>
      <c r="I274" s="6">
        <v>0.91</v>
      </c>
    </row>
    <row r="275" spans="3:9" ht="15.5" x14ac:dyDescent="0.35">
      <c r="C275" t="s">
        <v>288</v>
      </c>
      <c r="I275" s="6">
        <v>0.51</v>
      </c>
    </row>
    <row r="276" spans="3:9" ht="15.5" x14ac:dyDescent="0.35">
      <c r="C276" t="s">
        <v>289</v>
      </c>
      <c r="I276" s="6">
        <v>0.36</v>
      </c>
    </row>
    <row r="277" spans="3:9" ht="15.5" x14ac:dyDescent="0.35">
      <c r="C277" t="s">
        <v>553</v>
      </c>
      <c r="I277" s="6">
        <v>0.86</v>
      </c>
    </row>
    <row r="278" spans="3:9" ht="15.5" x14ac:dyDescent="0.35">
      <c r="C278" t="s">
        <v>290</v>
      </c>
      <c r="I278" s="6">
        <v>0.23</v>
      </c>
    </row>
    <row r="279" spans="3:9" ht="15.5" x14ac:dyDescent="0.35">
      <c r="C279" t="s">
        <v>291</v>
      </c>
      <c r="I279" s="6">
        <v>0.48</v>
      </c>
    </row>
    <row r="280" spans="3:9" ht="15.5" x14ac:dyDescent="0.35">
      <c r="C280" t="s">
        <v>292</v>
      </c>
      <c r="I280" s="6">
        <v>0.72</v>
      </c>
    </row>
    <row r="281" spans="3:9" ht="15.5" x14ac:dyDescent="0.35">
      <c r="C281" t="s">
        <v>293</v>
      </c>
      <c r="I281" s="5">
        <v>227000000000</v>
      </c>
    </row>
    <row r="282" spans="3:9" ht="15.5" x14ac:dyDescent="0.35">
      <c r="C282" t="s">
        <v>294</v>
      </c>
      <c r="I282" s="5">
        <v>143000000000</v>
      </c>
    </row>
    <row r="283" spans="3:9" ht="15.5" x14ac:dyDescent="0.35">
      <c r="C283" t="s">
        <v>295</v>
      </c>
      <c r="I283" s="5">
        <v>98000000000</v>
      </c>
    </row>
    <row r="284" spans="3:9" ht="15.5" x14ac:dyDescent="0.35">
      <c r="C284" t="s">
        <v>296</v>
      </c>
      <c r="I284" s="5">
        <v>45000000000</v>
      </c>
    </row>
    <row r="285" spans="3:9" ht="15.5" x14ac:dyDescent="0.35">
      <c r="C285" t="s">
        <v>297</v>
      </c>
      <c r="D285" s="5">
        <v>26000000000</v>
      </c>
    </row>
    <row r="286" spans="3:9" ht="15.5" x14ac:dyDescent="0.35">
      <c r="C286" t="s">
        <v>298</v>
      </c>
      <c r="D286" s="5">
        <v>1482000000000</v>
      </c>
    </row>
    <row r="287" spans="3:9" ht="15.5" x14ac:dyDescent="0.35">
      <c r="C287" t="s">
        <v>299</v>
      </c>
      <c r="D287" s="5">
        <v>640000000000</v>
      </c>
    </row>
    <row r="288" spans="3:9" ht="15.5" x14ac:dyDescent="0.35">
      <c r="C288" t="s">
        <v>206</v>
      </c>
      <c r="D288" s="5">
        <v>459000000000</v>
      </c>
    </row>
    <row r="289" spans="3:9" ht="15.5" x14ac:dyDescent="0.35">
      <c r="C289" t="s">
        <v>205</v>
      </c>
      <c r="I289" s="5">
        <v>836000000000</v>
      </c>
    </row>
    <row r="290" spans="3:9" ht="15.5" x14ac:dyDescent="0.35">
      <c r="C290" t="s">
        <v>204</v>
      </c>
      <c r="D290" s="5">
        <v>296000000000</v>
      </c>
    </row>
    <row r="291" spans="3:9" ht="15.5" x14ac:dyDescent="0.35">
      <c r="C291" t="s">
        <v>203</v>
      </c>
      <c r="D291" s="5">
        <v>12000000000</v>
      </c>
    </row>
    <row r="292" spans="3:9" ht="15.5" x14ac:dyDescent="0.35">
      <c r="C292" t="s">
        <v>23</v>
      </c>
      <c r="D292" s="5">
        <v>308000000000</v>
      </c>
    </row>
    <row r="293" spans="3:9" ht="15.5" x14ac:dyDescent="0.35">
      <c r="C293" t="s">
        <v>20</v>
      </c>
      <c r="D293" s="5">
        <v>283000000000</v>
      </c>
    </row>
    <row r="294" spans="3:9" ht="15.5" x14ac:dyDescent="0.35">
      <c r="C294" t="s">
        <v>300</v>
      </c>
      <c r="I294" s="5">
        <v>842000000000</v>
      </c>
    </row>
    <row r="295" spans="3:9" ht="15.5" x14ac:dyDescent="0.35">
      <c r="C295" t="s">
        <v>301</v>
      </c>
      <c r="I295" s="5">
        <v>-79000000000</v>
      </c>
    </row>
    <row r="296" spans="3:9" ht="15.5" x14ac:dyDescent="0.35">
      <c r="C296" t="s">
        <v>302</v>
      </c>
      <c r="I296" s="5">
        <v>20000000000</v>
      </c>
    </row>
    <row r="297" spans="3:9" ht="15.5" x14ac:dyDescent="0.35">
      <c r="C297" t="s">
        <v>303</v>
      </c>
      <c r="I297" s="5">
        <v>61000000000</v>
      </c>
    </row>
    <row r="298" spans="3:9" ht="15.5" x14ac:dyDescent="0.35">
      <c r="C298" t="s">
        <v>304</v>
      </c>
      <c r="I298" s="5">
        <v>20000000000</v>
      </c>
    </row>
    <row r="299" spans="3:9" ht="15.5" x14ac:dyDescent="0.35">
      <c r="C299" t="s">
        <v>305</v>
      </c>
      <c r="I299" s="5">
        <v>-59000000000</v>
      </c>
    </row>
  </sheetData>
  <pageMargins left="0.7" right="0.7" top="0.75" bottom="0.75" header="0.3" footer="0.3"/>
  <ignoredErrors>
    <ignoredError sqref="A1:O300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635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636</v>
      </c>
      <c r="D2" s="2" vm="61">
        <f ca="1">IFERROR(_xlfn.STOCKHISTORY("XIDX:" &amp; $C$1, D3, , 0, 0, 1), "Libur")</f>
        <v>410</v>
      </c>
      <c r="H2" s="2" vm="61">
        <f ca="1">IFERROR(INDEX(D2:G2,COUNT(D2:G2)),"")</f>
        <v>410</v>
      </c>
      <c r="I2" s="2" vm="36">
        <f t="shared" ref="I2:P2" ca="1" si="0">IFERROR(_xlfn.STOCKHISTORY("XIDX:" &amp; $C$1, I1, , 0, 0, 1), "Libur")</f>
        <v>680</v>
      </c>
      <c r="J2" s="2" vm="62">
        <f t="shared" ca="1" si="0"/>
        <v>189</v>
      </c>
      <c r="K2" s="2" vm="63">
        <f t="shared" ca="1" si="0"/>
        <v>160</v>
      </c>
      <c r="L2" s="2" vm="64">
        <f t="shared" ca="1" si="0"/>
        <v>476</v>
      </c>
      <c r="M2" s="2" vm="65">
        <f t="shared" ca="1" si="0"/>
        <v>515</v>
      </c>
      <c r="N2" s="2" vm="66">
        <f t="shared" ca="1" si="0"/>
        <v>322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H3" s="1">
        <f>IFERROR(INDEX(D3:G3,COUNT(D3:G3)),"")</f>
        <v>46111</v>
      </c>
    </row>
    <row r="4" spans="1:16" ht="15.5" x14ac:dyDescent="0.35">
      <c r="B4" t="s">
        <v>4</v>
      </c>
      <c r="C4" t="s">
        <v>5</v>
      </c>
      <c r="D4" s="2">
        <f>IFERROR(INDEX(D51:D500,MATCH($C$4,$C$51:$C$500,0)),"")</f>
        <v>120221254868</v>
      </c>
      <c r="H4" s="2">
        <f>IFERROR(SUM(D4:G4)*(4/MAX(1,COUNT(D4:G4))),"")</f>
        <v>480885019472</v>
      </c>
      <c r="I4" s="2">
        <f t="shared" ref="I4:P4" si="1">IFERROR(INDEX(I51:I500,MATCH($C$4,$C$51:$C$500,0)),"")</f>
        <v>439751605228</v>
      </c>
      <c r="J4" s="2">
        <f t="shared" si="1"/>
        <v>319022410802</v>
      </c>
      <c r="K4" s="2">
        <f t="shared" si="1"/>
        <v>242680799183</v>
      </c>
      <c r="L4" s="2">
        <f t="shared" si="1"/>
        <v>233970724609</v>
      </c>
      <c r="M4" s="2">
        <f t="shared" si="1"/>
        <v>290934356126</v>
      </c>
      <c r="N4" s="2">
        <f t="shared" si="1"/>
        <v>216296095571</v>
      </c>
      <c r="O4" s="2">
        <f t="shared" si="1"/>
        <v>154077443719</v>
      </c>
      <c r="P4" s="2">
        <f t="shared" si="1"/>
        <v>87208509533</v>
      </c>
    </row>
    <row r="5" spans="1:16" ht="15.5" x14ac:dyDescent="0.35">
      <c r="B5" t="s">
        <v>6</v>
      </c>
      <c r="C5" t="s">
        <v>7</v>
      </c>
      <c r="D5" s="2">
        <f>IFERROR(INDEX(D51:D500,MATCH($C$5,$C$51:$C$500,0)),"")</f>
        <v>140691053</v>
      </c>
      <c r="H5" s="2">
        <f>IFERROR(SUM(D5:G5)*(4/MAX(1,COUNT(D5:G5))),"")</f>
        <v>562764212</v>
      </c>
      <c r="I5" s="2">
        <f t="shared" ref="I5:P5" si="2">IFERROR(INDEX(I51:I500,MATCH($C$5,$C$51:$C$500,0)),"")</f>
        <v>5275826567</v>
      </c>
      <c r="J5" s="2">
        <f t="shared" si="2"/>
        <v>-79732226609</v>
      </c>
      <c r="K5" s="2">
        <f t="shared" si="2"/>
        <v>-109408572601</v>
      </c>
      <c r="L5" s="2">
        <f t="shared" si="2"/>
        <v>-91343061468</v>
      </c>
      <c r="M5" s="2">
        <f t="shared" si="2"/>
        <v>7416307993</v>
      </c>
      <c r="N5" s="2">
        <f t="shared" si="2"/>
        <v>14481079666</v>
      </c>
      <c r="O5" s="2">
        <f t="shared" si="2"/>
        <v>-24444810269</v>
      </c>
      <c r="P5" s="2">
        <f t="shared" si="2"/>
        <v>-27224300872</v>
      </c>
    </row>
    <row r="6" spans="1:16" ht="15.5" x14ac:dyDescent="0.35">
      <c r="B6" t="s">
        <v>8</v>
      </c>
      <c r="C6" t="s">
        <v>9</v>
      </c>
      <c r="D6" s="2">
        <f>IFERROR(INDEX(D51:D500,MATCH($C$6,$C$51:$C$500,0)),"")</f>
        <v>3024004235775</v>
      </c>
      <c r="H6" s="2">
        <f>IFERROR(INDEX(D6:G6,COUNT(D6:G6)),"")</f>
        <v>3024004235775</v>
      </c>
      <c r="I6" s="2">
        <f t="shared" ref="I6:P6" si="3">IFERROR(INDEX(I51:I500,MATCH($C$6,$C$51:$C$500,0)),"")</f>
        <v>3023855511108</v>
      </c>
      <c r="J6" s="2">
        <f t="shared" si="3"/>
        <v>3018386836728</v>
      </c>
      <c r="K6" s="2">
        <f t="shared" si="3"/>
        <v>3097724008001</v>
      </c>
      <c r="L6" s="2">
        <f t="shared" si="3"/>
        <v>3206891802522</v>
      </c>
      <c r="M6" s="2">
        <f t="shared" si="3"/>
        <v>3298267843837</v>
      </c>
      <c r="N6" s="2">
        <f t="shared" si="3"/>
        <v>3290757439256</v>
      </c>
      <c r="O6" s="2">
        <f t="shared" si="3"/>
        <v>2273139511631</v>
      </c>
      <c r="P6" s="2">
        <f t="shared" si="3"/>
        <v>-27139496128</v>
      </c>
    </row>
    <row r="7" spans="1:16" ht="15.5" x14ac:dyDescent="0.35">
      <c r="B7" t="s">
        <v>10</v>
      </c>
      <c r="C7" t="s">
        <v>11</v>
      </c>
      <c r="D7" s="3">
        <f>IFERROR(INDEX(D51:D500,MATCH($C$7,$C$51:$C$500,0))/1000000000,"")</f>
        <v>33.25</v>
      </c>
      <c r="H7" s="3">
        <f>IFERROR(INDEX(D7:G7,COUNT(D7:G7)),"")</f>
        <v>33.25</v>
      </c>
      <c r="I7" s="3">
        <f t="shared" ref="I7:P7" si="4">IFERROR(INDEX(I51:I500,MATCH($C$7,$C$51:$C$500,0))/1000000000,"")</f>
        <v>33.25</v>
      </c>
      <c r="J7" s="3">
        <f t="shared" si="4"/>
        <v>33.25</v>
      </c>
      <c r="K7" s="3">
        <f t="shared" si="4"/>
        <v>33.25</v>
      </c>
      <c r="L7" s="3">
        <f t="shared" si="4"/>
        <v>33.25</v>
      </c>
      <c r="M7" s="3">
        <f t="shared" si="4"/>
        <v>33.25</v>
      </c>
      <c r="N7" s="3">
        <f t="shared" si="4"/>
        <v>33.25</v>
      </c>
      <c r="O7" s="3">
        <f t="shared" si="4"/>
        <v>23.25</v>
      </c>
      <c r="P7" s="3">
        <f t="shared" si="4"/>
        <v>0</v>
      </c>
    </row>
    <row r="8" spans="1:1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13000000000</v>
      </c>
      <c r="H8" s="2">
        <f>IFERROR(INDEX(D8:G8,COUNT(D8:G8)),"")</f>
        <v>13000000000</v>
      </c>
      <c r="I8" s="2">
        <f t="shared" ref="I8:P8" si="5">IFERROR(INDEX(I51:I500,MATCH($C$8,$C$51:$C$500,0)),"")</f>
        <v>-165000000000</v>
      </c>
      <c r="J8" s="2">
        <f t="shared" si="5"/>
        <v>-340000000000</v>
      </c>
      <c r="K8" s="2">
        <f t="shared" si="5"/>
        <v>-96000000000</v>
      </c>
      <c r="L8" s="2">
        <f t="shared" si="5"/>
        <v>-339000000000</v>
      </c>
      <c r="M8" s="2">
        <f t="shared" si="5"/>
        <v>-263000000000</v>
      </c>
      <c r="N8" s="2">
        <f t="shared" si="5"/>
        <v>-472000000000</v>
      </c>
      <c r="O8" s="2">
        <f t="shared" si="5"/>
        <v>-386000000000</v>
      </c>
      <c r="P8" s="2">
        <f t="shared" si="5"/>
        <v>-244000000000</v>
      </c>
    </row>
    <row r="9" spans="1:16" ht="15.5" x14ac:dyDescent="0.35">
      <c r="A9" t="s">
        <v>15</v>
      </c>
      <c r="C9" t="s">
        <v>16</v>
      </c>
      <c r="D9" s="3">
        <f>IFERROR(INDEX(D51:D500,MATCH("Free cash flow per share (Quarter)",$C$51:$C$500,0)),"")</f>
        <v>0.39</v>
      </c>
      <c r="H9" s="3">
        <f>IFERROR(INDEX(D9:G9,COUNT(D9:G9)),"")</f>
        <v>0.39</v>
      </c>
      <c r="I9" s="3">
        <f t="shared" ref="I9:P9" si="6">IFERROR(INDEX(I51:I500,MATCH($C$9,$C$51:$C$500,0)),"")</f>
        <v>-4.96</v>
      </c>
      <c r="J9" s="3">
        <f t="shared" si="6"/>
        <v>-10.220000000000001</v>
      </c>
      <c r="K9" s="3">
        <f t="shared" si="6"/>
        <v>-2.88</v>
      </c>
      <c r="L9" s="3">
        <f t="shared" si="6"/>
        <v>-10.199999999999999</v>
      </c>
      <c r="M9" s="3">
        <f t="shared" si="6"/>
        <v>-7.92</v>
      </c>
      <c r="N9" s="3">
        <f t="shared" si="6"/>
        <v>-14.19</v>
      </c>
      <c r="O9" s="3">
        <f t="shared" si="6"/>
        <v>-16.61</v>
      </c>
      <c r="P9" s="3">
        <f t="shared" si="6"/>
        <v>-97651627.069999993</v>
      </c>
    </row>
    <row r="10" spans="1:16" ht="15.5" x14ac:dyDescent="0.35">
      <c r="C10" t="s">
        <v>17</v>
      </c>
      <c r="D10" s="3">
        <f ca="1">IFERROR(IF(D9=0,"",D2/D9),"")</f>
        <v>1051.2820512820513</v>
      </c>
      <c r="I10" s="3">
        <f t="shared" ref="I10:P10" ca="1" si="7">IFERROR(IF(I9=0,"",I2/I9),"")</f>
        <v>-137.09677419354838</v>
      </c>
      <c r="J10" s="3">
        <f t="shared" ca="1" si="7"/>
        <v>-18.493150684931507</v>
      </c>
      <c r="K10" s="3">
        <f t="shared" ca="1" si="7"/>
        <v>-55.555555555555557</v>
      </c>
      <c r="L10" s="3">
        <f t="shared" ca="1" si="7"/>
        <v>-46.666666666666671</v>
      </c>
      <c r="M10" s="3">
        <f t="shared" ca="1" si="7"/>
        <v>-65.025252525252526</v>
      </c>
      <c r="N10" s="3">
        <f t="shared" ca="1" si="7"/>
        <v>-22.692036645525018</v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18</v>
      </c>
      <c r="C11" t="s">
        <v>19</v>
      </c>
      <c r="D11" s="2">
        <f>IFERROR(INDEX(D51:D500,MATCH($C$11,$C$51:$C$500,0)),"")</f>
        <v>421768401811</v>
      </c>
      <c r="H11" s="2">
        <f>IFERROR(INDEX(D11:G11,COUNT(D11:G11)),"")</f>
        <v>421768401811</v>
      </c>
      <c r="I11" s="2">
        <f t="shared" ref="I11:P11" si="8">IFERROR(INDEX(I51:I500,MATCH($C$11,$C$51:$C$500,0)),"")</f>
        <v>420204094763</v>
      </c>
      <c r="J11" s="2">
        <f t="shared" si="8"/>
        <v>449069663731</v>
      </c>
      <c r="K11" s="2">
        <f t="shared" si="8"/>
        <v>525762948837</v>
      </c>
      <c r="L11" s="2">
        <f t="shared" si="8"/>
        <v>533208033479</v>
      </c>
      <c r="M11" s="2">
        <f t="shared" si="8"/>
        <v>542400475238</v>
      </c>
      <c r="N11" s="2">
        <f t="shared" si="8"/>
        <v>525479693804</v>
      </c>
      <c r="O11" s="2">
        <f t="shared" si="8"/>
        <v>6949421674</v>
      </c>
      <c r="P11" s="2">
        <f t="shared" si="8"/>
        <v>7935350734</v>
      </c>
    </row>
    <row r="12" spans="1:1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636000000000</v>
      </c>
      <c r="H12" s="2">
        <f>IFERROR(INDEX(D12:G12,COUNT(D12:G12)),"")</f>
        <v>636000000000</v>
      </c>
      <c r="I12" s="2">
        <f t="shared" ref="I12:P12" si="9">IFERROR(INDEX(I51:I500,MATCH($C$12,$C$51:$C$500,0)),"")</f>
        <v>642000000000</v>
      </c>
      <c r="J12" s="2">
        <f t="shared" si="9"/>
        <v>420000000000</v>
      </c>
      <c r="K12" s="2">
        <f t="shared" si="9"/>
        <v>357000000000</v>
      </c>
      <c r="L12" s="2">
        <f t="shared" si="9"/>
        <v>335000000000</v>
      </c>
      <c r="M12" s="2">
        <f t="shared" si="9"/>
        <v>206000000000</v>
      </c>
      <c r="N12" s="2">
        <f t="shared" si="9"/>
        <v>-409000000000</v>
      </c>
      <c r="O12" s="2">
        <f t="shared" si="9"/>
        <v>126000000000</v>
      </c>
      <c r="P12" s="2">
        <f t="shared" si="9"/>
        <v>134000000000</v>
      </c>
    </row>
    <row r="13" spans="1:1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1058000000000</v>
      </c>
      <c r="H13" s="2">
        <f>IFERROR(INDEX(D13:G13,COUNT(D13:G13)),"")</f>
        <v>1058000000000</v>
      </c>
      <c r="I13" s="2">
        <f t="shared" ref="I13:P13" si="10">IFERROR(INDEX(I51:I500,MATCH($C$13,$C$51:$C$500,0)),"")</f>
        <v>1062000000000</v>
      </c>
      <c r="J13" s="2">
        <f t="shared" si="10"/>
        <v>869000000000</v>
      </c>
      <c r="K13" s="2">
        <f t="shared" si="10"/>
        <v>883000000000</v>
      </c>
      <c r="L13" s="2">
        <f t="shared" si="10"/>
        <v>868000000000</v>
      </c>
      <c r="M13" s="2">
        <f t="shared" si="10"/>
        <v>748000000000</v>
      </c>
      <c r="N13" s="2">
        <f t="shared" si="10"/>
        <v>116000000000</v>
      </c>
      <c r="O13" s="2">
        <f t="shared" si="10"/>
        <v>133000000000</v>
      </c>
      <c r="P13" s="2">
        <f t="shared" si="10"/>
        <v>142000000000</v>
      </c>
    </row>
    <row r="14" spans="1:16" ht="15.5" x14ac:dyDescent="0.35">
      <c r="C14" t="s">
        <v>26</v>
      </c>
      <c r="D14" s="2">
        <f>IFERROR(INDEX(D51:D500,MATCH($C$14,$C$51:$C$500,0)),"")</f>
        <v>-24781167226</v>
      </c>
      <c r="H14" s="2">
        <f>IFERROR(SUM(D14:G14)*(4/MAX(1,COUNT(D14:G14))),"")</f>
        <v>-99124668904</v>
      </c>
      <c r="I14" s="2">
        <f t="shared" ref="I14:P14" si="11">IFERROR(INDEX(I51:I500,MATCH($C$14,$C$51:$C$500,0)),"")</f>
        <v>-80356964083</v>
      </c>
      <c r="J14" s="2">
        <f t="shared" si="11"/>
        <v>-77315017008</v>
      </c>
      <c r="K14" s="2">
        <f t="shared" si="11"/>
        <v>-76857656488</v>
      </c>
      <c r="L14" s="2">
        <f t="shared" si="11"/>
        <v>-90146332117</v>
      </c>
      <c r="M14" s="2">
        <f t="shared" si="11"/>
        <v>-25838724542</v>
      </c>
      <c r="N14" s="2">
        <f t="shared" si="11"/>
        <v>-11305994267</v>
      </c>
      <c r="O14" s="2">
        <f t="shared" si="11"/>
        <v>-19249257592</v>
      </c>
      <c r="P14" s="2">
        <f t="shared" si="11"/>
        <v>-23167511088</v>
      </c>
    </row>
    <row r="15" spans="1:16" ht="15.5" x14ac:dyDescent="0.35">
      <c r="C15" t="s">
        <v>27</v>
      </c>
      <c r="D15" s="2">
        <f>IFERROR(INDEX(D51:D500,MATCH($C$15,$C$51:$C$500,0)),"")</f>
        <v>-348362329</v>
      </c>
      <c r="H15" s="2">
        <f>IFERROR(SUM(D15:G15)*(4/MAX(1,COUNT(D15:G15))),"")</f>
        <v>-1393449316</v>
      </c>
      <c r="I15" s="2">
        <f t="shared" ref="I15:P15" si="12">IFERROR(INDEX(I51:I500,MATCH($C$15,$C$51:$C$500,0)),"")</f>
        <v>-2925769032</v>
      </c>
      <c r="J15" s="2">
        <f t="shared" si="12"/>
        <v>-4153162003</v>
      </c>
      <c r="K15" s="2">
        <f t="shared" si="12"/>
        <v>-4566022109</v>
      </c>
      <c r="L15" s="2">
        <f t="shared" si="12"/>
        <v>-288463386</v>
      </c>
      <c r="M15" s="2">
        <f t="shared" si="12"/>
        <v>-332914077</v>
      </c>
      <c r="N15" s="2">
        <f t="shared" si="12"/>
        <v>375143524</v>
      </c>
      <c r="O15" s="2">
        <f t="shared" si="12"/>
        <v>-2762008295</v>
      </c>
      <c r="P15" s="2">
        <f t="shared" si="12"/>
        <v>-1805363146</v>
      </c>
    </row>
    <row r="16" spans="1:16" ht="15.5" x14ac:dyDescent="0.35">
      <c r="C16" t="s">
        <v>28</v>
      </c>
      <c r="D16" s="2">
        <f>IFERROR(INDEX(D51:D500,MATCH($C$16,$C$51:$C$500,0)),"")</f>
        <v>497086996</v>
      </c>
      <c r="H16" s="2">
        <f>IFERROR(SUM(D16:G16)*(4/MAX(1,COUNT(D16:G16))),"")</f>
        <v>1988347984</v>
      </c>
      <c r="I16" s="2">
        <f t="shared" ref="I16:P16" si="13">IFERROR(INDEX(I51:I500,MATCH($C$16,$C$51:$C$500,0)),"")</f>
        <v>8071335153</v>
      </c>
      <c r="J16" s="2">
        <f t="shared" si="13"/>
        <v>-75764058101</v>
      </c>
      <c r="K16" s="2">
        <f t="shared" si="13"/>
        <v>-106122839786</v>
      </c>
      <c r="L16" s="2">
        <f t="shared" si="13"/>
        <v>-93315958920</v>
      </c>
      <c r="M16" s="2">
        <f t="shared" si="13"/>
        <v>6506538854</v>
      </c>
      <c r="N16" s="2">
        <f t="shared" si="13"/>
        <v>13792807612</v>
      </c>
      <c r="O16" s="2">
        <f t="shared" si="13"/>
        <v>-21524332758</v>
      </c>
      <c r="P16" s="2">
        <f t="shared" si="13"/>
        <v>-26059607073</v>
      </c>
    </row>
    <row r="17" spans="1:16" ht="15.5" x14ac:dyDescent="0.35">
      <c r="A17" t="s">
        <v>29</v>
      </c>
    </row>
    <row r="18" spans="1:1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</row>
    <row r="19" spans="1:16" ht="15.5" x14ac:dyDescent="0.35">
      <c r="A19" t="s">
        <v>36</v>
      </c>
      <c r="C19" t="s">
        <v>37</v>
      </c>
    </row>
    <row r="20" spans="1:16" ht="15.5" x14ac:dyDescent="0.35">
      <c r="A20" t="s">
        <v>38</v>
      </c>
      <c r="C20" t="s">
        <v>39</v>
      </c>
      <c r="D20" s="2">
        <f ca="1">IFERROR(D21*D2,"")</f>
        <v>13632500000000</v>
      </c>
      <c r="H20" s="2">
        <f t="shared" ref="H20:P20" ca="1" si="14">IFERROR(H21*H2,"")</f>
        <v>13632500000000</v>
      </c>
      <c r="I20" s="2">
        <f t="shared" ca="1" si="14"/>
        <v>22610000000000</v>
      </c>
      <c r="J20" s="2">
        <f t="shared" ca="1" si="14"/>
        <v>6284250000000</v>
      </c>
      <c r="K20" s="2">
        <f t="shared" ca="1" si="14"/>
        <v>5320000000000</v>
      </c>
      <c r="L20" s="2">
        <f t="shared" ca="1" si="14"/>
        <v>15827000000000</v>
      </c>
      <c r="M20" s="2">
        <f t="shared" ca="1" si="14"/>
        <v>17123750000000</v>
      </c>
      <c r="N20" s="2">
        <f t="shared" ca="1" si="14"/>
        <v>10706500000000</v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11</v>
      </c>
      <c r="D21" s="2">
        <f>IFERROR(INDEX(D51:D500,MATCH($C$7,$C$51:$C$500,0)),"")</f>
        <v>33250000000</v>
      </c>
      <c r="H21" s="2">
        <f>IFERROR(INDEX(D21:G21,COUNT(D21:G21)),"")</f>
        <v>33250000000</v>
      </c>
      <c r="I21" s="2">
        <f t="shared" ref="I21:P21" si="15">IFERROR(INDEX(I51:I500,MATCH($C$7,$C$51:$C$500,0)),"")</f>
        <v>33250000000</v>
      </c>
      <c r="J21" s="2">
        <f t="shared" si="15"/>
        <v>33250000000</v>
      </c>
      <c r="K21" s="2">
        <f t="shared" si="15"/>
        <v>33250000000</v>
      </c>
      <c r="L21" s="2">
        <f t="shared" si="15"/>
        <v>33250000000</v>
      </c>
      <c r="M21" s="2">
        <f t="shared" si="15"/>
        <v>33250000000</v>
      </c>
      <c r="N21" s="2">
        <f t="shared" si="15"/>
        <v>33250000000</v>
      </c>
      <c r="O21" s="2">
        <f t="shared" si="15"/>
        <v>23250000000</v>
      </c>
      <c r="P21" s="2">
        <f t="shared" si="15"/>
        <v>0</v>
      </c>
    </row>
    <row r="23" spans="1:16" ht="15.5" x14ac:dyDescent="0.35">
      <c r="B23" t="s">
        <v>40</v>
      </c>
      <c r="C23" t="s">
        <v>41</v>
      </c>
      <c r="D23" s="3">
        <f>IFERROR(D5/D6*100,"")</f>
        <v>4.6524753945638344E-3</v>
      </c>
      <c r="H23" s="3">
        <f t="shared" ref="H23:P23" si="16">IFERROR(H5/H6*100,"")</f>
        <v>1.8609901578255338E-2</v>
      </c>
      <c r="I23" s="3">
        <f t="shared" si="16"/>
        <v>0.17447350072182627</v>
      </c>
      <c r="J23" s="3">
        <f t="shared" si="16"/>
        <v>-2.6415509648667679</v>
      </c>
      <c r="K23" s="3">
        <f t="shared" si="16"/>
        <v>-3.5319018840417202</v>
      </c>
      <c r="L23" s="3">
        <f t="shared" si="16"/>
        <v>-2.8483362424689527</v>
      </c>
      <c r="M23" s="3">
        <f t="shared" si="16"/>
        <v>0.22485463110152776</v>
      </c>
      <c r="N23" s="3">
        <f t="shared" si="16"/>
        <v>0.44005308605407251</v>
      </c>
      <c r="O23" s="3">
        <f t="shared" si="16"/>
        <v>-1.0753765945258946</v>
      </c>
      <c r="P23" s="3">
        <f t="shared" si="16"/>
        <v>100.31247722360072</v>
      </c>
    </row>
    <row r="24" spans="1:16" ht="15.5" x14ac:dyDescent="0.35">
      <c r="C24" t="s">
        <v>42</v>
      </c>
      <c r="D24" s="4">
        <f>IFERROR(_xlfn.RRI(5,I23,D23),"")</f>
        <v>-0.51561473661844082</v>
      </c>
      <c r="H24" s="4">
        <f t="shared" ref="H24:P24" si="17">IFERROR(_xlfn.RRI(5,M23,H23),"")</f>
        <v>-0.39246899345121056</v>
      </c>
      <c r="I24" s="4">
        <f t="shared" si="17"/>
        <v>-0.16891607761670069</v>
      </c>
      <c r="J24" s="4">
        <f t="shared" si="17"/>
        <v>0.1969050045223899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43</v>
      </c>
      <c r="C25" t="s">
        <v>44</v>
      </c>
      <c r="D25" s="3">
        <f>IFERROR(INDEX(D51:D500,MATCH($A$25,$C$51:$C$500,0)),"")</f>
        <v>0</v>
      </c>
      <c r="H25" s="3">
        <f>IFERROR(INDEX(D25:G25,COUNT(D25:G25)),"")</f>
        <v>0</v>
      </c>
      <c r="I25" s="3">
        <f t="shared" ref="I25:P25" si="18">IFERROR(INDEX(I51:I500,MATCH($C$25,$C$51:$C$500,0)),"")</f>
        <v>0.15</v>
      </c>
      <c r="J25" s="3">
        <f t="shared" si="18"/>
        <v>-2.42</v>
      </c>
      <c r="K25" s="3">
        <f t="shared" si="18"/>
        <v>-3.34</v>
      </c>
      <c r="L25" s="3">
        <f t="shared" si="18"/>
        <v>-2.81</v>
      </c>
      <c r="M25" s="3">
        <f t="shared" si="18"/>
        <v>0.18</v>
      </c>
      <c r="N25" s="3">
        <f t="shared" si="18"/>
        <v>0.43</v>
      </c>
      <c r="O25" s="3">
        <f t="shared" si="18"/>
        <v>-1.04</v>
      </c>
      <c r="P25" s="3">
        <f t="shared" si="18"/>
        <v>-10994896.029999999</v>
      </c>
    </row>
    <row r="26" spans="1:16" ht="15.5" x14ac:dyDescent="0.35">
      <c r="C26" t="s">
        <v>45</v>
      </c>
      <c r="D26" s="4">
        <f>IFERROR(_xlfn.RRI(5,I25,D25),"")</f>
        <v>-1</v>
      </c>
      <c r="H26" s="4">
        <f t="shared" ref="H26:P26" si="19">IFERROR(_xlfn.RRI(5,M25,H25),"")</f>
        <v>-1</v>
      </c>
      <c r="I26" s="4">
        <f t="shared" si="19"/>
        <v>-0.18992624744064524</v>
      </c>
      <c r="J26" s="4">
        <f t="shared" si="19"/>
        <v>0.18401282153586029</v>
      </c>
      <c r="K26" s="4">
        <f t="shared" si="19"/>
        <v>-0.95028229559023669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46</v>
      </c>
      <c r="D27" s="3">
        <f>IFERROR(D4/D21,"")</f>
        <v>3.6156768381353381</v>
      </c>
      <c r="H27" s="3">
        <f t="shared" ref="H27:P27" si="20">IFERROR(H4/H21,"")</f>
        <v>14.462707352541353</v>
      </c>
      <c r="I27" s="3">
        <f t="shared" si="20"/>
        <v>13.22561218730827</v>
      </c>
      <c r="J27" s="3">
        <f t="shared" si="20"/>
        <v>9.5946589714887214</v>
      </c>
      <c r="K27" s="3">
        <f t="shared" si="20"/>
        <v>7.2986706521203004</v>
      </c>
      <c r="L27" s="3">
        <f t="shared" si="20"/>
        <v>7.0367135220751882</v>
      </c>
      <c r="M27" s="3">
        <f t="shared" si="20"/>
        <v>8.749905447398497</v>
      </c>
      <c r="N27" s="3">
        <f t="shared" si="20"/>
        <v>6.5051457314586463</v>
      </c>
      <c r="O27" s="3">
        <f t="shared" si="20"/>
        <v>6.6269868266236562</v>
      </c>
      <c r="P27" s="3" t="str">
        <f t="shared" si="20"/>
        <v/>
      </c>
    </row>
    <row r="28" spans="1:16" ht="15.5" x14ac:dyDescent="0.35">
      <c r="C28" t="s">
        <v>47</v>
      </c>
      <c r="D28" s="4">
        <f>IFERROR(_xlfn.RRI(5,I27,D27),"")</f>
        <v>-0.22846654123011845</v>
      </c>
      <c r="H28" s="4">
        <f t="shared" ref="H28:P28" si="21">IFERROR(_xlfn.RRI(5,M27,H27),"")</f>
        <v>0.10573039446121024</v>
      </c>
      <c r="I28" s="4">
        <f t="shared" si="21"/>
        <v>0.15247563011050014</v>
      </c>
      <c r="J28" s="4">
        <f t="shared" si="21"/>
        <v>7.6818943598656597E-2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48</v>
      </c>
      <c r="H29" s="4">
        <f t="shared" ref="H29:P29" si="22">IFERROR(((H25-I25)/I25)*100%,"")</f>
        <v>-1</v>
      </c>
      <c r="I29" s="4">
        <f t="shared" si="22"/>
        <v>-1.0619834710743801</v>
      </c>
      <c r="J29" s="4">
        <f t="shared" si="22"/>
        <v>-0.27544910179640719</v>
      </c>
      <c r="K29" s="4">
        <f t="shared" si="22"/>
        <v>0.18861209964412803</v>
      </c>
      <c r="L29" s="4">
        <f t="shared" si="22"/>
        <v>-16.611111111111114</v>
      </c>
      <c r="M29" s="4">
        <f t="shared" si="22"/>
        <v>-0.58139534883720934</v>
      </c>
      <c r="N29" s="4">
        <f t="shared" si="22"/>
        <v>-1.4134615384615383</v>
      </c>
      <c r="O29" s="4">
        <f t="shared" si="22"/>
        <v>-0.99999990541065631</v>
      </c>
      <c r="P29" s="4" t="str">
        <f t="shared" si="22"/>
        <v/>
      </c>
    </row>
    <row r="30" spans="1:16" ht="15.5" x14ac:dyDescent="0.35">
      <c r="C30" t="s">
        <v>49</v>
      </c>
      <c r="H30" s="4">
        <f t="shared" ref="H30:P30" si="23">IFERROR(((H27-I27)/I27)*100%,"")</f>
        <v>9.3537837622385406E-2</v>
      </c>
      <c r="I30" s="4">
        <f t="shared" si="23"/>
        <v>0.37843483823752466</v>
      </c>
      <c r="J30" s="4">
        <f t="shared" si="23"/>
        <v>0.31457623296119341</v>
      </c>
      <c r="K30" s="4">
        <f t="shared" si="23"/>
        <v>3.7227198353793262E-2</v>
      </c>
      <c r="L30" s="4">
        <f t="shared" si="23"/>
        <v>-0.19579547866230615</v>
      </c>
      <c r="M30" s="4">
        <f t="shared" si="23"/>
        <v>0.34507447005902958</v>
      </c>
      <c r="N30" s="4">
        <f t="shared" si="23"/>
        <v>-1.8385594894427464E-2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90.89</v>
      </c>
      <c r="H32" s="3">
        <f>IFERROR(INDEX(D32:G32,COUNT(D32:G32)),"")</f>
        <v>90.89</v>
      </c>
      <c r="I32" s="3">
        <f t="shared" ref="I32:P32" si="24">IFERROR(INDEX(I51:I500,MATCH($C$32,$C$51:$C$500,0)),"")</f>
        <v>90.89</v>
      </c>
      <c r="J32" s="3">
        <f t="shared" si="24"/>
        <v>90.73</v>
      </c>
      <c r="K32" s="3">
        <f t="shared" si="24"/>
        <v>93.13</v>
      </c>
      <c r="L32" s="3">
        <f t="shared" si="24"/>
        <v>96.42</v>
      </c>
      <c r="M32" s="3">
        <f t="shared" si="24"/>
        <v>99.17</v>
      </c>
      <c r="N32" s="3">
        <f t="shared" si="24"/>
        <v>98.94</v>
      </c>
      <c r="O32" s="3">
        <f t="shared" si="24"/>
        <v>97.72</v>
      </c>
      <c r="P32" s="3">
        <f t="shared" si="24"/>
        <v>-11294243.52</v>
      </c>
    </row>
    <row r="33" spans="1:1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4.51</v>
      </c>
      <c r="H33" s="3">
        <f>IFERROR(INDEX(D33:G33,COUNT(D33:G33)),"")</f>
        <v>4.51</v>
      </c>
      <c r="I33" s="3">
        <f t="shared" ref="I33:P33" si="25">IFERROR(INDEX(I51:I500,MATCH($C$33,$C$51:$C$500,0)),"")</f>
        <v>7.48</v>
      </c>
      <c r="J33" s="3">
        <f t="shared" si="25"/>
        <v>2.08</v>
      </c>
      <c r="K33" s="3">
        <f t="shared" si="25"/>
        <v>1.72</v>
      </c>
      <c r="L33" s="3">
        <f t="shared" si="25"/>
        <v>4.9400000000000004</v>
      </c>
      <c r="M33" s="3">
        <f t="shared" si="25"/>
        <v>5.19</v>
      </c>
      <c r="N33" s="3">
        <f t="shared" si="25"/>
        <v>3.25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0</v>
      </c>
      <c r="H34" s="3">
        <f>IFERROR(INDEX(D34:G34,COUNT(D34:G34)),"")</f>
        <v>0</v>
      </c>
      <c r="I34" s="3">
        <f t="shared" ref="I34:P34" si="26">IFERROR(INDEX(I51:I500,MATCH($C$34,$C$51:$C$500,0)),"")</f>
        <v>4533.33</v>
      </c>
      <c r="J34" s="3">
        <f t="shared" si="26"/>
        <v>-78.099999999999994</v>
      </c>
      <c r="K34" s="3">
        <f t="shared" si="26"/>
        <v>-47.9</v>
      </c>
      <c r="L34" s="3">
        <f t="shared" si="26"/>
        <v>-169.4</v>
      </c>
      <c r="M34" s="3">
        <f t="shared" si="26"/>
        <v>2861.11</v>
      </c>
      <c r="N34" s="3">
        <f t="shared" si="26"/>
        <v>748.84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113.4</v>
      </c>
      <c r="H35" s="3">
        <f>IFERROR(INDEX(D35:G35,COUNT(D35:G35)),"")</f>
        <v>113.4</v>
      </c>
      <c r="I35" s="3">
        <f t="shared" ref="I35:P35" si="27">IFERROR(INDEX(I51:I500,MATCH($C$35,$C$51:$C$500,0)),"")</f>
        <v>51.42</v>
      </c>
      <c r="J35" s="3">
        <f t="shared" si="27"/>
        <v>19.7</v>
      </c>
      <c r="K35" s="3">
        <f t="shared" si="27"/>
        <v>21.92</v>
      </c>
      <c r="L35" s="3">
        <f t="shared" si="27"/>
        <v>67.650000000000006</v>
      </c>
      <c r="M35" s="3">
        <f t="shared" si="27"/>
        <v>58.86</v>
      </c>
      <c r="N35" s="3">
        <f t="shared" si="27"/>
        <v>49.5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</row>
    <row r="51" spans="2:16" ht="15.5" x14ac:dyDescent="0.35">
      <c r="B51" t="s">
        <v>71</v>
      </c>
      <c r="C51" t="s">
        <v>5</v>
      </c>
      <c r="D51" s="5">
        <v>120221254868</v>
      </c>
      <c r="E51" s="5">
        <v>204488587872</v>
      </c>
      <c r="F51" s="5">
        <v>77223200519</v>
      </c>
      <c r="G51" s="5">
        <v>80994863304</v>
      </c>
      <c r="I51" s="5">
        <v>439751605228</v>
      </c>
      <c r="J51" s="5">
        <v>319022410802</v>
      </c>
      <c r="K51" s="5">
        <v>242680799183</v>
      </c>
      <c r="L51" s="5">
        <v>233970724609</v>
      </c>
      <c r="M51" s="5">
        <v>290934356126</v>
      </c>
      <c r="N51" s="5">
        <v>216296095571</v>
      </c>
      <c r="O51" s="5">
        <v>154077443719</v>
      </c>
      <c r="P51" s="5">
        <v>87208509533</v>
      </c>
    </row>
    <row r="52" spans="2:16" ht="15.5" x14ac:dyDescent="0.35">
      <c r="C52" t="s">
        <v>72</v>
      </c>
      <c r="D52" s="5">
        <v>-55370452014</v>
      </c>
      <c r="E52" s="5">
        <v>-111385583674</v>
      </c>
      <c r="F52" s="5">
        <v>-43363444349</v>
      </c>
      <c r="G52" s="5">
        <v>-18678257115</v>
      </c>
      <c r="I52" s="5">
        <v>-224594016289</v>
      </c>
      <c r="J52" s="5">
        <v>-214434696643</v>
      </c>
      <c r="K52" s="5">
        <v>-153026530241</v>
      </c>
      <c r="L52" s="5">
        <v>-137738459043</v>
      </c>
      <c r="M52" s="5">
        <v>-145000436678</v>
      </c>
      <c r="N52" s="5">
        <v>-113404642135</v>
      </c>
      <c r="O52" s="5">
        <v>-78414313632</v>
      </c>
      <c r="P52" s="5">
        <v>-49552220506</v>
      </c>
    </row>
    <row r="53" spans="2:16" ht="15.5" x14ac:dyDescent="0.35">
      <c r="C53" t="s">
        <v>73</v>
      </c>
      <c r="D53" s="5">
        <v>64850802854</v>
      </c>
      <c r="E53" s="5">
        <v>93103004198</v>
      </c>
      <c r="F53" s="5">
        <v>33859756170</v>
      </c>
      <c r="G53" s="5">
        <v>62316606189</v>
      </c>
      <c r="I53" s="5">
        <v>215157588939</v>
      </c>
      <c r="J53" s="5">
        <v>104587714159</v>
      </c>
      <c r="K53" s="5">
        <v>89654268942</v>
      </c>
      <c r="L53" s="5">
        <v>96232265566</v>
      </c>
      <c r="M53" s="5">
        <v>145933919448</v>
      </c>
      <c r="N53" s="5">
        <v>102891453436</v>
      </c>
      <c r="O53" s="5">
        <v>75663130087</v>
      </c>
      <c r="P53" s="5">
        <v>37656289027</v>
      </c>
    </row>
    <row r="54" spans="2:16" ht="15.5" x14ac:dyDescent="0.35">
      <c r="C54" t="s">
        <v>74</v>
      </c>
      <c r="D54" s="5">
        <v>-41903773381</v>
      </c>
      <c r="E54" s="5">
        <v>-56337174673</v>
      </c>
      <c r="F54" s="5">
        <v>-27867564412</v>
      </c>
      <c r="G54" s="5">
        <v>-20770868501</v>
      </c>
      <c r="I54" s="5">
        <v>-145141717485</v>
      </c>
      <c r="J54" s="5">
        <v>-134515340769</v>
      </c>
      <c r="K54" s="5">
        <v>-125793052442</v>
      </c>
      <c r="L54" s="5">
        <v>-156823647433</v>
      </c>
      <c r="M54" s="5">
        <v>-131835962281</v>
      </c>
      <c r="N54" s="5">
        <v>-118753721152</v>
      </c>
      <c r="O54" s="5">
        <v>-66988650557</v>
      </c>
      <c r="P54" s="5">
        <v>-41137447131</v>
      </c>
    </row>
    <row r="55" spans="2:16" ht="15.5" x14ac:dyDescent="0.35">
      <c r="C55" t="s">
        <v>79</v>
      </c>
      <c r="D55" s="5">
        <v>22947029473</v>
      </c>
      <c r="E55" s="5">
        <v>36765829525</v>
      </c>
      <c r="F55" s="5">
        <v>5992191758</v>
      </c>
      <c r="G55" s="5">
        <v>41545737688</v>
      </c>
      <c r="I55" s="5">
        <v>70015871454</v>
      </c>
      <c r="J55" s="5">
        <v>-29927626610</v>
      </c>
      <c r="K55" s="5">
        <v>-36138783500</v>
      </c>
      <c r="L55" s="5">
        <v>-60591381867</v>
      </c>
      <c r="M55" s="5">
        <v>14097957167</v>
      </c>
      <c r="N55" s="5">
        <v>-15862267716</v>
      </c>
      <c r="O55" s="5">
        <v>8674479530</v>
      </c>
      <c r="P55" s="5">
        <v>-3481158104</v>
      </c>
    </row>
    <row r="56" spans="2:16" ht="15.5" x14ac:dyDescent="0.35">
      <c r="C56" t="s">
        <v>80</v>
      </c>
      <c r="D56" s="5">
        <v>-22449942477</v>
      </c>
      <c r="E56" s="5">
        <v>-32954301330</v>
      </c>
      <c r="F56" s="5">
        <v>-3264074487</v>
      </c>
      <c r="G56" s="5">
        <v>-10997593715</v>
      </c>
      <c r="I56" s="5">
        <v>-61944536301</v>
      </c>
      <c r="J56" s="5">
        <v>-45836431491</v>
      </c>
      <c r="K56" s="5">
        <v>-69984056286</v>
      </c>
      <c r="L56" s="5">
        <v>-32724577053</v>
      </c>
      <c r="M56" s="5">
        <v>-7591418313</v>
      </c>
      <c r="N56" s="5">
        <v>29655075328</v>
      </c>
      <c r="O56" s="5">
        <v>-30198812288</v>
      </c>
      <c r="P56" s="5">
        <v>-22578448969</v>
      </c>
    </row>
    <row r="57" spans="2:16" ht="15.5" x14ac:dyDescent="0.35">
      <c r="C57" t="s">
        <v>366</v>
      </c>
      <c r="D57" s="5">
        <v>1618639849</v>
      </c>
      <c r="E57" s="5">
        <v>10338051559</v>
      </c>
      <c r="F57" s="5">
        <v>1718234563</v>
      </c>
      <c r="G57" s="5">
        <v>1890127382</v>
      </c>
      <c r="I57" s="5">
        <v>15555391585</v>
      </c>
      <c r="J57" s="5">
        <v>6242710845</v>
      </c>
      <c r="K57" s="5">
        <v>6623274915</v>
      </c>
      <c r="L57" s="5">
        <v>31784929332</v>
      </c>
      <c r="M57" s="5">
        <v>15781938577</v>
      </c>
      <c r="N57" s="5">
        <v>40428301431</v>
      </c>
      <c r="O57" s="5">
        <v>4663207863</v>
      </c>
      <c r="P57" s="5">
        <v>2418207894</v>
      </c>
    </row>
    <row r="58" spans="2:16" ht="15.5" x14ac:dyDescent="0.35">
      <c r="C58" t="s">
        <v>26</v>
      </c>
      <c r="D58" s="5">
        <v>-24781167226</v>
      </c>
      <c r="E58" s="5">
        <v>-25874182727</v>
      </c>
      <c r="F58" s="5">
        <v>-23701819770</v>
      </c>
      <c r="G58" s="5">
        <v>-13783523564</v>
      </c>
      <c r="I58" s="5">
        <v>-80356964083</v>
      </c>
      <c r="J58" s="5">
        <v>-77315017008</v>
      </c>
      <c r="K58" s="5">
        <v>-76857656488</v>
      </c>
      <c r="L58" s="5">
        <v>-90146332117</v>
      </c>
      <c r="M58" s="5">
        <v>-25838724542</v>
      </c>
      <c r="N58" s="5">
        <v>-11305994267</v>
      </c>
      <c r="O58" s="5">
        <v>-19249257592</v>
      </c>
      <c r="P58" s="5">
        <v>-23167511088</v>
      </c>
    </row>
    <row r="59" spans="2:16" ht="15.5" x14ac:dyDescent="0.35">
      <c r="C59" t="s">
        <v>637</v>
      </c>
      <c r="M59" s="5">
        <v>2676422528</v>
      </c>
      <c r="O59" s="5">
        <v>-13471659778</v>
      </c>
    </row>
    <row r="60" spans="2:16" ht="15.5" x14ac:dyDescent="0.35">
      <c r="C60" t="s">
        <v>78</v>
      </c>
      <c r="D60" s="5">
        <v>712584900</v>
      </c>
      <c r="E60" s="5">
        <v>-17418170162</v>
      </c>
      <c r="F60" s="5">
        <v>18719510720</v>
      </c>
      <c r="G60" s="5">
        <v>895802467</v>
      </c>
      <c r="I60" s="5">
        <v>2857036197</v>
      </c>
      <c r="J60" s="5">
        <v>25235874672</v>
      </c>
      <c r="K60" s="5">
        <v>250325287</v>
      </c>
      <c r="L60" s="5">
        <v>25636825732</v>
      </c>
      <c r="M60" s="5">
        <v>-211054876</v>
      </c>
      <c r="N60" s="5">
        <v>532768164</v>
      </c>
      <c r="O60" s="5">
        <v>-2141102781</v>
      </c>
      <c r="P60" s="5">
        <v>-1829145775</v>
      </c>
    </row>
    <row r="61" spans="2:16" ht="15.5" x14ac:dyDescent="0.35">
      <c r="C61" t="s">
        <v>81</v>
      </c>
      <c r="D61" s="5">
        <v>-22449942477</v>
      </c>
      <c r="E61" s="5">
        <v>-32954301330</v>
      </c>
      <c r="F61" s="5">
        <v>-3264074487</v>
      </c>
      <c r="G61" s="5">
        <v>-10997593715</v>
      </c>
      <c r="I61" s="5">
        <v>-61944536301</v>
      </c>
      <c r="J61" s="5">
        <v>-45836431491</v>
      </c>
      <c r="K61" s="5">
        <v>-69984056286</v>
      </c>
      <c r="L61" s="5">
        <v>-32724577053</v>
      </c>
      <c r="M61" s="5">
        <v>-7591418313</v>
      </c>
      <c r="N61" s="5">
        <v>29655075328</v>
      </c>
      <c r="O61" s="5">
        <v>-30198812288</v>
      </c>
      <c r="P61" s="5">
        <v>-22578448969</v>
      </c>
    </row>
    <row r="62" spans="2:16" ht="15.5" x14ac:dyDescent="0.35">
      <c r="C62" t="s">
        <v>28</v>
      </c>
      <c r="D62" s="5">
        <v>497086996</v>
      </c>
      <c r="E62" s="5">
        <v>3811528195</v>
      </c>
      <c r="F62" s="5">
        <v>2728117271</v>
      </c>
      <c r="G62" s="5">
        <v>30548143973</v>
      </c>
      <c r="I62" s="5">
        <v>8071335153</v>
      </c>
      <c r="J62" s="5">
        <v>-75764058101</v>
      </c>
      <c r="K62" s="5">
        <v>-106122839786</v>
      </c>
      <c r="L62" s="5">
        <v>-93315958920</v>
      </c>
      <c r="M62" s="5">
        <v>6506538854</v>
      </c>
      <c r="N62" s="5">
        <v>13792807612</v>
      </c>
      <c r="O62" s="5">
        <v>-21524332758</v>
      </c>
      <c r="P62" s="5">
        <v>-26059607073</v>
      </c>
    </row>
    <row r="63" spans="2:16" ht="15.5" x14ac:dyDescent="0.35">
      <c r="C63" t="s">
        <v>27</v>
      </c>
      <c r="D63" s="5">
        <v>-348362329</v>
      </c>
      <c r="E63" s="5">
        <v>-1089485658</v>
      </c>
      <c r="F63" s="5">
        <v>-1530470733</v>
      </c>
      <c r="G63" s="5">
        <v>-158589587</v>
      </c>
      <c r="I63" s="5">
        <v>-2925769032</v>
      </c>
      <c r="J63" s="5">
        <v>-4153162003</v>
      </c>
      <c r="K63" s="5">
        <v>-4566022109</v>
      </c>
      <c r="L63" s="5">
        <v>-288463386</v>
      </c>
      <c r="M63" s="5">
        <v>-332914077</v>
      </c>
      <c r="N63" s="5">
        <v>375143524</v>
      </c>
      <c r="O63" s="5">
        <v>-2762008295</v>
      </c>
      <c r="P63" s="5">
        <v>-1805363146</v>
      </c>
    </row>
    <row r="64" spans="2:16" ht="15.5" x14ac:dyDescent="0.35">
      <c r="C64" t="s">
        <v>85</v>
      </c>
      <c r="D64" s="5">
        <v>148724667</v>
      </c>
      <c r="E64" s="5">
        <v>2722042537</v>
      </c>
      <c r="F64" s="5">
        <v>1197646538</v>
      </c>
      <c r="G64" s="5">
        <v>30389554386</v>
      </c>
      <c r="I64" s="5">
        <v>5145566121</v>
      </c>
      <c r="J64" s="5">
        <v>-79917220104</v>
      </c>
      <c r="K64" s="5">
        <v>-110688861895</v>
      </c>
      <c r="L64" s="5">
        <v>-93604422306</v>
      </c>
      <c r="M64" s="5">
        <v>6173624777</v>
      </c>
      <c r="N64" s="5">
        <v>14167951136</v>
      </c>
      <c r="O64" s="5">
        <v>-24286341053</v>
      </c>
      <c r="P64" s="5">
        <v>-27864970219</v>
      </c>
    </row>
    <row r="65" spans="2:16" ht="15.5" x14ac:dyDescent="0.35">
      <c r="C65" t="s">
        <v>86</v>
      </c>
      <c r="E65" s="5">
        <v>323108259</v>
      </c>
      <c r="I65" s="5">
        <v>323108259</v>
      </c>
      <c r="J65" s="5">
        <v>580048831</v>
      </c>
      <c r="K65" s="5">
        <v>1521067374</v>
      </c>
      <c r="L65" s="5">
        <v>2228380991</v>
      </c>
      <c r="M65" s="5">
        <v>1336779804</v>
      </c>
      <c r="N65" s="5">
        <v>165817157</v>
      </c>
      <c r="O65" s="5">
        <v>-240995365</v>
      </c>
      <c r="P65" s="5">
        <v>265471119</v>
      </c>
    </row>
    <row r="66" spans="2:16" ht="15.5" x14ac:dyDescent="0.35">
      <c r="C66" t="s">
        <v>87</v>
      </c>
      <c r="D66" s="5">
        <v>148724667</v>
      </c>
      <c r="E66" s="5">
        <v>3045150796</v>
      </c>
      <c r="F66" s="5">
        <v>1197646538</v>
      </c>
      <c r="G66" s="5">
        <v>30389554386</v>
      </c>
      <c r="I66" s="5">
        <v>5468674380</v>
      </c>
      <c r="J66" s="5">
        <v>-79337171273</v>
      </c>
      <c r="K66" s="5">
        <v>-109167794521</v>
      </c>
      <c r="L66" s="5">
        <v>-91376041315</v>
      </c>
      <c r="M66" s="5">
        <v>7510404581</v>
      </c>
      <c r="N66" s="5">
        <v>14333768293</v>
      </c>
      <c r="O66" s="5">
        <v>-24527336418</v>
      </c>
      <c r="P66" s="5">
        <v>-27599499100</v>
      </c>
    </row>
    <row r="67" spans="2:16" ht="15.5" x14ac:dyDescent="0.35">
      <c r="C67" t="s">
        <v>88</v>
      </c>
      <c r="D67" s="5">
        <v>148724667</v>
      </c>
      <c r="E67" s="5">
        <v>2722042537</v>
      </c>
      <c r="F67" s="5">
        <v>1197646538</v>
      </c>
      <c r="G67" s="5">
        <v>30389554386</v>
      </c>
      <c r="I67" s="5">
        <v>5145566121</v>
      </c>
      <c r="J67" s="5">
        <v>-79917220104</v>
      </c>
      <c r="K67" s="5">
        <v>-110688861895</v>
      </c>
      <c r="L67" s="5">
        <v>-93604422306</v>
      </c>
      <c r="M67" s="5">
        <v>6173624777</v>
      </c>
      <c r="N67" s="5">
        <v>14167951136</v>
      </c>
      <c r="O67" s="5">
        <v>-24286341053</v>
      </c>
      <c r="P67" s="5">
        <v>-27864970219</v>
      </c>
    </row>
    <row r="68" spans="2:16" ht="15.5" x14ac:dyDescent="0.35">
      <c r="C68" t="s">
        <v>7</v>
      </c>
      <c r="D68" s="5">
        <v>140691053</v>
      </c>
      <c r="E68" s="5">
        <v>2962709523</v>
      </c>
      <c r="F68" s="5">
        <v>1049769031</v>
      </c>
      <c r="G68" s="5">
        <v>30286722520</v>
      </c>
      <c r="I68" s="5">
        <v>5275826567</v>
      </c>
      <c r="J68" s="5">
        <v>-79732226609</v>
      </c>
      <c r="K68" s="5">
        <v>-109408572601</v>
      </c>
      <c r="L68" s="5">
        <v>-91343061468</v>
      </c>
      <c r="M68" s="5">
        <v>7416307993</v>
      </c>
      <c r="N68" s="5">
        <v>14481079666</v>
      </c>
      <c r="O68" s="5">
        <v>-24444810269</v>
      </c>
      <c r="P68" s="5">
        <v>-27224300872</v>
      </c>
    </row>
    <row r="69" spans="2:16" ht="15.5" x14ac:dyDescent="0.35">
      <c r="C69" t="s">
        <v>89</v>
      </c>
      <c r="D69" s="5">
        <v>8033614</v>
      </c>
      <c r="E69" s="5">
        <v>82441273</v>
      </c>
      <c r="F69" s="5">
        <v>147877507</v>
      </c>
      <c r="G69" s="5">
        <v>102831866</v>
      </c>
      <c r="I69" s="5">
        <v>192847813</v>
      </c>
      <c r="J69" s="5">
        <v>395055336</v>
      </c>
      <c r="K69" s="5">
        <v>240778080</v>
      </c>
      <c r="L69" s="5">
        <v>-32979847</v>
      </c>
      <c r="M69" s="5">
        <v>94096588</v>
      </c>
      <c r="N69" s="5">
        <v>-147311373</v>
      </c>
      <c r="O69" s="5">
        <v>-82526149</v>
      </c>
      <c r="P69" s="5">
        <v>-375198228</v>
      </c>
    </row>
    <row r="70" spans="2:16" ht="15.5" x14ac:dyDescent="0.35">
      <c r="C70" t="s">
        <v>90</v>
      </c>
      <c r="D70" s="5">
        <v>148724667</v>
      </c>
      <c r="E70" s="5">
        <v>2722042537</v>
      </c>
      <c r="F70" s="5">
        <v>1197646538</v>
      </c>
      <c r="G70" s="5">
        <v>30389554386</v>
      </c>
      <c r="I70" s="5">
        <v>5145566121</v>
      </c>
      <c r="J70" s="5">
        <v>-79917220104</v>
      </c>
      <c r="K70" s="5">
        <v>-110688861895</v>
      </c>
      <c r="L70" s="5">
        <v>-93604422306</v>
      </c>
      <c r="M70" s="5">
        <v>6173624777</v>
      </c>
      <c r="N70" s="5">
        <v>14167951136</v>
      </c>
      <c r="O70" s="5">
        <v>-24286341053</v>
      </c>
      <c r="P70" s="5">
        <v>-27864970219</v>
      </c>
    </row>
    <row r="71" spans="2:16" ht="15.5" x14ac:dyDescent="0.35">
      <c r="C71" t="s">
        <v>91</v>
      </c>
      <c r="D71" s="5">
        <v>148724667</v>
      </c>
      <c r="E71" s="5">
        <v>3045150796</v>
      </c>
      <c r="F71" s="5">
        <v>1197646538</v>
      </c>
      <c r="G71" s="5">
        <v>30389554386</v>
      </c>
      <c r="I71" s="5">
        <v>5468674380</v>
      </c>
      <c r="J71" s="5">
        <v>-79337171273</v>
      </c>
      <c r="K71" s="5">
        <v>-109167794521</v>
      </c>
      <c r="L71" s="5">
        <v>-91376041315</v>
      </c>
      <c r="M71" s="5">
        <v>7510404581</v>
      </c>
      <c r="N71" s="5">
        <v>14333768293</v>
      </c>
      <c r="O71" s="5">
        <v>-24527336418</v>
      </c>
      <c r="P71" s="5">
        <v>-27599499100</v>
      </c>
    </row>
    <row r="72" spans="2:16" ht="15.5" x14ac:dyDescent="0.35">
      <c r="C72" t="s">
        <v>92</v>
      </c>
      <c r="D72" s="5">
        <v>148724667</v>
      </c>
      <c r="E72" s="5">
        <v>3045150796</v>
      </c>
      <c r="F72" s="5">
        <v>1197646538</v>
      </c>
      <c r="G72" s="5">
        <v>30389554386</v>
      </c>
      <c r="I72" s="5">
        <v>5468674380</v>
      </c>
      <c r="J72" s="5">
        <v>-79337171273</v>
      </c>
      <c r="K72" s="5">
        <v>-109167794521</v>
      </c>
      <c r="L72" s="5">
        <v>-91376041315</v>
      </c>
      <c r="M72" s="5">
        <v>7510404581</v>
      </c>
      <c r="N72" s="5">
        <v>14333768293</v>
      </c>
      <c r="O72" s="5">
        <v>-24527336418</v>
      </c>
      <c r="P72" s="5">
        <v>-27599499100</v>
      </c>
    </row>
    <row r="74" spans="2:16" ht="15.5" x14ac:dyDescent="0.35">
      <c r="B74" t="s">
        <v>93</v>
      </c>
      <c r="C74" t="s">
        <v>94</v>
      </c>
    </row>
    <row r="75" spans="2:16" ht="15.5" x14ac:dyDescent="0.35">
      <c r="C75" t="s">
        <v>95</v>
      </c>
    </row>
    <row r="76" spans="2:16" ht="15.5" x14ac:dyDescent="0.35">
      <c r="C76" t="s">
        <v>19</v>
      </c>
      <c r="D76" s="5">
        <v>421768401811</v>
      </c>
      <c r="E76" s="5">
        <v>420204094763</v>
      </c>
      <c r="F76" s="5">
        <v>705405381750</v>
      </c>
      <c r="G76" s="5">
        <v>453864808071</v>
      </c>
      <c r="I76" s="5">
        <v>420204094763</v>
      </c>
      <c r="J76" s="5">
        <v>449069663731</v>
      </c>
      <c r="K76" s="5">
        <v>525762948837</v>
      </c>
      <c r="L76" s="5">
        <v>533208033479</v>
      </c>
      <c r="M76" s="5">
        <v>542400475238</v>
      </c>
      <c r="N76" s="5">
        <v>525479693804</v>
      </c>
      <c r="O76" s="5">
        <v>6949421674</v>
      </c>
      <c r="P76" s="5">
        <v>7935350734</v>
      </c>
    </row>
    <row r="77" spans="2:16" ht="15.5" x14ac:dyDescent="0.35">
      <c r="C77" t="s">
        <v>310</v>
      </c>
      <c r="D77" s="5">
        <v>50500000000</v>
      </c>
      <c r="E77" s="5">
        <v>50500000000</v>
      </c>
      <c r="F77" s="5">
        <v>50500000000</v>
      </c>
      <c r="I77" s="5">
        <v>50500000000</v>
      </c>
      <c r="J77" s="5">
        <v>43000000000</v>
      </c>
      <c r="K77" s="5">
        <v>229000000000</v>
      </c>
      <c r="L77" s="5">
        <v>320000000000</v>
      </c>
      <c r="M77" s="5">
        <v>650000000000</v>
      </c>
      <c r="N77" s="5">
        <v>200000000000</v>
      </c>
      <c r="O77" s="5">
        <v>220000000000</v>
      </c>
    </row>
    <row r="78" spans="2:16" ht="15.5" x14ac:dyDescent="0.35">
      <c r="C78" t="s">
        <v>96</v>
      </c>
      <c r="D78" s="5">
        <v>33030231880</v>
      </c>
      <c r="E78" s="5">
        <v>32414715751</v>
      </c>
      <c r="F78" s="5">
        <v>36141584488</v>
      </c>
      <c r="G78" s="5">
        <v>35352952195</v>
      </c>
      <c r="I78" s="5">
        <v>32414715751</v>
      </c>
      <c r="J78" s="5">
        <v>39287099946</v>
      </c>
      <c r="K78" s="5">
        <v>29762970115</v>
      </c>
      <c r="L78" s="5">
        <v>19493922195</v>
      </c>
      <c r="M78" s="5">
        <v>43418562083</v>
      </c>
      <c r="N78" s="5">
        <v>46315632063</v>
      </c>
      <c r="O78" s="5">
        <v>54611750980</v>
      </c>
      <c r="P78" s="5">
        <v>33208174781</v>
      </c>
    </row>
    <row r="79" spans="2:16" ht="15.5" x14ac:dyDescent="0.35">
      <c r="C79" t="s">
        <v>98</v>
      </c>
      <c r="D79" s="5">
        <v>372690995</v>
      </c>
      <c r="E79" s="5">
        <v>165705249</v>
      </c>
      <c r="F79" s="5">
        <v>146583529</v>
      </c>
      <c r="G79" s="5">
        <v>160784641</v>
      </c>
      <c r="I79" s="5">
        <v>165705249</v>
      </c>
      <c r="J79" s="5">
        <v>110965776</v>
      </c>
      <c r="K79" s="5">
        <v>101870631</v>
      </c>
      <c r="L79" s="5">
        <v>118942040</v>
      </c>
      <c r="M79" s="5">
        <v>13910668126</v>
      </c>
    </row>
    <row r="80" spans="2:16" ht="15.5" x14ac:dyDescent="0.35">
      <c r="C80" t="s">
        <v>97</v>
      </c>
    </row>
    <row r="81" spans="3:16" ht="15.5" x14ac:dyDescent="0.35">
      <c r="C81" t="s">
        <v>99</v>
      </c>
      <c r="D81" s="5">
        <v>33030231880</v>
      </c>
      <c r="E81" s="5">
        <v>32414715751</v>
      </c>
      <c r="F81" s="5">
        <v>36141584488</v>
      </c>
      <c r="G81" s="5">
        <v>35352952195</v>
      </c>
      <c r="I81" s="5">
        <v>32414715751</v>
      </c>
      <c r="J81" s="5">
        <v>39287099946</v>
      </c>
      <c r="K81" s="5">
        <v>29762970115</v>
      </c>
      <c r="L81" s="5">
        <v>19493922195</v>
      </c>
      <c r="M81" s="5">
        <v>43418562083</v>
      </c>
      <c r="N81" s="5">
        <v>46315632063</v>
      </c>
      <c r="O81" s="5">
        <v>54611750980</v>
      </c>
      <c r="P81" s="5">
        <v>33208174781</v>
      </c>
    </row>
    <row r="82" spans="3:16" ht="15.5" x14ac:dyDescent="0.35">
      <c r="C82" t="s">
        <v>100</v>
      </c>
      <c r="D82" s="5">
        <v>55630192</v>
      </c>
      <c r="E82" s="5">
        <v>85820156</v>
      </c>
      <c r="F82" s="5">
        <v>134137135</v>
      </c>
      <c r="G82" s="5">
        <v>310217595</v>
      </c>
      <c r="I82" s="5">
        <v>85820156</v>
      </c>
      <c r="J82" s="5">
        <v>224662236</v>
      </c>
      <c r="K82" s="5">
        <v>433676044</v>
      </c>
      <c r="L82" s="5">
        <v>340953590</v>
      </c>
      <c r="M82" s="5">
        <v>7668632882</v>
      </c>
      <c r="N82" s="5">
        <v>17731873</v>
      </c>
      <c r="O82" s="5">
        <v>167314549</v>
      </c>
      <c r="P82" s="5">
        <v>16284246</v>
      </c>
    </row>
    <row r="83" spans="3:16" ht="15.5" x14ac:dyDescent="0.35">
      <c r="C83" t="s">
        <v>101</v>
      </c>
      <c r="D83" s="5">
        <v>55630192</v>
      </c>
      <c r="E83" s="5">
        <v>85820156</v>
      </c>
      <c r="F83" s="5">
        <v>134137135</v>
      </c>
      <c r="G83" s="5">
        <v>310217595</v>
      </c>
      <c r="I83" s="5">
        <v>85820156</v>
      </c>
      <c r="J83" s="5">
        <v>224662236</v>
      </c>
      <c r="K83" s="5">
        <v>433676044</v>
      </c>
      <c r="L83" s="5">
        <v>340953590</v>
      </c>
      <c r="M83" s="5">
        <v>7668632882</v>
      </c>
      <c r="N83" s="5">
        <v>17731873</v>
      </c>
      <c r="O83" s="5">
        <v>167314549</v>
      </c>
      <c r="P83" s="5">
        <v>16284246</v>
      </c>
    </row>
    <row r="84" spans="3:16" ht="15.5" x14ac:dyDescent="0.35">
      <c r="C84" t="s">
        <v>103</v>
      </c>
      <c r="D84" s="5">
        <v>4630445489</v>
      </c>
      <c r="E84" s="5">
        <v>5344682837</v>
      </c>
      <c r="F84" s="5">
        <v>5514549314</v>
      </c>
      <c r="G84" s="5">
        <v>6807052508</v>
      </c>
      <c r="I84" s="5">
        <v>5344682837</v>
      </c>
      <c r="J84" s="5">
        <v>6268091785</v>
      </c>
      <c r="K84" s="5">
        <v>4778420963</v>
      </c>
      <c r="L84" s="5">
        <v>3810165323</v>
      </c>
      <c r="M84" s="5">
        <v>6128999612</v>
      </c>
      <c r="N84" s="5">
        <v>6868279382</v>
      </c>
      <c r="O84" s="5">
        <v>6281244086</v>
      </c>
      <c r="P84" s="5">
        <v>3866791176</v>
      </c>
    </row>
    <row r="85" spans="3:16" ht="15.5" x14ac:dyDescent="0.35">
      <c r="C85" t="s">
        <v>78</v>
      </c>
      <c r="D85" s="5">
        <v>8524399017</v>
      </c>
      <c r="E85" s="5">
        <v>8308948009</v>
      </c>
      <c r="F85" s="5">
        <v>40417572395</v>
      </c>
      <c r="G85" s="5">
        <v>47198932557</v>
      </c>
      <c r="I85" s="5">
        <v>8308948009</v>
      </c>
      <c r="J85" s="5">
        <v>54466692652</v>
      </c>
      <c r="K85" s="5">
        <v>52880459081</v>
      </c>
      <c r="L85" s="5">
        <v>81352505515</v>
      </c>
      <c r="M85" s="5">
        <v>99637646422</v>
      </c>
      <c r="N85" s="5">
        <v>10787821920</v>
      </c>
      <c r="O85" s="5">
        <v>6076108610</v>
      </c>
      <c r="P85" s="5">
        <v>2495842713</v>
      </c>
    </row>
    <row r="86" spans="3:16" ht="15.5" x14ac:dyDescent="0.35">
      <c r="C86" t="s">
        <v>104</v>
      </c>
      <c r="D86" s="5">
        <v>515844798737</v>
      </c>
      <c r="E86" s="5">
        <v>513916984019</v>
      </c>
      <c r="F86" s="5">
        <v>804532045383</v>
      </c>
      <c r="G86" s="5">
        <v>509018866474</v>
      </c>
      <c r="I86" s="5">
        <v>513916984019</v>
      </c>
      <c r="J86" s="5">
        <v>543316240373</v>
      </c>
      <c r="K86" s="5">
        <v>794519472582</v>
      </c>
      <c r="L86" s="5">
        <v>881622483502</v>
      </c>
      <c r="M86" s="5">
        <v>1254261046809</v>
      </c>
      <c r="N86" s="5">
        <v>781853202675</v>
      </c>
      <c r="O86" s="5">
        <v>292153705048</v>
      </c>
      <c r="P86" s="5">
        <v>45638610641</v>
      </c>
    </row>
    <row r="87" spans="3:16" ht="15.5" x14ac:dyDescent="0.35">
      <c r="C87" t="s">
        <v>105</v>
      </c>
    </row>
    <row r="88" spans="3:16" ht="15.5" x14ac:dyDescent="0.35">
      <c r="C88" t="s">
        <v>106</v>
      </c>
      <c r="D88" s="5">
        <v>3268421631022</v>
      </c>
      <c r="E88" s="5">
        <v>3272592245462</v>
      </c>
      <c r="F88" s="5">
        <v>3243702140850</v>
      </c>
      <c r="G88" s="5">
        <v>3247437215960</v>
      </c>
      <c r="I88" s="5">
        <v>3272592245462</v>
      </c>
      <c r="J88" s="5">
        <v>3257425244004</v>
      </c>
      <c r="K88" s="5">
        <v>3330399614118</v>
      </c>
      <c r="L88" s="5">
        <v>3337354211724</v>
      </c>
      <c r="M88" s="5">
        <v>2915791008035</v>
      </c>
      <c r="N88" s="5">
        <v>2175317280881</v>
      </c>
      <c r="O88" s="5">
        <v>2144295749673</v>
      </c>
      <c r="P88" s="5">
        <v>493877396900</v>
      </c>
    </row>
    <row r="89" spans="3:16" ht="15.5" x14ac:dyDescent="0.35">
      <c r="C89" t="s">
        <v>107</v>
      </c>
      <c r="K89" s="5">
        <v>6971681464</v>
      </c>
      <c r="L89" s="5">
        <v>6971681464</v>
      </c>
      <c r="M89" s="5">
        <v>6971681464</v>
      </c>
      <c r="N89" s="5">
        <v>7024470936</v>
      </c>
      <c r="O89" s="5">
        <v>7024470936</v>
      </c>
      <c r="P89" s="5">
        <v>11921304417</v>
      </c>
    </row>
    <row r="90" spans="3:16" ht="15.5" x14ac:dyDescent="0.35">
      <c r="C90" t="s">
        <v>109</v>
      </c>
      <c r="D90" s="5">
        <v>1371380594</v>
      </c>
      <c r="E90" s="5">
        <v>1313984823</v>
      </c>
      <c r="F90" s="5">
        <v>1341037590</v>
      </c>
      <c r="G90" s="5">
        <v>1361294563</v>
      </c>
      <c r="I90" s="5">
        <v>1313984823</v>
      </c>
      <c r="J90" s="5">
        <v>1153962483</v>
      </c>
      <c r="K90" s="5">
        <v>1365138297</v>
      </c>
      <c r="L90" s="5">
        <v>2251911265</v>
      </c>
      <c r="M90" s="5">
        <v>6097463738</v>
      </c>
      <c r="N90" s="5">
        <v>1969259816</v>
      </c>
      <c r="O90" s="5">
        <v>1026359685</v>
      </c>
      <c r="P90" s="5">
        <v>484636741</v>
      </c>
    </row>
    <row r="91" spans="3:16" ht="15.5" x14ac:dyDescent="0.35">
      <c r="C91" t="s">
        <v>110</v>
      </c>
      <c r="D91" s="5">
        <v>3657722129168</v>
      </c>
      <c r="E91" s="5">
        <v>3662011946746</v>
      </c>
      <c r="F91" s="5">
        <v>3382399643300</v>
      </c>
      <c r="G91" s="5">
        <v>3386264322589</v>
      </c>
      <c r="I91" s="5">
        <v>3662011946746</v>
      </c>
      <c r="J91" s="5">
        <v>3477789172011</v>
      </c>
      <c r="K91" s="5">
        <v>3342486785131</v>
      </c>
      <c r="L91" s="5">
        <v>3352998648910</v>
      </c>
      <c r="M91" s="5">
        <v>2956950755449</v>
      </c>
      <c r="N91" s="5">
        <v>2663818061478</v>
      </c>
      <c r="O91" s="5">
        <v>2156316539089</v>
      </c>
      <c r="P91" s="5">
        <v>506375020886</v>
      </c>
    </row>
    <row r="92" spans="3:16" ht="15.5" x14ac:dyDescent="0.35">
      <c r="C92" t="s">
        <v>111</v>
      </c>
      <c r="D92" s="5">
        <v>4173566927905</v>
      </c>
      <c r="E92" s="5">
        <v>4175928930765</v>
      </c>
      <c r="F92" s="5">
        <v>4186931688683</v>
      </c>
      <c r="G92" s="5">
        <v>3895283189063</v>
      </c>
      <c r="I92" s="5">
        <v>4175928930765</v>
      </c>
      <c r="J92" s="5">
        <v>4021105412384</v>
      </c>
      <c r="K92" s="5">
        <v>4137006257713</v>
      </c>
      <c r="L92" s="5">
        <v>4234621132412</v>
      </c>
      <c r="M92" s="5">
        <v>4211211802258</v>
      </c>
      <c r="N92" s="5">
        <v>3445671264153</v>
      </c>
      <c r="O92" s="5">
        <v>2448470244137</v>
      </c>
      <c r="P92" s="5">
        <v>552013631527</v>
      </c>
    </row>
    <row r="93" spans="3:16" ht="15.5" x14ac:dyDescent="0.35">
      <c r="C93" t="s">
        <v>112</v>
      </c>
    </row>
    <row r="94" spans="3:16" ht="15.5" x14ac:dyDescent="0.35">
      <c r="C94" t="s">
        <v>113</v>
      </c>
    </row>
    <row r="95" spans="3:16" ht="15.5" x14ac:dyDescent="0.35">
      <c r="C95" t="s">
        <v>114</v>
      </c>
      <c r="D95" s="5">
        <v>615638975817</v>
      </c>
      <c r="E95" s="5">
        <v>613921910936</v>
      </c>
      <c r="F95" s="5">
        <v>617467067844</v>
      </c>
      <c r="G95" s="5">
        <v>761670265259</v>
      </c>
      <c r="I95" s="5">
        <v>613921910936</v>
      </c>
      <c r="J95" s="5">
        <v>874056732450</v>
      </c>
      <c r="K95" s="5">
        <v>903647240409</v>
      </c>
      <c r="L95" s="5">
        <v>213002320748</v>
      </c>
      <c r="M95" s="5">
        <v>77659223975</v>
      </c>
      <c r="N95" s="5">
        <v>48429071388</v>
      </c>
      <c r="O95" s="5">
        <v>65496920633</v>
      </c>
      <c r="P95" s="5">
        <v>495003688527</v>
      </c>
    </row>
    <row r="96" spans="3:16" ht="15.5" x14ac:dyDescent="0.35">
      <c r="C96" t="s">
        <v>311</v>
      </c>
      <c r="D96" s="5">
        <v>15000000000</v>
      </c>
      <c r="E96" s="5">
        <v>14999351279</v>
      </c>
      <c r="F96" s="5">
        <v>16655293329</v>
      </c>
      <c r="G96" s="5">
        <v>672718228754</v>
      </c>
      <c r="I96" s="5">
        <v>14999351279</v>
      </c>
      <c r="J96" s="5">
        <v>784583691204</v>
      </c>
      <c r="K96" s="5">
        <v>141562028547</v>
      </c>
      <c r="L96" s="5">
        <v>129665344429</v>
      </c>
      <c r="M96" s="5">
        <v>2991703325</v>
      </c>
      <c r="N96" s="5">
        <v>12963780723</v>
      </c>
      <c r="O96" s="5">
        <v>22724442246</v>
      </c>
      <c r="P96" s="5">
        <v>41165069111</v>
      </c>
    </row>
    <row r="97" spans="3:16" ht="15.5" x14ac:dyDescent="0.35">
      <c r="C97" t="s">
        <v>115</v>
      </c>
      <c r="N97" s="5">
        <v>13169364188</v>
      </c>
      <c r="O97" s="5">
        <v>8085564814</v>
      </c>
      <c r="P97" s="5">
        <v>8119620607</v>
      </c>
    </row>
    <row r="98" spans="3:16" ht="15.5" x14ac:dyDescent="0.35">
      <c r="C98" t="s">
        <v>312</v>
      </c>
      <c r="D98" s="5">
        <v>32404933180</v>
      </c>
      <c r="E98" s="5">
        <v>21151058333</v>
      </c>
      <c r="F98" s="5">
        <v>24410048016</v>
      </c>
      <c r="G98" s="5">
        <v>25200100958</v>
      </c>
      <c r="I98" s="5">
        <v>21151058333</v>
      </c>
      <c r="J98" s="5">
        <v>25121215698</v>
      </c>
      <c r="K98" s="5">
        <v>42532889111</v>
      </c>
      <c r="L98" s="5">
        <v>26875586517</v>
      </c>
      <c r="M98" s="5">
        <v>14656750351</v>
      </c>
      <c r="N98" s="5">
        <v>13169364188</v>
      </c>
      <c r="O98" s="5">
        <v>8085564814</v>
      </c>
      <c r="P98" s="5">
        <v>8119620607</v>
      </c>
    </row>
    <row r="99" spans="3:16" ht="15.5" x14ac:dyDescent="0.35">
      <c r="C99" t="s">
        <v>116</v>
      </c>
      <c r="N99" s="5">
        <v>115711549</v>
      </c>
      <c r="O99" s="5">
        <v>18483883372</v>
      </c>
      <c r="P99" s="5">
        <v>420109340152</v>
      </c>
    </row>
    <row r="100" spans="3:16" ht="15.5" x14ac:dyDescent="0.35">
      <c r="C100" t="s">
        <v>318</v>
      </c>
      <c r="D100" s="5">
        <v>372690995</v>
      </c>
      <c r="E100" s="5">
        <v>165705249</v>
      </c>
      <c r="F100" s="5">
        <v>146583529</v>
      </c>
      <c r="G100" s="5">
        <v>160784641</v>
      </c>
      <c r="I100" s="5">
        <v>165705249</v>
      </c>
      <c r="J100" s="5">
        <v>110965776</v>
      </c>
      <c r="K100" s="5">
        <v>101870631</v>
      </c>
      <c r="L100" s="5">
        <v>118942040</v>
      </c>
      <c r="M100" s="5">
        <v>13910668126</v>
      </c>
      <c r="N100" s="5">
        <v>115711549</v>
      </c>
      <c r="O100" s="5">
        <v>18483883372</v>
      </c>
      <c r="P100" s="5">
        <v>420109340152</v>
      </c>
    </row>
    <row r="101" spans="3:16" ht="15.5" x14ac:dyDescent="0.35">
      <c r="C101" t="s">
        <v>119</v>
      </c>
      <c r="D101" s="5">
        <v>30045126768</v>
      </c>
      <c r="E101" s="5">
        <v>33642337482</v>
      </c>
      <c r="F101" s="5">
        <v>27374711696</v>
      </c>
      <c r="G101" s="5">
        <v>17050305513</v>
      </c>
      <c r="I101" s="5">
        <v>33642337482</v>
      </c>
      <c r="J101" s="5">
        <v>19281565827</v>
      </c>
      <c r="K101" s="5">
        <v>25368291439</v>
      </c>
      <c r="L101" s="5">
        <v>31215529799</v>
      </c>
      <c r="M101" s="5">
        <v>21126523821</v>
      </c>
      <c r="N101" s="5">
        <v>9095917987</v>
      </c>
      <c r="O101" s="5">
        <v>6147887955</v>
      </c>
      <c r="P101" s="5">
        <v>3621464913</v>
      </c>
    </row>
    <row r="102" spans="3:16" ht="15.5" x14ac:dyDescent="0.35">
      <c r="C102" t="s">
        <v>118</v>
      </c>
      <c r="D102" s="5">
        <v>4974473292</v>
      </c>
      <c r="E102" s="5">
        <v>4047417382</v>
      </c>
      <c r="F102" s="5">
        <v>5438498355</v>
      </c>
      <c r="G102" s="5">
        <v>5584432172</v>
      </c>
      <c r="I102" s="5">
        <v>4047417382</v>
      </c>
      <c r="J102" s="5">
        <v>5076025035</v>
      </c>
      <c r="K102" s="5">
        <v>7415860622</v>
      </c>
      <c r="L102" s="5">
        <v>3984780507</v>
      </c>
      <c r="M102" s="5">
        <v>8348663320</v>
      </c>
      <c r="N102" s="5">
        <v>5582268383</v>
      </c>
      <c r="O102" s="5">
        <v>3254102393</v>
      </c>
      <c r="P102" s="5">
        <v>2143448771</v>
      </c>
    </row>
    <row r="103" spans="3:16" ht="15.5" x14ac:dyDescent="0.35">
      <c r="C103" t="s">
        <v>313</v>
      </c>
      <c r="D103" s="5">
        <v>1435919928</v>
      </c>
      <c r="E103" s="5">
        <v>1435919928</v>
      </c>
      <c r="F103" s="5">
        <v>1761006332</v>
      </c>
      <c r="G103" s="5">
        <v>1761006332</v>
      </c>
      <c r="I103" s="5">
        <v>1435919928</v>
      </c>
      <c r="J103" s="5">
        <v>1761006332</v>
      </c>
      <c r="K103" s="5">
        <v>2607723880</v>
      </c>
      <c r="L103" s="5">
        <v>1470305253</v>
      </c>
      <c r="M103" s="5">
        <v>1242431381</v>
      </c>
    </row>
    <row r="104" spans="3:16" ht="15.5" x14ac:dyDescent="0.35">
      <c r="C104" t="s">
        <v>638</v>
      </c>
      <c r="L104" s="5">
        <v>648767367569</v>
      </c>
      <c r="M104" s="5">
        <v>648225425171</v>
      </c>
    </row>
    <row r="105" spans="3:16" ht="15.5" x14ac:dyDescent="0.35">
      <c r="C105" t="s">
        <v>639</v>
      </c>
      <c r="D105" s="5">
        <v>249705786908</v>
      </c>
      <c r="E105" s="5">
        <v>249705786908</v>
      </c>
      <c r="F105" s="5">
        <v>250000000000</v>
      </c>
      <c r="I105" s="5">
        <v>249705786908</v>
      </c>
    </row>
    <row r="106" spans="3:16" ht="15.5" x14ac:dyDescent="0.35">
      <c r="C106" t="s">
        <v>393</v>
      </c>
      <c r="D106" s="5">
        <v>274994217351</v>
      </c>
      <c r="E106" s="5">
        <v>279437460767</v>
      </c>
      <c r="F106" s="5">
        <v>257126126406</v>
      </c>
      <c r="G106" s="5">
        <v>65690715747</v>
      </c>
      <c r="I106" s="5">
        <v>279437460767</v>
      </c>
      <c r="J106" s="5">
        <v>73084588828</v>
      </c>
      <c r="K106" s="5">
        <v>82192016943</v>
      </c>
      <c r="L106" s="5">
        <v>84205352315</v>
      </c>
      <c r="M106" s="5">
        <v>87421662853</v>
      </c>
      <c r="N106" s="5">
        <v>95696931589</v>
      </c>
      <c r="O106" s="5">
        <v>103198960147</v>
      </c>
      <c r="P106" s="5">
        <v>80865653476</v>
      </c>
    </row>
    <row r="107" spans="3:16" ht="15.5" x14ac:dyDescent="0.35">
      <c r="C107" t="s">
        <v>121</v>
      </c>
      <c r="D107" s="5">
        <v>533923716313</v>
      </c>
      <c r="E107" s="5">
        <v>538151508721</v>
      </c>
      <c r="F107" s="5">
        <v>548654260527</v>
      </c>
      <c r="G107" s="5">
        <v>114000210030</v>
      </c>
      <c r="I107" s="5">
        <v>538151508721</v>
      </c>
      <c r="J107" s="5">
        <v>128661843206</v>
      </c>
      <c r="K107" s="5">
        <v>135635009303</v>
      </c>
      <c r="L107" s="5">
        <v>814727009142</v>
      </c>
      <c r="M107" s="5">
        <v>835284734446</v>
      </c>
      <c r="N107" s="5">
        <v>106484753509</v>
      </c>
      <c r="O107" s="5">
        <v>109833811873</v>
      </c>
      <c r="P107" s="5">
        <v>84149439128</v>
      </c>
    </row>
    <row r="108" spans="3:16" ht="15.5" x14ac:dyDescent="0.35">
      <c r="C108" t="s">
        <v>122</v>
      </c>
      <c r="D108" s="5">
        <v>533923716313</v>
      </c>
      <c r="E108" s="5">
        <v>538151508721</v>
      </c>
      <c r="F108" s="5">
        <v>548654260527</v>
      </c>
      <c r="G108" s="5">
        <v>114000210030</v>
      </c>
      <c r="I108" s="5">
        <v>538151508721</v>
      </c>
      <c r="J108" s="5">
        <v>128661843206</v>
      </c>
      <c r="K108" s="5">
        <v>135635009303</v>
      </c>
      <c r="L108" s="5">
        <v>814727009142</v>
      </c>
      <c r="M108" s="5">
        <v>835284734446</v>
      </c>
      <c r="N108" s="5">
        <v>106484753509</v>
      </c>
      <c r="O108" s="5">
        <v>109833811873</v>
      </c>
      <c r="P108" s="5">
        <v>84149439128</v>
      </c>
    </row>
    <row r="109" spans="3:16" ht="15.5" x14ac:dyDescent="0.35">
      <c r="C109" t="s">
        <v>347</v>
      </c>
      <c r="D109" s="5">
        <v>699313037</v>
      </c>
      <c r="E109" s="5">
        <v>699313037</v>
      </c>
      <c r="F109" s="5">
        <v>1110561726</v>
      </c>
      <c r="G109" s="5">
        <v>1110561726</v>
      </c>
      <c r="I109" s="5">
        <v>699313037</v>
      </c>
      <c r="J109" s="5">
        <v>1110561726</v>
      </c>
      <c r="K109" s="5">
        <v>562533279</v>
      </c>
      <c r="L109" s="5">
        <v>401783743</v>
      </c>
      <c r="O109" s="5">
        <v>558743116</v>
      </c>
      <c r="P109" s="5">
        <v>787942939</v>
      </c>
    </row>
    <row r="110" spans="3:16" ht="15.5" x14ac:dyDescent="0.35">
      <c r="C110" t="s">
        <v>316</v>
      </c>
    </row>
    <row r="111" spans="3:16" ht="15.5" x14ac:dyDescent="0.35">
      <c r="C111" t="s">
        <v>127</v>
      </c>
      <c r="D111" s="5">
        <v>1149562692130</v>
      </c>
      <c r="E111" s="5">
        <v>1152073419657</v>
      </c>
      <c r="F111" s="5">
        <v>1166121328371</v>
      </c>
      <c r="G111" s="5">
        <v>875670475289</v>
      </c>
      <c r="I111" s="5">
        <v>1152073419657</v>
      </c>
      <c r="J111" s="5">
        <v>1002718575656</v>
      </c>
      <c r="K111" s="5">
        <v>1039282249712</v>
      </c>
      <c r="L111" s="5">
        <v>1027729329890</v>
      </c>
      <c r="M111" s="5">
        <v>912943958421</v>
      </c>
      <c r="N111" s="5">
        <v>154913824897</v>
      </c>
      <c r="O111" s="5">
        <v>175330732506</v>
      </c>
      <c r="P111" s="5">
        <v>579153127655</v>
      </c>
    </row>
    <row r="112" spans="3:16" ht="15.5" x14ac:dyDescent="0.35">
      <c r="C112" t="s">
        <v>128</v>
      </c>
    </row>
    <row r="113" spans="2:16" ht="15.5" x14ac:dyDescent="0.35">
      <c r="C113" t="s">
        <v>129</v>
      </c>
      <c r="D113" s="5">
        <v>3325000000000</v>
      </c>
      <c r="E113" s="5">
        <v>3325000000000</v>
      </c>
      <c r="F113" s="5">
        <v>3325000000000</v>
      </c>
      <c r="G113" s="5">
        <v>3325000000000</v>
      </c>
      <c r="I113" s="5">
        <v>3325000000000</v>
      </c>
      <c r="J113" s="5">
        <v>3325000000000</v>
      </c>
      <c r="K113" s="5">
        <v>3325000000000</v>
      </c>
      <c r="L113" s="5">
        <v>3325000000000</v>
      </c>
      <c r="M113" s="5">
        <v>3325000000000</v>
      </c>
      <c r="N113" s="5">
        <v>3325000000000</v>
      </c>
      <c r="O113" s="5">
        <v>2325000000000</v>
      </c>
      <c r="P113" s="5">
        <v>250000000</v>
      </c>
    </row>
    <row r="114" spans="2:16" ht="15.5" x14ac:dyDescent="0.35">
      <c r="C114" t="s">
        <v>130</v>
      </c>
      <c r="D114" s="5">
        <v>3284159332</v>
      </c>
      <c r="E114" s="5">
        <v>3284159332</v>
      </c>
      <c r="F114" s="5">
        <v>3284159332</v>
      </c>
      <c r="G114" s="5">
        <v>3284159332</v>
      </c>
      <c r="I114" s="5">
        <v>3284159332</v>
      </c>
      <c r="J114" s="5">
        <v>3284159332</v>
      </c>
      <c r="K114" s="5">
        <v>3284159332</v>
      </c>
      <c r="L114" s="5">
        <v>3284159332</v>
      </c>
      <c r="M114" s="5">
        <v>3284159332</v>
      </c>
      <c r="N114" s="5">
        <v>3284159332</v>
      </c>
    </row>
    <row r="115" spans="2:16" ht="15.5" x14ac:dyDescent="0.35">
      <c r="C115" t="s">
        <v>131</v>
      </c>
      <c r="D115" s="5">
        <v>-306100374461</v>
      </c>
      <c r="E115" s="5">
        <v>-306241065514</v>
      </c>
      <c r="F115" s="5">
        <v>-309203775037</v>
      </c>
      <c r="G115" s="5">
        <v>-310253544068</v>
      </c>
      <c r="I115" s="5">
        <v>-306241065514</v>
      </c>
      <c r="J115" s="5">
        <v>-311516892081</v>
      </c>
      <c r="K115" s="5">
        <v>-231784665472</v>
      </c>
      <c r="L115" s="5">
        <v>-122376092871</v>
      </c>
      <c r="M115" s="5">
        <v>-31033031403</v>
      </c>
      <c r="N115" s="5">
        <v>-38449339396</v>
      </c>
      <c r="O115" s="5">
        <v>-52930419062</v>
      </c>
      <c r="P115" s="5">
        <v>-28485608793</v>
      </c>
    </row>
    <row r="116" spans="2:16" ht="15.5" x14ac:dyDescent="0.35">
      <c r="C116" t="s">
        <v>132</v>
      </c>
    </row>
    <row r="117" spans="2:16" ht="15.5" x14ac:dyDescent="0.35">
      <c r="C117" t="s">
        <v>133</v>
      </c>
    </row>
    <row r="118" spans="2:16" ht="15.5" x14ac:dyDescent="0.35">
      <c r="C118" t="s">
        <v>134</v>
      </c>
      <c r="D118" s="5">
        <v>-306100374461</v>
      </c>
      <c r="E118" s="5">
        <v>-306241065514</v>
      </c>
      <c r="F118" s="5">
        <v>-309203775037</v>
      </c>
      <c r="G118" s="5">
        <v>-310253544068</v>
      </c>
      <c r="I118" s="5">
        <v>-306241065514</v>
      </c>
      <c r="J118" s="5">
        <v>-311516892081</v>
      </c>
      <c r="K118" s="5">
        <v>-231784665472</v>
      </c>
      <c r="L118" s="5">
        <v>-122376092871</v>
      </c>
      <c r="M118" s="5">
        <v>-31033031403</v>
      </c>
      <c r="N118" s="5">
        <v>-38449339396</v>
      </c>
      <c r="O118" s="5">
        <v>-52930419062</v>
      </c>
      <c r="P118" s="5">
        <v>-28485608793</v>
      </c>
    </row>
    <row r="119" spans="2:16" ht="15.5" x14ac:dyDescent="0.35">
      <c r="C119" t="s">
        <v>135</v>
      </c>
      <c r="D119" s="5">
        <v>1820450904</v>
      </c>
      <c r="E119" s="5">
        <v>1812417290</v>
      </c>
      <c r="F119" s="5">
        <v>1729976017</v>
      </c>
      <c r="G119" s="5">
        <v>1582098510</v>
      </c>
      <c r="I119" s="5">
        <v>1812417290</v>
      </c>
      <c r="J119" s="5">
        <v>1619569477</v>
      </c>
      <c r="K119" s="5">
        <v>1224514141</v>
      </c>
      <c r="L119" s="5">
        <v>983736061</v>
      </c>
      <c r="M119" s="5">
        <v>1016715908</v>
      </c>
      <c r="N119" s="5">
        <v>922619320</v>
      </c>
      <c r="O119" s="5">
        <v>1069930693</v>
      </c>
      <c r="P119" s="5">
        <v>1096112665</v>
      </c>
    </row>
    <row r="120" spans="2:16" ht="15.5" x14ac:dyDescent="0.35">
      <c r="C120" t="s">
        <v>9</v>
      </c>
      <c r="D120" s="5">
        <v>3024004235775</v>
      </c>
      <c r="E120" s="5">
        <v>3023855511108</v>
      </c>
      <c r="F120" s="5">
        <v>3020810360312</v>
      </c>
      <c r="G120" s="5">
        <v>3019612713774</v>
      </c>
      <c r="I120" s="5">
        <v>3023855511108</v>
      </c>
      <c r="J120" s="5">
        <v>3018386836728</v>
      </c>
      <c r="K120" s="5">
        <v>3097724008001</v>
      </c>
      <c r="L120" s="5">
        <v>3206891802522</v>
      </c>
      <c r="M120" s="5">
        <v>3298267843837</v>
      </c>
      <c r="N120" s="5">
        <v>3290757439256</v>
      </c>
      <c r="O120" s="5">
        <v>2273139511631</v>
      </c>
      <c r="P120" s="5">
        <v>-27139496128</v>
      </c>
    </row>
    <row r="121" spans="2:16" ht="15.5" x14ac:dyDescent="0.35">
      <c r="C121" t="s">
        <v>136</v>
      </c>
      <c r="D121" s="5">
        <v>4173566927905</v>
      </c>
      <c r="E121" s="5">
        <v>4175928930765</v>
      </c>
      <c r="F121" s="5">
        <v>4186931688683</v>
      </c>
      <c r="G121" s="5">
        <v>3895283189063</v>
      </c>
      <c r="I121" s="5">
        <v>4175928930765</v>
      </c>
      <c r="J121" s="5">
        <v>4021105412384</v>
      </c>
      <c r="K121" s="5">
        <v>4137006257713</v>
      </c>
      <c r="L121" s="5">
        <v>4234621132412</v>
      </c>
      <c r="M121" s="5">
        <v>4211211802258</v>
      </c>
      <c r="N121" s="5">
        <v>3445671264153</v>
      </c>
      <c r="O121" s="5">
        <v>2448470244137</v>
      </c>
      <c r="P121" s="5">
        <v>552013631527</v>
      </c>
    </row>
    <row r="122" spans="2:16" ht="15.5" x14ac:dyDescent="0.35">
      <c r="C122" t="s">
        <v>137</v>
      </c>
      <c r="D122" s="5">
        <v>33250000000</v>
      </c>
      <c r="E122" s="5">
        <v>33250000000</v>
      </c>
      <c r="F122" s="5">
        <v>33250000000</v>
      </c>
      <c r="G122" s="5">
        <v>33250000000</v>
      </c>
      <c r="I122" s="5">
        <v>33250000000</v>
      </c>
      <c r="J122" s="5">
        <v>33250000000</v>
      </c>
      <c r="K122" s="5">
        <v>33250000000</v>
      </c>
      <c r="L122" s="5">
        <v>33250000000</v>
      </c>
      <c r="M122" s="5">
        <v>33250000000</v>
      </c>
      <c r="N122" s="5">
        <v>33250000000</v>
      </c>
      <c r="O122" s="5">
        <v>23250000000</v>
      </c>
      <c r="P122" s="5">
        <v>2500</v>
      </c>
    </row>
    <row r="124" spans="2:16" ht="15.5" x14ac:dyDescent="0.35">
      <c r="B124" t="s">
        <v>138</v>
      </c>
      <c r="C124" t="s">
        <v>139</v>
      </c>
      <c r="D124" s="5">
        <v>15186154136</v>
      </c>
      <c r="E124" s="5">
        <v>14350729248</v>
      </c>
      <c r="F124" s="5">
        <v>16503435265</v>
      </c>
      <c r="G124" s="5">
        <v>38236291421</v>
      </c>
      <c r="I124" s="5">
        <v>45886904636</v>
      </c>
      <c r="J124" s="5">
        <v>-113011184320</v>
      </c>
      <c r="K124" s="5">
        <v>-83033264168</v>
      </c>
      <c r="L124" s="5">
        <v>-48836369112</v>
      </c>
      <c r="M124" s="5">
        <v>47129089642</v>
      </c>
      <c r="N124" s="5">
        <v>50302794090</v>
      </c>
      <c r="O124" s="5">
        <v>-22976562571</v>
      </c>
      <c r="P124" s="5">
        <v>-29025527673</v>
      </c>
    </row>
    <row r="125" spans="2:16" ht="15.5" x14ac:dyDescent="0.35">
      <c r="C125" t="s">
        <v>140</v>
      </c>
      <c r="D125" s="5">
        <v>119515632990</v>
      </c>
      <c r="E125" s="5">
        <v>208147437744</v>
      </c>
      <c r="F125" s="5">
        <v>76363317557</v>
      </c>
      <c r="G125" s="5">
        <v>82225680371</v>
      </c>
      <c r="I125" s="5">
        <v>446447611927</v>
      </c>
      <c r="J125" s="5">
        <v>308225530263</v>
      </c>
      <c r="K125" s="5">
        <v>232326431071</v>
      </c>
      <c r="L125" s="5">
        <v>253841095105</v>
      </c>
      <c r="M125" s="5">
        <v>292751864402</v>
      </c>
      <c r="N125" s="5">
        <v>224592214488</v>
      </c>
      <c r="O125" s="5">
        <v>134111043888</v>
      </c>
      <c r="P125" s="5">
        <v>67850640264</v>
      </c>
    </row>
    <row r="126" spans="2:16" ht="15.5" x14ac:dyDescent="0.35">
      <c r="C126" t="s">
        <v>419</v>
      </c>
    </row>
    <row r="127" spans="2:16" ht="15.5" x14ac:dyDescent="0.35">
      <c r="C127" t="s">
        <v>640</v>
      </c>
      <c r="D127" s="5">
        <v>-36521536769</v>
      </c>
      <c r="E127" s="5">
        <v>-116033268196</v>
      </c>
      <c r="F127" s="5">
        <v>-30295629388</v>
      </c>
      <c r="G127" s="5">
        <v>-15457573852</v>
      </c>
      <c r="I127" s="5">
        <v>-199202830638</v>
      </c>
      <c r="J127" s="5">
        <v>-211751066528</v>
      </c>
      <c r="K127" s="5">
        <v>-116752508937</v>
      </c>
      <c r="L127" s="5">
        <v>-109811205924</v>
      </c>
      <c r="M127" s="5">
        <v>-123129004365</v>
      </c>
      <c r="N127" s="5">
        <v>-54249030622</v>
      </c>
      <c r="O127" s="5">
        <v>-45630077795</v>
      </c>
      <c r="P127" s="5">
        <v>-23059206171</v>
      </c>
    </row>
    <row r="128" spans="2:16" ht="15.5" x14ac:dyDescent="0.35">
      <c r="C128" t="s">
        <v>641</v>
      </c>
      <c r="D128" s="5">
        <v>-29892405726</v>
      </c>
      <c r="E128" s="5">
        <v>-9575252727</v>
      </c>
      <c r="F128" s="5">
        <v>-30704850308</v>
      </c>
      <c r="G128" s="5">
        <v>-11724294478</v>
      </c>
      <c r="I128" s="5">
        <v>-93665214277</v>
      </c>
      <c r="J128" s="5">
        <v>-91189172580</v>
      </c>
      <c r="K128" s="5">
        <v>-81620584124</v>
      </c>
      <c r="L128" s="5">
        <v>-100269540230</v>
      </c>
      <c r="M128" s="5">
        <v>-84054771676</v>
      </c>
      <c r="N128" s="5">
        <v>-132743418321</v>
      </c>
      <c r="O128" s="5">
        <v>-82293647554</v>
      </c>
      <c r="P128" s="5">
        <v>-50181229862</v>
      </c>
    </row>
    <row r="129" spans="3:16" ht="15.5" x14ac:dyDescent="0.35">
      <c r="C129" t="s">
        <v>642</v>
      </c>
      <c r="D129" s="5">
        <v>-14232285073</v>
      </c>
      <c r="E129" s="5">
        <v>-46846575441</v>
      </c>
      <c r="F129" s="5">
        <v>11805754421</v>
      </c>
      <c r="G129" s="5">
        <v>-4691308033</v>
      </c>
      <c r="I129" s="5">
        <v>-48300245415</v>
      </c>
      <c r="J129" s="5">
        <v>-39779078019</v>
      </c>
      <c r="K129" s="5">
        <v>-40146098673</v>
      </c>
      <c r="L129" s="5">
        <v>-43600635995</v>
      </c>
      <c r="M129" s="5">
        <v>-27083325288</v>
      </c>
      <c r="N129" s="5">
        <v>-16158312467</v>
      </c>
      <c r="O129" s="5">
        <v>-11822442980</v>
      </c>
      <c r="P129" s="5">
        <v>-1868761170</v>
      </c>
    </row>
    <row r="130" spans="3:16" ht="15.5" x14ac:dyDescent="0.35">
      <c r="C130" t="s">
        <v>643</v>
      </c>
      <c r="D130" s="5">
        <v>-80646227568</v>
      </c>
      <c r="E130" s="5">
        <v>-172455096364</v>
      </c>
      <c r="F130" s="5">
        <v>-49194725275</v>
      </c>
      <c r="G130" s="5">
        <v>-31873176363</v>
      </c>
      <c r="I130" s="5">
        <v>-341168290330</v>
      </c>
      <c r="J130" s="5">
        <v>-342719317127</v>
      </c>
      <c r="K130" s="5">
        <v>-238519191734</v>
      </c>
      <c r="L130" s="5">
        <v>-253681382149</v>
      </c>
      <c r="M130" s="5">
        <v>-234267101329</v>
      </c>
      <c r="N130" s="5">
        <v>-203150761410</v>
      </c>
      <c r="O130" s="5">
        <v>-139746168329</v>
      </c>
      <c r="P130" s="5">
        <v>-75109197203</v>
      </c>
    </row>
    <row r="131" spans="3:16" ht="15.5" x14ac:dyDescent="0.35">
      <c r="C131" t="s">
        <v>141</v>
      </c>
      <c r="D131" s="5">
        <v>1618639849</v>
      </c>
      <c r="E131" s="5">
        <v>10338051559</v>
      </c>
      <c r="F131" s="5">
        <v>1718234563</v>
      </c>
      <c r="G131" s="5">
        <v>1890127382</v>
      </c>
      <c r="I131" s="5">
        <v>15555391585</v>
      </c>
      <c r="J131" s="5">
        <v>6242710845</v>
      </c>
      <c r="K131" s="5">
        <v>6623274915</v>
      </c>
      <c r="L131" s="5">
        <v>39138613754</v>
      </c>
      <c r="M131" s="5">
        <v>8573719399</v>
      </c>
      <c r="N131" s="5">
        <v>40428301431</v>
      </c>
      <c r="O131" s="5">
        <v>4663207863</v>
      </c>
      <c r="P131" s="5">
        <v>2418207894</v>
      </c>
    </row>
    <row r="132" spans="3:16" ht="15.5" x14ac:dyDescent="0.35">
      <c r="C132" t="s">
        <v>156</v>
      </c>
      <c r="D132" s="5">
        <v>-25240031075</v>
      </c>
      <c r="E132" s="5">
        <v>-28846811775</v>
      </c>
      <c r="F132" s="5">
        <v>-10715848326</v>
      </c>
      <c r="G132" s="5">
        <v>-13832381307</v>
      </c>
      <c r="I132" s="5">
        <v>-70273454714</v>
      </c>
      <c r="J132" s="5">
        <v>-80360564102</v>
      </c>
      <c r="K132" s="5">
        <v>-82138957516</v>
      </c>
      <c r="L132" s="5">
        <v>-85574763730</v>
      </c>
      <c r="M132" s="5">
        <v>-18028301010</v>
      </c>
      <c r="N132" s="5">
        <v>-11305994267</v>
      </c>
      <c r="O132" s="5">
        <v>-19421894600</v>
      </c>
      <c r="P132" s="5">
        <v>-22782250684</v>
      </c>
    </row>
    <row r="133" spans="3:16" ht="15.5" x14ac:dyDescent="0.35">
      <c r="C133" t="s">
        <v>146</v>
      </c>
      <c r="D133" s="5">
        <v>-61860060</v>
      </c>
      <c r="E133" s="5">
        <v>-2832851916</v>
      </c>
      <c r="F133" s="5">
        <v>-1667543254</v>
      </c>
      <c r="G133" s="5">
        <v>-173958662</v>
      </c>
      <c r="I133" s="5">
        <v>-4674353832</v>
      </c>
      <c r="J133" s="5">
        <v>-4399544199</v>
      </c>
      <c r="K133" s="5">
        <v>-1324820904</v>
      </c>
      <c r="L133" s="5">
        <v>-2559932092</v>
      </c>
      <c r="M133" s="5">
        <v>-1901091820</v>
      </c>
      <c r="N133" s="5">
        <v>-260966152</v>
      </c>
      <c r="O133" s="5">
        <v>-2582751393</v>
      </c>
      <c r="P133" s="5">
        <v>-1402927944</v>
      </c>
    </row>
    <row r="134" spans="3:16" ht="15.5" x14ac:dyDescent="0.35">
      <c r="C134" t="s">
        <v>159</v>
      </c>
      <c r="D134" s="5">
        <v>-11435589391</v>
      </c>
      <c r="E134" s="5">
        <v>-11095250021</v>
      </c>
      <c r="F134" s="5">
        <v>287304332669</v>
      </c>
      <c r="G134" s="5">
        <v>-118385039537</v>
      </c>
      <c r="I134" s="5">
        <v>143453828301</v>
      </c>
      <c r="J134" s="5">
        <v>-6208243672</v>
      </c>
      <c r="K134" s="5">
        <v>-2921809524</v>
      </c>
      <c r="L134" s="5">
        <v>249408214</v>
      </c>
      <c r="M134" s="5">
        <v>727451787424</v>
      </c>
      <c r="N134" s="5">
        <v>970495601854</v>
      </c>
      <c r="O134" s="5">
        <v>703045584923</v>
      </c>
      <c r="P134" s="5">
        <v>251643701109</v>
      </c>
    </row>
    <row r="135" spans="3:16" ht="15.5" x14ac:dyDescent="0.35">
      <c r="C135" t="s">
        <v>160</v>
      </c>
      <c r="D135" s="5">
        <v>-2186257697</v>
      </c>
      <c r="E135" s="5">
        <v>-288456766214</v>
      </c>
      <c r="F135" s="5">
        <v>-52267194255</v>
      </c>
      <c r="G135" s="5">
        <v>84031609785</v>
      </c>
      <c r="I135" s="5">
        <v>-218206301905</v>
      </c>
      <c r="J135" s="5">
        <v>42526142886</v>
      </c>
      <c r="K135" s="5">
        <v>78509989050</v>
      </c>
      <c r="L135" s="5">
        <v>39827160327</v>
      </c>
      <c r="M135" s="5">
        <v>-760313339809</v>
      </c>
      <c r="N135" s="5">
        <v>-502268123814</v>
      </c>
      <c r="O135" s="5">
        <v>-681054951412</v>
      </c>
      <c r="P135" s="5">
        <v>-225978537009</v>
      </c>
    </row>
    <row r="136" spans="3:16" ht="15.5" x14ac:dyDescent="0.35">
      <c r="C136" t="s">
        <v>402</v>
      </c>
      <c r="J136" s="5">
        <v>-94627467543</v>
      </c>
      <c r="O136" s="5">
        <v>-98573861563</v>
      </c>
    </row>
    <row r="137" spans="3:16" ht="15.5" x14ac:dyDescent="0.35">
      <c r="C137" t="s">
        <v>644</v>
      </c>
      <c r="E137" s="5">
        <v>50159355</v>
      </c>
      <c r="I137" s="5">
        <v>50159355</v>
      </c>
      <c r="J137" s="5">
        <v>178083594007</v>
      </c>
    </row>
    <row r="138" spans="3:16" ht="15.5" x14ac:dyDescent="0.35">
      <c r="C138" t="s">
        <v>645</v>
      </c>
      <c r="L138" s="5">
        <v>225800000</v>
      </c>
      <c r="O138" s="5">
        <v>829287562</v>
      </c>
    </row>
    <row r="139" spans="3:16" ht="15.5" x14ac:dyDescent="0.35">
      <c r="C139" t="s">
        <v>581</v>
      </c>
      <c r="P139" s="5">
        <v>-10875000000</v>
      </c>
    </row>
    <row r="140" spans="3:16" ht="15.5" x14ac:dyDescent="0.35">
      <c r="C140" t="s">
        <v>440</v>
      </c>
      <c r="P140" s="5">
        <v>3000</v>
      </c>
    </row>
    <row r="141" spans="3:16" ht="15.5" x14ac:dyDescent="0.35">
      <c r="C141" t="s">
        <v>161</v>
      </c>
      <c r="D141" s="5">
        <v>-2186257697</v>
      </c>
      <c r="E141" s="5">
        <v>-4737353815</v>
      </c>
      <c r="F141" s="5">
        <v>-1379204885</v>
      </c>
      <c r="G141" s="5">
        <v>-182815796</v>
      </c>
      <c r="I141" s="5">
        <v>-8343053594</v>
      </c>
      <c r="J141" s="5">
        <v>-10471066015</v>
      </c>
      <c r="K141" s="5">
        <v>-10829090592</v>
      </c>
      <c r="L141" s="5">
        <v>-286797039796</v>
      </c>
      <c r="M141" s="5">
        <v>-284128900534</v>
      </c>
      <c r="N141" s="5">
        <v>-43121963224</v>
      </c>
      <c r="O141" s="5">
        <v>-363310377411</v>
      </c>
      <c r="P141" s="5">
        <v>-215103540009</v>
      </c>
    </row>
    <row r="142" spans="3:16" ht="15.5" x14ac:dyDescent="0.35">
      <c r="C142" t="s">
        <v>329</v>
      </c>
      <c r="K142" s="5">
        <v>72000000</v>
      </c>
      <c r="L142" s="5">
        <v>55000000</v>
      </c>
      <c r="M142" s="5">
        <v>91597100</v>
      </c>
    </row>
    <row r="143" spans="3:16" ht="15.5" x14ac:dyDescent="0.35">
      <c r="C143" t="s">
        <v>593</v>
      </c>
      <c r="E143" s="5">
        <v>-199769571754</v>
      </c>
      <c r="F143" s="5">
        <v>-387989370</v>
      </c>
      <c r="G143" s="5">
        <v>214425581</v>
      </c>
      <c r="I143" s="5">
        <v>-202413407666</v>
      </c>
      <c r="J143" s="5">
        <v>-216458917563</v>
      </c>
      <c r="K143" s="5">
        <v>-1732920358</v>
      </c>
      <c r="L143" s="5">
        <v>-3656599877</v>
      </c>
      <c r="M143" s="5">
        <v>-26276036375</v>
      </c>
      <c r="N143" s="5">
        <v>-479146160590</v>
      </c>
    </row>
    <row r="144" spans="3:16" ht="15.5" x14ac:dyDescent="0.35">
      <c r="C144" t="s">
        <v>646</v>
      </c>
      <c r="E144" s="5">
        <v>-84000000000</v>
      </c>
      <c r="G144" s="5">
        <v>84000000000</v>
      </c>
    </row>
    <row r="145" spans="3:16" ht="15.5" x14ac:dyDescent="0.35">
      <c r="C145" t="s">
        <v>509</v>
      </c>
      <c r="F145" s="5">
        <v>-50500000000</v>
      </c>
      <c r="I145" s="5">
        <v>-50500000000</v>
      </c>
      <c r="J145" s="5">
        <v>-43000000000</v>
      </c>
      <c r="K145" s="5">
        <v>-9000000000</v>
      </c>
      <c r="L145" s="5">
        <v>-320000000000</v>
      </c>
      <c r="M145" s="5">
        <v>-650000000000</v>
      </c>
      <c r="O145" s="5">
        <v>-220000000000</v>
      </c>
    </row>
    <row r="146" spans="3:16" ht="15.5" x14ac:dyDescent="0.35">
      <c r="C146" t="s">
        <v>647</v>
      </c>
      <c r="I146" s="5">
        <v>43000000000</v>
      </c>
      <c r="J146" s="5">
        <v>229000000000</v>
      </c>
      <c r="K146" s="5">
        <v>100000000000</v>
      </c>
      <c r="L146" s="5">
        <v>650000000000</v>
      </c>
      <c r="M146" s="5">
        <v>200000000000</v>
      </c>
      <c r="N146" s="5">
        <v>20000000000</v>
      </c>
    </row>
    <row r="147" spans="3:16" ht="15.5" x14ac:dyDescent="0.35">
      <c r="C147" t="s">
        <v>170</v>
      </c>
      <c r="D147" s="5">
        <v>-11435589391</v>
      </c>
      <c r="E147" s="5">
        <v>-11095250021</v>
      </c>
      <c r="F147" s="5">
        <v>287304332669</v>
      </c>
      <c r="G147" s="5">
        <v>-118385039537</v>
      </c>
      <c r="I147" s="5">
        <v>143453828301</v>
      </c>
      <c r="J147" s="5">
        <v>-6208243672</v>
      </c>
      <c r="K147" s="5">
        <v>-2921809524</v>
      </c>
      <c r="L147" s="5">
        <v>249408214</v>
      </c>
      <c r="M147" s="5">
        <v>727451787424</v>
      </c>
      <c r="N147" s="5">
        <v>970495601854</v>
      </c>
      <c r="O147" s="5">
        <v>703045584923</v>
      </c>
      <c r="P147" s="5">
        <v>251643701109</v>
      </c>
    </row>
    <row r="148" spans="3:16" ht="15.5" x14ac:dyDescent="0.35">
      <c r="C148" t="s">
        <v>569</v>
      </c>
      <c r="N148" s="5">
        <v>1030000000000</v>
      </c>
      <c r="O148" s="5">
        <v>2324750000000</v>
      </c>
    </row>
    <row r="149" spans="3:16" ht="15.5" x14ac:dyDescent="0.35">
      <c r="C149" t="s">
        <v>648</v>
      </c>
      <c r="E149" s="5">
        <v>330717373</v>
      </c>
      <c r="F149" s="5">
        <v>6065275080</v>
      </c>
      <c r="G149" s="5">
        <v>-6395992453</v>
      </c>
      <c r="L149" s="5">
        <v>-895525543</v>
      </c>
      <c r="M149" s="5">
        <v>-449287797</v>
      </c>
      <c r="O149" s="5">
        <v>-2714206525</v>
      </c>
    </row>
    <row r="150" spans="3:16" ht="15.5" x14ac:dyDescent="0.35">
      <c r="C150" t="s">
        <v>649</v>
      </c>
      <c r="D150" s="5">
        <v>36628042</v>
      </c>
      <c r="E150" s="5">
        <v>1288057209</v>
      </c>
      <c r="G150" s="5">
        <v>5123960100</v>
      </c>
      <c r="I150" s="5">
        <v>1288057209</v>
      </c>
      <c r="J150" s="5">
        <v>-445119396</v>
      </c>
      <c r="K150" s="5">
        <v>395703903</v>
      </c>
      <c r="L150" s="5">
        <v>1388054976</v>
      </c>
      <c r="N150" s="5">
        <v>1392705481</v>
      </c>
    </row>
    <row r="151" spans="3:16" ht="15.5" x14ac:dyDescent="0.35">
      <c r="C151" t="s">
        <v>650</v>
      </c>
      <c r="O151" s="5">
        <v>-1248321924010</v>
      </c>
    </row>
    <row r="152" spans="3:16" ht="15.5" x14ac:dyDescent="0.35">
      <c r="C152" t="s">
        <v>651</v>
      </c>
      <c r="E152" s="5">
        <v>2672706546</v>
      </c>
      <c r="I152" s="5">
        <v>2672706546</v>
      </c>
      <c r="J152" s="5">
        <v>57235000000</v>
      </c>
    </row>
    <row r="153" spans="3:16" ht="15.5" x14ac:dyDescent="0.35">
      <c r="C153" t="s">
        <v>652</v>
      </c>
      <c r="D153" s="5">
        <v>-7122565408</v>
      </c>
      <c r="E153" s="5">
        <v>-40627274682</v>
      </c>
      <c r="F153" s="5">
        <v>-8466750978</v>
      </c>
      <c r="G153" s="5">
        <v>-2856711334</v>
      </c>
      <c r="I153" s="5">
        <v>-56967748164</v>
      </c>
      <c r="J153" s="5">
        <v>-54212785089</v>
      </c>
      <c r="K153" s="5">
        <v>-15515140959</v>
      </c>
      <c r="L153" s="5">
        <v>-7107214914</v>
      </c>
    </row>
    <row r="154" spans="3:16" ht="15.5" x14ac:dyDescent="0.35">
      <c r="C154" t="s">
        <v>653</v>
      </c>
      <c r="J154" s="5">
        <v>-650000000000</v>
      </c>
    </row>
    <row r="155" spans="3:16" ht="15.5" x14ac:dyDescent="0.35">
      <c r="C155" t="s">
        <v>654</v>
      </c>
      <c r="F155" s="5">
        <v>750000000000</v>
      </c>
      <c r="I155" s="5">
        <v>750000000000</v>
      </c>
    </row>
    <row r="156" spans="3:16" ht="15.5" x14ac:dyDescent="0.35">
      <c r="C156" t="s">
        <v>655</v>
      </c>
      <c r="M156" s="5">
        <v>-1774574829</v>
      </c>
    </row>
    <row r="157" spans="3:16" ht="15.5" x14ac:dyDescent="0.35">
      <c r="C157" t="s">
        <v>656</v>
      </c>
      <c r="E157" s="5">
        <v>-1145652217</v>
      </c>
      <c r="I157" s="5">
        <v>-1145652217</v>
      </c>
    </row>
    <row r="158" spans="3:16" ht="15.5" x14ac:dyDescent="0.35">
      <c r="C158" t="s">
        <v>657</v>
      </c>
      <c r="E158" s="5">
        <v>-1820532404</v>
      </c>
      <c r="I158" s="5">
        <v>-1820532404</v>
      </c>
    </row>
    <row r="159" spans="3:16" ht="15.5" x14ac:dyDescent="0.35">
      <c r="C159" t="s">
        <v>338</v>
      </c>
    </row>
    <row r="160" spans="3:16" ht="15.5" x14ac:dyDescent="0.35">
      <c r="C160" t="s">
        <v>658</v>
      </c>
      <c r="N160" s="5">
        <v>-26715840668</v>
      </c>
      <c r="O160" s="5">
        <v>-3610365000</v>
      </c>
    </row>
    <row r="161" spans="2:16" ht="15.5" x14ac:dyDescent="0.35">
      <c r="C161" t="s">
        <v>97</v>
      </c>
    </row>
    <row r="162" spans="2:16" ht="15.5" x14ac:dyDescent="0.35">
      <c r="C162" t="s">
        <v>659</v>
      </c>
      <c r="D162" s="5">
        <v>-4350300746</v>
      </c>
      <c r="E162" s="5">
        <v>-14309556616</v>
      </c>
      <c r="F162" s="5">
        <v>-4231256008</v>
      </c>
      <c r="G162" s="5">
        <v>-1589276842</v>
      </c>
      <c r="I162" s="5">
        <v>-102577989515</v>
      </c>
      <c r="J162" s="5">
        <v>-6804272871</v>
      </c>
      <c r="K162" s="5">
        <v>-4694056586</v>
      </c>
      <c r="L162" s="5">
        <v>-97609429124</v>
      </c>
      <c r="M162" s="5">
        <v>-8740092349</v>
      </c>
      <c r="N162" s="5">
        <v>-6801039853</v>
      </c>
      <c r="O162" s="5">
        <v>-100710398449</v>
      </c>
      <c r="P162" s="5">
        <v>-14360406963</v>
      </c>
    </row>
    <row r="163" spans="2:16" ht="15.5" x14ac:dyDescent="0.35">
      <c r="C163" t="s">
        <v>660</v>
      </c>
      <c r="E163" s="5">
        <v>44172226820</v>
      </c>
      <c r="F163" s="5">
        <v>200000000000</v>
      </c>
      <c r="I163" s="5">
        <v>321589326771</v>
      </c>
      <c r="K163" s="5">
        <v>4995000000</v>
      </c>
      <c r="L163" s="5">
        <v>91799881715</v>
      </c>
      <c r="M163" s="5">
        <v>748387819796</v>
      </c>
      <c r="O163" s="5">
        <v>110000000000</v>
      </c>
      <c r="P163" s="5">
        <v>55000000000</v>
      </c>
    </row>
    <row r="164" spans="2:16" ht="15.5" x14ac:dyDescent="0.35">
      <c r="C164" t="s">
        <v>661</v>
      </c>
      <c r="N164" s="5">
        <v>-17619561583</v>
      </c>
      <c r="O164" s="5">
        <v>-385696894228</v>
      </c>
      <c r="P164" s="5">
        <v>201945922708</v>
      </c>
    </row>
    <row r="165" spans="2:16" ht="15.5" x14ac:dyDescent="0.35">
      <c r="C165" t="s">
        <v>662</v>
      </c>
    </row>
    <row r="166" spans="2:16" ht="15.5" x14ac:dyDescent="0.35">
      <c r="C166" t="s">
        <v>663</v>
      </c>
      <c r="D166" s="5">
        <v>-4350300746</v>
      </c>
      <c r="E166" s="5">
        <v>29862670204</v>
      </c>
      <c r="F166" s="5">
        <v>195768743992</v>
      </c>
      <c r="G166" s="5">
        <v>-1589276842</v>
      </c>
      <c r="I166" s="5">
        <v>219011337256</v>
      </c>
      <c r="J166" s="5">
        <v>-6804272871</v>
      </c>
      <c r="K166" s="5">
        <v>300943414</v>
      </c>
      <c r="L166" s="5">
        <v>-5809547409</v>
      </c>
      <c r="M166" s="5">
        <v>739647727447</v>
      </c>
      <c r="N166" s="5">
        <v>-6801039853</v>
      </c>
      <c r="O166" s="5">
        <v>9289601551</v>
      </c>
      <c r="P166" s="5">
        <v>40639593037</v>
      </c>
    </row>
    <row r="167" spans="2:16" ht="15.5" x14ac:dyDescent="0.35">
      <c r="C167" t="s">
        <v>664</v>
      </c>
    </row>
    <row r="168" spans="2:16" ht="15.5" x14ac:dyDescent="0.35">
      <c r="C168" t="s">
        <v>187</v>
      </c>
      <c r="D168" s="5">
        <v>1564307048</v>
      </c>
      <c r="E168" s="5">
        <v>-285201286987</v>
      </c>
      <c r="F168" s="5">
        <v>251540573679</v>
      </c>
      <c r="G168" s="5">
        <v>3882861669</v>
      </c>
      <c r="I168" s="5">
        <v>-28865568968</v>
      </c>
      <c r="J168" s="5">
        <v>-76693285106</v>
      </c>
      <c r="K168" s="5">
        <v>-7445084642</v>
      </c>
      <c r="L168" s="5">
        <v>-8759800571</v>
      </c>
      <c r="M168" s="5">
        <v>14267537257</v>
      </c>
      <c r="N168" s="5">
        <v>518530272130</v>
      </c>
      <c r="O168" s="5">
        <v>-985929060</v>
      </c>
      <c r="P168" s="5">
        <v>-3360363573</v>
      </c>
    </row>
    <row r="169" spans="2:16" ht="15.5" x14ac:dyDescent="0.35">
      <c r="C169" t="s">
        <v>188</v>
      </c>
      <c r="D169" s="5">
        <v>420204094763</v>
      </c>
      <c r="I169" s="5">
        <v>449069663731</v>
      </c>
      <c r="J169" s="5">
        <v>525762948837</v>
      </c>
      <c r="K169" s="5">
        <v>533208033479</v>
      </c>
      <c r="L169" s="5">
        <v>542400475238</v>
      </c>
      <c r="M169" s="5">
        <v>525479693804</v>
      </c>
      <c r="N169" s="5">
        <v>6949421674</v>
      </c>
      <c r="O169" s="5">
        <v>7935350734</v>
      </c>
      <c r="P169" s="5">
        <v>11295714307</v>
      </c>
    </row>
    <row r="170" spans="2:16" ht="15.5" x14ac:dyDescent="0.35">
      <c r="C170" t="s">
        <v>665</v>
      </c>
      <c r="L170" s="5">
        <v>-626729572</v>
      </c>
    </row>
    <row r="171" spans="2:16" ht="15.5" x14ac:dyDescent="0.35">
      <c r="C171" t="s">
        <v>339</v>
      </c>
    </row>
    <row r="172" spans="2:16" ht="15.5" x14ac:dyDescent="0.35">
      <c r="C172" t="s">
        <v>189</v>
      </c>
      <c r="D172" s="5">
        <v>421768401811</v>
      </c>
      <c r="E172" s="5">
        <v>-285201286987</v>
      </c>
      <c r="F172" s="5">
        <v>251540573679</v>
      </c>
      <c r="G172" s="5">
        <v>3882861669</v>
      </c>
      <c r="I172" s="5">
        <v>420204094763</v>
      </c>
      <c r="J172" s="5">
        <v>449069663731</v>
      </c>
      <c r="K172" s="5">
        <v>525762948837</v>
      </c>
      <c r="L172" s="5">
        <v>533208033479</v>
      </c>
      <c r="M172" s="5">
        <v>542400475238</v>
      </c>
      <c r="N172" s="5">
        <v>525479693804</v>
      </c>
      <c r="O172" s="5">
        <v>6949421674</v>
      </c>
      <c r="P172" s="5">
        <v>7935350734</v>
      </c>
    </row>
    <row r="174" spans="2:16" ht="15.5" x14ac:dyDescent="0.35">
      <c r="B174" t="s">
        <v>190</v>
      </c>
      <c r="C174" t="s">
        <v>11</v>
      </c>
      <c r="D174" s="5">
        <v>33250000000</v>
      </c>
      <c r="E174" s="5">
        <v>33250000000</v>
      </c>
      <c r="F174" s="5">
        <v>33250000000</v>
      </c>
      <c r="G174" s="5">
        <v>33250000000</v>
      </c>
      <c r="I174" s="5">
        <v>33250000000</v>
      </c>
      <c r="J174" s="5">
        <v>33250000000</v>
      </c>
      <c r="K174" s="5">
        <v>33250000000</v>
      </c>
      <c r="L174" s="5">
        <v>33250000000</v>
      </c>
      <c r="M174" s="5">
        <v>33250000000</v>
      </c>
      <c r="N174" s="5">
        <v>33250000000</v>
      </c>
      <c r="O174" s="5">
        <v>23250000000</v>
      </c>
      <c r="P174" s="5">
        <v>0</v>
      </c>
    </row>
    <row r="175" spans="2:16" ht="15.5" x14ac:dyDescent="0.35">
      <c r="C175" t="s">
        <v>191</v>
      </c>
      <c r="E175" s="6">
        <v>0.08</v>
      </c>
      <c r="F175" s="6">
        <v>0.03</v>
      </c>
      <c r="G175" s="6">
        <v>0.91</v>
      </c>
    </row>
    <row r="176" spans="2:16" ht="15.5" x14ac:dyDescent="0.35">
      <c r="C176" t="s">
        <v>192</v>
      </c>
      <c r="D176" s="5">
        <v>0</v>
      </c>
      <c r="E176" s="5">
        <v>8500</v>
      </c>
      <c r="F176" s="6">
        <v>9666.67</v>
      </c>
      <c r="G176" s="6">
        <v>259.33999999999997</v>
      </c>
    </row>
    <row r="177" spans="3:7" ht="15.5" x14ac:dyDescent="0.35">
      <c r="C177" t="s">
        <v>59</v>
      </c>
      <c r="D177" s="6">
        <v>113.4</v>
      </c>
      <c r="E177" s="6">
        <v>110.57</v>
      </c>
      <c r="F177" s="6">
        <v>124.87</v>
      </c>
      <c r="G177" s="6">
        <v>96.88</v>
      </c>
    </row>
    <row r="178" spans="3:7" ht="15.5" x14ac:dyDescent="0.35">
      <c r="C178" t="s">
        <v>193</v>
      </c>
      <c r="D178" s="5">
        <v>29300000000</v>
      </c>
      <c r="E178" s="5">
        <v>45760000000</v>
      </c>
      <c r="F178" s="5">
        <v>11110000000</v>
      </c>
      <c r="G178" s="5">
        <v>47630000000</v>
      </c>
    </row>
    <row r="179" spans="3:7" ht="15.5" x14ac:dyDescent="0.35">
      <c r="C179" t="s">
        <v>194</v>
      </c>
      <c r="D179" s="5">
        <v>0</v>
      </c>
      <c r="E179" s="6">
        <v>5.9999999999999995E-4</v>
      </c>
      <c r="F179" s="6">
        <v>2.9999999999999997E-4</v>
      </c>
      <c r="G179" s="6">
        <v>7.8000000000000005E-3</v>
      </c>
    </row>
    <row r="180" spans="3:7" ht="15.5" x14ac:dyDescent="0.35">
      <c r="C180" t="s">
        <v>195</v>
      </c>
      <c r="D180" s="5">
        <v>0</v>
      </c>
      <c r="E180" s="6">
        <v>8.9999999999999998E-4</v>
      </c>
      <c r="F180" s="6">
        <v>2.9999999999999997E-4</v>
      </c>
      <c r="G180" s="6">
        <v>0.01</v>
      </c>
    </row>
    <row r="181" spans="3:7" ht="15.5" x14ac:dyDescent="0.35">
      <c r="C181" t="s">
        <v>196</v>
      </c>
      <c r="D181" s="6">
        <v>6.4000000000000003E-3</v>
      </c>
      <c r="E181" s="6">
        <v>1.03E-2</v>
      </c>
      <c r="F181" s="6">
        <v>1.8E-3</v>
      </c>
      <c r="G181" s="6">
        <v>1.3300000000000001E-2</v>
      </c>
    </row>
    <row r="182" spans="3:7" ht="15.5" x14ac:dyDescent="0.35">
      <c r="C182" t="s">
        <v>197</v>
      </c>
      <c r="D182" s="6">
        <v>0.93</v>
      </c>
      <c r="E182" s="6">
        <v>1.42</v>
      </c>
      <c r="F182" s="6">
        <v>0.25</v>
      </c>
      <c r="G182" s="6">
        <v>3.01</v>
      </c>
    </row>
    <row r="183" spans="3:7" ht="15.5" x14ac:dyDescent="0.35">
      <c r="C183" t="s">
        <v>198</v>
      </c>
      <c r="D183" s="5">
        <v>3024000000000</v>
      </c>
      <c r="E183" s="5">
        <v>3024000000000</v>
      </c>
      <c r="F183" s="5">
        <v>3021000000000</v>
      </c>
      <c r="G183" s="5">
        <v>3020000000000</v>
      </c>
    </row>
    <row r="184" spans="3:7" ht="15.5" x14ac:dyDescent="0.35">
      <c r="C184" t="s">
        <v>199</v>
      </c>
      <c r="D184" s="6">
        <v>4.51</v>
      </c>
      <c r="E184" s="6">
        <v>7.48</v>
      </c>
      <c r="F184" s="6">
        <v>3.19</v>
      </c>
      <c r="G184" s="6">
        <v>2.6</v>
      </c>
    </row>
    <row r="185" spans="3:7" ht="15.5" x14ac:dyDescent="0.35">
      <c r="C185" t="s">
        <v>200</v>
      </c>
      <c r="D185" s="6">
        <v>90.89</v>
      </c>
      <c r="E185" s="6">
        <v>90.89</v>
      </c>
      <c r="F185" s="6">
        <v>90.8</v>
      </c>
      <c r="G185" s="6">
        <v>90.77</v>
      </c>
    </row>
    <row r="186" spans="3:7" ht="15.5" x14ac:dyDescent="0.35">
      <c r="C186" t="s">
        <v>201</v>
      </c>
      <c r="D186" s="6">
        <v>4.51</v>
      </c>
      <c r="E186" s="6">
        <v>7.48</v>
      </c>
      <c r="F186" s="6">
        <v>3.19</v>
      </c>
      <c r="G186" s="6">
        <v>2.6</v>
      </c>
    </row>
    <row r="187" spans="3:7" ht="15.5" x14ac:dyDescent="0.35">
      <c r="C187" t="s">
        <v>202</v>
      </c>
      <c r="D187" s="6">
        <v>90.89</v>
      </c>
      <c r="E187" s="6">
        <v>90.89</v>
      </c>
      <c r="F187" s="6">
        <v>90.8</v>
      </c>
      <c r="G187" s="6">
        <v>90.77</v>
      </c>
    </row>
    <row r="188" spans="3:7" ht="15.5" x14ac:dyDescent="0.35">
      <c r="C188" t="s">
        <v>203</v>
      </c>
      <c r="D188" s="5">
        <v>533000000000</v>
      </c>
      <c r="E188" s="5">
        <v>533000000000</v>
      </c>
      <c r="F188" s="5">
        <v>533000000000</v>
      </c>
      <c r="G188" s="5">
        <v>685000000000</v>
      </c>
    </row>
    <row r="189" spans="3:7" ht="15.5" x14ac:dyDescent="0.35">
      <c r="C189" t="s">
        <v>204</v>
      </c>
      <c r="D189" s="5">
        <v>525000000000</v>
      </c>
      <c r="E189" s="5">
        <v>529000000000</v>
      </c>
      <c r="F189" s="5">
        <v>507000000000</v>
      </c>
      <c r="G189" s="5">
        <v>66000000000</v>
      </c>
    </row>
    <row r="190" spans="3:7" ht="15.5" x14ac:dyDescent="0.35">
      <c r="C190" t="s">
        <v>205</v>
      </c>
      <c r="D190" s="5">
        <v>3022000000000</v>
      </c>
      <c r="E190" s="5">
        <v>3022000000000</v>
      </c>
      <c r="F190" s="5">
        <v>3019000000000</v>
      </c>
      <c r="G190" s="5">
        <v>3018000000000</v>
      </c>
    </row>
    <row r="191" spans="3:7" ht="15.5" x14ac:dyDescent="0.35">
      <c r="C191" t="s">
        <v>23</v>
      </c>
      <c r="D191" s="5">
        <v>1058000000000</v>
      </c>
      <c r="E191" s="5">
        <v>1062000000000</v>
      </c>
      <c r="F191" s="5">
        <v>1040000000000</v>
      </c>
      <c r="G191" s="5">
        <v>750000000000</v>
      </c>
    </row>
    <row r="192" spans="3:7" ht="15.5" x14ac:dyDescent="0.35">
      <c r="C192" t="s">
        <v>20</v>
      </c>
      <c r="D192" s="5">
        <v>636000000000</v>
      </c>
      <c r="E192" s="5">
        <v>642000000000</v>
      </c>
      <c r="F192" s="5">
        <v>335000000000</v>
      </c>
      <c r="G192" s="5">
        <v>296000000000</v>
      </c>
    </row>
    <row r="193" spans="3:16" ht="15.5" x14ac:dyDescent="0.35">
      <c r="C193" t="s">
        <v>206</v>
      </c>
      <c r="D193" s="5">
        <v>-100000000000</v>
      </c>
      <c r="E193" s="5">
        <v>-100000000000</v>
      </c>
      <c r="F193" s="5">
        <v>187000000000</v>
      </c>
      <c r="G193" s="5">
        <v>-253000000000</v>
      </c>
    </row>
    <row r="194" spans="3:16" ht="15.5" x14ac:dyDescent="0.35">
      <c r="C194" t="s">
        <v>207</v>
      </c>
      <c r="D194" s="5">
        <v>15000000000</v>
      </c>
      <c r="E194" s="5">
        <v>14000000000</v>
      </c>
      <c r="F194" s="5">
        <v>17000000000</v>
      </c>
      <c r="G194" s="5">
        <v>38000000000</v>
      </c>
    </row>
    <row r="195" spans="3:16" ht="15.5" x14ac:dyDescent="0.35">
      <c r="C195" t="s">
        <v>208</v>
      </c>
      <c r="D195" s="5">
        <v>-2000000000</v>
      </c>
      <c r="E195" s="5">
        <v>-205000000000</v>
      </c>
      <c r="F195" s="5">
        <v>-2000000000</v>
      </c>
      <c r="G195" s="5">
        <v>0</v>
      </c>
    </row>
    <row r="196" spans="3:16" ht="15.5" x14ac:dyDescent="0.35">
      <c r="C196" t="s">
        <v>12</v>
      </c>
      <c r="D196" s="5">
        <v>13000000000</v>
      </c>
      <c r="E196" s="5">
        <v>-190000000000</v>
      </c>
      <c r="F196" s="5">
        <v>15000000000</v>
      </c>
      <c r="G196" s="5">
        <v>38000000000</v>
      </c>
    </row>
    <row r="197" spans="3:16" ht="15.5" x14ac:dyDescent="0.35">
      <c r="C197" t="s">
        <v>15</v>
      </c>
      <c r="D197" s="6">
        <v>0.39</v>
      </c>
      <c r="E197" s="6">
        <v>-5.72</v>
      </c>
      <c r="F197" s="6">
        <v>0.44</v>
      </c>
      <c r="G197" s="6">
        <v>1.1499999999999999</v>
      </c>
    </row>
    <row r="198" spans="3:16" ht="15.5" x14ac:dyDescent="0.35">
      <c r="C198" t="s">
        <v>44</v>
      </c>
      <c r="I198" s="6">
        <v>0.15</v>
      </c>
      <c r="J198" s="6">
        <v>-2.42</v>
      </c>
      <c r="K198" s="6">
        <v>-3.34</v>
      </c>
      <c r="L198" s="6">
        <v>-2.81</v>
      </c>
      <c r="M198" s="6">
        <v>0.18</v>
      </c>
      <c r="N198" s="6">
        <v>0.43</v>
      </c>
      <c r="O198" s="6">
        <v>-1.04</v>
      </c>
      <c r="P198" s="6">
        <v>-10994896.029999999</v>
      </c>
    </row>
    <row r="199" spans="3:16" ht="15.5" x14ac:dyDescent="0.35">
      <c r="C199" t="s">
        <v>58</v>
      </c>
      <c r="I199" s="6">
        <v>4533.33</v>
      </c>
      <c r="J199" s="6">
        <v>-78.099999999999994</v>
      </c>
      <c r="K199" s="6">
        <v>-47.9</v>
      </c>
      <c r="L199" s="6">
        <v>-169.4</v>
      </c>
      <c r="M199" s="6">
        <v>2861.11</v>
      </c>
      <c r="N199" s="6">
        <v>748.84</v>
      </c>
      <c r="O199" s="5">
        <v>0</v>
      </c>
      <c r="P199" s="5">
        <v>0</v>
      </c>
    </row>
    <row r="200" spans="3:16" ht="15.5" x14ac:dyDescent="0.35">
      <c r="C200" t="s">
        <v>61</v>
      </c>
      <c r="I200" s="6">
        <v>51.42</v>
      </c>
      <c r="J200" s="6">
        <v>19.7</v>
      </c>
      <c r="K200" s="6">
        <v>21.92</v>
      </c>
      <c r="L200" s="6">
        <v>67.650000000000006</v>
      </c>
      <c r="M200" s="6">
        <v>58.86</v>
      </c>
      <c r="N200" s="6">
        <v>49.5</v>
      </c>
      <c r="O200" s="5">
        <v>0</v>
      </c>
      <c r="P200" s="5">
        <v>0</v>
      </c>
    </row>
    <row r="201" spans="3:16" ht="15.5" x14ac:dyDescent="0.35">
      <c r="C201" t="s">
        <v>209</v>
      </c>
      <c r="I201" s="5">
        <v>96340000000</v>
      </c>
      <c r="J201" s="5">
        <v>-4410000000</v>
      </c>
      <c r="K201" s="5">
        <v>-14550000000</v>
      </c>
      <c r="L201" s="5">
        <v>-37710000000</v>
      </c>
      <c r="M201" s="5">
        <v>31400000000</v>
      </c>
      <c r="N201" s="5">
        <v>-3740000000</v>
      </c>
      <c r="O201" s="5">
        <v>16790000000</v>
      </c>
    </row>
    <row r="202" spans="3:16" ht="15.5" x14ac:dyDescent="0.35">
      <c r="C202" t="s">
        <v>210</v>
      </c>
      <c r="I202" s="6">
        <v>1.1999999999999999E-3</v>
      </c>
      <c r="J202" s="6">
        <v>-0.02</v>
      </c>
      <c r="K202" s="6">
        <v>-2.6800000000000001E-2</v>
      </c>
      <c r="L202" s="6">
        <v>-2.2099999999999998E-2</v>
      </c>
      <c r="M202" s="6">
        <v>1.4000000000000002E-3</v>
      </c>
      <c r="N202" s="6">
        <v>4.1999999999999997E-3</v>
      </c>
      <c r="O202" s="6">
        <v>-9.8999999999999991E-3</v>
      </c>
      <c r="P202" s="6">
        <v>-4.9800000000000004E-2</v>
      </c>
    </row>
    <row r="203" spans="3:16" ht="15.5" x14ac:dyDescent="0.35">
      <c r="C203" t="s">
        <v>211</v>
      </c>
      <c r="I203" s="6">
        <v>1.6000000000000001E-3</v>
      </c>
      <c r="J203" s="6">
        <v>-2.6600000000000002E-2</v>
      </c>
      <c r="K203" s="6">
        <v>-3.5799999999999998E-2</v>
      </c>
      <c r="L203" s="6">
        <v>-2.92E-2</v>
      </c>
      <c r="M203" s="6">
        <v>1.8E-3</v>
      </c>
      <c r="N203" s="6">
        <v>4.4000000000000003E-3</v>
      </c>
      <c r="O203" s="6">
        <v>-1.0700000000000001E-2</v>
      </c>
      <c r="P203" s="6">
        <v>0.97349999999999992</v>
      </c>
    </row>
    <row r="204" spans="3:16" ht="15.5" x14ac:dyDescent="0.35">
      <c r="C204" t="s">
        <v>212</v>
      </c>
      <c r="I204" s="6">
        <v>2.0899999999999998E-2</v>
      </c>
      <c r="J204" s="6">
        <v>-9.3999999999999986E-3</v>
      </c>
      <c r="K204" s="6">
        <v>-0.01</v>
      </c>
      <c r="L204" s="6">
        <v>-1.49E-2</v>
      </c>
      <c r="M204" s="6">
        <v>3.7000000000000002E-3</v>
      </c>
      <c r="N204" s="6">
        <v>-5.5000000000000005E-3</v>
      </c>
      <c r="O204" s="6">
        <v>7.0999999999999995E-3</v>
      </c>
      <c r="P204" s="6">
        <v>-0.12210000000000001</v>
      </c>
    </row>
    <row r="205" spans="3:16" ht="15.5" x14ac:dyDescent="0.35">
      <c r="C205" t="s">
        <v>213</v>
      </c>
      <c r="I205" s="6">
        <v>0.87</v>
      </c>
      <c r="J205" s="6">
        <v>-0.39</v>
      </c>
      <c r="K205" s="6">
        <v>-0.47</v>
      </c>
      <c r="L205" s="6">
        <v>-0.67</v>
      </c>
      <c r="M205" s="6">
        <v>0.55000000000000004</v>
      </c>
      <c r="N205" s="6">
        <v>-1.4</v>
      </c>
      <c r="O205" s="6">
        <v>0.45</v>
      </c>
      <c r="P205" s="6">
        <v>-0.15</v>
      </c>
    </row>
    <row r="206" spans="3:16" ht="15.5" x14ac:dyDescent="0.35">
      <c r="C206" t="s">
        <v>55</v>
      </c>
      <c r="I206" s="6">
        <v>7.48</v>
      </c>
      <c r="J206" s="6">
        <v>2.08</v>
      </c>
      <c r="K206" s="6">
        <v>1.72</v>
      </c>
      <c r="L206" s="6">
        <v>4.9400000000000004</v>
      </c>
      <c r="M206" s="6">
        <v>5.19</v>
      </c>
      <c r="N206" s="6">
        <v>3.25</v>
      </c>
      <c r="O206" s="5">
        <v>0</v>
      </c>
      <c r="P206" s="5">
        <v>0</v>
      </c>
    </row>
    <row r="207" spans="3:16" ht="15.5" x14ac:dyDescent="0.35">
      <c r="C207" t="s">
        <v>52</v>
      </c>
      <c r="I207" s="6">
        <v>90.89</v>
      </c>
      <c r="J207" s="6">
        <v>90.73</v>
      </c>
      <c r="K207" s="6">
        <v>93.13</v>
      </c>
      <c r="L207" s="6">
        <v>96.42</v>
      </c>
      <c r="M207" s="6">
        <v>99.17</v>
      </c>
      <c r="N207" s="6">
        <v>98.94</v>
      </c>
      <c r="O207" s="6">
        <v>97.72</v>
      </c>
      <c r="P207" s="6">
        <v>-11294243.52</v>
      </c>
    </row>
    <row r="208" spans="3:16" ht="15.5" x14ac:dyDescent="0.35">
      <c r="C208" t="s">
        <v>214</v>
      </c>
      <c r="I208" s="6">
        <v>7.48</v>
      </c>
      <c r="J208" s="6">
        <v>2.08</v>
      </c>
      <c r="K208" s="6">
        <v>1.72</v>
      </c>
      <c r="L208" s="6">
        <v>4.95</v>
      </c>
      <c r="M208" s="6">
        <v>5.2</v>
      </c>
      <c r="N208" s="6">
        <v>3.26</v>
      </c>
      <c r="O208" s="5">
        <v>0</v>
      </c>
      <c r="P208" s="5">
        <v>0</v>
      </c>
    </row>
    <row r="209" spans="2:16" ht="15.5" x14ac:dyDescent="0.35">
      <c r="C209" t="s">
        <v>215</v>
      </c>
      <c r="I209" s="6">
        <v>90.89</v>
      </c>
      <c r="J209" s="6">
        <v>90.73</v>
      </c>
      <c r="K209" s="6">
        <v>92.92</v>
      </c>
      <c r="L209" s="6">
        <v>96.21</v>
      </c>
      <c r="M209" s="6">
        <v>98.96</v>
      </c>
      <c r="N209" s="6">
        <v>98.73</v>
      </c>
      <c r="O209" s="6">
        <v>97.42</v>
      </c>
      <c r="P209" s="6">
        <v>-16062765.279999999</v>
      </c>
    </row>
    <row r="210" spans="2:16" ht="15.5" x14ac:dyDescent="0.35">
      <c r="C210" t="s">
        <v>216</v>
      </c>
      <c r="I210" s="5">
        <v>533000000000</v>
      </c>
      <c r="J210" s="5">
        <v>796000000000</v>
      </c>
      <c r="K210" s="5">
        <v>800000000000</v>
      </c>
      <c r="L210" s="5">
        <v>135000000000</v>
      </c>
      <c r="M210" s="5">
        <v>13000000000</v>
      </c>
      <c r="N210" s="5">
        <v>20000000000</v>
      </c>
      <c r="O210" s="5">
        <v>30000000000</v>
      </c>
      <c r="P210" s="5">
        <v>61000000000</v>
      </c>
    </row>
    <row r="211" spans="2:16" ht="15.5" x14ac:dyDescent="0.35">
      <c r="C211" t="s">
        <v>217</v>
      </c>
      <c r="I211" s="5">
        <v>529000000000</v>
      </c>
      <c r="J211" s="5">
        <v>73000000000</v>
      </c>
      <c r="K211" s="5">
        <v>82000000000</v>
      </c>
      <c r="L211" s="5">
        <v>733000000000</v>
      </c>
      <c r="M211" s="5">
        <v>736000000000</v>
      </c>
      <c r="N211" s="5">
        <v>96000000000</v>
      </c>
      <c r="O211" s="5">
        <v>103000000000</v>
      </c>
      <c r="P211" s="5">
        <v>81000000000</v>
      </c>
    </row>
    <row r="212" spans="2:16" ht="15.5" x14ac:dyDescent="0.35">
      <c r="C212" t="s">
        <v>25</v>
      </c>
      <c r="I212" s="5">
        <v>1062000000000</v>
      </c>
      <c r="J212" s="5">
        <v>869000000000</v>
      </c>
      <c r="K212" s="5">
        <v>883000000000</v>
      </c>
      <c r="L212" s="5">
        <v>868000000000</v>
      </c>
      <c r="M212" s="5">
        <v>748000000000</v>
      </c>
      <c r="N212" s="5">
        <v>116000000000</v>
      </c>
      <c r="O212" s="5">
        <v>133000000000</v>
      </c>
      <c r="P212" s="5">
        <v>142000000000</v>
      </c>
    </row>
    <row r="213" spans="2:16" ht="15.5" x14ac:dyDescent="0.35">
      <c r="C213" t="s">
        <v>22</v>
      </c>
      <c r="I213" s="5">
        <v>642000000000</v>
      </c>
      <c r="J213" s="5">
        <v>420000000000</v>
      </c>
      <c r="K213" s="5">
        <v>357000000000</v>
      </c>
      <c r="L213" s="5">
        <v>335000000000</v>
      </c>
      <c r="M213" s="5">
        <v>206000000000</v>
      </c>
      <c r="N213" s="5">
        <v>-409000000000</v>
      </c>
      <c r="O213" s="5">
        <v>126000000000</v>
      </c>
      <c r="P213" s="5">
        <v>134000000000</v>
      </c>
    </row>
    <row r="214" spans="2:16" ht="15.5" x14ac:dyDescent="0.35">
      <c r="C214" t="s">
        <v>218</v>
      </c>
      <c r="I214" s="5">
        <v>-100000000000</v>
      </c>
      <c r="J214" s="5">
        <v>-331000000000</v>
      </c>
      <c r="K214" s="5">
        <v>-109000000000</v>
      </c>
      <c r="L214" s="5">
        <v>669000000000</v>
      </c>
      <c r="M214" s="5">
        <v>1177000000000</v>
      </c>
      <c r="N214" s="5">
        <v>733000000000</v>
      </c>
      <c r="O214" s="5">
        <v>227000000000</v>
      </c>
      <c r="P214" s="5">
        <v>-449000000000</v>
      </c>
    </row>
    <row r="215" spans="2:16" ht="15.5" x14ac:dyDescent="0.35">
      <c r="C215" t="s">
        <v>219</v>
      </c>
      <c r="I215" s="5">
        <v>46000000000</v>
      </c>
      <c r="J215" s="5">
        <v>-113000000000</v>
      </c>
      <c r="K215" s="5">
        <v>-83000000000</v>
      </c>
      <c r="L215" s="5">
        <v>-49000000000</v>
      </c>
      <c r="M215" s="5">
        <v>47000000000</v>
      </c>
      <c r="N215" s="5">
        <v>50000000000</v>
      </c>
      <c r="O215" s="5">
        <v>-23000000000</v>
      </c>
      <c r="P215" s="5">
        <v>-29000000000</v>
      </c>
    </row>
    <row r="216" spans="2:16" ht="15.5" x14ac:dyDescent="0.35">
      <c r="C216" t="s">
        <v>220</v>
      </c>
      <c r="I216" s="5">
        <v>-211000000000</v>
      </c>
      <c r="J216" s="5">
        <v>-227000000000</v>
      </c>
      <c r="K216" s="5">
        <v>-13000000000</v>
      </c>
      <c r="L216" s="5">
        <v>-290000000000</v>
      </c>
      <c r="M216" s="5">
        <v>-310000000000</v>
      </c>
      <c r="N216" s="5">
        <v>-522000000000</v>
      </c>
      <c r="O216" s="5">
        <v>-363000000000</v>
      </c>
      <c r="P216" s="5">
        <v>-215000000000</v>
      </c>
    </row>
    <row r="217" spans="2:16" ht="15.5" x14ac:dyDescent="0.35">
      <c r="C217" t="s">
        <v>14</v>
      </c>
      <c r="I217" s="5">
        <v>-165000000000</v>
      </c>
      <c r="J217" s="5">
        <v>-340000000000</v>
      </c>
      <c r="K217" s="5">
        <v>-96000000000</v>
      </c>
      <c r="L217" s="5">
        <v>-339000000000</v>
      </c>
      <c r="M217" s="5">
        <v>-263000000000</v>
      </c>
      <c r="N217" s="5">
        <v>-472000000000</v>
      </c>
      <c r="O217" s="5">
        <v>-386000000000</v>
      </c>
      <c r="P217" s="5">
        <v>-244000000000</v>
      </c>
    </row>
    <row r="218" spans="2:16" ht="15.5" x14ac:dyDescent="0.35">
      <c r="C218" t="s">
        <v>16</v>
      </c>
      <c r="I218" s="6">
        <v>-4.96</v>
      </c>
      <c r="J218" s="6">
        <v>-10.220000000000001</v>
      </c>
      <c r="K218" s="6">
        <v>-2.88</v>
      </c>
      <c r="L218" s="6">
        <v>-10.199999999999999</v>
      </c>
      <c r="M218" s="6">
        <v>-7.92</v>
      </c>
      <c r="N218" s="6">
        <v>-14.19</v>
      </c>
      <c r="O218" s="6">
        <v>-16.61</v>
      </c>
      <c r="P218" s="6">
        <v>-97651627.069999993</v>
      </c>
    </row>
    <row r="220" spans="2:16" ht="15.5" x14ac:dyDescent="0.35">
      <c r="B220" t="s">
        <v>221</v>
      </c>
      <c r="C220" t="s">
        <v>222</v>
      </c>
      <c r="D220" s="5">
        <v>141000000</v>
      </c>
      <c r="E220" s="5">
        <v>3000000000</v>
      </c>
      <c r="F220" s="5">
        <v>1000000000</v>
      </c>
      <c r="G220" s="5">
        <v>30000000000</v>
      </c>
      <c r="H220" s="5">
        <v>563000000</v>
      </c>
      <c r="I220" s="5">
        <v>5000000000</v>
      </c>
      <c r="J220" s="5">
        <v>-80000000000</v>
      </c>
      <c r="K220" s="5">
        <v>-111000000000</v>
      </c>
      <c r="L220" s="5">
        <v>-94000000000</v>
      </c>
      <c r="M220" s="5">
        <v>6000000000</v>
      </c>
      <c r="N220" s="5">
        <v>14000000000</v>
      </c>
      <c r="O220" s="5">
        <v>-24000000000</v>
      </c>
      <c r="P220" s="5">
        <v>-27000000000</v>
      </c>
    </row>
    <row r="221" spans="2:16" ht="15.5" x14ac:dyDescent="0.35">
      <c r="C221" t="s">
        <v>223</v>
      </c>
      <c r="H221" s="5">
        <v>34000000000</v>
      </c>
      <c r="I221" s="5">
        <v>5000000000</v>
      </c>
      <c r="J221" s="5">
        <v>-80000000000</v>
      </c>
      <c r="K221" s="5">
        <v>-111000000000</v>
      </c>
      <c r="L221" s="5">
        <v>-94000000000</v>
      </c>
      <c r="M221" s="5">
        <v>6000000000</v>
      </c>
      <c r="N221" s="5">
        <v>14000000000</v>
      </c>
      <c r="O221" s="5">
        <v>-24000000000</v>
      </c>
    </row>
    <row r="222" spans="2:16" ht="15.5" x14ac:dyDescent="0.35">
      <c r="C222" t="s">
        <v>43</v>
      </c>
      <c r="D222" s="5">
        <v>0</v>
      </c>
      <c r="E222" s="6">
        <v>0.08</v>
      </c>
      <c r="F222" s="6">
        <v>0.03</v>
      </c>
      <c r="G222" s="6">
        <v>0.91</v>
      </c>
      <c r="H222" s="6">
        <v>0.02</v>
      </c>
      <c r="I222" s="6">
        <v>0.15</v>
      </c>
      <c r="J222" s="6">
        <v>-2.42</v>
      </c>
      <c r="K222" s="6">
        <v>-3.34</v>
      </c>
      <c r="L222" s="6">
        <v>-2.81</v>
      </c>
      <c r="M222" s="6">
        <v>0.18</v>
      </c>
      <c r="N222" s="6">
        <v>0.43</v>
      </c>
      <c r="O222" s="6">
        <v>-0.73</v>
      </c>
      <c r="P222" s="6">
        <v>-0.83</v>
      </c>
    </row>
    <row r="223" spans="2:16" ht="15.5" x14ac:dyDescent="0.35">
      <c r="C223" t="s">
        <v>226</v>
      </c>
      <c r="H223" s="6">
        <v>1.03</v>
      </c>
      <c r="I223" s="6">
        <v>0.15</v>
      </c>
      <c r="J223" s="6">
        <v>-2.42</v>
      </c>
      <c r="K223" s="6">
        <v>-3.34</v>
      </c>
      <c r="L223" s="6">
        <v>-2.81</v>
      </c>
      <c r="M223" s="6">
        <v>0.18</v>
      </c>
      <c r="N223" s="6">
        <v>0.43</v>
      </c>
      <c r="O223" s="6">
        <v>-0.73</v>
      </c>
    </row>
    <row r="224" spans="2:16" ht="15.5" x14ac:dyDescent="0.35">
      <c r="C224" t="s">
        <v>229</v>
      </c>
      <c r="D224" s="5">
        <v>120000000000</v>
      </c>
      <c r="E224" s="5">
        <v>204000000000</v>
      </c>
      <c r="F224" s="5">
        <v>77000000000</v>
      </c>
      <c r="G224" s="5">
        <v>81000000000</v>
      </c>
      <c r="H224" s="5">
        <v>481000000000</v>
      </c>
      <c r="I224" s="5">
        <v>440000000000</v>
      </c>
      <c r="J224" s="5">
        <v>319000000000</v>
      </c>
      <c r="K224" s="5">
        <v>243000000000</v>
      </c>
      <c r="L224" s="5">
        <v>234000000000</v>
      </c>
      <c r="M224" s="5">
        <v>291000000000</v>
      </c>
      <c r="N224" s="5">
        <v>216000000000</v>
      </c>
      <c r="O224" s="5">
        <v>154000000000</v>
      </c>
      <c r="P224" s="5">
        <v>87000000000</v>
      </c>
    </row>
    <row r="225" spans="3:15" ht="15.5" x14ac:dyDescent="0.35">
      <c r="C225" t="s">
        <v>230</v>
      </c>
      <c r="H225" s="5">
        <v>483000000000</v>
      </c>
      <c r="I225" s="5">
        <v>440000000000</v>
      </c>
      <c r="J225" s="5">
        <v>319000000000</v>
      </c>
      <c r="K225" s="5">
        <v>243000000000</v>
      </c>
      <c r="L225" s="5">
        <v>234000000000</v>
      </c>
      <c r="M225" s="5">
        <v>291000000000</v>
      </c>
      <c r="N225" s="5">
        <v>216000000000</v>
      </c>
      <c r="O225" s="5">
        <v>154000000000</v>
      </c>
    </row>
    <row r="226" spans="3:15" ht="15.5" x14ac:dyDescent="0.35">
      <c r="C226" t="s">
        <v>234</v>
      </c>
      <c r="I226" s="6">
        <v>24342.34</v>
      </c>
    </row>
    <row r="227" spans="3:15" ht="15.5" x14ac:dyDescent="0.35">
      <c r="C227" t="s">
        <v>235</v>
      </c>
      <c r="I227" s="6">
        <v>401.53</v>
      </c>
    </row>
    <row r="228" spans="3:15" ht="15.5" x14ac:dyDescent="0.35">
      <c r="C228" t="s">
        <v>236</v>
      </c>
      <c r="I228" s="6">
        <v>7.42</v>
      </c>
    </row>
    <row r="229" spans="3:15" ht="15.5" x14ac:dyDescent="0.35">
      <c r="C229" t="s">
        <v>237</v>
      </c>
      <c r="I229" s="6">
        <v>2.5000000000000001E-3</v>
      </c>
    </row>
    <row r="230" spans="3:15" ht="15.5" x14ac:dyDescent="0.35">
      <c r="C230" t="s">
        <v>238</v>
      </c>
      <c r="I230" s="6">
        <v>28.37</v>
      </c>
    </row>
    <row r="231" spans="3:15" ht="15.5" x14ac:dyDescent="0.35">
      <c r="C231" t="s">
        <v>239</v>
      </c>
      <c r="I231" s="6">
        <v>4.53</v>
      </c>
    </row>
    <row r="232" spans="3:15" ht="15.5" x14ac:dyDescent="0.35">
      <c r="C232" t="s">
        <v>240</v>
      </c>
      <c r="I232" s="6">
        <v>162.55000000000001</v>
      </c>
    </row>
    <row r="233" spans="3:15" ht="15.5" x14ac:dyDescent="0.35">
      <c r="C233" t="s">
        <v>241</v>
      </c>
      <c r="I233" s="6">
        <v>-110.34</v>
      </c>
    </row>
    <row r="234" spans="3:15" ht="15.5" x14ac:dyDescent="0.35">
      <c r="C234" t="s">
        <v>242</v>
      </c>
      <c r="I234" s="6">
        <v>133.05000000000001</v>
      </c>
    </row>
    <row r="235" spans="3:15" ht="15.5" x14ac:dyDescent="0.35">
      <c r="C235" t="s">
        <v>243</v>
      </c>
      <c r="I235" s="5">
        <v>107</v>
      </c>
    </row>
    <row r="236" spans="3:15" ht="15.5" x14ac:dyDescent="0.35">
      <c r="C236" t="s">
        <v>244</v>
      </c>
      <c r="I236" s="6">
        <v>3.8</v>
      </c>
    </row>
    <row r="237" spans="3:15" ht="15.5" x14ac:dyDescent="0.35">
      <c r="C237" t="s">
        <v>245</v>
      </c>
      <c r="I237" s="6">
        <v>-6.47</v>
      </c>
    </row>
    <row r="238" spans="3:15" ht="15.5" x14ac:dyDescent="0.35">
      <c r="C238" t="s">
        <v>246</v>
      </c>
      <c r="I238" s="6">
        <v>1.03</v>
      </c>
    </row>
    <row r="239" spans="3:15" ht="15.5" x14ac:dyDescent="0.35">
      <c r="C239" t="s">
        <v>247</v>
      </c>
      <c r="I239" s="6">
        <v>0.02</v>
      </c>
    </row>
    <row r="240" spans="3:15" ht="15.5" x14ac:dyDescent="0.35">
      <c r="C240" t="s">
        <v>248</v>
      </c>
      <c r="I240" s="6">
        <v>14.52</v>
      </c>
    </row>
    <row r="241" spans="3:9" ht="15.5" x14ac:dyDescent="0.35">
      <c r="C241" t="s">
        <v>249</v>
      </c>
      <c r="D241" s="6">
        <v>12.68</v>
      </c>
    </row>
    <row r="242" spans="3:9" ht="15.5" x14ac:dyDescent="0.35">
      <c r="C242" t="s">
        <v>250</v>
      </c>
      <c r="I242" s="6">
        <v>90.89</v>
      </c>
    </row>
    <row r="243" spans="3:9" ht="15.5" x14ac:dyDescent="0.35">
      <c r="C243" t="s">
        <v>251</v>
      </c>
      <c r="I243" s="6">
        <v>-3.73</v>
      </c>
    </row>
    <row r="244" spans="3:9" ht="15.5" x14ac:dyDescent="0.35">
      <c r="C244" t="s">
        <v>252</v>
      </c>
      <c r="D244" s="6">
        <v>0.84</v>
      </c>
    </row>
    <row r="245" spans="3:9" ht="15.5" x14ac:dyDescent="0.35">
      <c r="C245" t="s">
        <v>253</v>
      </c>
      <c r="D245" s="6">
        <v>0.83</v>
      </c>
    </row>
    <row r="246" spans="3:9" ht="15.5" x14ac:dyDescent="0.35">
      <c r="C246" t="s">
        <v>254</v>
      </c>
      <c r="D246" s="6">
        <v>0.35</v>
      </c>
    </row>
    <row r="247" spans="3:9" ht="15.5" x14ac:dyDescent="0.35">
      <c r="C247" t="s">
        <v>255</v>
      </c>
      <c r="D247" s="6">
        <v>0.17</v>
      </c>
    </row>
    <row r="248" spans="3:9" ht="15.5" x14ac:dyDescent="0.35">
      <c r="C248" t="s">
        <v>256</v>
      </c>
      <c r="D248" s="6">
        <v>0.38</v>
      </c>
    </row>
    <row r="249" spans="3:9" ht="15.5" x14ac:dyDescent="0.35">
      <c r="C249" t="s">
        <v>257</v>
      </c>
      <c r="D249" s="6">
        <v>0.25</v>
      </c>
    </row>
    <row r="250" spans="3:9" ht="15.5" x14ac:dyDescent="0.35">
      <c r="C250" t="s">
        <v>258</v>
      </c>
      <c r="D250" s="6">
        <v>1.38</v>
      </c>
    </row>
    <row r="251" spans="3:9" ht="15.5" x14ac:dyDescent="0.35">
      <c r="C251" t="s">
        <v>259</v>
      </c>
      <c r="I251" s="6">
        <v>1.22</v>
      </c>
    </row>
    <row r="252" spans="3:9" ht="15.5" x14ac:dyDescent="0.35">
      <c r="C252" t="s">
        <v>12</v>
      </c>
      <c r="D252" s="5">
        <v>13000000000</v>
      </c>
    </row>
    <row r="253" spans="3:9" ht="15.5" x14ac:dyDescent="0.35">
      <c r="C253" t="s">
        <v>260</v>
      </c>
      <c r="I253" s="6">
        <v>2.54</v>
      </c>
    </row>
    <row r="254" spans="3:9" ht="15.5" x14ac:dyDescent="0.35">
      <c r="C254" t="s">
        <v>261</v>
      </c>
      <c r="I254" s="6">
        <v>8.199999999999999E-3</v>
      </c>
    </row>
    <row r="255" spans="3:9" ht="15.5" x14ac:dyDescent="0.35">
      <c r="C255" t="s">
        <v>262</v>
      </c>
      <c r="I255" s="6">
        <v>1.1299999999999999E-2</v>
      </c>
    </row>
    <row r="256" spans="3:9" ht="15.5" x14ac:dyDescent="0.35">
      <c r="C256" t="s">
        <v>263</v>
      </c>
      <c r="I256" s="6">
        <v>3.0099999999999998E-2</v>
      </c>
    </row>
    <row r="257" spans="3:9" ht="15.5" x14ac:dyDescent="0.35">
      <c r="C257" t="s">
        <v>264</v>
      </c>
      <c r="I257" s="6">
        <v>2.41E-2</v>
      </c>
    </row>
    <row r="258" spans="3:9" ht="15.5" x14ac:dyDescent="0.35">
      <c r="C258" t="s">
        <v>265</v>
      </c>
      <c r="D258" s="6">
        <v>24.77</v>
      </c>
    </row>
    <row r="259" spans="3:9" ht="15.5" x14ac:dyDescent="0.35">
      <c r="C259" t="s">
        <v>266</v>
      </c>
      <c r="D259" s="6">
        <v>8.1999999999999993</v>
      </c>
    </row>
    <row r="260" spans="3:9" ht="15.5" x14ac:dyDescent="0.35">
      <c r="C260" t="s">
        <v>340</v>
      </c>
      <c r="D260" s="6">
        <v>44.01</v>
      </c>
    </row>
    <row r="261" spans="3:9" ht="15.5" x14ac:dyDescent="0.35">
      <c r="C261" t="s">
        <v>267</v>
      </c>
      <c r="D261" s="6">
        <v>-11.04</v>
      </c>
    </row>
    <row r="262" spans="3:9" ht="15.5" x14ac:dyDescent="0.35">
      <c r="C262" t="s">
        <v>268</v>
      </c>
      <c r="D262" s="6">
        <v>3.67</v>
      </c>
    </row>
    <row r="263" spans="3:9" ht="15.5" x14ac:dyDescent="0.35">
      <c r="C263" t="s">
        <v>269</v>
      </c>
      <c r="I263" s="6">
        <v>0.12</v>
      </c>
    </row>
    <row r="264" spans="3:9" ht="15.5" x14ac:dyDescent="0.35">
      <c r="C264" t="s">
        <v>270</v>
      </c>
      <c r="I264" s="6">
        <v>45.87</v>
      </c>
    </row>
    <row r="265" spans="3:9" ht="15.5" x14ac:dyDescent="0.35">
      <c r="C265" t="s">
        <v>39</v>
      </c>
      <c r="I265" s="5">
        <v>13699000000000</v>
      </c>
    </row>
    <row r="266" spans="3:9" ht="15.5" x14ac:dyDescent="0.35">
      <c r="C266" t="s">
        <v>271</v>
      </c>
      <c r="I266" s="5">
        <v>14337000000000</v>
      </c>
    </row>
    <row r="267" spans="3:9" ht="15.5" x14ac:dyDescent="0.35">
      <c r="C267" t="s">
        <v>272</v>
      </c>
      <c r="I267" s="5">
        <v>33250000000</v>
      </c>
    </row>
    <row r="268" spans="3:9" ht="15.5" x14ac:dyDescent="0.35">
      <c r="C268" t="s">
        <v>273</v>
      </c>
      <c r="I268" s="6">
        <v>0.32189999999999996</v>
      </c>
    </row>
    <row r="269" spans="3:9" ht="15.5" x14ac:dyDescent="0.35">
      <c r="C269" t="s">
        <v>274</v>
      </c>
      <c r="D269" s="6">
        <v>0.53939999999999999</v>
      </c>
    </row>
    <row r="270" spans="3:9" ht="15.5" x14ac:dyDescent="0.35">
      <c r="C270" t="s">
        <v>275</v>
      </c>
      <c r="D270" s="6">
        <v>0.19089999999999999</v>
      </c>
    </row>
    <row r="271" spans="3:9" ht="15.5" x14ac:dyDescent="0.35">
      <c r="C271" t="s">
        <v>276</v>
      </c>
      <c r="D271" s="6">
        <v>1.1999999999999999E-3</v>
      </c>
    </row>
    <row r="272" spans="3:9" ht="15.5" x14ac:dyDescent="0.35">
      <c r="C272" t="s">
        <v>277</v>
      </c>
      <c r="D272" s="6">
        <v>0.56040000000000001</v>
      </c>
    </row>
    <row r="273" spans="3:9" ht="15.5" x14ac:dyDescent="0.35">
      <c r="C273" t="s">
        <v>278</v>
      </c>
      <c r="D273" s="6">
        <v>1.506</v>
      </c>
    </row>
    <row r="274" spans="3:9" ht="15.5" x14ac:dyDescent="0.35">
      <c r="C274" t="s">
        <v>279</v>
      </c>
      <c r="D274" s="6">
        <v>1.0048000000000001</v>
      </c>
    </row>
    <row r="275" spans="3:9" ht="15.5" x14ac:dyDescent="0.35">
      <c r="C275" t="s">
        <v>286</v>
      </c>
      <c r="I275" s="5">
        <v>8</v>
      </c>
    </row>
    <row r="276" spans="3:9" ht="15.5" x14ac:dyDescent="0.35">
      <c r="C276" t="s">
        <v>287</v>
      </c>
      <c r="I276" s="6">
        <v>0.78</v>
      </c>
    </row>
    <row r="277" spans="3:9" ht="15.5" x14ac:dyDescent="0.35">
      <c r="C277" t="s">
        <v>288</v>
      </c>
      <c r="I277" s="6">
        <v>0.88</v>
      </c>
    </row>
    <row r="278" spans="3:9" ht="15.5" x14ac:dyDescent="0.35">
      <c r="C278" t="s">
        <v>289</v>
      </c>
      <c r="I278" s="6">
        <v>0.03</v>
      </c>
    </row>
    <row r="279" spans="3:9" ht="15.5" x14ac:dyDescent="0.35">
      <c r="C279" t="s">
        <v>553</v>
      </c>
      <c r="I279" s="6">
        <v>0.27</v>
      </c>
    </row>
    <row r="280" spans="3:9" ht="15.5" x14ac:dyDescent="0.35">
      <c r="C280" t="s">
        <v>290</v>
      </c>
      <c r="I280" s="6">
        <v>7.0000000000000007E-2</v>
      </c>
    </row>
    <row r="281" spans="3:9" ht="15.5" x14ac:dyDescent="0.35">
      <c r="C281" t="s">
        <v>291</v>
      </c>
      <c r="I281" s="6">
        <v>0.15</v>
      </c>
    </row>
    <row r="282" spans="3:9" ht="15.5" x14ac:dyDescent="0.35">
      <c r="C282" t="s">
        <v>292</v>
      </c>
      <c r="I282" s="6">
        <v>0.28000000000000003</v>
      </c>
    </row>
    <row r="283" spans="3:9" ht="15.5" x14ac:dyDescent="0.35">
      <c r="C283" t="s">
        <v>293</v>
      </c>
      <c r="I283" s="5">
        <v>483000000000</v>
      </c>
    </row>
    <row r="284" spans="3:9" ht="15.5" x14ac:dyDescent="0.35">
      <c r="C284" t="s">
        <v>294</v>
      </c>
      <c r="I284" s="5">
        <v>254000000000</v>
      </c>
    </row>
    <row r="285" spans="3:9" ht="15.5" x14ac:dyDescent="0.35">
      <c r="C285" t="s">
        <v>295</v>
      </c>
      <c r="I285" s="5">
        <v>134000000000</v>
      </c>
    </row>
    <row r="286" spans="3:9" ht="15.5" x14ac:dyDescent="0.35">
      <c r="C286" t="s">
        <v>296</v>
      </c>
      <c r="I286" s="5">
        <v>34000000000</v>
      </c>
    </row>
    <row r="287" spans="3:9" ht="15.5" x14ac:dyDescent="0.35">
      <c r="C287" t="s">
        <v>297</v>
      </c>
      <c r="D287" s="5">
        <v>422000000000</v>
      </c>
    </row>
    <row r="288" spans="3:9" ht="15.5" x14ac:dyDescent="0.35">
      <c r="C288" t="s">
        <v>298</v>
      </c>
      <c r="D288" s="5">
        <v>4174000000000</v>
      </c>
    </row>
    <row r="289" spans="3:9" ht="15.5" x14ac:dyDescent="0.35">
      <c r="C289" t="s">
        <v>299</v>
      </c>
      <c r="D289" s="5">
        <v>1150000000000</v>
      </c>
    </row>
    <row r="290" spans="3:9" ht="15.5" x14ac:dyDescent="0.35">
      <c r="C290" t="s">
        <v>206</v>
      </c>
      <c r="D290" s="5">
        <v>-100000000000</v>
      </c>
    </row>
    <row r="291" spans="3:9" ht="15.5" x14ac:dyDescent="0.35">
      <c r="C291" t="s">
        <v>205</v>
      </c>
      <c r="I291" s="5">
        <v>3022000000000</v>
      </c>
    </row>
    <row r="292" spans="3:9" ht="15.5" x14ac:dyDescent="0.35">
      <c r="C292" t="s">
        <v>204</v>
      </c>
      <c r="D292" s="5">
        <v>525000000000</v>
      </c>
    </row>
    <row r="293" spans="3:9" ht="15.5" x14ac:dyDescent="0.35">
      <c r="C293" t="s">
        <v>203</v>
      </c>
      <c r="D293" s="5">
        <v>533000000000</v>
      </c>
    </row>
    <row r="294" spans="3:9" ht="15.5" x14ac:dyDescent="0.35">
      <c r="C294" t="s">
        <v>23</v>
      </c>
      <c r="D294" s="5">
        <v>1058000000000</v>
      </c>
    </row>
    <row r="295" spans="3:9" ht="15.5" x14ac:dyDescent="0.35">
      <c r="C295" t="s">
        <v>20</v>
      </c>
      <c r="D295" s="5">
        <v>636000000000</v>
      </c>
    </row>
    <row r="296" spans="3:9" ht="15.5" x14ac:dyDescent="0.35">
      <c r="C296" t="s">
        <v>300</v>
      </c>
      <c r="I296" s="5">
        <v>3024000000000</v>
      </c>
    </row>
    <row r="297" spans="3:9" ht="15.5" x14ac:dyDescent="0.35">
      <c r="C297" t="s">
        <v>301</v>
      </c>
      <c r="I297" s="5">
        <v>84000000000</v>
      </c>
    </row>
    <row r="298" spans="3:9" ht="15.5" x14ac:dyDescent="0.35">
      <c r="C298" t="s">
        <v>302</v>
      </c>
      <c r="I298" s="5">
        <v>-259000000000</v>
      </c>
    </row>
    <row r="299" spans="3:9" ht="15.5" x14ac:dyDescent="0.35">
      <c r="C299" t="s">
        <v>303</v>
      </c>
      <c r="I299" s="5">
        <v>146000000000</v>
      </c>
    </row>
    <row r="300" spans="3:9" ht="15.5" x14ac:dyDescent="0.35">
      <c r="C300" t="s">
        <v>304</v>
      </c>
      <c r="I300" s="5">
        <v>-208000000000</v>
      </c>
    </row>
    <row r="301" spans="3:9" ht="15.5" x14ac:dyDescent="0.35">
      <c r="C301" t="s">
        <v>305</v>
      </c>
      <c r="I301" s="5">
        <v>-124000000000</v>
      </c>
    </row>
  </sheetData>
  <pageMargins left="0.7" right="0.7" top="0.75" bottom="0.75" header="0.3" footer="0.3"/>
  <ignoredErrors>
    <ignoredError sqref="A1:P302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666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</row>
    <row r="2" spans="1:14" ht="15.5" x14ac:dyDescent="0.35">
      <c r="C2" t="s">
        <v>667</v>
      </c>
      <c r="D2" s="2" vm="67">
        <f ca="1">IFERROR(_xlfn.STOCKHISTORY("XIDX:" &amp; $C$1, D3, , 0, 0, 1), "Libur")</f>
        <v>111</v>
      </c>
      <c r="H2" s="2" vm="67">
        <f ca="1">IFERROR(INDEX(D2:G2,COUNT(D2:G2)),"")</f>
        <v>111</v>
      </c>
      <c r="I2" s="2" vm="68">
        <f t="shared" ref="I2:N2" ca="1" si="0">IFERROR(_xlfn.STOCKHISTORY("XIDX:" &amp; $C$1, I1, , 0, 0, 1), "Libur")</f>
        <v>11</v>
      </c>
      <c r="J2" s="2" vm="31">
        <f t="shared" ca="1" si="0"/>
        <v>50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14506336410</v>
      </c>
      <c r="H4" s="2">
        <f>IFERROR(SUM(D4:G4)*(4/MAX(1,COUNT(D4:G4))),"")</f>
        <v>58025345640</v>
      </c>
      <c r="I4" s="2">
        <f t="shared" ref="I4:N4" si="1">IFERROR(INDEX(I51:I500,MATCH($C$4,$C$51:$C$500,0)),"")</f>
        <v>26997167871</v>
      </c>
      <c r="J4" s="2">
        <f t="shared" si="1"/>
        <v>32096104705</v>
      </c>
      <c r="K4" s="2">
        <f t="shared" si="1"/>
        <v>39069495589</v>
      </c>
      <c r="L4" s="2">
        <f t="shared" si="1"/>
        <v>38540419901</v>
      </c>
      <c r="M4" s="2">
        <f t="shared" si="1"/>
        <v>39115806315</v>
      </c>
      <c r="N4" s="2">
        <f t="shared" si="1"/>
        <v>58067233109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2263626893</v>
      </c>
      <c r="H5" s="2">
        <f>IFERROR(SUM(D5:G5)*(4/MAX(1,COUNT(D5:G5))),"")</f>
        <v>9054507572</v>
      </c>
      <c r="I5" s="2">
        <f t="shared" ref="I5:N5" si="2">IFERROR(INDEX(I51:I500,MATCH($C$5,$C$51:$C$500,0)),"")</f>
        <v>441932507</v>
      </c>
      <c r="J5" s="2">
        <f t="shared" si="2"/>
        <v>448399252</v>
      </c>
      <c r="K5" s="2">
        <f t="shared" si="2"/>
        <v>1938664485</v>
      </c>
      <c r="L5" s="2">
        <f t="shared" si="2"/>
        <v>1585056570</v>
      </c>
      <c r="M5" s="2">
        <f t="shared" si="2"/>
        <v>1628225064</v>
      </c>
      <c r="N5" s="2">
        <f t="shared" si="2"/>
        <v>2152738648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149540067979</v>
      </c>
      <c r="H6" s="2">
        <f>IFERROR(INDEX(D6:G6,COUNT(D6:G6)),"")</f>
        <v>149540067979</v>
      </c>
      <c r="I6" s="2">
        <f t="shared" ref="I6:N6" si="3">IFERROR(INDEX(I51:I500,MATCH($C$6,$C$51:$C$500,0)),"")</f>
        <v>146681707664</v>
      </c>
      <c r="J6" s="2">
        <f t="shared" si="3"/>
        <v>146239787824</v>
      </c>
      <c r="K6" s="2">
        <f t="shared" si="3"/>
        <v>52036437764</v>
      </c>
      <c r="L6" s="2">
        <f t="shared" si="3"/>
        <v>297488930</v>
      </c>
      <c r="M6" s="2">
        <f t="shared" si="3"/>
        <v>-1287567640</v>
      </c>
      <c r="N6" s="2">
        <f t="shared" si="3"/>
        <v>-2915792704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3.42</v>
      </c>
      <c r="H7" s="3">
        <f>IFERROR(INDEX(D7:G7,COUNT(D7:G7)),"")</f>
        <v>3.42</v>
      </c>
      <c r="I7" s="3">
        <f t="shared" ref="I7:N7" si="4">IFERROR(INDEX(I51:I500,MATCH($C$7,$C$51:$C$500,0))/1000000000,"")</f>
        <v>3.42</v>
      </c>
      <c r="J7" s="3">
        <f t="shared" si="4"/>
        <v>3.42</v>
      </c>
      <c r="K7" s="3">
        <f t="shared" si="4"/>
        <v>2.5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-7000000000</v>
      </c>
      <c r="J8" s="2">
        <f t="shared" si="5"/>
        <v>-16000000000</v>
      </c>
      <c r="K8" s="2">
        <f t="shared" si="5"/>
        <v>-66000000000</v>
      </c>
      <c r="L8" s="2">
        <f t="shared" si="5"/>
        <v>1000000000</v>
      </c>
      <c r="M8" s="2">
        <f t="shared" si="5"/>
        <v>2000000000</v>
      </c>
      <c r="N8" s="2">
        <f t="shared" si="5"/>
        <v>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0.12</v>
      </c>
      <c r="H9" s="3">
        <f>IFERROR(INDEX(D9:G9,COUNT(D9:G9)),"")</f>
        <v>0.12</v>
      </c>
      <c r="I9" s="3">
        <f t="shared" ref="I9:N9" si="6">IFERROR(INDEX(I51:I500,MATCH($C$9,$C$51:$C$500,0)),"")</f>
        <v>-2.02</v>
      </c>
      <c r="J9" s="3">
        <f t="shared" si="6"/>
        <v>-4.8</v>
      </c>
      <c r="K9" s="3">
        <f t="shared" si="6"/>
        <v>-26.3</v>
      </c>
      <c r="L9" s="3">
        <f t="shared" si="6"/>
        <v>4229725.5999999996</v>
      </c>
      <c r="M9" s="3">
        <f t="shared" si="6"/>
        <v>8325455.4900000002</v>
      </c>
      <c r="N9" s="3">
        <f t="shared" si="6"/>
        <v>4460772.84</v>
      </c>
    </row>
    <row r="10" spans="1:14" ht="15.5" x14ac:dyDescent="0.35">
      <c r="C10" t="s">
        <v>17</v>
      </c>
      <c r="D10" s="3">
        <f ca="1">IFERROR(IF(D9=0,"",D2/D9),"")</f>
        <v>925</v>
      </c>
      <c r="I10" s="3">
        <f t="shared" ref="I10:N10" ca="1" si="7">IFERROR(IF(I9=0,"",I2/I9),"")</f>
        <v>-5.4455445544554459</v>
      </c>
      <c r="J10" s="3">
        <f t="shared" ca="1" si="7"/>
        <v>-10.416666666666668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10901361073</v>
      </c>
      <c r="H11" s="2">
        <f>IFERROR(INDEX(D11:G11,COUNT(D11:G11)),"")</f>
        <v>10901361073</v>
      </c>
      <c r="I11" s="2">
        <f t="shared" ref="I11:N11" si="8">IFERROR(INDEX(I51:I500,MATCH($C$11,$C$51:$C$500,0)),"")</f>
        <v>11183540384</v>
      </c>
      <c r="J11" s="2">
        <f t="shared" si="8"/>
        <v>11431253331</v>
      </c>
      <c r="K11" s="2">
        <f t="shared" si="8"/>
        <v>5643320593</v>
      </c>
      <c r="L11" s="2">
        <f t="shared" si="8"/>
        <v>1827386361</v>
      </c>
      <c r="M11" s="2">
        <f t="shared" si="8"/>
        <v>1414567259</v>
      </c>
      <c r="N11" s="2">
        <f t="shared" si="8"/>
        <v>321573964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5000000000</v>
      </c>
      <c r="H12" s="2">
        <f>IFERROR(INDEX(D12:G12,COUNT(D12:G12)),"")</f>
        <v>5000000000</v>
      </c>
      <c r="I12" s="2">
        <f t="shared" ref="I12:N12" si="9">IFERROR(INDEX(I51:I500,MATCH($C$12,$C$51:$C$500,0)),"")</f>
        <v>8000000000</v>
      </c>
      <c r="J12" s="2">
        <f t="shared" si="9"/>
        <v>15000000000</v>
      </c>
      <c r="K12" s="2">
        <f t="shared" si="9"/>
        <v>27000000000</v>
      </c>
      <c r="L12" s="2">
        <f t="shared" si="9"/>
        <v>12000000000</v>
      </c>
      <c r="M12" s="2">
        <f t="shared" si="9"/>
        <v>13000000000</v>
      </c>
      <c r="N12" s="2">
        <f t="shared" si="9"/>
        <v>14000000000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16000000000</v>
      </c>
      <c r="H13" s="2">
        <f>IFERROR(INDEX(D13:G13,COUNT(D13:G13)),"")</f>
        <v>16000000000</v>
      </c>
      <c r="I13" s="2">
        <f t="shared" ref="I13:N13" si="10">IFERROR(INDEX(I51:I500,MATCH($C$13,$C$51:$C$500,0)),"")</f>
        <v>19000000000</v>
      </c>
      <c r="J13" s="2">
        <f t="shared" si="10"/>
        <v>27000000000</v>
      </c>
      <c r="K13" s="2">
        <f t="shared" si="10"/>
        <v>33000000000</v>
      </c>
      <c r="L13" s="2">
        <f t="shared" si="10"/>
        <v>14000000000</v>
      </c>
      <c r="M13" s="2">
        <f t="shared" si="10"/>
        <v>14000000000</v>
      </c>
      <c r="N13" s="2">
        <f t="shared" si="10"/>
        <v>14000000000</v>
      </c>
    </row>
    <row r="14" spans="1:14" ht="15.5" x14ac:dyDescent="0.35">
      <c r="C14" t="s">
        <v>26</v>
      </c>
      <c r="D14" s="2">
        <f>IFERROR(INDEX(D51:D500,MATCH($C$14,$C$51:$C$500,0)),"")</f>
        <v>-437387204</v>
      </c>
      <c r="H14" s="2">
        <f>IFERROR(SUM(D14:G14)*(4/MAX(1,COUNT(D14:G14))),"")</f>
        <v>-1749548816</v>
      </c>
      <c r="I14" s="2">
        <f t="shared" ref="I14:N14" si="11">IFERROR(INDEX(I51:I500,MATCH($C$14,$C$51:$C$500,0)),"")</f>
        <v>-1310563846</v>
      </c>
      <c r="J14" s="2">
        <f t="shared" si="11"/>
        <v>-2315041102</v>
      </c>
      <c r="K14" s="2">
        <f t="shared" si="11"/>
        <v>-1716058409</v>
      </c>
      <c r="L14" s="2">
        <f t="shared" si="11"/>
        <v>-1423961471</v>
      </c>
      <c r="M14" s="2">
        <f t="shared" si="11"/>
        <v>-1664569497</v>
      </c>
      <c r="N14" s="2">
        <f t="shared" si="11"/>
        <v>-1611243616</v>
      </c>
    </row>
    <row r="15" spans="1:1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-136698514</v>
      </c>
      <c r="J15" s="2">
        <f t="shared" si="12"/>
        <v>-402626388</v>
      </c>
      <c r="K15" s="2">
        <f t="shared" si="12"/>
        <v>-644152951</v>
      </c>
      <c r="L15" s="2">
        <f t="shared" si="12"/>
        <v>-605157986</v>
      </c>
      <c r="M15" s="2">
        <f t="shared" si="12"/>
        <v>-480077043</v>
      </c>
      <c r="N15" s="2">
        <f t="shared" si="12"/>
        <v>-977203307</v>
      </c>
    </row>
    <row r="16" spans="1:14" ht="15.5" x14ac:dyDescent="0.35">
      <c r="C16" t="s">
        <v>28</v>
      </c>
      <c r="D16" s="2">
        <f>IFERROR(INDEX(D51:D500,MATCH($C$16,$C$51:$C$500,0)),"")</f>
        <v>2263627081</v>
      </c>
      <c r="H16" s="2">
        <f>IFERROR(SUM(D16:G16)*(4/MAX(1,COUNT(D16:G16))),"")</f>
        <v>9054508324</v>
      </c>
      <c r="I16" s="2">
        <f t="shared" ref="I16:N16" si="13">IFERROR(INDEX(I51:I500,MATCH($C$16,$C$51:$C$500,0)),"")</f>
        <v>449964267</v>
      </c>
      <c r="J16" s="2">
        <f t="shared" si="13"/>
        <v>906151295</v>
      </c>
      <c r="K16" s="2">
        <f t="shared" si="13"/>
        <v>2431229539</v>
      </c>
      <c r="L16" s="2">
        <f t="shared" si="13"/>
        <v>2421622174</v>
      </c>
      <c r="M16" s="2">
        <f t="shared" si="13"/>
        <v>1838242460</v>
      </c>
      <c r="N16" s="2">
        <f t="shared" si="13"/>
        <v>3286101477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539</v>
      </c>
      <c r="N18" t="s">
        <v>540</v>
      </c>
    </row>
    <row r="19" spans="1:14" ht="15.5" x14ac:dyDescent="0.35">
      <c r="A19" t="s">
        <v>36</v>
      </c>
      <c r="C19" t="s">
        <v>37</v>
      </c>
    </row>
    <row r="20" spans="1:14" ht="15.5" x14ac:dyDescent="0.35">
      <c r="A20" t="s">
        <v>38</v>
      </c>
      <c r="C20" t="s">
        <v>39</v>
      </c>
      <c r="D20" s="2">
        <f ca="1">IFERROR(D21*D2,"")</f>
        <v>379620000000</v>
      </c>
      <c r="H20" s="2">
        <f t="shared" ref="H20:N20" ca="1" si="14">IFERROR(H21*H2,"")</f>
        <v>379620000000</v>
      </c>
      <c r="I20" s="2">
        <f t="shared" ca="1" si="14"/>
        <v>37620000000</v>
      </c>
      <c r="J20" s="2">
        <f t="shared" ca="1" si="14"/>
        <v>171000000000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3420000000</v>
      </c>
      <c r="H21" s="2">
        <f>IFERROR(INDEX(D21:G21,COUNT(D21:G21)),"")</f>
        <v>3420000000</v>
      </c>
      <c r="I21" s="2">
        <f t="shared" ref="I21:N21" si="15">IFERROR(INDEX(I51:I500,MATCH($C$7,$C$51:$C$500,0)),"")</f>
        <v>3420000000</v>
      </c>
      <c r="J21" s="2">
        <f t="shared" si="15"/>
        <v>3420000000</v>
      </c>
      <c r="K21" s="2">
        <f t="shared" si="15"/>
        <v>2500000000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40</v>
      </c>
      <c r="C23" t="s">
        <v>41</v>
      </c>
      <c r="D23" s="3">
        <f>IFERROR(D5/D6*100,"")</f>
        <v>1.5137260023968175</v>
      </c>
      <c r="H23" s="3">
        <f t="shared" ref="H23:N23" si="16">IFERROR(H5/H6*100,"")</f>
        <v>6.0549040095872702</v>
      </c>
      <c r="I23" s="3">
        <f t="shared" si="16"/>
        <v>0.30128672077661067</v>
      </c>
      <c r="J23" s="3">
        <f t="shared" si="16"/>
        <v>0.30661918939574073</v>
      </c>
      <c r="K23" s="3">
        <f t="shared" si="16"/>
        <v>3.7255903138343047</v>
      </c>
      <c r="L23" s="3">
        <f t="shared" si="16"/>
        <v>532.8119503471944</v>
      </c>
      <c r="M23" s="3">
        <f t="shared" si="16"/>
        <v>-126.457439082579</v>
      </c>
      <c r="N23" s="3">
        <f t="shared" si="16"/>
        <v>-73.83030505038262</v>
      </c>
    </row>
    <row r="24" spans="1:14" ht="15.5" x14ac:dyDescent="0.35">
      <c r="C24" t="s">
        <v>42</v>
      </c>
      <c r="D24" s="4">
        <f>IFERROR(_xlfn.RRI(5,I23,D23),"")</f>
        <v>0.38106289146858852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43</v>
      </c>
      <c r="C25" t="s">
        <v>44</v>
      </c>
      <c r="D25" s="3">
        <f>IFERROR(INDEX(D51:D500,MATCH($A$25,$C$51:$C$500,0)),"")</f>
        <v>-5.9</v>
      </c>
      <c r="H25" s="3">
        <f>IFERROR(INDEX(D25:G25,COUNT(D25:G25)),"")</f>
        <v>-5.9</v>
      </c>
      <c r="I25" s="3">
        <f t="shared" ref="I25:N25" si="18">IFERROR(INDEX(I51:I500,MATCH($C$25,$C$51:$C$500,0)),"")</f>
        <v>0.09</v>
      </c>
      <c r="J25" s="3">
        <f t="shared" si="18"/>
        <v>0.15</v>
      </c>
      <c r="K25" s="3">
        <f t="shared" si="18"/>
        <v>0.71</v>
      </c>
      <c r="L25" s="3">
        <f t="shared" si="18"/>
        <v>9082320.9399999995</v>
      </c>
      <c r="M25" s="3">
        <f t="shared" si="18"/>
        <v>6790827.0800000001</v>
      </c>
      <c r="N25" s="3">
        <f t="shared" si="18"/>
        <v>11544490.85</v>
      </c>
    </row>
    <row r="26" spans="1:14" ht="15.5" x14ac:dyDescent="0.35">
      <c r="C26" t="s">
        <v>45</v>
      </c>
      <c r="D26" s="4" t="str">
        <f>IFERROR(_xlfn.RRI(5,I25,D25),"")</f>
        <v/>
      </c>
      <c r="H26" s="4" t="str">
        <f t="shared" ref="H26:N26" si="19">IFERROR(_xlfn.RRI(5,M25,H25),"")</f>
        <v/>
      </c>
      <c r="I26" s="4">
        <f t="shared" si="19"/>
        <v>-0.97610134030732287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46</v>
      </c>
      <c r="D27" s="3">
        <f>IFERROR(D4/D21,"")</f>
        <v>4.2416188333333329</v>
      </c>
      <c r="H27" s="3">
        <f t="shared" ref="H27:N27" si="20">IFERROR(H4/H21,"")</f>
        <v>16.966475333333332</v>
      </c>
      <c r="I27" s="3">
        <f t="shared" si="20"/>
        <v>7.8939087342105267</v>
      </c>
      <c r="J27" s="3">
        <f t="shared" si="20"/>
        <v>9.3848259371345026</v>
      </c>
      <c r="K27" s="3">
        <f t="shared" si="20"/>
        <v>15.6277982356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47</v>
      </c>
      <c r="D28" s="4">
        <f>IFERROR(_xlfn.RRI(5,I27,D27),"")</f>
        <v>-0.11682268059809175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48</v>
      </c>
      <c r="H29" s="4">
        <f t="shared" ref="H29:N29" si="22">IFERROR(((H25-I25)/I25)*100%,"")</f>
        <v>-66.555555555555557</v>
      </c>
      <c r="I29" s="4">
        <f t="shared" si="22"/>
        <v>-0.4</v>
      </c>
      <c r="J29" s="4">
        <f t="shared" si="22"/>
        <v>-0.78873239436619713</v>
      </c>
      <c r="K29" s="4">
        <f t="shared" si="22"/>
        <v>-0.99999992182614938</v>
      </c>
      <c r="L29" s="4">
        <f t="shared" si="22"/>
        <v>0.33743958327974377</v>
      </c>
      <c r="M29" s="4">
        <f t="shared" si="22"/>
        <v>-0.41176902747512678</v>
      </c>
      <c r="N29" s="4" t="str">
        <f t="shared" si="22"/>
        <v/>
      </c>
    </row>
    <row r="30" spans="1:14" ht="15.5" x14ac:dyDescent="0.35">
      <c r="C30" t="s">
        <v>49</v>
      </c>
      <c r="H30" s="4">
        <f t="shared" ref="H30:N30" si="23">IFERROR(((H27-I27)/I27)*100%,"")</f>
        <v>1.1493123248061159</v>
      </c>
      <c r="I30" s="4">
        <f t="shared" si="23"/>
        <v>-0.15886466226556378</v>
      </c>
      <c r="J30" s="4">
        <f t="shared" si="23"/>
        <v>-0.39947868563109912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43.66</v>
      </c>
      <c r="H32" s="3">
        <f>IFERROR(INDEX(D32:G32,COUNT(D32:G32)),"")</f>
        <v>43.66</v>
      </c>
      <c r="I32" s="3">
        <f t="shared" ref="I32:N32" si="24">IFERROR(INDEX(I51:I500,MATCH($C$32,$C$51:$C$500,0)),"")</f>
        <v>42.83</v>
      </c>
      <c r="J32" s="3">
        <f t="shared" si="24"/>
        <v>42.7</v>
      </c>
      <c r="K32" s="3">
        <f t="shared" si="24"/>
        <v>20.81</v>
      </c>
      <c r="L32" s="3">
        <f t="shared" si="24"/>
        <v>1487444.65</v>
      </c>
      <c r="M32" s="3">
        <f t="shared" si="24"/>
        <v>-6437838.2000000002</v>
      </c>
      <c r="N32" s="3">
        <f t="shared" si="24"/>
        <v>-14578963.52</v>
      </c>
    </row>
    <row r="33" spans="1:14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5.91</v>
      </c>
      <c r="H33" s="3">
        <f>IFERROR(INDEX(D33:G33,COUNT(D33:G33)),"")</f>
        <v>5.91</v>
      </c>
      <c r="I33" s="3">
        <f t="shared" ref="I33:N33" si="25">IFERROR(INDEX(I51:I500,MATCH($C$33,$C$51:$C$500,0)),"")</f>
        <v>0.26</v>
      </c>
      <c r="J33" s="3">
        <f t="shared" si="25"/>
        <v>1.17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390.91</v>
      </c>
      <c r="H34" s="3">
        <f>IFERROR(INDEX(D34:G34,COUNT(D34:G34)),"")</f>
        <v>390.91</v>
      </c>
      <c r="I34" s="3">
        <f t="shared" ref="I34:N34" si="26">IFERROR(INDEX(I51:I500,MATCH($C$34,$C$51:$C$500,0)),"")</f>
        <v>122.22</v>
      </c>
      <c r="J34" s="3">
        <f t="shared" si="26"/>
        <v>333.33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60.91</v>
      </c>
      <c r="H35" s="3">
        <f>IFERROR(INDEX(D35:G35,COUNT(D35:G35)),"")</f>
        <v>60.91</v>
      </c>
      <c r="I35" s="3">
        <f t="shared" ref="I35:N35" si="27">IFERROR(INDEX(I51:I500,MATCH($C$35,$C$51:$C$500,0)),"")</f>
        <v>1.4</v>
      </c>
      <c r="J35" s="3">
        <f t="shared" si="27"/>
        <v>5.34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69</v>
      </c>
      <c r="F50" t="s">
        <v>668</v>
      </c>
      <c r="G50" t="s">
        <v>669</v>
      </c>
      <c r="H50" t="s">
        <v>670</v>
      </c>
      <c r="I50" t="s">
        <v>32</v>
      </c>
      <c r="J50" t="s">
        <v>33</v>
      </c>
      <c r="K50" t="s">
        <v>34</v>
      </c>
      <c r="L50" t="s">
        <v>35</v>
      </c>
      <c r="M50" t="s">
        <v>539</v>
      </c>
      <c r="N50" t="s">
        <v>540</v>
      </c>
    </row>
    <row r="51" spans="2:14" ht="15.5" x14ac:dyDescent="0.35">
      <c r="B51" t="s">
        <v>71</v>
      </c>
      <c r="C51" t="s">
        <v>5</v>
      </c>
      <c r="D51" s="5">
        <v>14506336410</v>
      </c>
      <c r="E51" s="5">
        <v>4273267274</v>
      </c>
      <c r="F51" s="5">
        <v>7112214810</v>
      </c>
      <c r="G51" s="5">
        <v>7155303426</v>
      </c>
      <c r="I51" s="5">
        <v>26997167871</v>
      </c>
      <c r="J51" s="5">
        <v>32096104705</v>
      </c>
      <c r="K51" s="5">
        <v>39069495589</v>
      </c>
      <c r="L51" s="5">
        <v>38540419901</v>
      </c>
      <c r="M51" s="5">
        <v>39115806315</v>
      </c>
      <c r="N51" s="5">
        <v>58067233109</v>
      </c>
    </row>
    <row r="52" spans="2:14" ht="15.5" x14ac:dyDescent="0.35">
      <c r="C52" t="s">
        <v>72</v>
      </c>
      <c r="D52" s="5">
        <v>-12556545591</v>
      </c>
      <c r="E52" s="5">
        <v>-3470918321</v>
      </c>
      <c r="F52" s="5">
        <v>-4205192498</v>
      </c>
      <c r="G52" s="5">
        <v>-3321730348</v>
      </c>
      <c r="I52" s="5">
        <v>-16199414258</v>
      </c>
      <c r="J52" s="5">
        <v>-20134141419</v>
      </c>
      <c r="K52" s="5">
        <v>-27946449086</v>
      </c>
      <c r="L52" s="5">
        <v>-29217734611</v>
      </c>
      <c r="M52" s="5">
        <v>-29393373133</v>
      </c>
      <c r="N52" s="5">
        <v>-45326850351</v>
      </c>
    </row>
    <row r="53" spans="2:14" ht="15.5" x14ac:dyDescent="0.35">
      <c r="C53" t="s">
        <v>73</v>
      </c>
      <c r="D53" s="5">
        <v>1949790819</v>
      </c>
      <c r="E53" s="5">
        <v>802348953</v>
      </c>
      <c r="F53" s="5">
        <v>2907022312</v>
      </c>
      <c r="G53" s="5">
        <v>3833573078</v>
      </c>
      <c r="I53" s="5">
        <v>10797753613</v>
      </c>
      <c r="J53" s="5">
        <v>11961963286</v>
      </c>
      <c r="K53" s="5">
        <v>11123046503</v>
      </c>
      <c r="L53" s="5">
        <v>9322685290</v>
      </c>
      <c r="M53" s="5">
        <v>9722433182</v>
      </c>
      <c r="N53" s="5">
        <v>12740382758</v>
      </c>
    </row>
    <row r="54" spans="2:14" ht="15.5" x14ac:dyDescent="0.35">
      <c r="C54" t="s">
        <v>74</v>
      </c>
      <c r="D54" s="5">
        <v>-4225351259</v>
      </c>
      <c r="E54" s="5">
        <v>-515528386</v>
      </c>
      <c r="F54" s="5">
        <v>-2552407844</v>
      </c>
      <c r="G54" s="5">
        <v>-3413292009</v>
      </c>
      <c r="I54" s="5">
        <v>-9836082850</v>
      </c>
      <c r="J54" s="5">
        <v>-8932890824</v>
      </c>
      <c r="K54" s="5">
        <v>-6734403006</v>
      </c>
      <c r="L54" s="5">
        <v>-5593994497</v>
      </c>
      <c r="M54" s="5">
        <v>-6236329372</v>
      </c>
      <c r="N54" s="5">
        <v>-7869004771</v>
      </c>
    </row>
    <row r="55" spans="2:14" ht="15.5" x14ac:dyDescent="0.35">
      <c r="C55" t="s">
        <v>76</v>
      </c>
      <c r="D55" s="5">
        <v>-4225351259</v>
      </c>
      <c r="E55" s="5">
        <v>-515528386</v>
      </c>
      <c r="F55" s="5">
        <v>-2552407844</v>
      </c>
      <c r="G55" s="5">
        <v>-3413292009</v>
      </c>
      <c r="I55" s="5">
        <v>-9836082850</v>
      </c>
      <c r="J55" s="5">
        <v>-8932890824</v>
      </c>
      <c r="K55" s="5">
        <v>-6734403006</v>
      </c>
      <c r="L55" s="5">
        <v>-5593994497</v>
      </c>
      <c r="M55" s="5">
        <v>-6236329372</v>
      </c>
      <c r="N55" s="5">
        <v>-7869004771</v>
      </c>
    </row>
    <row r="56" spans="2:14" ht="15.5" x14ac:dyDescent="0.35">
      <c r="C56" t="s">
        <v>79</v>
      </c>
      <c r="D56" s="5">
        <v>-2275560440</v>
      </c>
      <c r="E56" s="5">
        <v>286820567</v>
      </c>
      <c r="F56" s="5">
        <v>354614468</v>
      </c>
      <c r="G56" s="5">
        <v>420281069</v>
      </c>
      <c r="I56" s="5">
        <v>961670763</v>
      </c>
      <c r="J56" s="5">
        <v>3029072462</v>
      </c>
      <c r="K56" s="5">
        <v>4388643497</v>
      </c>
      <c r="L56" s="5">
        <v>3728690793</v>
      </c>
      <c r="M56" s="5">
        <v>3486103810</v>
      </c>
      <c r="N56" s="5">
        <v>4871377987</v>
      </c>
    </row>
    <row r="57" spans="2:14" ht="15.5" x14ac:dyDescent="0.35">
      <c r="C57" t="s">
        <v>80</v>
      </c>
      <c r="D57" s="5">
        <v>4539187521</v>
      </c>
      <c r="E57" s="5">
        <v>-185802589</v>
      </c>
      <c r="F57" s="5">
        <v>-54373410</v>
      </c>
      <c r="G57" s="5">
        <v>721060368</v>
      </c>
      <c r="I57" s="5">
        <v>-511706496</v>
      </c>
      <c r="J57" s="5">
        <v>-2122921167</v>
      </c>
      <c r="K57" s="5">
        <v>-1957413958</v>
      </c>
      <c r="L57" s="5">
        <v>-1307068619</v>
      </c>
      <c r="M57" s="5">
        <v>-1647861350</v>
      </c>
      <c r="N57" s="5">
        <v>-1585276510</v>
      </c>
    </row>
    <row r="58" spans="2:14" ht="15.5" x14ac:dyDescent="0.35">
      <c r="C58" t="s">
        <v>366</v>
      </c>
      <c r="D58" s="5">
        <v>53241291</v>
      </c>
      <c r="E58" s="5">
        <v>21371509</v>
      </c>
      <c r="F58" s="5">
        <v>20506856</v>
      </c>
      <c r="G58" s="5">
        <v>-127940444</v>
      </c>
      <c r="K58" s="5">
        <v>11887675</v>
      </c>
      <c r="L58" s="5">
        <v>581757</v>
      </c>
      <c r="M58" s="5">
        <v>249922</v>
      </c>
      <c r="N58" s="5">
        <v>849715</v>
      </c>
    </row>
    <row r="59" spans="2:14" ht="15.5" x14ac:dyDescent="0.35">
      <c r="C59" t="s">
        <v>26</v>
      </c>
      <c r="D59" s="5">
        <v>-437387204</v>
      </c>
      <c r="E59" s="5">
        <v>-402513025</v>
      </c>
      <c r="F59" s="5">
        <v>-431542229</v>
      </c>
      <c r="G59" s="5">
        <v>-19700918</v>
      </c>
      <c r="I59" s="5">
        <v>-1310563846</v>
      </c>
      <c r="J59" s="5">
        <v>-2315041102</v>
      </c>
      <c r="K59" s="5">
        <v>-1716058409</v>
      </c>
      <c r="L59" s="5">
        <v>-1423961471</v>
      </c>
      <c r="M59" s="5">
        <v>-1664569497</v>
      </c>
      <c r="N59" s="5">
        <v>-1611243616</v>
      </c>
    </row>
    <row r="60" spans="2:14" ht="15.5" x14ac:dyDescent="0.35">
      <c r="C60" t="s">
        <v>78</v>
      </c>
      <c r="D60" s="5">
        <v>4923333434</v>
      </c>
      <c r="E60" s="5">
        <v>195338927</v>
      </c>
      <c r="F60" s="5">
        <v>356661963</v>
      </c>
      <c r="G60" s="5">
        <v>868701730</v>
      </c>
      <c r="I60" s="5">
        <v>798857350</v>
      </c>
      <c r="J60" s="5">
        <v>192119935</v>
      </c>
      <c r="K60" s="5">
        <v>-253243224</v>
      </c>
      <c r="L60" s="5">
        <v>116311095</v>
      </c>
      <c r="M60" s="5">
        <v>16458225</v>
      </c>
      <c r="N60" s="5">
        <v>25117391</v>
      </c>
    </row>
    <row r="61" spans="2:14" ht="15.5" x14ac:dyDescent="0.35">
      <c r="C61" t="s">
        <v>81</v>
      </c>
      <c r="D61" s="5">
        <v>4539187521</v>
      </c>
      <c r="E61" s="5">
        <v>-185802589</v>
      </c>
      <c r="F61" s="5">
        <v>-54373410</v>
      </c>
      <c r="G61" s="5">
        <v>721060368</v>
      </c>
      <c r="I61" s="5">
        <v>-511706496</v>
      </c>
      <c r="J61" s="5">
        <v>-2122921167</v>
      </c>
      <c r="K61" s="5">
        <v>-1957413958</v>
      </c>
      <c r="L61" s="5">
        <v>-1307068619</v>
      </c>
      <c r="M61" s="5">
        <v>-1647861350</v>
      </c>
      <c r="N61" s="5">
        <v>-1585276510</v>
      </c>
    </row>
    <row r="62" spans="2:14" ht="15.5" x14ac:dyDescent="0.35">
      <c r="C62" t="s">
        <v>28</v>
      </c>
      <c r="D62" s="5">
        <v>2263627081</v>
      </c>
      <c r="E62" s="5">
        <v>101017978</v>
      </c>
      <c r="F62" s="5">
        <v>300241058</v>
      </c>
      <c r="G62" s="5">
        <v>1141341437</v>
      </c>
      <c r="I62" s="5">
        <v>449964267</v>
      </c>
      <c r="J62" s="5">
        <v>906151295</v>
      </c>
      <c r="K62" s="5">
        <v>2431229539</v>
      </c>
      <c r="L62" s="5">
        <v>2421622174</v>
      </c>
      <c r="M62" s="5">
        <v>1838242460</v>
      </c>
      <c r="N62" s="5">
        <v>3286101477</v>
      </c>
    </row>
    <row r="63" spans="2:14" ht="15.5" x14ac:dyDescent="0.35">
      <c r="C63" t="s">
        <v>27</v>
      </c>
      <c r="G63" s="5">
        <v>-136698514</v>
      </c>
      <c r="I63" s="5">
        <v>-136698514</v>
      </c>
      <c r="J63" s="5">
        <v>-402626388</v>
      </c>
      <c r="K63" s="5">
        <v>-644152951</v>
      </c>
      <c r="L63" s="5">
        <v>-605157986</v>
      </c>
      <c r="M63" s="5">
        <v>-480077043</v>
      </c>
      <c r="N63" s="5">
        <v>-977203307</v>
      </c>
    </row>
    <row r="64" spans="2:14" ht="15.5" x14ac:dyDescent="0.35">
      <c r="C64" t="s">
        <v>82</v>
      </c>
      <c r="G64" s="5">
        <v>-234450452</v>
      </c>
      <c r="I64" s="5">
        <v>-234450452</v>
      </c>
      <c r="J64" s="5">
        <v>-427964309</v>
      </c>
      <c r="K64" s="5">
        <v>-663076969</v>
      </c>
      <c r="L64" s="5">
        <v>-648190454</v>
      </c>
      <c r="M64" s="5">
        <v>-491302558</v>
      </c>
      <c r="N64" s="5">
        <v>-995424500</v>
      </c>
    </row>
    <row r="65" spans="2:14" ht="15.5" x14ac:dyDescent="0.35">
      <c r="C65" t="s">
        <v>83</v>
      </c>
      <c r="G65" s="5">
        <v>97751938</v>
      </c>
      <c r="I65" s="5">
        <v>97751938</v>
      </c>
      <c r="J65" s="5">
        <v>25337921</v>
      </c>
      <c r="K65" s="5">
        <v>18924018</v>
      </c>
      <c r="L65" s="5">
        <v>43032468</v>
      </c>
      <c r="M65" s="5">
        <v>11225515</v>
      </c>
      <c r="N65" s="5">
        <v>18221193</v>
      </c>
    </row>
    <row r="66" spans="2:14" ht="15.5" x14ac:dyDescent="0.35">
      <c r="C66" t="s">
        <v>84</v>
      </c>
      <c r="G66" s="5">
        <v>-136698514</v>
      </c>
      <c r="I66" s="5">
        <v>-136698514</v>
      </c>
      <c r="J66" s="5">
        <v>-402626388</v>
      </c>
      <c r="K66" s="5">
        <v>-644152951</v>
      </c>
      <c r="L66" s="5">
        <v>-605157986</v>
      </c>
      <c r="M66" s="5">
        <v>-480077043</v>
      </c>
      <c r="N66" s="5">
        <v>-977203307</v>
      </c>
    </row>
    <row r="67" spans="2:14" ht="15.5" x14ac:dyDescent="0.35">
      <c r="C67" t="s">
        <v>85</v>
      </c>
      <c r="D67" s="5">
        <v>2263627081</v>
      </c>
      <c r="E67" s="5">
        <v>101017978</v>
      </c>
      <c r="F67" s="5">
        <v>300241058</v>
      </c>
      <c r="G67" s="5">
        <v>1004642923</v>
      </c>
      <c r="I67" s="5">
        <v>313265753</v>
      </c>
      <c r="J67" s="5">
        <v>503524907</v>
      </c>
      <c r="K67" s="5">
        <v>1787076588</v>
      </c>
      <c r="L67" s="5">
        <v>1816464188</v>
      </c>
      <c r="M67" s="5">
        <v>1358165417</v>
      </c>
      <c r="N67" s="5">
        <v>2308898170</v>
      </c>
    </row>
    <row r="68" spans="2:14" ht="15.5" x14ac:dyDescent="0.35">
      <c r="C68" t="s">
        <v>86</v>
      </c>
      <c r="G68" s="5">
        <v>128654087</v>
      </c>
      <c r="I68" s="5">
        <v>128654087</v>
      </c>
      <c r="J68" s="5">
        <v>-55174848</v>
      </c>
      <c r="K68" s="5">
        <v>151572246</v>
      </c>
      <c r="L68" s="5">
        <v>-231407618</v>
      </c>
      <c r="M68" s="5">
        <v>270059647</v>
      </c>
      <c r="N68" s="5">
        <v>-156159522</v>
      </c>
    </row>
    <row r="69" spans="2:14" ht="15.5" x14ac:dyDescent="0.35">
      <c r="C69" t="s">
        <v>87</v>
      </c>
      <c r="D69" s="5">
        <v>2263627081</v>
      </c>
      <c r="E69" s="5">
        <v>101017978</v>
      </c>
      <c r="F69" s="5">
        <v>300241058</v>
      </c>
      <c r="G69" s="5">
        <v>1133297010</v>
      </c>
      <c r="I69" s="5">
        <v>441919840</v>
      </c>
      <c r="J69" s="5">
        <v>448350059</v>
      </c>
      <c r="K69" s="5">
        <v>1938648834</v>
      </c>
      <c r="L69" s="5">
        <v>1585056570</v>
      </c>
      <c r="M69" s="5">
        <v>1628225064</v>
      </c>
      <c r="N69" s="5">
        <v>2152738648</v>
      </c>
    </row>
    <row r="70" spans="2:14" ht="15.5" x14ac:dyDescent="0.35">
      <c r="C70" t="s">
        <v>88</v>
      </c>
      <c r="D70" s="5">
        <v>2263627081</v>
      </c>
      <c r="E70" s="5">
        <v>101017978</v>
      </c>
      <c r="F70" s="5">
        <v>300241058</v>
      </c>
      <c r="G70" s="5">
        <v>1004642923</v>
      </c>
      <c r="I70" s="5">
        <v>313265753</v>
      </c>
      <c r="J70" s="5">
        <v>503524907</v>
      </c>
      <c r="K70" s="5">
        <v>1787076588</v>
      </c>
      <c r="L70" s="5">
        <v>1816464188</v>
      </c>
      <c r="M70" s="5">
        <v>1358165417</v>
      </c>
      <c r="N70" s="5">
        <v>2308898170</v>
      </c>
    </row>
    <row r="71" spans="2:14" ht="15.5" x14ac:dyDescent="0.35">
      <c r="C71" t="s">
        <v>7</v>
      </c>
      <c r="D71" s="5">
        <v>2263626893</v>
      </c>
      <c r="E71" s="5">
        <v>101018338</v>
      </c>
      <c r="F71" s="5">
        <v>300240886</v>
      </c>
      <c r="G71" s="5">
        <v>1133306532</v>
      </c>
      <c r="I71" s="5">
        <v>441932507</v>
      </c>
      <c r="J71" s="5">
        <v>448399252</v>
      </c>
      <c r="K71" s="5">
        <v>1938664485</v>
      </c>
      <c r="L71" s="5">
        <v>1585056570</v>
      </c>
      <c r="M71" s="5">
        <v>1628225064</v>
      </c>
      <c r="N71" s="5">
        <v>2152738648</v>
      </c>
    </row>
    <row r="72" spans="2:14" ht="15.5" x14ac:dyDescent="0.35">
      <c r="C72" t="s">
        <v>89</v>
      </c>
      <c r="D72" s="5">
        <v>188</v>
      </c>
      <c r="E72" s="5">
        <v>-360</v>
      </c>
      <c r="F72" s="5">
        <v>172</v>
      </c>
      <c r="G72" s="5">
        <v>-9522</v>
      </c>
      <c r="I72" s="5">
        <v>-12667</v>
      </c>
      <c r="J72" s="5">
        <v>-49192</v>
      </c>
      <c r="K72" s="5">
        <v>-15651</v>
      </c>
    </row>
    <row r="73" spans="2:14" ht="15.5" x14ac:dyDescent="0.35">
      <c r="C73" t="s">
        <v>90</v>
      </c>
      <c r="D73" s="5">
        <v>2263627081</v>
      </c>
      <c r="E73" s="5">
        <v>101017978</v>
      </c>
      <c r="F73" s="5">
        <v>300241058</v>
      </c>
      <c r="G73" s="5">
        <v>1004642923</v>
      </c>
      <c r="I73" s="5">
        <v>313265753</v>
      </c>
      <c r="J73" s="5">
        <v>503524907</v>
      </c>
      <c r="K73" s="5">
        <v>1787076588</v>
      </c>
      <c r="L73" s="5">
        <v>1816464188</v>
      </c>
      <c r="M73" s="5">
        <v>1358165417</v>
      </c>
      <c r="N73" s="5">
        <v>2308898170</v>
      </c>
    </row>
    <row r="74" spans="2:14" ht="15.5" x14ac:dyDescent="0.35">
      <c r="C74" t="s">
        <v>91</v>
      </c>
      <c r="D74" s="5">
        <v>2263627081</v>
      </c>
      <c r="E74" s="5">
        <v>101017978</v>
      </c>
      <c r="F74" s="5">
        <v>300241058</v>
      </c>
      <c r="G74" s="5">
        <v>1133297010</v>
      </c>
      <c r="I74" s="5">
        <v>441919840</v>
      </c>
      <c r="J74" s="5">
        <v>448350060</v>
      </c>
      <c r="K74" s="5">
        <v>1938648834</v>
      </c>
      <c r="L74" s="5">
        <v>1585056570</v>
      </c>
      <c r="M74" s="5">
        <v>1628225064</v>
      </c>
      <c r="N74" s="5">
        <v>2152738648</v>
      </c>
    </row>
    <row r="75" spans="2:14" ht="15.5" x14ac:dyDescent="0.35">
      <c r="C75" t="s">
        <v>92</v>
      </c>
      <c r="D75" s="5">
        <v>2263627081</v>
      </c>
      <c r="E75" s="5">
        <v>101017978</v>
      </c>
      <c r="F75" s="5">
        <v>300241058</v>
      </c>
      <c r="G75" s="5">
        <v>1133297010</v>
      </c>
      <c r="I75" s="5">
        <v>441919840</v>
      </c>
      <c r="J75" s="5">
        <v>448350060</v>
      </c>
      <c r="K75" s="5">
        <v>1938648834</v>
      </c>
      <c r="L75" s="5">
        <v>1585056570</v>
      </c>
      <c r="M75" s="5">
        <v>1628225064</v>
      </c>
      <c r="N75" s="5">
        <v>2152738648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10901361073</v>
      </c>
      <c r="E79" s="5">
        <v>10982978859</v>
      </c>
      <c r="F79" s="5">
        <v>10568886662</v>
      </c>
      <c r="G79" s="5">
        <v>11183540384</v>
      </c>
      <c r="I79" s="5">
        <v>11183540384</v>
      </c>
      <c r="J79" s="5">
        <v>11431253331</v>
      </c>
      <c r="K79" s="5">
        <v>5643320593</v>
      </c>
      <c r="L79" s="5">
        <v>1827386361</v>
      </c>
      <c r="M79" s="5">
        <v>1414567259</v>
      </c>
      <c r="N79" s="5">
        <v>321573964</v>
      </c>
    </row>
    <row r="80" spans="2:14" ht="15.5" x14ac:dyDescent="0.35">
      <c r="C80" t="s">
        <v>96</v>
      </c>
      <c r="D80" s="5">
        <v>13453609943</v>
      </c>
      <c r="E80" s="5">
        <v>5380931814</v>
      </c>
      <c r="F80" s="5">
        <v>6709896133</v>
      </c>
      <c r="G80" s="5">
        <v>6807548637</v>
      </c>
      <c r="I80" s="5">
        <v>6807548637</v>
      </c>
      <c r="J80" s="5">
        <v>6846332136</v>
      </c>
      <c r="K80" s="5">
        <v>5115147281</v>
      </c>
      <c r="L80" s="5">
        <v>2105221291</v>
      </c>
      <c r="M80" s="5">
        <v>2308715905</v>
      </c>
      <c r="N80" s="5">
        <v>10299522231</v>
      </c>
    </row>
    <row r="81" spans="3:14" ht="15.5" x14ac:dyDescent="0.35">
      <c r="C81" t="s">
        <v>97</v>
      </c>
      <c r="K81" s="5">
        <v>1720000000</v>
      </c>
    </row>
    <row r="82" spans="3:14" ht="15.5" x14ac:dyDescent="0.35">
      <c r="C82" t="s">
        <v>98</v>
      </c>
      <c r="D82" s="5">
        <v>4067785583</v>
      </c>
      <c r="E82" s="5">
        <v>4853024130</v>
      </c>
      <c r="F82" s="5">
        <v>4390910662</v>
      </c>
      <c r="G82" s="5">
        <v>5696869871</v>
      </c>
      <c r="I82" s="5">
        <v>5696869871</v>
      </c>
      <c r="J82" s="5">
        <v>4359409186</v>
      </c>
      <c r="K82" s="5">
        <v>3319286236</v>
      </c>
      <c r="L82" s="5">
        <v>7802373242</v>
      </c>
      <c r="M82" s="5">
        <v>6215643561</v>
      </c>
      <c r="N82" s="5">
        <v>16806077762</v>
      </c>
    </row>
    <row r="83" spans="3:14" ht="15.5" x14ac:dyDescent="0.35">
      <c r="C83" t="s">
        <v>99</v>
      </c>
      <c r="D83" s="5">
        <v>13453609943</v>
      </c>
      <c r="E83" s="5">
        <v>5380931814</v>
      </c>
      <c r="F83" s="5">
        <v>6709896133</v>
      </c>
      <c r="G83" s="5">
        <v>6807548637</v>
      </c>
      <c r="I83" s="5">
        <v>6807548637</v>
      </c>
      <c r="J83" s="5">
        <v>6846332136</v>
      </c>
      <c r="K83" s="5">
        <v>5115147281</v>
      </c>
      <c r="L83" s="5">
        <v>2105221291</v>
      </c>
      <c r="M83" s="5">
        <v>2308715905</v>
      </c>
      <c r="N83" s="5">
        <v>10299522231</v>
      </c>
    </row>
    <row r="84" spans="3:14" ht="15.5" x14ac:dyDescent="0.35">
      <c r="C84" t="s">
        <v>103</v>
      </c>
      <c r="D84" s="5">
        <v>42099266871</v>
      </c>
      <c r="E84" s="5">
        <v>49133674826</v>
      </c>
      <c r="F84" s="5">
        <v>48340538550</v>
      </c>
      <c r="G84" s="5">
        <v>46154447236</v>
      </c>
      <c r="I84" s="5">
        <v>46154447236</v>
      </c>
      <c r="J84" s="5">
        <v>39997698583</v>
      </c>
      <c r="K84" s="5">
        <v>26154915086</v>
      </c>
      <c r="L84" s="5">
        <v>14995524667</v>
      </c>
      <c r="M84" s="5">
        <v>11035026586</v>
      </c>
      <c r="N84" s="5">
        <v>12737939611</v>
      </c>
    </row>
    <row r="85" spans="3:14" ht="15.5" x14ac:dyDescent="0.35">
      <c r="C85" t="s">
        <v>78</v>
      </c>
      <c r="K85" s="5">
        <v>-108460275</v>
      </c>
      <c r="L85" s="5">
        <v>-260032521</v>
      </c>
      <c r="M85" s="5">
        <v>-28624903</v>
      </c>
      <c r="N85" s="5">
        <v>-298684550</v>
      </c>
    </row>
    <row r="86" spans="3:14" ht="15.5" x14ac:dyDescent="0.35">
      <c r="C86" t="s">
        <v>104</v>
      </c>
      <c r="D86" s="5">
        <v>66934689124</v>
      </c>
      <c r="E86" s="5">
        <v>65989145929</v>
      </c>
      <c r="F86" s="5">
        <v>65882806895</v>
      </c>
      <c r="G86" s="5">
        <v>64599283227</v>
      </c>
      <c r="I86" s="5">
        <v>64599283227</v>
      </c>
      <c r="J86" s="5">
        <v>61249209592</v>
      </c>
      <c r="K86" s="5">
        <v>40393418906</v>
      </c>
      <c r="L86" s="5">
        <v>18938658920</v>
      </c>
      <c r="M86" s="5">
        <v>14774577760</v>
      </c>
      <c r="N86" s="5">
        <v>23388365857</v>
      </c>
    </row>
    <row r="87" spans="3:14" ht="15.5" x14ac:dyDescent="0.35">
      <c r="C87" t="s">
        <v>105</v>
      </c>
    </row>
    <row r="88" spans="3:14" ht="15.5" x14ac:dyDescent="0.35">
      <c r="C88" t="s">
        <v>106</v>
      </c>
      <c r="D88" s="5">
        <v>40476374192</v>
      </c>
      <c r="E88" s="5">
        <v>41612462179</v>
      </c>
      <c r="F88" s="5">
        <v>42755572044</v>
      </c>
      <c r="G88" s="5">
        <v>43976586907</v>
      </c>
      <c r="I88" s="5">
        <v>43976586907</v>
      </c>
      <c r="J88" s="5">
        <v>54130615156</v>
      </c>
      <c r="K88" s="5">
        <v>53447629924</v>
      </c>
      <c r="L88" s="5">
        <v>6587220559</v>
      </c>
      <c r="M88" s="5">
        <v>7092917313</v>
      </c>
      <c r="N88" s="5">
        <v>7719167290</v>
      </c>
    </row>
    <row r="89" spans="3:14" ht="15.5" x14ac:dyDescent="0.35">
      <c r="C89" t="s">
        <v>109</v>
      </c>
      <c r="D89" s="5">
        <v>267296128</v>
      </c>
      <c r="E89" s="5">
        <v>275517614</v>
      </c>
      <c r="F89" s="5">
        <v>275517614</v>
      </c>
      <c r="G89" s="5">
        <v>275517614</v>
      </c>
      <c r="I89" s="5">
        <v>275517614</v>
      </c>
      <c r="J89" s="5">
        <v>214052726</v>
      </c>
      <c r="K89" s="5">
        <v>198664367</v>
      </c>
      <c r="L89" s="5">
        <v>222491495</v>
      </c>
      <c r="M89" s="5">
        <v>114190212</v>
      </c>
      <c r="N89" s="5">
        <v>194452523</v>
      </c>
    </row>
    <row r="90" spans="3:14" ht="15.5" x14ac:dyDescent="0.35">
      <c r="C90" t="s">
        <v>369</v>
      </c>
    </row>
    <row r="91" spans="3:14" ht="15.5" x14ac:dyDescent="0.35">
      <c r="C91" t="s">
        <v>110</v>
      </c>
      <c r="D91" s="5">
        <v>106109970320</v>
      </c>
      <c r="E91" s="5">
        <v>106504579793</v>
      </c>
      <c r="F91" s="5">
        <v>107647689658</v>
      </c>
      <c r="G91" s="5">
        <v>110388095537</v>
      </c>
      <c r="I91" s="5">
        <v>110388095537</v>
      </c>
      <c r="J91" s="5">
        <v>119070067882</v>
      </c>
      <c r="K91" s="5">
        <v>53816694291</v>
      </c>
      <c r="L91" s="5">
        <v>6809712054</v>
      </c>
      <c r="M91" s="5">
        <v>7207107525</v>
      </c>
      <c r="N91" s="5">
        <v>7913619813</v>
      </c>
    </row>
    <row r="92" spans="3:14" ht="15.5" x14ac:dyDescent="0.35">
      <c r="C92" t="s">
        <v>111</v>
      </c>
      <c r="D92" s="5">
        <v>173044659444</v>
      </c>
      <c r="E92" s="5">
        <v>172493725722</v>
      </c>
      <c r="F92" s="5">
        <v>173530496553</v>
      </c>
      <c r="G92" s="5">
        <v>174987378764</v>
      </c>
      <c r="I92" s="5">
        <v>174987378764</v>
      </c>
      <c r="J92" s="5">
        <v>180319277474</v>
      </c>
      <c r="K92" s="5">
        <v>94210113197</v>
      </c>
      <c r="L92" s="5">
        <v>25748370974</v>
      </c>
      <c r="M92" s="5">
        <v>21981685285</v>
      </c>
      <c r="N92" s="5">
        <v>31301985670</v>
      </c>
    </row>
    <row r="93" spans="3:14" ht="15.5" x14ac:dyDescent="0.35">
      <c r="C93" t="s">
        <v>112</v>
      </c>
    </row>
    <row r="94" spans="3:14" ht="15.5" x14ac:dyDescent="0.35">
      <c r="C94" t="s">
        <v>113</v>
      </c>
    </row>
    <row r="95" spans="3:14" ht="15.5" x14ac:dyDescent="0.35">
      <c r="C95" t="s">
        <v>114</v>
      </c>
      <c r="D95" s="5">
        <v>18743090185</v>
      </c>
      <c r="E95" s="5">
        <v>20528566843</v>
      </c>
      <c r="F95" s="5">
        <v>21243133788</v>
      </c>
      <c r="G95" s="5">
        <v>22973373056</v>
      </c>
      <c r="I95" s="5">
        <v>22973373056</v>
      </c>
      <c r="J95" s="5">
        <v>20053837467</v>
      </c>
      <c r="K95" s="5">
        <v>26945596519</v>
      </c>
      <c r="L95" s="5">
        <v>23819444165</v>
      </c>
      <c r="M95" s="5">
        <v>21887552692</v>
      </c>
      <c r="N95" s="5">
        <v>32096712996</v>
      </c>
    </row>
    <row r="96" spans="3:14" ht="15.5" x14ac:dyDescent="0.35">
      <c r="C96" t="s">
        <v>311</v>
      </c>
      <c r="D96" s="5">
        <v>11991831009</v>
      </c>
      <c r="E96" s="5">
        <v>12499913737</v>
      </c>
      <c r="F96" s="5">
        <v>12990546416</v>
      </c>
      <c r="G96" s="5">
        <v>12999790377</v>
      </c>
      <c r="I96" s="5">
        <v>12999790377</v>
      </c>
      <c r="J96" s="5">
        <v>13498873700</v>
      </c>
      <c r="K96" s="5">
        <v>16499305419</v>
      </c>
      <c r="L96" s="5">
        <v>13473226258</v>
      </c>
      <c r="M96" s="5">
        <v>13415081374</v>
      </c>
      <c r="N96" s="5">
        <v>12797548599</v>
      </c>
    </row>
    <row r="97" spans="3:14" ht="15.5" x14ac:dyDescent="0.35">
      <c r="C97" t="s">
        <v>115</v>
      </c>
    </row>
    <row r="98" spans="3:14" ht="15.5" x14ac:dyDescent="0.35">
      <c r="C98" t="s">
        <v>312</v>
      </c>
      <c r="D98" s="5">
        <v>4067785583</v>
      </c>
      <c r="E98" s="5">
        <v>4853024130</v>
      </c>
      <c r="F98" s="5">
        <v>4390910662</v>
      </c>
      <c r="G98" s="5">
        <v>5696869871</v>
      </c>
      <c r="I98" s="5">
        <v>5696869871</v>
      </c>
      <c r="J98" s="5">
        <v>4359409186</v>
      </c>
      <c r="K98" s="5">
        <v>3319286236</v>
      </c>
      <c r="L98" s="5">
        <v>7802373242</v>
      </c>
      <c r="M98" s="5">
        <v>6215643561</v>
      </c>
      <c r="N98" s="5">
        <v>16806077762</v>
      </c>
    </row>
    <row r="99" spans="3:14" ht="15.5" x14ac:dyDescent="0.35">
      <c r="C99" t="s">
        <v>116</v>
      </c>
    </row>
    <row r="100" spans="3:14" ht="15.5" x14ac:dyDescent="0.35">
      <c r="C100" t="s">
        <v>318</v>
      </c>
      <c r="K100" s="5">
        <v>1720000000</v>
      </c>
    </row>
    <row r="101" spans="3:14" ht="15.5" x14ac:dyDescent="0.35">
      <c r="C101" t="s">
        <v>119</v>
      </c>
      <c r="D101" s="5">
        <v>7658034</v>
      </c>
      <c r="E101" s="5">
        <v>8269880</v>
      </c>
      <c r="F101" s="5">
        <v>1806098</v>
      </c>
      <c r="G101" s="5">
        <v>2403444</v>
      </c>
      <c r="I101" s="5">
        <v>2403444</v>
      </c>
      <c r="J101" s="5">
        <v>10530500</v>
      </c>
      <c r="K101" s="5">
        <v>1857236789</v>
      </c>
      <c r="L101" s="5">
        <v>70475192</v>
      </c>
      <c r="M101" s="5">
        <v>14281668</v>
      </c>
      <c r="N101" s="5">
        <v>13828667</v>
      </c>
    </row>
    <row r="102" spans="3:14" ht="15.5" x14ac:dyDescent="0.35">
      <c r="C102" t="s">
        <v>118</v>
      </c>
      <c r="D102" s="5">
        <v>2287598403</v>
      </c>
      <c r="E102" s="5">
        <v>2062080237</v>
      </c>
      <c r="F102" s="5">
        <v>2049570327</v>
      </c>
      <c r="G102" s="5">
        <v>1785127261</v>
      </c>
      <c r="I102" s="5">
        <v>1785127261</v>
      </c>
      <c r="J102" s="5">
        <v>1388158506</v>
      </c>
      <c r="K102" s="5">
        <v>1529923111</v>
      </c>
      <c r="L102" s="5">
        <v>1988762006</v>
      </c>
      <c r="M102" s="5">
        <v>1480088061</v>
      </c>
      <c r="N102" s="5">
        <v>1310834484</v>
      </c>
    </row>
    <row r="103" spans="3:14" ht="15.5" x14ac:dyDescent="0.35">
      <c r="C103" t="s">
        <v>313</v>
      </c>
    </row>
    <row r="104" spans="3:14" ht="15.5" x14ac:dyDescent="0.35">
      <c r="C104" t="s">
        <v>345</v>
      </c>
      <c r="D104" s="5">
        <v>1875674833</v>
      </c>
      <c r="E104" s="5">
        <v>1875674832</v>
      </c>
      <c r="F104" s="5">
        <v>1875674832</v>
      </c>
      <c r="G104" s="5">
        <v>1875674832</v>
      </c>
      <c r="I104" s="5">
        <v>1875674832</v>
      </c>
      <c r="J104" s="5">
        <v>12556551184</v>
      </c>
      <c r="K104" s="5">
        <v>13930805945</v>
      </c>
      <c r="M104" s="5">
        <v>33333314</v>
      </c>
      <c r="N104" s="5">
        <v>233333318</v>
      </c>
    </row>
    <row r="105" spans="3:14" ht="15.5" x14ac:dyDescent="0.35">
      <c r="C105" t="s">
        <v>125</v>
      </c>
      <c r="D105" s="5">
        <v>1311659709</v>
      </c>
      <c r="E105" s="5">
        <v>1311659709</v>
      </c>
      <c r="F105" s="5">
        <v>1855572474</v>
      </c>
      <c r="G105" s="5">
        <v>1882456474</v>
      </c>
      <c r="I105" s="5">
        <v>1882456474</v>
      </c>
      <c r="J105" s="5">
        <v>15662391</v>
      </c>
      <c r="K105" s="5">
        <v>134699987</v>
      </c>
      <c r="L105" s="5">
        <v>404175303</v>
      </c>
      <c r="M105" s="5">
        <v>476327435</v>
      </c>
      <c r="N105" s="5">
        <v>500411374</v>
      </c>
    </row>
    <row r="106" spans="3:14" ht="15.5" x14ac:dyDescent="0.35">
      <c r="C106" t="s">
        <v>315</v>
      </c>
      <c r="D106" s="5">
        <v>388217156</v>
      </c>
      <c r="E106" s="5">
        <v>1105278859</v>
      </c>
      <c r="F106" s="5">
        <v>1810300285</v>
      </c>
      <c r="G106" s="5">
        <v>2489182103</v>
      </c>
      <c r="I106" s="5">
        <v>2489182103</v>
      </c>
      <c r="J106" s="5">
        <v>796865575</v>
      </c>
      <c r="K106" s="5">
        <v>2019844964</v>
      </c>
      <c r="L106" s="5">
        <v>484607467</v>
      </c>
      <c r="M106" s="5">
        <v>762458028</v>
      </c>
      <c r="N106" s="5">
        <v>1168423484</v>
      </c>
    </row>
    <row r="107" spans="3:14" ht="15.5" x14ac:dyDescent="0.35">
      <c r="C107" t="s">
        <v>121</v>
      </c>
      <c r="D107" s="5">
        <v>4761501280</v>
      </c>
      <c r="E107" s="5">
        <v>4761501279</v>
      </c>
      <c r="F107" s="5">
        <v>5305414044</v>
      </c>
      <c r="G107" s="5">
        <v>5332298044</v>
      </c>
      <c r="I107" s="5">
        <v>5332298044</v>
      </c>
      <c r="J107" s="5">
        <v>14025652184</v>
      </c>
      <c r="K107" s="5">
        <v>15228078914</v>
      </c>
      <c r="L107" s="5">
        <v>1631437879</v>
      </c>
      <c r="M107" s="5">
        <v>1381700233</v>
      </c>
      <c r="N107" s="5">
        <v>2121065378</v>
      </c>
    </row>
    <row r="108" spans="3:14" ht="15.5" x14ac:dyDescent="0.35">
      <c r="C108" t="s">
        <v>122</v>
      </c>
      <c r="D108" s="5">
        <v>4761501280</v>
      </c>
      <c r="E108" s="5">
        <v>4761501279</v>
      </c>
      <c r="F108" s="5">
        <v>5305414044</v>
      </c>
      <c r="G108" s="5">
        <v>5332298044</v>
      </c>
      <c r="I108" s="5">
        <v>5332298044</v>
      </c>
      <c r="J108" s="5">
        <v>14025652184</v>
      </c>
      <c r="K108" s="5">
        <v>15228078914</v>
      </c>
      <c r="L108" s="5">
        <v>1631437879</v>
      </c>
      <c r="M108" s="5">
        <v>1381700233</v>
      </c>
      <c r="N108" s="5">
        <v>2121065378</v>
      </c>
    </row>
    <row r="109" spans="3:14" ht="15.5" x14ac:dyDescent="0.35">
      <c r="C109" t="s">
        <v>316</v>
      </c>
    </row>
    <row r="110" spans="3:14" ht="15.5" x14ac:dyDescent="0.35">
      <c r="C110" t="s">
        <v>317</v>
      </c>
      <c r="D110" s="5">
        <v>3187334542</v>
      </c>
      <c r="E110" s="5">
        <v>3187334541</v>
      </c>
      <c r="F110" s="5">
        <v>3731247306</v>
      </c>
      <c r="G110" s="5">
        <v>3758131306</v>
      </c>
      <c r="I110" s="5">
        <v>3758131306</v>
      </c>
      <c r="J110" s="5">
        <v>12572213575</v>
      </c>
      <c r="K110" s="5">
        <v>14065505932</v>
      </c>
      <c r="L110" s="5">
        <v>404175303</v>
      </c>
      <c r="M110" s="5">
        <v>670460307</v>
      </c>
      <c r="N110" s="5">
        <v>1234519428</v>
      </c>
    </row>
    <row r="111" spans="3:14" ht="15.5" x14ac:dyDescent="0.35">
      <c r="C111" t="s">
        <v>127</v>
      </c>
      <c r="D111" s="5">
        <v>23504591465</v>
      </c>
      <c r="E111" s="5">
        <v>25290068122</v>
      </c>
      <c r="F111" s="5">
        <v>26548547832</v>
      </c>
      <c r="G111" s="5">
        <v>28305671100</v>
      </c>
      <c r="I111" s="5">
        <v>28305671100</v>
      </c>
      <c r="J111" s="5">
        <v>34079489651</v>
      </c>
      <c r="K111" s="5">
        <v>42173675433</v>
      </c>
      <c r="L111" s="5">
        <v>25450882044</v>
      </c>
      <c r="M111" s="5">
        <v>23269252925</v>
      </c>
      <c r="N111" s="5">
        <v>34217778374</v>
      </c>
    </row>
    <row r="112" spans="3:14" ht="15.5" x14ac:dyDescent="0.35">
      <c r="C112" t="s">
        <v>128</v>
      </c>
    </row>
    <row r="113" spans="2:14" ht="15.5" x14ac:dyDescent="0.35">
      <c r="C113" t="s">
        <v>129</v>
      </c>
      <c r="D113" s="5">
        <v>68500000000</v>
      </c>
      <c r="E113" s="5">
        <v>68521943800</v>
      </c>
      <c r="F113" s="5">
        <v>68500000000</v>
      </c>
      <c r="G113" s="5">
        <v>68500000000</v>
      </c>
      <c r="I113" s="5">
        <v>68500000000</v>
      </c>
      <c r="J113" s="5">
        <v>68500000000</v>
      </c>
      <c r="K113" s="5">
        <v>50000000000</v>
      </c>
      <c r="L113" s="5">
        <v>200000000</v>
      </c>
      <c r="M113" s="5">
        <v>200000000</v>
      </c>
      <c r="N113" s="5">
        <v>200000000</v>
      </c>
    </row>
    <row r="114" spans="2:14" ht="15.5" x14ac:dyDescent="0.35">
      <c r="C114" t="s">
        <v>130</v>
      </c>
      <c r="D114" s="5">
        <v>75255000000</v>
      </c>
      <c r="E114" s="5">
        <v>75353747100</v>
      </c>
      <c r="F114" s="5">
        <v>75255000000</v>
      </c>
      <c r="G114" s="5">
        <v>75255000000</v>
      </c>
      <c r="I114" s="5">
        <v>75255000000</v>
      </c>
      <c r="J114" s="5">
        <v>75255000000</v>
      </c>
    </row>
    <row r="115" spans="2:14" ht="15.5" x14ac:dyDescent="0.35">
      <c r="C115" t="s">
        <v>131</v>
      </c>
      <c r="D115" s="5">
        <v>5785067979</v>
      </c>
      <c r="E115" s="5">
        <v>3327744398</v>
      </c>
      <c r="F115" s="5">
        <v>3226726060</v>
      </c>
      <c r="G115" s="5">
        <v>2926485174</v>
      </c>
      <c r="I115" s="5">
        <v>2926485174</v>
      </c>
      <c r="J115" s="5">
        <v>2484552667</v>
      </c>
      <c r="K115" s="5">
        <v>2144613690</v>
      </c>
      <c r="L115" s="5">
        <v>357521451</v>
      </c>
      <c r="M115" s="5">
        <v>-1458942737</v>
      </c>
      <c r="N115" s="5">
        <v>-2817108154</v>
      </c>
    </row>
    <row r="116" spans="2:14" ht="15.5" x14ac:dyDescent="0.35">
      <c r="C116" t="s">
        <v>132</v>
      </c>
      <c r="K116" s="5">
        <v>100000000</v>
      </c>
    </row>
    <row r="117" spans="2:14" ht="15.5" x14ac:dyDescent="0.35">
      <c r="C117" t="s">
        <v>133</v>
      </c>
      <c r="D117" s="5">
        <v>5785067979</v>
      </c>
      <c r="E117" s="5">
        <v>3327744398</v>
      </c>
      <c r="F117" s="5">
        <v>3226726060</v>
      </c>
      <c r="G117" s="5">
        <v>2926485174</v>
      </c>
      <c r="I117" s="5">
        <v>2926485174</v>
      </c>
      <c r="J117" s="5">
        <v>2484552667</v>
      </c>
      <c r="K117" s="5">
        <v>2044613690</v>
      </c>
    </row>
    <row r="118" spans="2:14" ht="15.5" x14ac:dyDescent="0.35">
      <c r="C118" t="s">
        <v>134</v>
      </c>
      <c r="D118" s="5">
        <v>5785067979</v>
      </c>
      <c r="E118" s="5">
        <v>3327744398</v>
      </c>
      <c r="F118" s="5">
        <v>3226726060</v>
      </c>
      <c r="G118" s="5">
        <v>2926485174</v>
      </c>
      <c r="I118" s="5">
        <v>2926485174</v>
      </c>
      <c r="J118" s="5">
        <v>2484552667</v>
      </c>
      <c r="K118" s="5">
        <v>2144613690</v>
      </c>
      <c r="L118" s="5">
        <v>357521451</v>
      </c>
      <c r="M118" s="5">
        <v>-1458942737</v>
      </c>
      <c r="N118" s="5">
        <v>-2817108154</v>
      </c>
    </row>
    <row r="119" spans="2:14" ht="15.5" x14ac:dyDescent="0.35">
      <c r="C119" t="s">
        <v>135</v>
      </c>
      <c r="E119" s="5">
        <v>222302</v>
      </c>
      <c r="F119" s="5">
        <v>222662</v>
      </c>
      <c r="G119" s="5">
        <v>222490</v>
      </c>
      <c r="I119" s="5">
        <v>222490</v>
      </c>
      <c r="J119" s="5">
        <v>235157</v>
      </c>
      <c r="K119" s="5">
        <v>284349</v>
      </c>
    </row>
    <row r="120" spans="2:14" ht="15.5" x14ac:dyDescent="0.35">
      <c r="C120" t="s">
        <v>9</v>
      </c>
      <c r="D120" s="5">
        <v>149540067979</v>
      </c>
      <c r="E120" s="5">
        <v>147203657600</v>
      </c>
      <c r="F120" s="5">
        <v>146981948722</v>
      </c>
      <c r="G120" s="5">
        <v>146681707664</v>
      </c>
      <c r="I120" s="5">
        <v>146681707664</v>
      </c>
      <c r="J120" s="5">
        <v>146239787824</v>
      </c>
      <c r="K120" s="5">
        <v>52036437764</v>
      </c>
      <c r="L120" s="5">
        <v>297488930</v>
      </c>
      <c r="M120" s="5">
        <v>-1287567640</v>
      </c>
      <c r="N120" s="5">
        <v>-2915792704</v>
      </c>
    </row>
    <row r="121" spans="2:14" ht="15.5" x14ac:dyDescent="0.35">
      <c r="C121" t="s">
        <v>136</v>
      </c>
      <c r="D121" s="5">
        <v>173044659444</v>
      </c>
      <c r="E121" s="5">
        <v>172493725722</v>
      </c>
      <c r="F121" s="5">
        <v>173530496554</v>
      </c>
      <c r="G121" s="5">
        <v>174987378764</v>
      </c>
      <c r="I121" s="5">
        <v>174987378764</v>
      </c>
      <c r="J121" s="5">
        <v>180319277475</v>
      </c>
      <c r="K121" s="5">
        <v>94210113197</v>
      </c>
      <c r="L121" s="5">
        <v>25748370974</v>
      </c>
      <c r="M121" s="5">
        <v>21981685285</v>
      </c>
      <c r="N121" s="5">
        <v>31301985670</v>
      </c>
    </row>
    <row r="122" spans="2:14" ht="15.5" x14ac:dyDescent="0.35">
      <c r="C122" t="s">
        <v>137</v>
      </c>
      <c r="D122" s="5">
        <v>3425000000</v>
      </c>
      <c r="E122" s="5">
        <v>3425000000</v>
      </c>
      <c r="F122" s="5">
        <v>3425000000</v>
      </c>
      <c r="G122" s="5">
        <v>3425000000</v>
      </c>
      <c r="I122" s="5">
        <v>3425000000</v>
      </c>
      <c r="J122" s="5">
        <v>3425000000</v>
      </c>
      <c r="K122" s="5">
        <v>2500000000</v>
      </c>
      <c r="L122" s="5">
        <v>200</v>
      </c>
      <c r="M122" s="5">
        <v>200</v>
      </c>
      <c r="N122" s="5">
        <v>200</v>
      </c>
    </row>
    <row r="124" spans="2:14" ht="15.5" x14ac:dyDescent="0.35">
      <c r="B124" t="s">
        <v>138</v>
      </c>
      <c r="C124" t="s">
        <v>139</v>
      </c>
      <c r="D124" s="5">
        <v>397792352</v>
      </c>
      <c r="E124" s="5">
        <v>2032968165</v>
      </c>
      <c r="F124" s="5">
        <v>100356059</v>
      </c>
      <c r="G124" s="5">
        <v>10214521494</v>
      </c>
      <c r="I124" s="5">
        <v>1087044598</v>
      </c>
      <c r="J124" s="5">
        <v>-14115338034</v>
      </c>
      <c r="K124" s="5">
        <v>-17808579922</v>
      </c>
      <c r="L124" s="5">
        <v>1082355412</v>
      </c>
      <c r="M124" s="5">
        <v>1665091097</v>
      </c>
      <c r="N124" s="5">
        <v>902887069</v>
      </c>
    </row>
    <row r="125" spans="2:14" ht="15.5" x14ac:dyDescent="0.35">
      <c r="C125" t="s">
        <v>140</v>
      </c>
      <c r="D125" s="5">
        <v>6433658281</v>
      </c>
      <c r="E125" s="5">
        <v>5602231593</v>
      </c>
      <c r="F125" s="5">
        <v>7209867314</v>
      </c>
      <c r="G125" s="5">
        <v>9659009633</v>
      </c>
      <c r="I125" s="5">
        <v>27000736356</v>
      </c>
      <c r="J125" s="5">
        <v>30364919850</v>
      </c>
      <c r="K125" s="5">
        <v>35953854099</v>
      </c>
      <c r="L125" s="5">
        <v>38743914515</v>
      </c>
      <c r="M125" s="5">
        <v>47106612641</v>
      </c>
      <c r="N125" s="5">
        <v>50295411802</v>
      </c>
    </row>
    <row r="126" spans="2:14" ht="15.5" x14ac:dyDescent="0.35">
      <c r="C126" t="s">
        <v>143</v>
      </c>
      <c r="D126" s="5">
        <v>-3961198776</v>
      </c>
      <c r="E126" s="5">
        <v>-9871340101</v>
      </c>
      <c r="F126" s="5">
        <v>20506856</v>
      </c>
      <c r="G126" s="5">
        <v>-7118936622</v>
      </c>
      <c r="I126" s="5">
        <v>-24726125374</v>
      </c>
      <c r="J126" s="5">
        <v>-42172565088</v>
      </c>
      <c r="K126" s="5">
        <v>-42353773099</v>
      </c>
      <c r="L126" s="5">
        <v>-30830240202</v>
      </c>
      <c r="M126" s="5">
        <v>-37436591688</v>
      </c>
      <c r="N126" s="5">
        <v>-39837484482</v>
      </c>
    </row>
    <row r="127" spans="2:14" ht="15.5" x14ac:dyDescent="0.35">
      <c r="C127" t="s">
        <v>671</v>
      </c>
      <c r="D127" s="5">
        <v>-5446287004</v>
      </c>
      <c r="E127" s="5">
        <v>6671765227</v>
      </c>
      <c r="F127" s="5">
        <v>-6671765227</v>
      </c>
      <c r="G127" s="5">
        <v>4426511774</v>
      </c>
      <c r="K127" s="5">
        <v>-3658698681</v>
      </c>
      <c r="L127" s="5">
        <v>-3645134060</v>
      </c>
      <c r="M127" s="5">
        <v>-4460938020</v>
      </c>
      <c r="N127" s="5">
        <v>-1634174506</v>
      </c>
    </row>
    <row r="128" spans="2:14" ht="15.5" x14ac:dyDescent="0.35">
      <c r="C128" t="s">
        <v>672</v>
      </c>
      <c r="D128" s="5">
        <v>-2438050258</v>
      </c>
      <c r="G128" s="5">
        <v>2551451668</v>
      </c>
      <c r="L128" s="5">
        <v>-1595986450</v>
      </c>
      <c r="M128" s="5">
        <v>-1542551780</v>
      </c>
      <c r="N128" s="5">
        <v>-6454804590</v>
      </c>
    </row>
    <row r="129" spans="3:14" ht="15.5" x14ac:dyDescent="0.35">
      <c r="C129" t="s">
        <v>464</v>
      </c>
      <c r="K129" s="5">
        <v>-2949000711</v>
      </c>
    </row>
    <row r="130" spans="3:14" ht="15.5" x14ac:dyDescent="0.35">
      <c r="C130" t="s">
        <v>142</v>
      </c>
      <c r="L130" s="5">
        <v>90747854</v>
      </c>
      <c r="N130" s="5">
        <v>486037878</v>
      </c>
    </row>
    <row r="131" spans="3:14" ht="15.5" x14ac:dyDescent="0.35">
      <c r="C131" t="s">
        <v>673</v>
      </c>
      <c r="D131" s="5">
        <v>5686232112</v>
      </c>
      <c r="G131" s="5">
        <v>570035856</v>
      </c>
      <c r="K131" s="5">
        <v>-1554505167</v>
      </c>
      <c r="L131" s="5">
        <v>-36007642</v>
      </c>
      <c r="M131" s="5">
        <v>-29683014</v>
      </c>
      <c r="N131" s="5">
        <v>-26320109</v>
      </c>
    </row>
    <row r="132" spans="3:14" ht="15.5" x14ac:dyDescent="0.35">
      <c r="C132" t="s">
        <v>146</v>
      </c>
      <c r="D132" s="5">
        <v>507583910</v>
      </c>
      <c r="E132" s="5">
        <v>-9053894</v>
      </c>
      <c r="F132" s="5">
        <v>-26710655</v>
      </c>
      <c r="G132" s="5">
        <v>-4525006</v>
      </c>
      <c r="I132" s="5">
        <v>-155618091</v>
      </c>
      <c r="J132" s="5">
        <v>-537942155</v>
      </c>
      <c r="K132" s="5">
        <v>-1571272420</v>
      </c>
      <c r="L132" s="5">
        <v>-221558889</v>
      </c>
      <c r="M132" s="5">
        <v>-307437467</v>
      </c>
      <c r="N132" s="5">
        <v>-316030857</v>
      </c>
    </row>
    <row r="133" spans="3:14" ht="15.5" x14ac:dyDescent="0.35">
      <c r="C133" t="s">
        <v>141</v>
      </c>
      <c r="D133" s="5">
        <v>53241291</v>
      </c>
      <c r="E133" s="5">
        <v>41878365</v>
      </c>
      <c r="G133" s="5">
        <v>20165811</v>
      </c>
      <c r="I133" s="5">
        <v>148106255</v>
      </c>
      <c r="J133" s="5">
        <v>93037605</v>
      </c>
      <c r="K133" s="5">
        <v>11887675</v>
      </c>
      <c r="L133" s="5">
        <v>581757</v>
      </c>
      <c r="M133" s="5">
        <v>249922</v>
      </c>
      <c r="N133" s="5">
        <v>849715</v>
      </c>
    </row>
    <row r="134" spans="3:14" ht="15.5" x14ac:dyDescent="0.35">
      <c r="C134" t="s">
        <v>674</v>
      </c>
      <c r="D134" s="5">
        <v>-437387204</v>
      </c>
      <c r="E134" s="5">
        <v>-402513025</v>
      </c>
      <c r="F134" s="5">
        <v>-431542229</v>
      </c>
      <c r="G134" s="5">
        <v>110808380</v>
      </c>
      <c r="I134" s="5">
        <v>-1180054548</v>
      </c>
      <c r="J134" s="5">
        <v>-1862788246</v>
      </c>
      <c r="K134" s="5">
        <v>-1687071618</v>
      </c>
      <c r="L134" s="5">
        <v>-1423961471</v>
      </c>
      <c r="M134" s="5">
        <v>-1664569497</v>
      </c>
      <c r="N134" s="5">
        <v>-1610597782</v>
      </c>
    </row>
    <row r="135" spans="3:14" ht="15.5" x14ac:dyDescent="0.35">
      <c r="C135" t="s">
        <v>159</v>
      </c>
      <c r="D135" s="5">
        <v>-1345835330</v>
      </c>
      <c r="E135" s="5">
        <v>-1618875970</v>
      </c>
      <c r="F135" s="5">
        <v>-715009779</v>
      </c>
      <c r="G135" s="5">
        <v>-339936080</v>
      </c>
      <c r="I135" s="5">
        <v>-7334944073</v>
      </c>
      <c r="J135" s="5">
        <v>88606788755</v>
      </c>
      <c r="K135" s="5">
        <v>69742947287</v>
      </c>
      <c r="L135" s="5">
        <v>-773126018</v>
      </c>
      <c r="M135" s="5">
        <v>-644097802</v>
      </c>
      <c r="N135" s="5">
        <v>-1334975694</v>
      </c>
    </row>
    <row r="136" spans="3:14" ht="15.5" x14ac:dyDescent="0.35">
      <c r="C136" t="s">
        <v>160</v>
      </c>
      <c r="D136" s="5">
        <v>866425192</v>
      </c>
      <c r="G136" s="5">
        <v>-10662920416</v>
      </c>
      <c r="I136" s="5">
        <v>6000186528</v>
      </c>
      <c r="J136" s="5">
        <v>-68703517984</v>
      </c>
      <c r="K136" s="5">
        <v>-48118433133</v>
      </c>
      <c r="L136" s="5">
        <v>103589708</v>
      </c>
      <c r="M136" s="5">
        <v>72000000</v>
      </c>
      <c r="N136" s="5">
        <v>47267500</v>
      </c>
    </row>
    <row r="137" spans="3:14" ht="15.5" x14ac:dyDescent="0.35">
      <c r="C137" t="s">
        <v>593</v>
      </c>
      <c r="G137" s="5">
        <v>509629056</v>
      </c>
    </row>
    <row r="138" spans="3:14" ht="15.5" x14ac:dyDescent="0.35">
      <c r="C138" t="s">
        <v>161</v>
      </c>
      <c r="G138" s="5">
        <v>-8019416696</v>
      </c>
      <c r="I138" s="5">
        <v>-8019416696</v>
      </c>
      <c r="J138" s="5">
        <v>-2332661791</v>
      </c>
      <c r="K138" s="5">
        <v>-47948033133</v>
      </c>
      <c r="L138" s="5">
        <v>-236410292</v>
      </c>
      <c r="N138" s="5">
        <v>-10732500</v>
      </c>
    </row>
    <row r="139" spans="3:14" ht="15.5" x14ac:dyDescent="0.35">
      <c r="C139" t="s">
        <v>675</v>
      </c>
    </row>
    <row r="140" spans="3:14" ht="15.5" x14ac:dyDescent="0.35">
      <c r="C140" t="s">
        <v>166</v>
      </c>
      <c r="G140" s="5">
        <v>-3153132776</v>
      </c>
      <c r="I140" s="5">
        <v>-3153132776</v>
      </c>
      <c r="J140" s="5">
        <v>-66370856193</v>
      </c>
      <c r="K140" s="5">
        <v>-170400000</v>
      </c>
    </row>
    <row r="141" spans="3:14" ht="15.5" x14ac:dyDescent="0.35">
      <c r="C141" t="s">
        <v>676</v>
      </c>
      <c r="D141" s="5">
        <v>96734176</v>
      </c>
      <c r="I141" s="5">
        <v>17172736000</v>
      </c>
      <c r="L141" s="5">
        <v>340000000</v>
      </c>
      <c r="M141" s="5">
        <v>72000000</v>
      </c>
      <c r="N141" s="5">
        <v>58000000</v>
      </c>
    </row>
    <row r="142" spans="3:14" ht="15.5" x14ac:dyDescent="0.35">
      <c r="C142" t="s">
        <v>677</v>
      </c>
      <c r="D142" s="5">
        <v>769691016</v>
      </c>
    </row>
    <row r="143" spans="3:14" ht="15.5" x14ac:dyDescent="0.35">
      <c r="C143" t="s">
        <v>170</v>
      </c>
      <c r="D143" s="5">
        <v>-1345835330</v>
      </c>
      <c r="E143" s="5">
        <v>-1618875970</v>
      </c>
      <c r="F143" s="5">
        <v>-715009779</v>
      </c>
      <c r="G143" s="5">
        <v>-339936080</v>
      </c>
      <c r="I143" s="5">
        <v>-7334944073</v>
      </c>
      <c r="J143" s="5">
        <v>88606788755</v>
      </c>
      <c r="K143" s="5">
        <v>69742947287</v>
      </c>
      <c r="L143" s="5">
        <v>-773126018</v>
      </c>
      <c r="M143" s="5">
        <v>-644097802</v>
      </c>
      <c r="N143" s="5">
        <v>-1334975694</v>
      </c>
    </row>
    <row r="144" spans="3:14" ht="15.5" x14ac:dyDescent="0.35">
      <c r="C144" t="s">
        <v>439</v>
      </c>
      <c r="J144" s="5">
        <v>97125000000</v>
      </c>
    </row>
    <row r="145" spans="3:14" ht="15.5" x14ac:dyDescent="0.35">
      <c r="C145" t="s">
        <v>678</v>
      </c>
      <c r="K145" s="5">
        <v>49800000000</v>
      </c>
    </row>
    <row r="146" spans="3:14" ht="15.5" x14ac:dyDescent="0.35">
      <c r="C146" t="s">
        <v>679</v>
      </c>
      <c r="G146" s="5">
        <v>327946491</v>
      </c>
      <c r="I146" s="5">
        <v>327946491</v>
      </c>
    </row>
    <row r="147" spans="3:14" ht="15.5" x14ac:dyDescent="0.35">
      <c r="C147" t="s">
        <v>511</v>
      </c>
      <c r="G147" s="5">
        <v>-40126500</v>
      </c>
      <c r="I147" s="5">
        <v>-40126500</v>
      </c>
      <c r="J147" s="5">
        <v>-2801507780</v>
      </c>
    </row>
    <row r="148" spans="3:14" ht="15.5" x14ac:dyDescent="0.35">
      <c r="C148" t="s">
        <v>662</v>
      </c>
    </row>
    <row r="149" spans="3:14" ht="15.5" x14ac:dyDescent="0.35">
      <c r="C149" t="s">
        <v>660</v>
      </c>
      <c r="K149" s="5">
        <v>19171000000</v>
      </c>
    </row>
    <row r="150" spans="3:14" ht="15.5" x14ac:dyDescent="0.35">
      <c r="C150" t="s">
        <v>659</v>
      </c>
      <c r="D150" s="5">
        <v>-335308406</v>
      </c>
      <c r="E150" s="5">
        <v>-327469278</v>
      </c>
      <c r="F150" s="5">
        <v>-319813418</v>
      </c>
      <c r="G150" s="5">
        <v>-212843576</v>
      </c>
      <c r="I150" s="5">
        <v>-10098773178</v>
      </c>
      <c r="J150" s="5">
        <v>-2382716290</v>
      </c>
      <c r="K150" s="5">
        <v>-3523157720</v>
      </c>
      <c r="L150" s="5">
        <v>-200000004</v>
      </c>
      <c r="M150" s="5">
        <v>-200000004</v>
      </c>
      <c r="N150" s="5">
        <v>-200000004</v>
      </c>
    </row>
    <row r="151" spans="3:14" ht="15.5" x14ac:dyDescent="0.35">
      <c r="C151" t="s">
        <v>663</v>
      </c>
      <c r="D151" s="5">
        <v>-335308406</v>
      </c>
      <c r="E151" s="5">
        <v>-327469278</v>
      </c>
      <c r="F151" s="5">
        <v>-319813418</v>
      </c>
      <c r="G151" s="5">
        <v>-212843576</v>
      </c>
      <c r="I151" s="5">
        <v>-10098773178</v>
      </c>
      <c r="J151" s="5">
        <v>-2382716290</v>
      </c>
      <c r="K151" s="5">
        <v>15647842280</v>
      </c>
      <c r="L151" s="5">
        <v>-200000004</v>
      </c>
      <c r="M151" s="5">
        <v>-200000004</v>
      </c>
      <c r="N151" s="5">
        <v>-200000004</v>
      </c>
    </row>
    <row r="152" spans="3:14" ht="15.5" x14ac:dyDescent="0.35">
      <c r="C152" t="s">
        <v>664</v>
      </c>
    </row>
    <row r="153" spans="3:14" ht="15.5" x14ac:dyDescent="0.35">
      <c r="C153" t="s">
        <v>680</v>
      </c>
      <c r="D153" s="5">
        <v>-120690900</v>
      </c>
      <c r="E153" s="5">
        <v>120690900</v>
      </c>
      <c r="G153" s="5">
        <v>-3239940</v>
      </c>
    </row>
    <row r="154" spans="3:14" ht="15.5" x14ac:dyDescent="0.35">
      <c r="C154" t="s">
        <v>681</v>
      </c>
      <c r="K154" s="5">
        <v>300000</v>
      </c>
    </row>
    <row r="155" spans="3:14" ht="15.5" x14ac:dyDescent="0.35">
      <c r="C155" t="s">
        <v>580</v>
      </c>
      <c r="D155" s="5">
        <v>-381753296</v>
      </c>
      <c r="E155" s="5">
        <v>-921464913</v>
      </c>
      <c r="F155" s="5">
        <v>-385952400</v>
      </c>
      <c r="G155" s="5">
        <v>-4042583831</v>
      </c>
      <c r="I155" s="5">
        <v>-654056463</v>
      </c>
      <c r="J155" s="5">
        <v>-333555456</v>
      </c>
      <c r="K155" s="5">
        <v>-290474596</v>
      </c>
      <c r="L155" s="5">
        <v>-291295721</v>
      </c>
      <c r="M155" s="5">
        <v>-320112778</v>
      </c>
      <c r="N155" s="5">
        <v>-306051306</v>
      </c>
    </row>
    <row r="156" spans="3:14" ht="15.5" x14ac:dyDescent="0.35">
      <c r="C156" t="s">
        <v>682</v>
      </c>
      <c r="G156" s="5">
        <v>3629148900</v>
      </c>
      <c r="I156" s="5">
        <v>3629148900</v>
      </c>
    </row>
    <row r="157" spans="3:14" ht="15.5" x14ac:dyDescent="0.35">
      <c r="C157" t="s">
        <v>549</v>
      </c>
      <c r="K157" s="5">
        <v>1720000000</v>
      </c>
    </row>
    <row r="158" spans="3:14" ht="15.5" x14ac:dyDescent="0.35">
      <c r="C158" t="s">
        <v>185</v>
      </c>
      <c r="K158" s="5">
        <v>-160799558</v>
      </c>
      <c r="L158" s="5">
        <v>-339975177</v>
      </c>
      <c r="M158" s="5">
        <v>-741517795</v>
      </c>
      <c r="N158" s="5">
        <v>-799294202</v>
      </c>
    </row>
    <row r="159" spans="3:14" ht="15.5" x14ac:dyDescent="0.35">
      <c r="C159" t="s">
        <v>683</v>
      </c>
      <c r="D159" s="5">
        <v>-81617786</v>
      </c>
      <c r="E159" s="5">
        <v>414092195</v>
      </c>
      <c r="F159" s="5">
        <v>-614653720</v>
      </c>
      <c r="G159" s="5">
        <v>-788335002</v>
      </c>
      <c r="I159" s="5">
        <v>-247712947</v>
      </c>
      <c r="J159" s="5">
        <v>5787932737</v>
      </c>
      <c r="K159" s="5">
        <v>3815934232</v>
      </c>
      <c r="L159" s="5">
        <v>412819102</v>
      </c>
      <c r="M159" s="5">
        <v>1092993295</v>
      </c>
      <c r="N159" s="5">
        <v>-384821125</v>
      </c>
    </row>
    <row r="160" spans="3:14" ht="15.5" x14ac:dyDescent="0.35">
      <c r="C160" t="s">
        <v>477</v>
      </c>
      <c r="F160" s="5">
        <v>11183540384</v>
      </c>
      <c r="I160" s="5">
        <v>11431253331</v>
      </c>
      <c r="J160" s="5">
        <v>5643320593</v>
      </c>
      <c r="K160" s="5">
        <v>1827386361</v>
      </c>
      <c r="L160" s="5">
        <v>1414567259</v>
      </c>
      <c r="M160" s="5">
        <v>321573964</v>
      </c>
      <c r="N160" s="5">
        <v>706395089</v>
      </c>
    </row>
    <row r="161" spans="2:14" ht="15.5" x14ac:dyDescent="0.35">
      <c r="C161" t="s">
        <v>684</v>
      </c>
      <c r="D161" s="5">
        <v>-81617786</v>
      </c>
      <c r="E161" s="5">
        <v>414092195</v>
      </c>
      <c r="F161" s="5">
        <v>10568886664</v>
      </c>
      <c r="G161" s="5">
        <v>-788335002</v>
      </c>
      <c r="I161" s="5">
        <v>11183540384</v>
      </c>
      <c r="J161" s="5">
        <v>11431253330</v>
      </c>
      <c r="K161" s="5">
        <v>5643320593</v>
      </c>
      <c r="L161" s="5">
        <v>1827386361</v>
      </c>
      <c r="M161" s="5">
        <v>1414567259</v>
      </c>
      <c r="N161" s="5">
        <v>321573964</v>
      </c>
    </row>
    <row r="163" spans="2:14" ht="15.5" x14ac:dyDescent="0.35">
      <c r="B163" t="s">
        <v>190</v>
      </c>
      <c r="C163" t="s">
        <v>11</v>
      </c>
      <c r="D163" s="5">
        <v>3420000000</v>
      </c>
      <c r="E163" s="5">
        <v>3420000000</v>
      </c>
      <c r="F163" s="5">
        <v>3420000000</v>
      </c>
      <c r="G163" s="5">
        <v>3420000000</v>
      </c>
      <c r="I163" s="5">
        <v>3420000000</v>
      </c>
      <c r="J163" s="5">
        <v>3420000000</v>
      </c>
      <c r="K163" s="5">
        <v>2500000000</v>
      </c>
      <c r="L163" s="5">
        <v>0</v>
      </c>
      <c r="M163" s="5">
        <v>0</v>
      </c>
      <c r="N163" s="5">
        <v>0</v>
      </c>
    </row>
    <row r="164" spans="2:14" ht="15.5" x14ac:dyDescent="0.35">
      <c r="C164" t="s">
        <v>191</v>
      </c>
      <c r="D164" s="6">
        <v>0.66</v>
      </c>
      <c r="E164" s="6">
        <v>0.03</v>
      </c>
      <c r="F164" s="6">
        <v>0.09</v>
      </c>
      <c r="G164" s="6">
        <v>0.28999999999999998</v>
      </c>
    </row>
    <row r="165" spans="2:14" ht="15.5" x14ac:dyDescent="0.35">
      <c r="C165" t="s">
        <v>192</v>
      </c>
      <c r="D165" s="6">
        <v>390.91</v>
      </c>
      <c r="E165" s="5">
        <v>2100</v>
      </c>
      <c r="F165" s="6">
        <v>222.22</v>
      </c>
      <c r="G165" s="6">
        <v>37.93</v>
      </c>
    </row>
    <row r="166" spans="2:14" ht="15.5" x14ac:dyDescent="0.35">
      <c r="C166" t="s">
        <v>59</v>
      </c>
      <c r="D166" s="6">
        <v>60.91</v>
      </c>
      <c r="E166" s="6">
        <v>50.49</v>
      </c>
      <c r="F166" s="6">
        <v>9.6300000000000008</v>
      </c>
      <c r="G166" s="6">
        <v>5.27</v>
      </c>
    </row>
    <row r="167" spans="2:14" ht="15.5" x14ac:dyDescent="0.35">
      <c r="C167" t="s">
        <v>193</v>
      </c>
      <c r="D167" s="5">
        <v>-1190000000</v>
      </c>
      <c r="E167" s="5">
        <v>1430000000</v>
      </c>
      <c r="F167" s="5">
        <v>1580000000</v>
      </c>
      <c r="G167" s="5">
        <v>960000000</v>
      </c>
    </row>
    <row r="168" spans="2:14" ht="15.5" x14ac:dyDescent="0.35">
      <c r="C168" t="s">
        <v>194</v>
      </c>
      <c r="D168" s="6">
        <v>1.3100000000000001E-2</v>
      </c>
      <c r="E168" s="6">
        <v>5.9999999999999995E-4</v>
      </c>
      <c r="F168" s="6">
        <v>1.7000000000000001E-3</v>
      </c>
      <c r="G168" s="6">
        <v>5.6999999999999993E-3</v>
      </c>
    </row>
    <row r="169" spans="2:14" ht="15.5" x14ac:dyDescent="0.35">
      <c r="C169" t="s">
        <v>195</v>
      </c>
      <c r="D169" s="6">
        <v>1.5100000000000001E-2</v>
      </c>
      <c r="E169" s="6">
        <v>7.000000000000001E-4</v>
      </c>
      <c r="F169" s="6">
        <v>2E-3</v>
      </c>
      <c r="G169" s="6">
        <v>6.8000000000000005E-3</v>
      </c>
    </row>
    <row r="170" spans="2:14" ht="15.5" x14ac:dyDescent="0.35">
      <c r="C170" t="s">
        <v>196</v>
      </c>
      <c r="D170" s="6">
        <v>-1.49E-2</v>
      </c>
      <c r="E170" s="6">
        <v>1.9E-3</v>
      </c>
      <c r="F170" s="6">
        <v>2.3E-3</v>
      </c>
      <c r="G170" s="6">
        <v>2.8000000000000004E-3</v>
      </c>
    </row>
    <row r="171" spans="2:14" ht="15.5" x14ac:dyDescent="0.35">
      <c r="C171" t="s">
        <v>197</v>
      </c>
      <c r="D171" s="6">
        <v>-5.2</v>
      </c>
      <c r="E171" s="6">
        <v>0.71</v>
      </c>
      <c r="F171" s="6">
        <v>0.82</v>
      </c>
      <c r="G171" s="6">
        <v>21.33</v>
      </c>
    </row>
    <row r="172" spans="2:14" ht="15.5" x14ac:dyDescent="0.35">
      <c r="C172" t="s">
        <v>199</v>
      </c>
      <c r="D172" s="6">
        <v>5.91</v>
      </c>
      <c r="E172" s="6">
        <v>1.47</v>
      </c>
      <c r="F172" s="6">
        <v>0.47</v>
      </c>
      <c r="G172" s="6">
        <v>0.26</v>
      </c>
    </row>
    <row r="173" spans="2:14" ht="15.5" x14ac:dyDescent="0.35">
      <c r="C173" t="s">
        <v>200</v>
      </c>
      <c r="D173" s="6">
        <v>43.66</v>
      </c>
      <c r="E173" s="6">
        <v>42.98</v>
      </c>
      <c r="F173" s="6">
        <v>42.91</v>
      </c>
      <c r="G173" s="6">
        <v>42.83</v>
      </c>
    </row>
    <row r="174" spans="2:14" ht="15.5" x14ac:dyDescent="0.35">
      <c r="C174" t="s">
        <v>201</v>
      </c>
      <c r="D174" s="6">
        <v>5.91</v>
      </c>
      <c r="E174" s="6">
        <v>1.47</v>
      </c>
      <c r="F174" s="6">
        <v>0.47</v>
      </c>
      <c r="G174" s="6">
        <v>0.26</v>
      </c>
    </row>
    <row r="175" spans="2:14" ht="15.5" x14ac:dyDescent="0.35">
      <c r="C175" t="s">
        <v>202</v>
      </c>
      <c r="D175" s="6">
        <v>43.66</v>
      </c>
      <c r="E175" s="6">
        <v>42.98</v>
      </c>
      <c r="F175" s="6">
        <v>42.91</v>
      </c>
      <c r="G175" s="6">
        <v>42.83</v>
      </c>
    </row>
    <row r="176" spans="2:14" ht="15.5" x14ac:dyDescent="0.35">
      <c r="C176" t="s">
        <v>203</v>
      </c>
      <c r="D176" s="5">
        <v>12000000000</v>
      </c>
      <c r="E176" s="5">
        <v>12000000000</v>
      </c>
      <c r="F176" s="5">
        <v>15000000000</v>
      </c>
      <c r="G176" s="5">
        <v>15000000000</v>
      </c>
    </row>
    <row r="177" spans="3:14" ht="15.5" x14ac:dyDescent="0.35">
      <c r="C177" t="s">
        <v>204</v>
      </c>
      <c r="D177" s="5">
        <v>3000000000</v>
      </c>
      <c r="E177" s="5">
        <v>3000000000</v>
      </c>
      <c r="F177" s="5">
        <v>4000000000</v>
      </c>
      <c r="G177" s="5">
        <v>4000000000</v>
      </c>
    </row>
    <row r="178" spans="3:14" ht="15.5" x14ac:dyDescent="0.35">
      <c r="C178" t="s">
        <v>300</v>
      </c>
      <c r="D178" s="5">
        <v>150000000000</v>
      </c>
      <c r="E178" s="5">
        <v>147000000000</v>
      </c>
      <c r="F178" s="5">
        <v>147000000000</v>
      </c>
      <c r="G178" s="5">
        <v>147000000000</v>
      </c>
    </row>
    <row r="179" spans="3:14" ht="15.5" x14ac:dyDescent="0.35">
      <c r="C179" t="s">
        <v>23</v>
      </c>
      <c r="D179" s="5">
        <v>16000000000</v>
      </c>
      <c r="E179" s="5">
        <v>17000000000</v>
      </c>
      <c r="F179" s="5">
        <v>19000000000</v>
      </c>
      <c r="G179" s="5">
        <v>19000000000</v>
      </c>
    </row>
    <row r="180" spans="3:14" ht="15.5" x14ac:dyDescent="0.35">
      <c r="C180" t="s">
        <v>20</v>
      </c>
      <c r="D180" s="5">
        <v>5000000000</v>
      </c>
      <c r="E180" s="5">
        <v>6000000000</v>
      </c>
      <c r="F180" s="5">
        <v>8000000000</v>
      </c>
      <c r="G180" s="5">
        <v>8000000000</v>
      </c>
    </row>
    <row r="181" spans="3:14" ht="15.5" x14ac:dyDescent="0.35">
      <c r="C181" t="s">
        <v>206</v>
      </c>
      <c r="D181" s="5">
        <v>48000000000</v>
      </c>
      <c r="E181" s="5">
        <v>45000000000</v>
      </c>
      <c r="F181" s="5">
        <v>45000000000</v>
      </c>
      <c r="G181" s="5">
        <v>42000000000</v>
      </c>
    </row>
    <row r="182" spans="3:14" ht="15.5" x14ac:dyDescent="0.35">
      <c r="C182" t="s">
        <v>207</v>
      </c>
      <c r="D182" s="5">
        <v>0</v>
      </c>
      <c r="E182" s="5">
        <v>2000000000</v>
      </c>
      <c r="F182" s="5">
        <v>0</v>
      </c>
      <c r="G182" s="5">
        <v>10000000000</v>
      </c>
    </row>
    <row r="183" spans="3:14" ht="15.5" x14ac:dyDescent="0.35">
      <c r="C183" t="s">
        <v>208</v>
      </c>
      <c r="G183" s="5">
        <v>-8000000000</v>
      </c>
    </row>
    <row r="184" spans="3:14" ht="15.5" x14ac:dyDescent="0.35">
      <c r="C184" t="s">
        <v>12</v>
      </c>
      <c r="D184" s="5">
        <v>0</v>
      </c>
      <c r="E184" s="5">
        <v>2000000000</v>
      </c>
      <c r="F184" s="5">
        <v>0</v>
      </c>
      <c r="G184" s="5">
        <v>3000000000</v>
      </c>
    </row>
    <row r="185" spans="3:14" ht="15.5" x14ac:dyDescent="0.35">
      <c r="C185" t="s">
        <v>15</v>
      </c>
      <c r="D185" s="6">
        <v>0.12</v>
      </c>
      <c r="E185" s="6">
        <v>0.59</v>
      </c>
      <c r="F185" s="6">
        <v>0.03</v>
      </c>
      <c r="G185" s="6">
        <v>0.79</v>
      </c>
    </row>
    <row r="186" spans="3:14" ht="15.5" x14ac:dyDescent="0.35">
      <c r="C186" t="s">
        <v>44</v>
      </c>
      <c r="I186" s="6">
        <v>0.09</v>
      </c>
      <c r="J186" s="6">
        <v>0.15</v>
      </c>
      <c r="K186" s="6">
        <v>0.71</v>
      </c>
      <c r="L186" s="6">
        <v>9082320.9399999995</v>
      </c>
      <c r="M186" s="6">
        <v>6790827.0800000001</v>
      </c>
      <c r="N186" s="6">
        <v>11544490.85</v>
      </c>
    </row>
    <row r="187" spans="3:14" ht="15.5" x14ac:dyDescent="0.35">
      <c r="C187" t="s">
        <v>58</v>
      </c>
      <c r="I187" s="6">
        <v>122.22</v>
      </c>
      <c r="J187" s="6">
        <v>333.33</v>
      </c>
      <c r="K187" s="5">
        <v>0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61</v>
      </c>
      <c r="I188" s="6">
        <v>1.4</v>
      </c>
      <c r="J188" s="6">
        <v>5.34</v>
      </c>
      <c r="K188" s="5">
        <v>0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209</v>
      </c>
      <c r="I189" s="5">
        <v>2930000000</v>
      </c>
      <c r="J189" s="5">
        <v>4680000000</v>
      </c>
      <c r="K189" s="5">
        <v>5480000000</v>
      </c>
      <c r="L189" s="5">
        <v>4650000000</v>
      </c>
      <c r="M189" s="5">
        <v>4550000000</v>
      </c>
      <c r="N189" s="5">
        <v>5880000000</v>
      </c>
    </row>
    <row r="190" spans="3:14" ht="15.5" x14ac:dyDescent="0.35">
      <c r="C190" t="s">
        <v>210</v>
      </c>
      <c r="I190" s="6">
        <v>1.8E-3</v>
      </c>
      <c r="J190" s="6">
        <v>2.8000000000000004E-3</v>
      </c>
      <c r="K190" s="6">
        <v>1.9E-2</v>
      </c>
      <c r="L190" s="6">
        <v>7.0499999999999993E-2</v>
      </c>
      <c r="M190" s="6">
        <v>6.1799999999999994E-2</v>
      </c>
      <c r="N190" s="6">
        <v>7.3800000000000004E-2</v>
      </c>
    </row>
    <row r="191" spans="3:14" ht="15.5" x14ac:dyDescent="0.35">
      <c r="C191" t="s">
        <v>211</v>
      </c>
      <c r="I191" s="6">
        <v>2.0999999999999999E-3</v>
      </c>
      <c r="J191" s="6">
        <v>3.4000000000000002E-3</v>
      </c>
      <c r="K191" s="6">
        <v>3.4300000000000004E-2</v>
      </c>
      <c r="L191" s="6">
        <v>6.1059999999999999</v>
      </c>
      <c r="M191" s="6">
        <v>-1.0548</v>
      </c>
      <c r="N191" s="6">
        <v>-0.79189999999999994</v>
      </c>
    </row>
    <row r="192" spans="3:14" ht="15.5" x14ac:dyDescent="0.35">
      <c r="C192" t="s">
        <v>212</v>
      </c>
      <c r="I192" s="6">
        <v>6.1999999999999998E-3</v>
      </c>
      <c r="J192" s="6">
        <v>2.6600000000000002E-2</v>
      </c>
      <c r="K192" s="6">
        <v>0.12689999999999999</v>
      </c>
      <c r="L192" s="6">
        <v>3.6861999999999999</v>
      </c>
      <c r="M192" s="6">
        <v>-9.9517999999999986</v>
      </c>
      <c r="N192" s="6">
        <v>-12.2592</v>
      </c>
    </row>
    <row r="193" spans="2:14" ht="15.5" x14ac:dyDescent="0.35">
      <c r="C193" t="s">
        <v>213</v>
      </c>
      <c r="I193" s="6">
        <v>0.73</v>
      </c>
      <c r="J193" s="6">
        <v>1.31</v>
      </c>
      <c r="K193" s="6">
        <v>2.56</v>
      </c>
      <c r="L193" s="6">
        <v>2.62</v>
      </c>
      <c r="M193" s="6">
        <v>2.09</v>
      </c>
      <c r="N193" s="6">
        <v>3.02</v>
      </c>
    </row>
    <row r="194" spans="2:14" ht="15.5" x14ac:dyDescent="0.35">
      <c r="C194" t="s">
        <v>55</v>
      </c>
      <c r="I194" s="6">
        <v>0.26</v>
      </c>
      <c r="J194" s="6">
        <v>1.17</v>
      </c>
      <c r="K194" s="5">
        <v>0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52</v>
      </c>
      <c r="I195" s="6">
        <v>42.83</v>
      </c>
      <c r="J195" s="6">
        <v>42.7</v>
      </c>
      <c r="K195" s="6">
        <v>20.81</v>
      </c>
      <c r="L195" s="6">
        <v>1487444.65</v>
      </c>
      <c r="M195" s="6">
        <v>-6437838.2000000002</v>
      </c>
      <c r="N195" s="6">
        <v>-14578963.52</v>
      </c>
    </row>
    <row r="196" spans="2:14" ht="15.5" x14ac:dyDescent="0.35">
      <c r="C196" t="s">
        <v>214</v>
      </c>
      <c r="I196" s="6">
        <v>0.26</v>
      </c>
      <c r="J196" s="6">
        <v>1.17</v>
      </c>
      <c r="K196" s="5">
        <v>0</v>
      </c>
      <c r="L196" s="5">
        <v>0</v>
      </c>
      <c r="M196" s="5">
        <v>0</v>
      </c>
      <c r="N196" s="5">
        <v>0</v>
      </c>
    </row>
    <row r="197" spans="2:14" ht="15.5" x14ac:dyDescent="0.35">
      <c r="C197" t="s">
        <v>215</v>
      </c>
      <c r="I197" s="6">
        <v>42.83</v>
      </c>
      <c r="J197" s="6">
        <v>42.7</v>
      </c>
      <c r="K197" s="6">
        <v>20.81</v>
      </c>
      <c r="L197" s="6">
        <v>1487444.65</v>
      </c>
      <c r="M197" s="6">
        <v>-6437838.2000000002</v>
      </c>
      <c r="N197" s="6">
        <v>-14578963.52</v>
      </c>
    </row>
    <row r="198" spans="2:14" ht="15.5" x14ac:dyDescent="0.35">
      <c r="C198" t="s">
        <v>216</v>
      </c>
      <c r="I198" s="5">
        <v>15000000000</v>
      </c>
      <c r="J198" s="5">
        <v>14000000000</v>
      </c>
      <c r="K198" s="5">
        <v>19000000000</v>
      </c>
      <c r="L198" s="5">
        <v>14000000000</v>
      </c>
      <c r="M198" s="5">
        <v>14000000000</v>
      </c>
      <c r="N198" s="5">
        <v>13000000000</v>
      </c>
    </row>
    <row r="199" spans="2:14" ht="15.5" x14ac:dyDescent="0.35">
      <c r="C199" t="s">
        <v>217</v>
      </c>
      <c r="I199" s="5">
        <v>4000000000</v>
      </c>
      <c r="J199" s="5">
        <v>13000000000</v>
      </c>
      <c r="K199" s="5">
        <v>14000000000</v>
      </c>
      <c r="L199" s="5">
        <v>0</v>
      </c>
      <c r="M199" s="5">
        <v>1000000000</v>
      </c>
      <c r="N199" s="5">
        <v>1000000000</v>
      </c>
    </row>
    <row r="200" spans="2:14" ht="15.5" x14ac:dyDescent="0.35">
      <c r="C200" t="s">
        <v>25</v>
      </c>
      <c r="I200" s="5">
        <v>19000000000</v>
      </c>
      <c r="J200" s="5">
        <v>27000000000</v>
      </c>
      <c r="K200" s="5">
        <v>33000000000</v>
      </c>
      <c r="L200" s="5">
        <v>14000000000</v>
      </c>
      <c r="M200" s="5">
        <v>14000000000</v>
      </c>
      <c r="N200" s="5">
        <v>14000000000</v>
      </c>
    </row>
    <row r="201" spans="2:14" ht="15.5" x14ac:dyDescent="0.35">
      <c r="C201" t="s">
        <v>22</v>
      </c>
      <c r="I201" s="5">
        <v>8000000000</v>
      </c>
      <c r="J201" s="5">
        <v>15000000000</v>
      </c>
      <c r="K201" s="5">
        <v>27000000000</v>
      </c>
      <c r="L201" s="5">
        <v>12000000000</v>
      </c>
      <c r="M201" s="5">
        <v>13000000000</v>
      </c>
      <c r="N201" s="5">
        <v>14000000000</v>
      </c>
    </row>
    <row r="202" spans="2:14" ht="15.5" x14ac:dyDescent="0.35">
      <c r="C202" t="s">
        <v>218</v>
      </c>
      <c r="I202" s="5">
        <v>42000000000</v>
      </c>
      <c r="J202" s="5">
        <v>41000000000</v>
      </c>
      <c r="K202" s="5">
        <v>13000000000</v>
      </c>
      <c r="L202" s="5">
        <v>-5000000000</v>
      </c>
      <c r="M202" s="5">
        <v>-7000000000</v>
      </c>
      <c r="N202" s="5">
        <v>-9000000000</v>
      </c>
    </row>
    <row r="203" spans="2:14" ht="15.5" x14ac:dyDescent="0.35">
      <c r="C203" t="s">
        <v>219</v>
      </c>
      <c r="I203" s="5">
        <v>1000000000</v>
      </c>
      <c r="J203" s="5">
        <v>-14000000000</v>
      </c>
      <c r="K203" s="5">
        <v>-18000000000</v>
      </c>
      <c r="L203" s="5">
        <v>1000000000</v>
      </c>
      <c r="M203" s="5">
        <v>2000000000</v>
      </c>
      <c r="N203" s="5">
        <v>1000000000</v>
      </c>
    </row>
    <row r="204" spans="2:14" ht="15.5" x14ac:dyDescent="0.35">
      <c r="C204" t="s">
        <v>220</v>
      </c>
      <c r="I204" s="5">
        <v>-8000000000</v>
      </c>
      <c r="J204" s="5">
        <v>-2000000000</v>
      </c>
      <c r="K204" s="5">
        <v>-48000000000</v>
      </c>
      <c r="L204" s="5">
        <v>0</v>
      </c>
      <c r="N204" s="5">
        <v>0</v>
      </c>
    </row>
    <row r="205" spans="2:14" ht="15.5" x14ac:dyDescent="0.35">
      <c r="C205" t="s">
        <v>14</v>
      </c>
      <c r="I205" s="5">
        <v>-7000000000</v>
      </c>
      <c r="J205" s="5">
        <v>-16000000000</v>
      </c>
      <c r="K205" s="5">
        <v>-66000000000</v>
      </c>
      <c r="L205" s="5">
        <v>1000000000</v>
      </c>
      <c r="M205" s="5">
        <v>2000000000</v>
      </c>
      <c r="N205" s="5">
        <v>1000000000</v>
      </c>
    </row>
    <row r="206" spans="2:14" ht="15.5" x14ac:dyDescent="0.35">
      <c r="C206" t="s">
        <v>16</v>
      </c>
      <c r="I206" s="6">
        <v>-2.02</v>
      </c>
      <c r="J206" s="6">
        <v>-4.8</v>
      </c>
      <c r="K206" s="6">
        <v>-26.3</v>
      </c>
      <c r="L206" s="6">
        <v>4229725.5999999996</v>
      </c>
      <c r="M206" s="6">
        <v>8325455.4900000002</v>
      </c>
      <c r="N206" s="6">
        <v>4460772.84</v>
      </c>
    </row>
    <row r="208" spans="2:14" ht="15.5" x14ac:dyDescent="0.35">
      <c r="B208" t="s">
        <v>221</v>
      </c>
      <c r="C208" t="s">
        <v>222</v>
      </c>
      <c r="D208" s="5">
        <v>-20000000000</v>
      </c>
      <c r="E208" s="5">
        <v>2000000000</v>
      </c>
      <c r="F208" s="5">
        <v>101000000</v>
      </c>
      <c r="G208" s="5">
        <v>300000000</v>
      </c>
      <c r="H208" s="5">
        <v>-18000000000</v>
      </c>
      <c r="I208" s="5">
        <v>313000000</v>
      </c>
      <c r="J208" s="5">
        <v>504000000</v>
      </c>
      <c r="K208" s="5">
        <v>2000000000</v>
      </c>
      <c r="L208" s="5">
        <v>2000000000</v>
      </c>
      <c r="M208" s="5">
        <v>1000000000</v>
      </c>
      <c r="N208" s="5">
        <v>2000000000</v>
      </c>
    </row>
    <row r="209" spans="3:14" ht="15.5" x14ac:dyDescent="0.35">
      <c r="C209" t="s">
        <v>43</v>
      </c>
      <c r="D209" s="6">
        <v>-5.9</v>
      </c>
      <c r="E209" s="6">
        <v>0.66</v>
      </c>
      <c r="F209" s="6">
        <v>0.03</v>
      </c>
      <c r="G209" s="6">
        <v>0.09</v>
      </c>
      <c r="H209" s="6">
        <v>-5.12</v>
      </c>
      <c r="I209" s="6">
        <v>0.09</v>
      </c>
      <c r="J209" s="6">
        <v>0.15</v>
      </c>
      <c r="K209" s="6">
        <v>0.52</v>
      </c>
      <c r="L209" s="6">
        <v>0.53</v>
      </c>
      <c r="M209" s="6">
        <v>0.4</v>
      </c>
      <c r="N209" s="6">
        <v>0.67</v>
      </c>
    </row>
    <row r="210" spans="3:14" ht="15.5" x14ac:dyDescent="0.35">
      <c r="C210" t="s">
        <v>229</v>
      </c>
      <c r="D210" s="5">
        <v>-2000000000</v>
      </c>
      <c r="E210" s="5">
        <v>15000000000</v>
      </c>
      <c r="F210" s="5">
        <v>4000000000</v>
      </c>
      <c r="G210" s="5">
        <v>7000000000</v>
      </c>
      <c r="H210" s="5">
        <v>24000000000</v>
      </c>
      <c r="I210" s="5">
        <v>27000000000</v>
      </c>
      <c r="J210" s="5">
        <v>32000000000</v>
      </c>
      <c r="K210" s="5">
        <v>39000000000</v>
      </c>
      <c r="L210" s="5">
        <v>39000000000</v>
      </c>
      <c r="M210" s="5">
        <v>39000000000</v>
      </c>
      <c r="N210" s="5">
        <v>58000000000</v>
      </c>
    </row>
    <row r="211" spans="3:14" ht="15.5" x14ac:dyDescent="0.35">
      <c r="C211" t="s">
        <v>234</v>
      </c>
      <c r="I211" s="6">
        <v>-22.83</v>
      </c>
    </row>
    <row r="212" spans="3:14" ht="15.5" x14ac:dyDescent="0.35">
      <c r="C212" t="s">
        <v>235</v>
      </c>
      <c r="I212" s="6">
        <v>-22.83</v>
      </c>
    </row>
    <row r="213" spans="3:14" ht="15.5" x14ac:dyDescent="0.35">
      <c r="C213" t="s">
        <v>236</v>
      </c>
      <c r="I213" s="6">
        <v>7.42</v>
      </c>
    </row>
    <row r="214" spans="3:14" ht="15.5" x14ac:dyDescent="0.35">
      <c r="C214" t="s">
        <v>237</v>
      </c>
      <c r="I214" s="6">
        <v>-4.3799999999999999E-2</v>
      </c>
    </row>
    <row r="215" spans="3:14" ht="15.5" x14ac:dyDescent="0.35">
      <c r="C215" t="s">
        <v>238</v>
      </c>
      <c r="I215" s="6">
        <v>16.8</v>
      </c>
    </row>
    <row r="216" spans="3:14" ht="15.5" x14ac:dyDescent="0.35">
      <c r="C216" t="s">
        <v>239</v>
      </c>
      <c r="I216" s="6">
        <v>6.2</v>
      </c>
    </row>
    <row r="217" spans="3:14" ht="15.5" x14ac:dyDescent="0.35">
      <c r="C217" t="s">
        <v>240</v>
      </c>
      <c r="I217" s="6">
        <v>-91.56</v>
      </c>
    </row>
    <row r="218" spans="3:14" ht="15.5" x14ac:dyDescent="0.35">
      <c r="C218" t="s">
        <v>241</v>
      </c>
      <c r="I218" s="6">
        <v>-91.56</v>
      </c>
    </row>
    <row r="219" spans="3:14" ht="15.5" x14ac:dyDescent="0.35">
      <c r="C219" t="s">
        <v>243</v>
      </c>
      <c r="I219" s="5">
        <v>141</v>
      </c>
    </row>
    <row r="220" spans="3:14" ht="15.5" x14ac:dyDescent="0.35">
      <c r="C220" t="s">
        <v>244</v>
      </c>
      <c r="I220" s="6">
        <v>-0.02</v>
      </c>
    </row>
    <row r="221" spans="3:14" ht="15.5" x14ac:dyDescent="0.35">
      <c r="C221" t="s">
        <v>245</v>
      </c>
      <c r="I221" s="6">
        <v>-1.1100000000000001</v>
      </c>
    </row>
    <row r="222" spans="3:14" ht="15.5" x14ac:dyDescent="0.35">
      <c r="C222" t="s">
        <v>246</v>
      </c>
      <c r="I222" s="6">
        <v>-5.12</v>
      </c>
    </row>
    <row r="223" spans="3:14" ht="15.5" x14ac:dyDescent="0.35">
      <c r="C223" t="s">
        <v>247</v>
      </c>
      <c r="I223" s="6">
        <v>-5.12</v>
      </c>
    </row>
    <row r="224" spans="3:14" ht="15.5" x14ac:dyDescent="0.35">
      <c r="C224" t="s">
        <v>248</v>
      </c>
      <c r="I224" s="6">
        <v>6.96</v>
      </c>
    </row>
    <row r="225" spans="3:9" ht="15.5" x14ac:dyDescent="0.35">
      <c r="C225" t="s">
        <v>249</v>
      </c>
      <c r="D225" s="6">
        <v>3.68</v>
      </c>
    </row>
    <row r="226" spans="3:9" ht="15.5" x14ac:dyDescent="0.35">
      <c r="C226" t="s">
        <v>250</v>
      </c>
      <c r="I226" s="6">
        <v>18.86</v>
      </c>
    </row>
    <row r="227" spans="3:9" ht="15.5" x14ac:dyDescent="0.35">
      <c r="C227" t="s">
        <v>251</v>
      </c>
      <c r="I227" s="6">
        <v>-1.28</v>
      </c>
    </row>
    <row r="228" spans="3:9" ht="15.5" x14ac:dyDescent="0.35">
      <c r="C228" t="s">
        <v>252</v>
      </c>
      <c r="D228" s="6">
        <v>1.7</v>
      </c>
    </row>
    <row r="229" spans="3:9" ht="15.5" x14ac:dyDescent="0.35">
      <c r="C229" t="s">
        <v>253</v>
      </c>
      <c r="D229" s="6">
        <v>1.33</v>
      </c>
    </row>
    <row r="230" spans="3:9" ht="15.5" x14ac:dyDescent="0.35">
      <c r="C230" t="s">
        <v>254</v>
      </c>
      <c r="D230" s="6">
        <v>0.1</v>
      </c>
    </row>
    <row r="231" spans="3:9" ht="15.5" x14ac:dyDescent="0.35">
      <c r="C231" t="s">
        <v>255</v>
      </c>
      <c r="D231" s="6">
        <v>0.02</v>
      </c>
    </row>
    <row r="232" spans="3:9" ht="15.5" x14ac:dyDescent="0.35">
      <c r="C232" t="s">
        <v>256</v>
      </c>
      <c r="D232" s="6">
        <v>0.54</v>
      </c>
    </row>
    <row r="233" spans="3:9" ht="15.5" x14ac:dyDescent="0.35">
      <c r="C233" t="s">
        <v>257</v>
      </c>
      <c r="D233" s="6">
        <v>0.09</v>
      </c>
    </row>
    <row r="234" spans="3:9" ht="15.5" x14ac:dyDescent="0.35">
      <c r="C234" t="s">
        <v>258</v>
      </c>
      <c r="D234" s="6">
        <v>1.1599999999999999</v>
      </c>
    </row>
    <row r="235" spans="3:9" ht="15.5" x14ac:dyDescent="0.35">
      <c r="C235" t="s">
        <v>259</v>
      </c>
      <c r="I235" s="6">
        <v>-0.94</v>
      </c>
    </row>
    <row r="236" spans="3:9" ht="15.5" x14ac:dyDescent="0.35">
      <c r="C236" t="s">
        <v>12</v>
      </c>
      <c r="D236" s="5">
        <v>0</v>
      </c>
    </row>
    <row r="237" spans="3:9" ht="15.5" x14ac:dyDescent="0.35">
      <c r="C237" t="s">
        <v>260</v>
      </c>
      <c r="I237" s="6">
        <v>3.39</v>
      </c>
    </row>
    <row r="238" spans="3:9" ht="15.5" x14ac:dyDescent="0.35">
      <c r="C238" t="s">
        <v>261</v>
      </c>
      <c r="I238" s="6">
        <v>-0.17610000000000001</v>
      </c>
    </row>
    <row r="239" spans="3:9" ht="15.5" x14ac:dyDescent="0.35">
      <c r="C239" t="s">
        <v>262</v>
      </c>
      <c r="I239" s="6">
        <v>-0.2717</v>
      </c>
    </row>
    <row r="240" spans="3:9" ht="15.5" x14ac:dyDescent="0.35">
      <c r="C240" t="s">
        <v>263</v>
      </c>
      <c r="I240" s="6">
        <v>-7.9000000000000008E-3</v>
      </c>
    </row>
    <row r="241" spans="3:9" ht="15.5" x14ac:dyDescent="0.35">
      <c r="C241" t="s">
        <v>264</v>
      </c>
      <c r="I241" s="6">
        <v>-7.0999999999999995E-3</v>
      </c>
    </row>
    <row r="242" spans="3:9" ht="15.5" x14ac:dyDescent="0.35">
      <c r="C242" t="s">
        <v>265</v>
      </c>
      <c r="D242" s="6">
        <v>59.08</v>
      </c>
    </row>
    <row r="243" spans="3:9" ht="15.5" x14ac:dyDescent="0.35">
      <c r="C243" t="s">
        <v>266</v>
      </c>
      <c r="D243" s="6">
        <v>330.59</v>
      </c>
    </row>
    <row r="244" spans="3:9" ht="15.5" x14ac:dyDescent="0.35">
      <c r="C244" t="s">
        <v>340</v>
      </c>
      <c r="D244" s="6">
        <v>32.33</v>
      </c>
    </row>
    <row r="245" spans="3:9" ht="15.5" x14ac:dyDescent="0.35">
      <c r="C245" t="s">
        <v>267</v>
      </c>
      <c r="D245" s="6">
        <v>357.34</v>
      </c>
    </row>
    <row r="246" spans="3:9" ht="15.5" x14ac:dyDescent="0.35">
      <c r="C246" t="s">
        <v>268</v>
      </c>
      <c r="D246" s="6">
        <v>1.54</v>
      </c>
    </row>
    <row r="247" spans="3:9" ht="15.5" x14ac:dyDescent="0.35">
      <c r="C247" t="s">
        <v>269</v>
      </c>
      <c r="I247" s="6">
        <v>0.17</v>
      </c>
    </row>
    <row r="248" spans="3:9" ht="15.5" x14ac:dyDescent="0.35">
      <c r="C248" t="s">
        <v>270</v>
      </c>
      <c r="I248" s="6">
        <v>0.52</v>
      </c>
    </row>
    <row r="249" spans="3:9" ht="15.5" x14ac:dyDescent="0.35">
      <c r="C249" t="s">
        <v>39</v>
      </c>
      <c r="I249" s="5">
        <v>401000000000</v>
      </c>
    </row>
    <row r="250" spans="3:9" ht="15.5" x14ac:dyDescent="0.35">
      <c r="C250" t="s">
        <v>271</v>
      </c>
      <c r="I250" s="5">
        <v>388000000000</v>
      </c>
    </row>
    <row r="251" spans="3:9" ht="15.5" x14ac:dyDescent="0.35">
      <c r="C251" t="s">
        <v>272</v>
      </c>
      <c r="I251" s="5">
        <v>3430000000</v>
      </c>
    </row>
    <row r="252" spans="3:9" ht="15.5" x14ac:dyDescent="0.35">
      <c r="C252" t="s">
        <v>273</v>
      </c>
      <c r="I252" s="6">
        <v>0.50070000000000003</v>
      </c>
    </row>
    <row r="253" spans="3:9" ht="15.5" x14ac:dyDescent="0.35">
      <c r="C253" t="s">
        <v>274</v>
      </c>
      <c r="D253" s="6">
        <v>0.13439999999999999</v>
      </c>
    </row>
    <row r="254" spans="3:9" ht="15.5" x14ac:dyDescent="0.35">
      <c r="C254" t="s">
        <v>275</v>
      </c>
      <c r="D254" s="6">
        <v>-0.15689999999999998</v>
      </c>
    </row>
    <row r="255" spans="3:9" ht="15.5" x14ac:dyDescent="0.35">
      <c r="C255" t="s">
        <v>276</v>
      </c>
      <c r="D255" s="6">
        <v>9.9559999999999995</v>
      </c>
    </row>
    <row r="256" spans="3:9" ht="15.5" x14ac:dyDescent="0.35">
      <c r="C256" t="s">
        <v>277</v>
      </c>
      <c r="D256" s="6">
        <v>-1.2838999999999998</v>
      </c>
    </row>
    <row r="257" spans="3:9" ht="15.5" x14ac:dyDescent="0.35">
      <c r="C257" t="s">
        <v>278</v>
      </c>
      <c r="D257" s="6">
        <v>-0.4587</v>
      </c>
    </row>
    <row r="258" spans="3:9" ht="15.5" x14ac:dyDescent="0.35">
      <c r="C258" t="s">
        <v>279</v>
      </c>
      <c r="D258" s="6">
        <v>-21.128</v>
      </c>
    </row>
    <row r="259" spans="3:9" ht="15.5" x14ac:dyDescent="0.35">
      <c r="C259" t="s">
        <v>286</v>
      </c>
      <c r="I259" s="5">
        <v>7</v>
      </c>
    </row>
    <row r="260" spans="3:9" ht="15.5" x14ac:dyDescent="0.35">
      <c r="C260" t="s">
        <v>287</v>
      </c>
      <c r="I260" s="6">
        <v>0.53</v>
      </c>
    </row>
    <row r="261" spans="3:9" ht="15.5" x14ac:dyDescent="0.35">
      <c r="C261" t="s">
        <v>288</v>
      </c>
      <c r="I261" s="6">
        <v>0.34</v>
      </c>
    </row>
    <row r="262" spans="3:9" ht="15.5" x14ac:dyDescent="0.35">
      <c r="C262" t="s">
        <v>289</v>
      </c>
      <c r="I262" s="6">
        <v>0.1</v>
      </c>
    </row>
    <row r="263" spans="3:9" ht="15.5" x14ac:dyDescent="0.35">
      <c r="C263" t="s">
        <v>553</v>
      </c>
      <c r="I263" s="6">
        <v>0.36</v>
      </c>
    </row>
    <row r="264" spans="3:9" ht="15.5" x14ac:dyDescent="0.35">
      <c r="C264" t="s">
        <v>290</v>
      </c>
      <c r="I264" s="6">
        <v>0.12</v>
      </c>
    </row>
    <row r="265" spans="3:9" ht="15.5" x14ac:dyDescent="0.35">
      <c r="C265" t="s">
        <v>291</v>
      </c>
      <c r="I265" s="6">
        <v>0.24</v>
      </c>
    </row>
    <row r="266" spans="3:9" ht="15.5" x14ac:dyDescent="0.35">
      <c r="C266" t="s">
        <v>292</v>
      </c>
      <c r="I266" s="6">
        <v>0.03</v>
      </c>
    </row>
    <row r="267" spans="3:9" ht="15.5" x14ac:dyDescent="0.35">
      <c r="C267" t="s">
        <v>293</v>
      </c>
      <c r="I267" s="5">
        <v>24000000000</v>
      </c>
    </row>
    <row r="268" spans="3:9" ht="15.5" x14ac:dyDescent="0.35">
      <c r="C268" t="s">
        <v>294</v>
      </c>
      <c r="I268" s="5">
        <v>9000000000</v>
      </c>
    </row>
    <row r="269" spans="3:9" ht="15.5" x14ac:dyDescent="0.35">
      <c r="C269" t="s">
        <v>295</v>
      </c>
      <c r="I269" s="5">
        <v>2000000000</v>
      </c>
    </row>
    <row r="270" spans="3:9" ht="15.5" x14ac:dyDescent="0.35">
      <c r="C270" t="s">
        <v>296</v>
      </c>
      <c r="I270" s="5">
        <v>-18000000000</v>
      </c>
    </row>
    <row r="271" spans="3:9" ht="15.5" x14ac:dyDescent="0.35">
      <c r="C271" t="s">
        <v>297</v>
      </c>
      <c r="D271" s="5">
        <v>13000000000</v>
      </c>
    </row>
    <row r="272" spans="3:9" ht="15.5" x14ac:dyDescent="0.35">
      <c r="C272" t="s">
        <v>298</v>
      </c>
      <c r="D272" s="5">
        <v>100000000000</v>
      </c>
    </row>
    <row r="273" spans="3:9" ht="15.5" x14ac:dyDescent="0.35">
      <c r="C273" t="s">
        <v>299</v>
      </c>
      <c r="D273" s="5">
        <v>35000000000</v>
      </c>
    </row>
    <row r="274" spans="3:9" ht="15.5" x14ac:dyDescent="0.35">
      <c r="C274" t="s">
        <v>206</v>
      </c>
      <c r="D274" s="5">
        <v>48000000000</v>
      </c>
    </row>
    <row r="275" spans="3:9" ht="15.5" x14ac:dyDescent="0.35">
      <c r="C275" t="s">
        <v>205</v>
      </c>
      <c r="I275" s="5">
        <v>65000000000</v>
      </c>
    </row>
    <row r="276" spans="3:9" ht="15.5" x14ac:dyDescent="0.35">
      <c r="C276" t="s">
        <v>204</v>
      </c>
      <c r="D276" s="5">
        <v>3000000000</v>
      </c>
    </row>
    <row r="277" spans="3:9" ht="15.5" x14ac:dyDescent="0.35">
      <c r="C277" t="s">
        <v>203</v>
      </c>
      <c r="D277" s="5">
        <v>12000000000</v>
      </c>
    </row>
    <row r="278" spans="3:9" ht="15.5" x14ac:dyDescent="0.35">
      <c r="C278" t="s">
        <v>23</v>
      </c>
      <c r="D278" s="5">
        <v>16000000000</v>
      </c>
    </row>
    <row r="279" spans="3:9" ht="15.5" x14ac:dyDescent="0.35">
      <c r="C279" t="s">
        <v>20</v>
      </c>
      <c r="D279" s="5">
        <v>5000000000</v>
      </c>
    </row>
    <row r="280" spans="3:9" ht="15.5" x14ac:dyDescent="0.35">
      <c r="C280" t="s">
        <v>300</v>
      </c>
      <c r="I280" s="5">
        <v>65000000000</v>
      </c>
    </row>
    <row r="281" spans="3:9" ht="15.5" x14ac:dyDescent="0.35">
      <c r="C281" t="s">
        <v>301</v>
      </c>
      <c r="I281" s="5">
        <v>-4000000000</v>
      </c>
    </row>
    <row r="282" spans="3:9" ht="15.5" x14ac:dyDescent="0.35">
      <c r="C282" t="s">
        <v>302</v>
      </c>
      <c r="I282" s="5">
        <v>0</v>
      </c>
    </row>
    <row r="283" spans="3:9" ht="15.5" x14ac:dyDescent="0.35">
      <c r="C283" t="s">
        <v>303</v>
      </c>
      <c r="I283" s="5">
        <v>6000000000</v>
      </c>
    </row>
    <row r="284" spans="3:9" ht="15.5" x14ac:dyDescent="0.35">
      <c r="C284" t="s">
        <v>304</v>
      </c>
      <c r="I284" s="5">
        <v>-8000000000</v>
      </c>
    </row>
    <row r="285" spans="3:9" ht="15.5" x14ac:dyDescent="0.35">
      <c r="C285" t="s">
        <v>305</v>
      </c>
      <c r="I285" s="5">
        <v>5000000000</v>
      </c>
    </row>
  </sheetData>
  <pageMargins left="0.7" right="0.7" top="0.75" bottom="0.75" header="0.3" footer="0.3"/>
  <ignoredErrors>
    <ignoredError sqref="A1:N28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3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685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686</v>
      </c>
      <c r="D2" s="2" vm="69">
        <f ca="1">IFERROR(_xlfn.STOCKHISTORY("XIDX:" &amp; $C$1, D3, , 0, 0, 1), "Libur")</f>
        <v>1115</v>
      </c>
      <c r="H2" s="2" vm="69">
        <f ca="1">IFERROR(INDEX(D2:G2,COUNT(D2:G2)),"")</f>
        <v>1115</v>
      </c>
      <c r="I2" s="2" vm="70">
        <f ca="1">IFERROR(_xlfn.STOCKHISTORY("XIDX:" &amp; $C$1, I1, , 0, 0, 1), "Libur")</f>
        <v>1125</v>
      </c>
      <c r="J2" s="2" vm="71">
        <f ca="1">IFERROR(_xlfn.STOCKHISTORY("XIDX:" &amp; $C$1, J1, , 0, 0, 1), "Libur")</f>
        <v>755</v>
      </c>
      <c r="K2" s="2" vm="72">
        <f ca="1">IFERROR(_xlfn.STOCKHISTORY("XIDX:" &amp; $C$1, K1, , 0, 0, 1), "Libur")</f>
        <v>1000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6809824000000</v>
      </c>
      <c r="H4" s="2">
        <f>IFERROR(SUM(D4:G4)*(4/MAX(1,COUNT(D4:G4))),"")</f>
        <v>27239296000000</v>
      </c>
      <c r="I4" s="2">
        <f>IFERROR(INDEX(I51:I500,MATCH($C$4,$C$51:$C$500,0)),"")</f>
        <v>29632799000000</v>
      </c>
      <c r="J4" s="2">
        <f>IFERROR(INDEX(J51:J500,MATCH($C$4,$C$51:$C$500,0)),"")</f>
        <v>26965262000000</v>
      </c>
      <c r="K4" s="2">
        <f>IFERROR(INDEX(K51:K500,MATCH($C$4,$C$51:$C$500,0)),"")</f>
        <v>23857861000000</v>
      </c>
      <c r="L4" s="2">
        <f>IFERROR(INDEX(L51:L500,MATCH($C$4,$C$51:$C$500,0)),"")</f>
        <v>9567955000000</v>
      </c>
      <c r="M4" s="2">
        <f>IFERROR(INDEX(M51:M500,MATCH($C$4,$C$51:$C$500,0)),"")</f>
        <v>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3153022000000</v>
      </c>
      <c r="H5" s="2">
        <f>IFERROR(SUM(D5:G5)*(4/MAX(1,COUNT(D5:G5))),"")</f>
        <v>12612088000000</v>
      </c>
      <c r="I5" s="2">
        <f>IFERROR(INDEX(I51:I500,MATCH($C$5,$C$51:$C$500,0)),"")</f>
        <v>10152930000000</v>
      </c>
      <c r="J5" s="2">
        <f>IFERROR(INDEX(J51:J500,MATCH($C$5,$C$51:$C$500,0)),"")</f>
        <v>8674712000000</v>
      </c>
      <c r="K5" s="2">
        <f>IFERROR(INDEX(K51:K500,MATCH($C$5,$C$51:$C$500,0)),"")</f>
        <v>5424732000000</v>
      </c>
      <c r="L5" s="2">
        <f>IFERROR(INDEX(L51:L500,MATCH($C$5,$C$51:$C$500,0)),"")</f>
        <v>5525529000000</v>
      </c>
      <c r="M5" s="2">
        <f>IFERROR(INDEX(M51:M500,MATCH($C$5,$C$51:$C$500,0)),"")</f>
        <v>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50028856000000</v>
      </c>
      <c r="H6" s="2">
        <f>IFERROR(INDEX(D6:G6,COUNT(D6:G6)),"")</f>
        <v>50028856000000</v>
      </c>
      <c r="I6" s="2">
        <f>IFERROR(INDEX(I51:I500,MATCH($C$6,$C$51:$C$500,0)),"")</f>
        <v>46755865000000</v>
      </c>
      <c r="J6" s="2">
        <f>IFERROR(INDEX(J51:J500,MATCH($C$6,$C$51:$C$500,0)),"")</f>
        <v>36454054000000</v>
      </c>
      <c r="K6" s="2">
        <f>IFERROR(INDEX(K51:K500,MATCH($C$6,$C$51:$C$500,0)),"")</f>
        <v>28391963000000</v>
      </c>
      <c r="L6" s="2">
        <f>IFERROR(INDEX(L51:L500,MATCH($C$6,$C$51:$C$500,0)),"")</f>
        <v>14229133098668</v>
      </c>
      <c r="M6" s="2">
        <f>IFERROR(INDEX(M51:M500,MATCH($C$6,$C$51:$C$500,0)),"")</f>
        <v>9542266790587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63.1</v>
      </c>
      <c r="H7" s="3">
        <f>IFERROR(INDEX(D7:G7,COUNT(D7:G7)),"")</f>
        <v>63.1</v>
      </c>
      <c r="I7" s="3">
        <f>IFERROR(INDEX(I51:I500,MATCH($C$7,$C$51:$C$500,0))/1000000000,"")</f>
        <v>63.1</v>
      </c>
      <c r="J7" s="3">
        <f>IFERROR(INDEX(J51:J500,MATCH($C$7,$C$51:$C$500,0))/1000000000,"")</f>
        <v>63.1</v>
      </c>
      <c r="K7" s="3">
        <f>IFERROR(INDEX(K51:K500,MATCH($C$7,$C$51:$C$500,0))/1000000000,"")</f>
        <v>63.1</v>
      </c>
      <c r="L7" s="3">
        <f>IFERROR(INDEX(L51:L500,MATCH($C$7,$C$51:$C$500,0))/1000000000,"")</f>
        <v>55.1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313000000000</v>
      </c>
      <c r="H8" s="2">
        <f>IFERROR(INDEX(D8:G8,COUNT(D8:G8)),"")</f>
        <v>313000000000</v>
      </c>
      <c r="I8" s="2">
        <f>IFERROR(INDEX(I51:I500,MATCH($C$8,$C$51:$C$500,0)),"")</f>
        <v>7993000000000</v>
      </c>
      <c r="J8" s="2">
        <f>IFERROR(INDEX(J51:J500,MATCH($C$8,$C$51:$C$500,0)),"")</f>
        <v>5060000000000</v>
      </c>
      <c r="K8" s="2">
        <f>IFERROR(INDEX(K51:K500,MATCH($C$8,$C$51:$C$500,0)),"")</f>
        <v>4211000000000</v>
      </c>
      <c r="L8" s="2">
        <f>IFERROR(INDEX(L51:L500,MATCH($C$8,$C$51:$C$500,0)),"")</f>
        <v>-801000000000</v>
      </c>
      <c r="M8" s="2">
        <f>IFERROR(INDEX(M51:M500,MATCH($C$8,$C$51:$C$500,0)),"")</f>
        <v>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4.96</v>
      </c>
      <c r="H9" s="3">
        <f>IFERROR(INDEX(D9:G9,COUNT(D9:G9)),"")</f>
        <v>4.96</v>
      </c>
      <c r="I9" s="3">
        <f>IFERROR(INDEX(I51:I500,MATCH($C$9,$C$51:$C$500,0)),"")</f>
        <v>126.67</v>
      </c>
      <c r="J9" s="3">
        <f>IFERROR(INDEX(J51:J500,MATCH($C$9,$C$51:$C$500,0)),"")</f>
        <v>80.19</v>
      </c>
      <c r="K9" s="3">
        <f>IFERROR(INDEX(K51:K500,MATCH($C$9,$C$51:$C$500,0)),"")</f>
        <v>66.739999999999995</v>
      </c>
      <c r="L9" s="3">
        <f>IFERROR(INDEX(L51:L500,MATCH($C$9,$C$51:$C$500,0)),"")</f>
        <v>-14.54</v>
      </c>
      <c r="M9" s="3">
        <f>IFERROR(INDEX(M51:M500,MATCH($C$9,$C$51:$C$500,0)),"")</f>
        <v>0</v>
      </c>
    </row>
    <row r="10" spans="1:13" ht="15.5" x14ac:dyDescent="0.35">
      <c r="C10" t="s">
        <v>17</v>
      </c>
      <c r="D10" s="3">
        <f ca="1">IFERROR(IF(D9=0,"",D2/D9),"")</f>
        <v>224.79838709677421</v>
      </c>
      <c r="I10" s="3">
        <f ca="1">IFERROR(IF(I9=0,"",I2/I9),"")</f>
        <v>8.8813452277571638</v>
      </c>
      <c r="J10" s="3">
        <f ca="1">IFERROR(IF(J9=0,"",J2/J9),"")</f>
        <v>9.415139044768674</v>
      </c>
      <c r="K10" s="3">
        <f ca="1">IFERROR(IF(K9=0,"",K2/K9),"")</f>
        <v>14.983518130056938</v>
      </c>
      <c r="L10" s="3" t="str">
        <f ca="1">IFERROR(IF(L9=0,"",L2/L9),"")</f>
        <v/>
      </c>
      <c r="M10" s="3" t="str">
        <f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5491597000000</v>
      </c>
      <c r="H11" s="2">
        <f>IFERROR(INDEX(D11:G11,COUNT(D11:G11)),"")</f>
        <v>5491597000000</v>
      </c>
      <c r="I11" s="2">
        <f>IFERROR(INDEX(I51:I500,MATCH($C$11,$C$51:$C$500,0)),"")</f>
        <v>6016371000000</v>
      </c>
      <c r="J11" s="2">
        <f>IFERROR(INDEX(J51:J500,MATCH($C$11,$C$51:$C$500,0)),"")</f>
        <v>6486402000000</v>
      </c>
      <c r="K11" s="2">
        <f>IFERROR(INDEX(K51:K500,MATCH($C$11,$C$51:$C$500,0)),"")</f>
        <v>3934723000000</v>
      </c>
      <c r="L11" s="2">
        <f>IFERROR(INDEX(L51:L500,MATCH($C$11,$C$51:$C$500,0)),"")</f>
        <v>1276860255567</v>
      </c>
      <c r="M11" s="2">
        <f>IFERROR(INDEX(M51:M500,MATCH($C$11,$C$51:$C$500,0)),"")</f>
        <v>2577855693466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3530000000000</v>
      </c>
      <c r="H12" s="2">
        <f>IFERROR(INDEX(D12:G12,COUNT(D12:G12)),"")</f>
        <v>3530000000000</v>
      </c>
      <c r="I12" s="2">
        <f>IFERROR(INDEX(I51:I500,MATCH($C$12,$C$51:$C$500,0)),"")</f>
        <v>3364000000000</v>
      </c>
      <c r="J12" s="2">
        <f>IFERROR(INDEX(J51:J500,MATCH($C$12,$C$51:$C$500,0)),"")</f>
        <v>4316000000000</v>
      </c>
      <c r="K12" s="2">
        <f>IFERROR(INDEX(K51:K500,MATCH($C$12,$C$51:$C$500,0)),"")</f>
        <v>4611000000000</v>
      </c>
      <c r="L12" s="2">
        <f>IFERROR(INDEX(L51:L500,MATCH($C$12,$C$51:$C$500,0)),"")</f>
        <v>7149000000000</v>
      </c>
      <c r="M12" s="2">
        <f>IFERROR(INDEX(M51:M500,MATCH($C$12,$C$51:$C$500,0)),"")</f>
        <v>2907000000000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9021000000000</v>
      </c>
      <c r="H13" s="2">
        <f>IFERROR(INDEX(D13:G13,COUNT(D13:G13)),"")</f>
        <v>9021000000000</v>
      </c>
      <c r="I13" s="2">
        <f>IFERROR(INDEX(I51:I500,MATCH($C$13,$C$51:$C$500,0)),"")</f>
        <v>9380000000000</v>
      </c>
      <c r="J13" s="2">
        <f>IFERROR(INDEX(J51:J500,MATCH($C$13,$C$51:$C$500,0)),"")</f>
        <v>10802000000000</v>
      </c>
      <c r="K13" s="2">
        <f>IFERROR(INDEX(K51:K500,MATCH($C$13,$C$51:$C$500,0)),"")</f>
        <v>8545000000000</v>
      </c>
      <c r="L13" s="2">
        <f>IFERROR(INDEX(L51:L500,MATCH($C$13,$C$51:$C$500,0)),"")</f>
        <v>8425000000000</v>
      </c>
      <c r="M13" s="2">
        <f>IFERROR(INDEX(M51:M500,MATCH($C$13,$C$51:$C$500,0)),"")</f>
        <v>5485000000000</v>
      </c>
    </row>
    <row r="14" spans="1:13" ht="15.5" x14ac:dyDescent="0.35">
      <c r="C14" t="s">
        <v>26</v>
      </c>
      <c r="D14" s="2">
        <f>IFERROR(INDEX(D51:D500,MATCH($C$14,$C$51:$C$500,0)),"")</f>
        <v>-128584000000</v>
      </c>
      <c r="H14" s="2">
        <f>IFERROR(SUM(D14:G14)*(4/MAX(1,COUNT(D14:G14))),"")</f>
        <v>-514336000000</v>
      </c>
      <c r="I14" s="2">
        <f>IFERROR(INDEX(I51:I500,MATCH($C$14,$C$51:$C$500,0)),"")</f>
        <v>-580677000000</v>
      </c>
      <c r="J14" s="2">
        <f>IFERROR(INDEX(J51:J500,MATCH($C$14,$C$51:$C$500,0)),"")</f>
        <v>-754871000000</v>
      </c>
      <c r="K14" s="2">
        <f>IFERROR(INDEX(K51:K500,MATCH($C$14,$C$51:$C$500,0)),"")</f>
        <v>-590903000000</v>
      </c>
      <c r="L14" s="2">
        <f>IFERROR(INDEX(L51:L500,MATCH($C$14,$C$51:$C$500,0)),"")</f>
        <v>-268671000000</v>
      </c>
      <c r="M14" s="2">
        <f>IFERROR(INDEX(M51:M500,MATCH($C$14,$C$51:$C$500,0)),"")</f>
        <v>0</v>
      </c>
    </row>
    <row r="15" spans="1:13" ht="15.5" x14ac:dyDescent="0.35">
      <c r="C15" t="s">
        <v>27</v>
      </c>
      <c r="D15" s="2">
        <f>IFERROR(INDEX(D51:D500,MATCH($C$15,$C$51:$C$500,0)),"")</f>
        <v>-219658000000</v>
      </c>
      <c r="H15" s="2">
        <f>IFERROR(SUM(D15:G15)*(4/MAX(1,COUNT(D15:G15))),"")</f>
        <v>-878632000000</v>
      </c>
      <c r="I15" s="2">
        <f>IFERROR(INDEX(I51:I500,MATCH($C$15,$C$51:$C$500,0)),"")</f>
        <v>-1184576000000</v>
      </c>
      <c r="J15" s="2">
        <f>IFERROR(INDEX(J51:J500,MATCH($C$15,$C$51:$C$500,0)),"")</f>
        <v>-958451000000</v>
      </c>
      <c r="K15" s="2">
        <f>IFERROR(INDEX(K51:K500,MATCH($C$15,$C$51:$C$500,0)),"")</f>
        <v>-1107319000000</v>
      </c>
      <c r="L15" s="2">
        <f>IFERROR(INDEX(L51:L500,MATCH($C$15,$C$51:$C$500,0)),"")</f>
        <v>-812382000000</v>
      </c>
      <c r="M15" s="2">
        <f>IFERROR(INDEX(M51:M500,MATCH($C$15,$C$51:$C$500,0)),"")</f>
        <v>0</v>
      </c>
    </row>
    <row r="16" spans="1:13" ht="15.5" x14ac:dyDescent="0.35">
      <c r="C16" t="s">
        <v>28</v>
      </c>
      <c r="D16" s="2">
        <f>IFERROR(INDEX(D51:D500,MATCH($C$16,$C$51:$C$500,0)),"")</f>
        <v>3131008000000</v>
      </c>
      <c r="H16" s="2">
        <f>IFERROR(SUM(D16:G16)*(4/MAX(1,COUNT(D16:G16))),"")</f>
        <v>12524032000000</v>
      </c>
      <c r="I16" s="2">
        <f>IFERROR(INDEX(I51:I500,MATCH($C$16,$C$51:$C$500,0)),"")</f>
        <v>12154913000000</v>
      </c>
      <c r="J16" s="2">
        <f>IFERROR(INDEX(J51:J500,MATCH($C$16,$C$51:$C$500,0)),"")</f>
        <v>8670819000000</v>
      </c>
      <c r="K16" s="2">
        <f>IFERROR(INDEX(K51:K500,MATCH($C$16,$C$51:$C$500,0)),"")</f>
        <v>8175373000000</v>
      </c>
      <c r="L16" s="2">
        <f>IFERROR(INDEX(L51:L500,MATCH($C$16,$C$51:$C$500,0)),"")</f>
        <v>6649523000000</v>
      </c>
      <c r="M16" s="2">
        <f>IFERROR(INDEX(M51:M500,MATCH($C$16,$C$51:$C$500,0)),"")</f>
        <v>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36</v>
      </c>
      <c r="C19" t="s">
        <v>37</v>
      </c>
    </row>
    <row r="20" spans="1:13" ht="15.5" x14ac:dyDescent="0.35">
      <c r="A20" t="s">
        <v>38</v>
      </c>
      <c r="C20" t="s">
        <v>39</v>
      </c>
      <c r="D20" s="2">
        <f ca="1">IFERROR(D21*D2,"")</f>
        <v>70356500000000</v>
      </c>
      <c r="H20" s="2">
        <f t="shared" ref="H20:M20" ca="1" si="0">IFERROR(H21*H2,"")</f>
        <v>70356500000000</v>
      </c>
      <c r="I20" s="2">
        <f t="shared" ca="1" si="0"/>
        <v>70987500000000</v>
      </c>
      <c r="J20" s="2">
        <f t="shared" ca="1" si="0"/>
        <v>47640500000000</v>
      </c>
      <c r="K20" s="2">
        <f t="shared" ca="1" si="0"/>
        <v>63100000000000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63100000000</v>
      </c>
      <c r="H21" s="2">
        <f>IFERROR(INDEX(D21:G21,COUNT(D21:G21)),"")</f>
        <v>63100000000</v>
      </c>
      <c r="I21" s="2">
        <f>IFERROR(INDEX(I51:I500,MATCH($C$7,$C$51:$C$500,0)),"")</f>
        <v>63100000000</v>
      </c>
      <c r="J21" s="2">
        <f>IFERROR(INDEX(J51:J500,MATCH($C$7,$C$51:$C$500,0)),"")</f>
        <v>63100000000</v>
      </c>
      <c r="K21" s="2">
        <f>IFERROR(INDEX(K51:K500,MATCH($C$7,$C$51:$C$500,0)),"")</f>
        <v>63100000000</v>
      </c>
      <c r="L21" s="2">
        <f>IFERROR(INDEX(L51:L500,MATCH($C$7,$C$51:$C$500,0)),"")</f>
        <v>55100000000</v>
      </c>
      <c r="M21" s="2">
        <f>IFERROR(INDEX(M51:M500,MATCH($C$7,$C$51:$C$500,0)),"")</f>
        <v>0</v>
      </c>
    </row>
    <row r="23" spans="1:13" ht="15.5" x14ac:dyDescent="0.35">
      <c r="B23" t="s">
        <v>40</v>
      </c>
      <c r="C23" t="s">
        <v>41</v>
      </c>
      <c r="D23" s="3">
        <f>IFERROR(D5/D6*100,"")</f>
        <v>6.3024067550135472</v>
      </c>
      <c r="H23" s="3">
        <f t="shared" ref="H23:M23" si="1">IFERROR(H5/H6*100,"")</f>
        <v>25.209627020054189</v>
      </c>
      <c r="I23" s="3">
        <f t="shared" si="1"/>
        <v>21.714773109213141</v>
      </c>
      <c r="J23" s="3">
        <f t="shared" si="1"/>
        <v>23.796288884632695</v>
      </c>
      <c r="K23" s="3">
        <f t="shared" si="1"/>
        <v>19.106576040550628</v>
      </c>
      <c r="L23" s="3">
        <f t="shared" si="1"/>
        <v>38.83250625097638</v>
      </c>
      <c r="M23" s="3">
        <f t="shared" si="1"/>
        <v>0</v>
      </c>
    </row>
    <row r="24" spans="1:13" ht="15.5" x14ac:dyDescent="0.35">
      <c r="C24" t="s">
        <v>42</v>
      </c>
      <c r="D24" s="4">
        <f>IFERROR(_xlfn.RRI(5,I23,D23),"")</f>
        <v>-0.21918126258836312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>
        <f t="shared" si="2"/>
        <v>0</v>
      </c>
    </row>
    <row r="25" spans="1:13" ht="15.5" x14ac:dyDescent="0.35">
      <c r="A25" t="s">
        <v>43</v>
      </c>
      <c r="C25" t="s">
        <v>44</v>
      </c>
      <c r="D25" s="3">
        <f>IFERROR(INDEX(D51:D500,MATCH($A$25,$C$51:$C$500,0)),"")</f>
        <v>42.98</v>
      </c>
      <c r="H25" s="3">
        <f>IFERROR(INDEX(D25:G25,COUNT(D25:G25)),"")</f>
        <v>42.98</v>
      </c>
      <c r="I25" s="3">
        <f>IFERROR(INDEX(I51:I500,MATCH($C$25,$C$51:$C$500,0)),"")</f>
        <v>141.87</v>
      </c>
      <c r="J25" s="3">
        <f>IFERROR(INDEX(J51:J500,MATCH($C$25,$C$51:$C$500,0)),"")</f>
        <v>101.1</v>
      </c>
      <c r="K25" s="3">
        <f>IFERROR(INDEX(K51:K500,MATCH($C$25,$C$51:$C$500,0)),"")</f>
        <v>89.05</v>
      </c>
      <c r="L25" s="3">
        <f>IFERROR(INDEX(L51:L500,MATCH($C$25,$C$51:$C$500,0)),"")</f>
        <v>84.7</v>
      </c>
      <c r="M25" s="3">
        <f>IFERROR(INDEX(M51:M500,MATCH($C$25,$C$51:$C$500,0)),"")</f>
        <v>0</v>
      </c>
    </row>
    <row r="26" spans="1:13" ht="15.5" x14ac:dyDescent="0.35">
      <c r="C26" t="s">
        <v>45</v>
      </c>
      <c r="D26" s="4">
        <f>IFERROR(_xlfn.RRI(5,I25,D25),"")</f>
        <v>-0.2124553809859131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>
        <f t="shared" si="3"/>
        <v>0</v>
      </c>
    </row>
    <row r="27" spans="1:13" ht="15.5" x14ac:dyDescent="0.35">
      <c r="C27" t="s">
        <v>46</v>
      </c>
      <c r="D27" s="3">
        <f>IFERROR(D4/D21,"")</f>
        <v>107.92114104595879</v>
      </c>
      <c r="H27" s="3">
        <f t="shared" ref="H27:M27" si="4">IFERROR(H4/H21,"")</f>
        <v>431.68456418383516</v>
      </c>
      <c r="I27" s="3">
        <f t="shared" si="4"/>
        <v>469.61646592709985</v>
      </c>
      <c r="J27" s="3">
        <f t="shared" si="4"/>
        <v>427.34171156893819</v>
      </c>
      <c r="K27" s="3">
        <f t="shared" si="4"/>
        <v>378.09605388272581</v>
      </c>
      <c r="L27" s="3">
        <f t="shared" si="4"/>
        <v>173.64709618874772</v>
      </c>
      <c r="M27" s="3" t="str">
        <f t="shared" si="4"/>
        <v/>
      </c>
    </row>
    <row r="28" spans="1:13" ht="15.5" x14ac:dyDescent="0.35">
      <c r="C28" t="s">
        <v>47</v>
      </c>
      <c r="D28" s="4">
        <f>IFERROR(_xlfn.RRI(5,I27,D27),"")</f>
        <v>-0.25480034956410158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48</v>
      </c>
      <c r="H29" s="4">
        <f t="shared" ref="H29:M29" si="6">IFERROR(((H25-I25)/I25)*100%,"")</f>
        <v>-0.69704659195037721</v>
      </c>
      <c r="I29" s="4">
        <f t="shared" si="6"/>
        <v>0.40326409495548976</v>
      </c>
      <c r="J29" s="4">
        <f t="shared" si="6"/>
        <v>0.13531723750701849</v>
      </c>
      <c r="K29" s="4">
        <f t="shared" si="6"/>
        <v>5.1357733175914924E-2</v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49</v>
      </c>
      <c r="H30" s="4">
        <f t="shared" ref="H30:M30" si="7">IFERROR(((H27-I27)/I27)*100%,"")</f>
        <v>-8.0772086362817158E-2</v>
      </c>
      <c r="I30" s="4">
        <f t="shared" si="7"/>
        <v>9.8924942765251114E-2</v>
      </c>
      <c r="J30" s="4">
        <f t="shared" si="7"/>
        <v>0.13024642066612768</v>
      </c>
      <c r="K30" s="4">
        <f t="shared" si="7"/>
        <v>1.177381955594293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662.5</v>
      </c>
      <c r="H32" s="3">
        <f>IFERROR(INDEX(D32:G32,COUNT(D32:G32)),"")</f>
        <v>662.5</v>
      </c>
      <c r="I32" s="3">
        <f>IFERROR(INDEX(I51:I500,MATCH($C$32,$C$51:$C$500,0)),"")</f>
        <v>612.53</v>
      </c>
      <c r="J32" s="3">
        <f>IFERROR(INDEX(J51:J500,MATCH($C$32,$C$51:$C$500,0)),"")</f>
        <v>483.15</v>
      </c>
      <c r="K32" s="3">
        <f>IFERROR(INDEX(K51:K500,MATCH($C$32,$C$51:$C$500,0)),"")</f>
        <v>372.39</v>
      </c>
      <c r="L32" s="3">
        <f>IFERROR(INDEX(L51:L500,MATCH($C$32,$C$51:$C$500,0)),"")</f>
        <v>172.12</v>
      </c>
      <c r="M32" s="3">
        <f>IFERROR(INDEX(M51:M500,MATCH($C$32,$C$51:$C$500,0)),"")</f>
        <v>55854462.810000002</v>
      </c>
    </row>
    <row r="33" spans="1:13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1.64</v>
      </c>
      <c r="H33" s="3">
        <f>IFERROR(INDEX(D33:G33,COUNT(D33:G33)),"")</f>
        <v>1.64</v>
      </c>
      <c r="I33" s="3">
        <f>IFERROR(INDEX(I51:I500,MATCH($C$33,$C$51:$C$500,0)),"")</f>
        <v>1.84</v>
      </c>
      <c r="J33" s="3">
        <f>IFERROR(INDEX(J51:J500,MATCH($C$33,$C$51:$C$500,0)),"")</f>
        <v>1.56</v>
      </c>
      <c r="K33" s="3">
        <f>IFERROR(INDEX(K51:K500,MATCH($C$33,$C$51:$C$500,0)),"")</f>
        <v>2.69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25.24</v>
      </c>
      <c r="H34" s="3">
        <f>IFERROR(INDEX(D34:G34,COUNT(D34:G34)),"")</f>
        <v>25.24</v>
      </c>
      <c r="I34" s="3">
        <f>IFERROR(INDEX(I51:I500,MATCH($C$34,$C$51:$C$500,0)),"")</f>
        <v>7.93</v>
      </c>
      <c r="J34" s="3">
        <f>IFERROR(INDEX(J51:J500,MATCH($C$34,$C$51:$C$500,0)),"")</f>
        <v>7.47</v>
      </c>
      <c r="K34" s="3">
        <f>IFERROR(INDEX(K51:K500,MATCH($C$34,$C$51:$C$500,0)),"")</f>
        <v>11.23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10.050000000000001</v>
      </c>
      <c r="H35" s="3">
        <f>IFERROR(INDEX(D35:G35,COUNT(D35:G35)),"")</f>
        <v>10.050000000000001</v>
      </c>
      <c r="I35" s="3">
        <f>IFERROR(INDEX(I51:I500,MATCH($C$35,$C$51:$C$500,0)),"")</f>
        <v>2.4</v>
      </c>
      <c r="J35" s="3">
        <f>IFERROR(INDEX(J51:J500,MATCH($C$35,$C$51:$C$500,0)),"")</f>
        <v>1.77</v>
      </c>
      <c r="K35" s="3">
        <f>IFERROR(INDEX(K51:K500,MATCH($C$35,$C$51:$C$500,0)),"")</f>
        <v>2.64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M36" si="8">IFERROR(INDEX(H51:H500,MATCH($C$36,$C$51:$C$500,0)),"")</f>
        <v>0.17660000000000001</v>
      </c>
      <c r="I36" s="4">
        <f t="shared" si="8"/>
        <v>0.214</v>
      </c>
      <c r="J36" s="4">
        <f t="shared" si="8"/>
        <v>0.30030000000000001</v>
      </c>
      <c r="K36" s="4">
        <f t="shared" si="8"/>
        <v>0.3</v>
      </c>
      <c r="L36" s="4">
        <f t="shared" si="8"/>
        <v>0.3</v>
      </c>
      <c r="M36" s="4">
        <f t="shared" si="8"/>
        <v>0</v>
      </c>
    </row>
    <row r="37" spans="1:13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M37" si="9">IFERROR(INDEX(H51:H500,MATCH($C$37,$C$51:$C$500,0)),"")</f>
        <v>30.36</v>
      </c>
      <c r="I37" s="3">
        <f t="shared" si="9"/>
        <v>30.36</v>
      </c>
      <c r="J37" s="3">
        <f t="shared" si="9"/>
        <v>30.36</v>
      </c>
      <c r="K37" s="3">
        <f t="shared" si="9"/>
        <v>26.72</v>
      </c>
      <c r="L37" s="3">
        <f t="shared" si="9"/>
        <v>22.19</v>
      </c>
      <c r="M37" s="3">
        <f t="shared" si="9"/>
        <v>0</v>
      </c>
    </row>
    <row r="50" spans="2:13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71</v>
      </c>
      <c r="C51" t="s">
        <v>5</v>
      </c>
      <c r="D51" s="5">
        <v>6809824000000</v>
      </c>
      <c r="E51" s="5">
        <v>7230219000000</v>
      </c>
      <c r="F51" s="5">
        <v>8307449000000</v>
      </c>
      <c r="G51" s="5">
        <v>6967379000000</v>
      </c>
      <c r="I51" s="5">
        <v>29632799000000</v>
      </c>
      <c r="J51" s="5">
        <v>26965262000000</v>
      </c>
      <c r="K51" s="5">
        <v>23857861000000</v>
      </c>
      <c r="L51" s="5">
        <v>9567955000000</v>
      </c>
    </row>
    <row r="52" spans="2:13" ht="15.5" x14ac:dyDescent="0.35">
      <c r="C52" t="s">
        <v>72</v>
      </c>
      <c r="D52" s="5">
        <v>-5441765000000</v>
      </c>
      <c r="E52" s="5">
        <v>-4913370000000</v>
      </c>
      <c r="F52" s="5">
        <v>-5673120000000</v>
      </c>
      <c r="G52" s="5">
        <v>-4328506000000</v>
      </c>
      <c r="I52" s="5">
        <v>-19941401000000</v>
      </c>
      <c r="J52" s="5">
        <v>-18517976000000</v>
      </c>
      <c r="K52" s="5">
        <v>-15582014000000</v>
      </c>
      <c r="L52" s="5">
        <v>-4892615000000</v>
      </c>
    </row>
    <row r="53" spans="2:13" ht="15.5" x14ac:dyDescent="0.35">
      <c r="C53" t="s">
        <v>73</v>
      </c>
      <c r="D53" s="5">
        <v>1368059000000</v>
      </c>
      <c r="E53" s="5">
        <v>2316849000000</v>
      </c>
      <c r="F53" s="5">
        <v>2634329000000</v>
      </c>
      <c r="G53" s="5">
        <v>2638873000000</v>
      </c>
      <c r="I53" s="5">
        <v>9691398000000</v>
      </c>
      <c r="J53" s="5">
        <v>8447286000000</v>
      </c>
      <c r="K53" s="5">
        <v>8275847000000</v>
      </c>
      <c r="L53" s="5">
        <v>4675340000000</v>
      </c>
    </row>
    <row r="54" spans="2:13" ht="15.5" x14ac:dyDescent="0.35">
      <c r="C54" t="s">
        <v>74</v>
      </c>
      <c r="D54" s="5">
        <v>-319537000000</v>
      </c>
      <c r="E54" s="5">
        <v>-327991000000</v>
      </c>
      <c r="F54" s="5">
        <v>-283944000000</v>
      </c>
      <c r="G54" s="5">
        <v>-524984000000</v>
      </c>
      <c r="I54" s="5">
        <v>-1306791000000</v>
      </c>
      <c r="J54" s="5">
        <v>-1280905000000</v>
      </c>
      <c r="K54" s="5">
        <v>-1251858000000</v>
      </c>
      <c r="L54" s="5">
        <v>-691724000000</v>
      </c>
    </row>
    <row r="55" spans="2:13" ht="15.5" x14ac:dyDescent="0.35">
      <c r="C55" t="s">
        <v>77</v>
      </c>
      <c r="D55" s="5">
        <v>-333436000000</v>
      </c>
      <c r="E55" s="5">
        <v>-335750000000</v>
      </c>
      <c r="F55" s="5">
        <v>-316564000000</v>
      </c>
      <c r="G55" s="5">
        <v>-279197000000</v>
      </c>
      <c r="I55" s="5">
        <v>-1265663000000</v>
      </c>
      <c r="J55" s="5">
        <v>-1589876000000</v>
      </c>
      <c r="K55" s="5">
        <v>-1446085000000</v>
      </c>
      <c r="L55" s="5">
        <v>-889914000000</v>
      </c>
    </row>
    <row r="56" spans="2:13" ht="15.5" x14ac:dyDescent="0.35">
      <c r="C56" t="s">
        <v>78</v>
      </c>
      <c r="D56" s="5">
        <v>320639000000</v>
      </c>
      <c r="E56" s="5">
        <v>484011000000</v>
      </c>
      <c r="F56" s="5">
        <v>619521000000</v>
      </c>
      <c r="G56" s="5">
        <v>372284000000</v>
      </c>
      <c r="I56" s="5">
        <v>2275269000000</v>
      </c>
      <c r="J56" s="5">
        <v>1576766000000</v>
      </c>
      <c r="K56" s="5">
        <v>1334352000000</v>
      </c>
      <c r="L56" s="5">
        <v>232640000000</v>
      </c>
    </row>
    <row r="57" spans="2:13" ht="15.5" x14ac:dyDescent="0.35">
      <c r="C57" t="s">
        <v>79</v>
      </c>
      <c r="D57" s="5">
        <v>1048522000000</v>
      </c>
      <c r="E57" s="5">
        <v>1988858000000</v>
      </c>
      <c r="F57" s="5">
        <v>2350385000000</v>
      </c>
      <c r="G57" s="5">
        <v>2113889000000</v>
      </c>
      <c r="I57" s="5">
        <v>8384607000000</v>
      </c>
      <c r="J57" s="5">
        <v>7166381000000</v>
      </c>
      <c r="K57" s="5">
        <v>7023989000000</v>
      </c>
      <c r="L57" s="5">
        <v>3983616000000</v>
      </c>
    </row>
    <row r="58" spans="2:13" ht="15.5" x14ac:dyDescent="0.35">
      <c r="C58" t="s">
        <v>80</v>
      </c>
      <c r="D58" s="5">
        <v>2082486000000</v>
      </c>
      <c r="E58" s="5">
        <v>1274671000000</v>
      </c>
      <c r="F58" s="5">
        <v>811790000000</v>
      </c>
      <c r="G58" s="5">
        <v>1138002000000</v>
      </c>
      <c r="I58" s="5">
        <v>3770306000000</v>
      </c>
      <c r="J58" s="5">
        <v>1504438000000</v>
      </c>
      <c r="K58" s="5">
        <v>1151384000000</v>
      </c>
      <c r="L58" s="5">
        <v>2665907000000</v>
      </c>
    </row>
    <row r="59" spans="2:13" ht="15.5" x14ac:dyDescent="0.35">
      <c r="C59" t="s">
        <v>366</v>
      </c>
      <c r="D59" s="5">
        <v>59142000000</v>
      </c>
      <c r="E59" s="5">
        <v>63659000000</v>
      </c>
      <c r="F59" s="5">
        <v>43607000000</v>
      </c>
      <c r="G59" s="5">
        <v>73189000000</v>
      </c>
      <c r="I59" s="5">
        <v>260235000000</v>
      </c>
      <c r="J59" s="5">
        <v>246415000000</v>
      </c>
      <c r="K59" s="5">
        <v>164081000000</v>
      </c>
      <c r="L59" s="5">
        <v>19057000000</v>
      </c>
    </row>
    <row r="60" spans="2:13" ht="15.5" x14ac:dyDescent="0.35">
      <c r="C60" t="s">
        <v>26</v>
      </c>
      <c r="D60" s="5">
        <v>-128584000000</v>
      </c>
      <c r="E60" s="5">
        <v>-139212000000</v>
      </c>
      <c r="F60" s="5">
        <v>-98330000000</v>
      </c>
      <c r="G60" s="5">
        <v>-171105000000</v>
      </c>
      <c r="I60" s="5">
        <v>-580677000000</v>
      </c>
      <c r="J60" s="5">
        <v>-754871000000</v>
      </c>
      <c r="K60" s="5">
        <v>-590903000000</v>
      </c>
      <c r="L60" s="5">
        <v>-268671000000</v>
      </c>
    </row>
    <row r="61" spans="2:13" ht="15.5" x14ac:dyDescent="0.35">
      <c r="C61" t="s">
        <v>389</v>
      </c>
      <c r="E61" s="5">
        <v>1350224000000</v>
      </c>
      <c r="F61" s="5">
        <v>866513000000</v>
      </c>
      <c r="G61" s="5">
        <v>1874011000000</v>
      </c>
      <c r="I61" s="5">
        <v>4090748000000</v>
      </c>
      <c r="J61" s="5">
        <v>2012894000000</v>
      </c>
      <c r="K61" s="5">
        <v>1578206000000</v>
      </c>
      <c r="L61" s="5">
        <v>2915521000000</v>
      </c>
    </row>
    <row r="62" spans="2:13" ht="15.5" x14ac:dyDescent="0.35">
      <c r="C62" t="s">
        <v>81</v>
      </c>
      <c r="D62" s="5">
        <v>2082486000000</v>
      </c>
      <c r="E62" s="5">
        <v>1274671000000</v>
      </c>
      <c r="F62" s="5">
        <v>811790000000</v>
      </c>
      <c r="G62" s="5">
        <v>1138002000000</v>
      </c>
      <c r="I62" s="5">
        <v>3770306000000</v>
      </c>
      <c r="J62" s="5">
        <v>1504438000000</v>
      </c>
      <c r="K62" s="5">
        <v>1151384000000</v>
      </c>
      <c r="L62" s="5">
        <v>2665907000000</v>
      </c>
    </row>
    <row r="63" spans="2:13" ht="15.5" x14ac:dyDescent="0.35">
      <c r="C63" t="s">
        <v>28</v>
      </c>
      <c r="D63" s="5">
        <v>3131008000000</v>
      </c>
      <c r="E63" s="5">
        <v>3263529000000</v>
      </c>
      <c r="F63" s="5">
        <v>3162175000000</v>
      </c>
      <c r="G63" s="5">
        <v>3251891000000</v>
      </c>
      <c r="I63" s="5">
        <v>12154913000000</v>
      </c>
      <c r="J63" s="5">
        <v>8670819000000</v>
      </c>
      <c r="K63" s="5">
        <v>8175373000000</v>
      </c>
      <c r="L63" s="5">
        <v>6649523000000</v>
      </c>
    </row>
    <row r="64" spans="2:13" ht="15.5" x14ac:dyDescent="0.35">
      <c r="C64" t="s">
        <v>27</v>
      </c>
      <c r="D64" s="5">
        <v>-219658000000</v>
      </c>
      <c r="E64" s="5">
        <v>-296526000000</v>
      </c>
      <c r="F64" s="5">
        <v>-413806000000</v>
      </c>
      <c r="G64" s="5">
        <v>-271393000000</v>
      </c>
      <c r="I64" s="5">
        <v>-1184576000000</v>
      </c>
      <c r="J64" s="5">
        <v>-958451000000</v>
      </c>
      <c r="K64" s="5">
        <v>-1107319000000</v>
      </c>
      <c r="L64" s="5">
        <v>-812382000000</v>
      </c>
    </row>
    <row r="65" spans="2:13" ht="15.5" x14ac:dyDescent="0.35">
      <c r="C65" t="s">
        <v>85</v>
      </c>
      <c r="D65" s="5">
        <v>2911350000000</v>
      </c>
      <c r="E65" s="5">
        <v>2967003000000</v>
      </c>
      <c r="F65" s="5">
        <v>2748369000000</v>
      </c>
      <c r="G65" s="5">
        <v>2980498000000</v>
      </c>
      <c r="I65" s="5">
        <v>10970337000000</v>
      </c>
      <c r="J65" s="5">
        <v>7712368000000</v>
      </c>
      <c r="K65" s="5">
        <v>7068054000000</v>
      </c>
      <c r="L65" s="5">
        <v>4588805000000</v>
      </c>
    </row>
    <row r="66" spans="2:13" ht="15.5" x14ac:dyDescent="0.35">
      <c r="C66" t="s">
        <v>86</v>
      </c>
      <c r="D66" s="5">
        <v>562311000000</v>
      </c>
      <c r="E66" s="5">
        <v>445673000000</v>
      </c>
      <c r="F66" s="5">
        <v>933666000000</v>
      </c>
      <c r="G66" s="5">
        <v>-625089000000</v>
      </c>
      <c r="I66" s="5">
        <v>1457862000000</v>
      </c>
      <c r="J66" s="5">
        <v>2539110000000</v>
      </c>
      <c r="K66" s="5">
        <v>-308970000000</v>
      </c>
      <c r="L66" s="5">
        <v>1169364000000</v>
      </c>
    </row>
    <row r="67" spans="2:13" ht="15.5" x14ac:dyDescent="0.35">
      <c r="C67" t="s">
        <v>87</v>
      </c>
      <c r="D67" s="5">
        <v>3473661000000</v>
      </c>
      <c r="E67" s="5">
        <v>3412676000000</v>
      </c>
      <c r="F67" s="5">
        <v>3682035000000</v>
      </c>
      <c r="G67" s="5">
        <v>2355409000000</v>
      </c>
      <c r="I67" s="5">
        <v>12428199000000</v>
      </c>
      <c r="J67" s="5">
        <v>10251478000000</v>
      </c>
      <c r="K67" s="5">
        <v>6759084000000</v>
      </c>
      <c r="L67" s="5">
        <v>5758169000000</v>
      </c>
    </row>
    <row r="68" spans="2:13" ht="15.5" x14ac:dyDescent="0.35">
      <c r="C68" t="s">
        <v>88</v>
      </c>
      <c r="D68" s="5">
        <v>2911350000000</v>
      </c>
      <c r="E68" s="5">
        <v>2967003000000</v>
      </c>
      <c r="F68" s="5">
        <v>2748369000000</v>
      </c>
      <c r="G68" s="5">
        <v>2980498000000</v>
      </c>
      <c r="I68" s="5">
        <v>10970337000000</v>
      </c>
      <c r="J68" s="5">
        <v>7712368000000</v>
      </c>
      <c r="K68" s="5">
        <v>7068054000000</v>
      </c>
      <c r="L68" s="5">
        <v>4588805000000</v>
      </c>
    </row>
    <row r="69" spans="2:13" ht="15.5" x14ac:dyDescent="0.35">
      <c r="C69" t="s">
        <v>7</v>
      </c>
      <c r="D69" s="5">
        <v>3153022000000</v>
      </c>
      <c r="E69" s="5">
        <v>2928665000000</v>
      </c>
      <c r="F69" s="5">
        <v>3062514000000</v>
      </c>
      <c r="G69" s="5">
        <v>1983125000000</v>
      </c>
      <c r="I69" s="5">
        <v>10152930000000</v>
      </c>
      <c r="J69" s="5">
        <v>8674712000000</v>
      </c>
      <c r="K69" s="5">
        <v>5424732000000</v>
      </c>
      <c r="L69" s="5">
        <v>5525529000000</v>
      </c>
    </row>
    <row r="70" spans="2:13" ht="15.5" x14ac:dyDescent="0.35">
      <c r="C70" t="s">
        <v>90</v>
      </c>
      <c r="D70" s="5">
        <v>2911350000000</v>
      </c>
      <c r="E70" s="5">
        <v>2967003000000</v>
      </c>
      <c r="F70" s="5">
        <v>2748369000000</v>
      </c>
      <c r="G70" s="5">
        <v>2980498000000</v>
      </c>
      <c r="I70" s="5">
        <v>10970337000000</v>
      </c>
      <c r="J70" s="5">
        <v>7712368000000</v>
      </c>
      <c r="K70" s="5">
        <v>7068054000000</v>
      </c>
      <c r="L70" s="5">
        <v>4588805000000</v>
      </c>
    </row>
    <row r="71" spans="2:13" ht="15.5" x14ac:dyDescent="0.35">
      <c r="C71" t="s">
        <v>91</v>
      </c>
      <c r="D71" s="5">
        <v>3473661000000</v>
      </c>
      <c r="E71" s="5">
        <v>3412676000000</v>
      </c>
      <c r="F71" s="5">
        <v>3682035000000</v>
      </c>
      <c r="G71" s="5">
        <v>2355409000000</v>
      </c>
      <c r="I71" s="5">
        <v>12428199000000</v>
      </c>
      <c r="J71" s="5">
        <v>10251478000000</v>
      </c>
      <c r="K71" s="5">
        <v>6759084000000</v>
      </c>
      <c r="L71" s="5">
        <v>5758169000000</v>
      </c>
    </row>
    <row r="72" spans="2:13" ht="15.5" x14ac:dyDescent="0.35">
      <c r="C72" t="s">
        <v>92</v>
      </c>
      <c r="D72" s="5">
        <v>3473661000000</v>
      </c>
      <c r="E72" s="5">
        <v>3412676000000</v>
      </c>
      <c r="F72" s="5">
        <v>3682035000000</v>
      </c>
      <c r="G72" s="5">
        <v>2355409000000</v>
      </c>
      <c r="I72" s="5">
        <v>12428199000000</v>
      </c>
      <c r="J72" s="5">
        <v>10251478000000</v>
      </c>
      <c r="K72" s="5">
        <v>6759084000000</v>
      </c>
      <c r="L72" s="5">
        <v>5758169000000</v>
      </c>
    </row>
    <row r="74" spans="2:13" ht="15.5" x14ac:dyDescent="0.35">
      <c r="B74" t="s">
        <v>93</v>
      </c>
      <c r="C74" t="s">
        <v>94</v>
      </c>
    </row>
    <row r="75" spans="2:13" ht="15.5" x14ac:dyDescent="0.35">
      <c r="C75" t="s">
        <v>95</v>
      </c>
    </row>
    <row r="76" spans="2:13" ht="15.5" x14ac:dyDescent="0.35">
      <c r="C76" t="s">
        <v>19</v>
      </c>
      <c r="D76" s="5">
        <v>5491597000000</v>
      </c>
      <c r="E76" s="5">
        <v>6016371000000</v>
      </c>
      <c r="F76" s="5">
        <v>4953213000000</v>
      </c>
      <c r="G76" s="5">
        <v>4314362000000</v>
      </c>
      <c r="I76" s="5">
        <v>6016371000000</v>
      </c>
      <c r="J76" s="5">
        <v>6486402000000</v>
      </c>
      <c r="K76" s="5">
        <v>3934723000000</v>
      </c>
      <c r="L76" s="5">
        <v>1276860255567</v>
      </c>
      <c r="M76" s="5">
        <v>2577855693466</v>
      </c>
    </row>
    <row r="77" spans="2:13" ht="15.5" x14ac:dyDescent="0.35">
      <c r="C77" t="s">
        <v>96</v>
      </c>
      <c r="D77" s="5">
        <v>2106771000000</v>
      </c>
      <c r="E77" s="5">
        <v>1937881000000</v>
      </c>
      <c r="F77" s="5">
        <v>1831534000000</v>
      </c>
      <c r="G77" s="5">
        <v>1561761000000</v>
      </c>
      <c r="I77" s="5">
        <v>1937881000000</v>
      </c>
      <c r="J77" s="5">
        <v>1541484000000</v>
      </c>
      <c r="K77" s="5">
        <v>1242804000000</v>
      </c>
      <c r="L77" s="5">
        <v>181405503347</v>
      </c>
      <c r="M77" s="5">
        <v>148811359365</v>
      </c>
    </row>
    <row r="78" spans="2:13" ht="15.5" x14ac:dyDescent="0.35">
      <c r="C78" t="s">
        <v>97</v>
      </c>
      <c r="D78" s="5">
        <v>6652000000</v>
      </c>
      <c r="E78" s="5">
        <v>8140000000</v>
      </c>
      <c r="F78" s="5">
        <v>11457000000</v>
      </c>
      <c r="G78" s="5">
        <v>42328000000</v>
      </c>
      <c r="I78" s="5">
        <v>8140000000</v>
      </c>
      <c r="J78" s="5">
        <v>7032000000</v>
      </c>
      <c r="K78" s="5">
        <v>225384000000</v>
      </c>
      <c r="L78" s="5">
        <v>375454450234</v>
      </c>
      <c r="M78" s="5">
        <v>244896752198</v>
      </c>
    </row>
    <row r="79" spans="2:13" ht="15.5" x14ac:dyDescent="0.35">
      <c r="C79" t="s">
        <v>98</v>
      </c>
      <c r="L79" s="5">
        <v>1258480000000</v>
      </c>
      <c r="M79" s="5">
        <v>1141520000000</v>
      </c>
    </row>
    <row r="80" spans="2:13" ht="15.5" x14ac:dyDescent="0.35">
      <c r="C80" t="s">
        <v>99</v>
      </c>
      <c r="D80" s="5">
        <v>2106771000000</v>
      </c>
      <c r="E80" s="5">
        <v>1937881000000</v>
      </c>
      <c r="F80" s="5">
        <v>1831534000000</v>
      </c>
      <c r="G80" s="5">
        <v>1561761000000</v>
      </c>
      <c r="I80" s="5">
        <v>1937881000000</v>
      </c>
      <c r="J80" s="5">
        <v>1541484000000</v>
      </c>
      <c r="K80" s="5">
        <v>1242804000000</v>
      </c>
      <c r="L80" s="5">
        <v>181405503347</v>
      </c>
      <c r="M80" s="5">
        <v>148811359365</v>
      </c>
    </row>
    <row r="81" spans="3:13" ht="15.5" x14ac:dyDescent="0.35">
      <c r="C81" t="s">
        <v>100</v>
      </c>
      <c r="D81" s="5">
        <v>47299000000</v>
      </c>
      <c r="E81" s="5">
        <v>33350000000</v>
      </c>
      <c r="F81" s="5">
        <v>64637000000</v>
      </c>
      <c r="G81" s="5">
        <v>47750000000</v>
      </c>
      <c r="I81" s="5">
        <v>33350000000</v>
      </c>
      <c r="J81" s="5">
        <v>32640000000</v>
      </c>
      <c r="K81" s="5">
        <v>100014000000</v>
      </c>
      <c r="L81" s="5">
        <v>245459551955</v>
      </c>
      <c r="M81" s="5">
        <v>62718734202</v>
      </c>
    </row>
    <row r="82" spans="3:13" ht="15.5" x14ac:dyDescent="0.35">
      <c r="C82" t="s">
        <v>101</v>
      </c>
      <c r="D82" s="5">
        <v>47299000000</v>
      </c>
      <c r="E82" s="5">
        <v>33350000000</v>
      </c>
      <c r="F82" s="5">
        <v>64637000000</v>
      </c>
      <c r="G82" s="5">
        <v>47750000000</v>
      </c>
      <c r="I82" s="5">
        <v>33350000000</v>
      </c>
      <c r="J82" s="5">
        <v>32640000000</v>
      </c>
      <c r="K82" s="5">
        <v>100014000000</v>
      </c>
      <c r="L82" s="5">
        <v>245459551955</v>
      </c>
      <c r="M82" s="5">
        <v>62718734202</v>
      </c>
    </row>
    <row r="83" spans="3:13" ht="15.5" x14ac:dyDescent="0.35">
      <c r="C83" t="s">
        <v>103</v>
      </c>
      <c r="D83" s="5">
        <v>6801418000000</v>
      </c>
      <c r="E83" s="5">
        <v>5875813000000</v>
      </c>
      <c r="F83" s="5">
        <v>5272203000000</v>
      </c>
      <c r="G83" s="5">
        <v>5774810000000</v>
      </c>
      <c r="I83" s="5">
        <v>5875813000000</v>
      </c>
      <c r="J83" s="5">
        <v>5158144000000</v>
      </c>
      <c r="K83" s="5">
        <v>5503560000000</v>
      </c>
      <c r="L83" s="5">
        <v>4087246773875</v>
      </c>
      <c r="M83" s="5">
        <v>1299802824847</v>
      </c>
    </row>
    <row r="84" spans="3:13" ht="15.5" x14ac:dyDescent="0.35">
      <c r="C84" t="s">
        <v>78</v>
      </c>
      <c r="D84" s="5">
        <v>3285960000000</v>
      </c>
      <c r="E84" s="5">
        <v>2846620000000</v>
      </c>
      <c r="F84" s="5">
        <v>2426957000000</v>
      </c>
      <c r="G84" s="5">
        <v>1755877000000</v>
      </c>
      <c r="I84" s="5">
        <v>2846620000000</v>
      </c>
      <c r="J84" s="5">
        <v>1734892000000</v>
      </c>
      <c r="K84" s="5">
        <v>981492000000</v>
      </c>
      <c r="L84" s="5">
        <v>885847067467</v>
      </c>
      <c r="M84" s="5">
        <v>1014167144859</v>
      </c>
    </row>
    <row r="85" spans="3:13" ht="15.5" x14ac:dyDescent="0.35">
      <c r="C85" t="s">
        <v>104</v>
      </c>
      <c r="D85" s="5">
        <v>14737721000000</v>
      </c>
      <c r="E85" s="5">
        <v>14159490000000</v>
      </c>
      <c r="F85" s="5">
        <v>12348951000000</v>
      </c>
      <c r="G85" s="5">
        <v>12053783000000</v>
      </c>
      <c r="I85" s="5">
        <v>14159490000000</v>
      </c>
      <c r="J85" s="5">
        <v>13464563000000</v>
      </c>
      <c r="K85" s="5">
        <v>11759368000000</v>
      </c>
      <c r="L85" s="5">
        <v>6333948069311</v>
      </c>
      <c r="M85" s="5">
        <v>4772064850097</v>
      </c>
    </row>
    <row r="86" spans="3:13" ht="15.5" x14ac:dyDescent="0.35">
      <c r="C86" t="s">
        <v>105</v>
      </c>
    </row>
    <row r="87" spans="3:13" ht="15.5" x14ac:dyDescent="0.35">
      <c r="C87" t="s">
        <v>391</v>
      </c>
      <c r="D87" s="5">
        <v>26169013000000</v>
      </c>
      <c r="E87" s="5">
        <v>23679002000000</v>
      </c>
      <c r="F87" s="5">
        <v>23038280000000</v>
      </c>
      <c r="G87" s="5">
        <v>21692306000000</v>
      </c>
      <c r="I87" s="5">
        <v>23679002000000</v>
      </c>
      <c r="J87" s="5">
        <v>15520930000000</v>
      </c>
      <c r="K87" s="5">
        <v>10241751000000</v>
      </c>
      <c r="L87" s="5">
        <v>6870678857822</v>
      </c>
      <c r="M87" s="5">
        <v>3445243601477</v>
      </c>
    </row>
    <row r="88" spans="3:13" ht="15.5" x14ac:dyDescent="0.35">
      <c r="C88" t="s">
        <v>109</v>
      </c>
      <c r="D88" s="5">
        <v>259743000000</v>
      </c>
      <c r="E88" s="5">
        <v>176666000000</v>
      </c>
      <c r="F88" s="5">
        <v>248872000000</v>
      </c>
      <c r="G88" s="5">
        <v>252156000000</v>
      </c>
      <c r="I88" s="5">
        <v>176666000000</v>
      </c>
      <c r="J88" s="5">
        <v>259804000000</v>
      </c>
      <c r="K88" s="5">
        <v>165917000000</v>
      </c>
      <c r="L88" s="5">
        <v>123344998317</v>
      </c>
      <c r="M88" s="5">
        <v>61003778312</v>
      </c>
    </row>
    <row r="89" spans="3:13" ht="15.5" x14ac:dyDescent="0.35">
      <c r="C89" t="s">
        <v>106</v>
      </c>
      <c r="D89" s="5">
        <v>22438223000000</v>
      </c>
      <c r="E89" s="5">
        <v>22548957000000</v>
      </c>
      <c r="F89" s="5">
        <v>22344546000000</v>
      </c>
      <c r="G89" s="5">
        <v>22110058000000</v>
      </c>
      <c r="I89" s="5">
        <v>22548957000000</v>
      </c>
      <c r="J89" s="5">
        <v>22533144000000</v>
      </c>
      <c r="K89" s="5">
        <v>22349597000000</v>
      </c>
      <c r="L89" s="5">
        <v>20667567962954</v>
      </c>
      <c r="M89" s="5">
        <v>10972408398460</v>
      </c>
    </row>
    <row r="90" spans="3:13" ht="15.5" x14ac:dyDescent="0.35">
      <c r="C90" t="s">
        <v>687</v>
      </c>
      <c r="D90" s="5">
        <v>50546000000</v>
      </c>
      <c r="E90" s="5">
        <v>42195000000</v>
      </c>
      <c r="F90" s="5">
        <v>34422000000</v>
      </c>
      <c r="G90" s="5">
        <v>29442000000</v>
      </c>
      <c r="I90" s="5">
        <v>42195000000</v>
      </c>
      <c r="J90" s="5">
        <v>27288000000</v>
      </c>
      <c r="K90" s="5">
        <v>5674000000</v>
      </c>
    </row>
    <row r="91" spans="3:13" ht="15.5" x14ac:dyDescent="0.35">
      <c r="C91" t="s">
        <v>688</v>
      </c>
      <c r="D91" s="5">
        <v>213845000000</v>
      </c>
      <c r="E91" s="5">
        <v>216692000000</v>
      </c>
      <c r="F91" s="5">
        <v>220166000000</v>
      </c>
      <c r="G91" s="5">
        <v>221523000000</v>
      </c>
      <c r="I91" s="5">
        <v>216692000000</v>
      </c>
      <c r="J91" s="5">
        <v>217559000000</v>
      </c>
      <c r="K91" s="5">
        <v>109514000000</v>
      </c>
      <c r="L91" s="5">
        <v>57428156416</v>
      </c>
      <c r="M91" s="5">
        <v>54637464163</v>
      </c>
    </row>
    <row r="92" spans="3:13" ht="15.5" x14ac:dyDescent="0.35">
      <c r="C92" t="s">
        <v>110</v>
      </c>
      <c r="D92" s="5">
        <v>50247955000000</v>
      </c>
      <c r="E92" s="5">
        <v>47610613000000</v>
      </c>
      <c r="F92" s="5">
        <v>46189989000000</v>
      </c>
      <c r="G92" s="5">
        <v>44603417000000</v>
      </c>
      <c r="I92" s="5">
        <v>47610613000000</v>
      </c>
      <c r="J92" s="5">
        <v>38789275000000</v>
      </c>
      <c r="K92" s="5">
        <v>33529658000000</v>
      </c>
      <c r="L92" s="5">
        <v>28270749250400</v>
      </c>
      <c r="M92" s="5">
        <v>16229794671318</v>
      </c>
    </row>
    <row r="93" spans="3:13" ht="15.5" x14ac:dyDescent="0.35">
      <c r="C93" t="s">
        <v>111</v>
      </c>
      <c r="D93" s="5">
        <v>64985676000000</v>
      </c>
      <c r="E93" s="5">
        <v>61770103000000</v>
      </c>
      <c r="F93" s="5">
        <v>58538940000000</v>
      </c>
      <c r="G93" s="5">
        <v>56657200000000</v>
      </c>
      <c r="I93" s="5">
        <v>61770103000000</v>
      </c>
      <c r="J93" s="5">
        <v>52253838000000</v>
      </c>
      <c r="K93" s="5">
        <v>45289026000000</v>
      </c>
      <c r="L93" s="5">
        <v>34604697319711</v>
      </c>
      <c r="M93" s="5">
        <v>21001859521415</v>
      </c>
    </row>
    <row r="94" spans="3:13" ht="15.5" x14ac:dyDescent="0.35">
      <c r="C94" t="s">
        <v>112</v>
      </c>
    </row>
    <row r="95" spans="3:13" ht="15.5" x14ac:dyDescent="0.35">
      <c r="C95" t="s">
        <v>113</v>
      </c>
    </row>
    <row r="96" spans="3:13" ht="15.5" x14ac:dyDescent="0.35">
      <c r="C96" t="s">
        <v>114</v>
      </c>
      <c r="D96" s="5">
        <v>7086954000000</v>
      </c>
      <c r="E96" s="5">
        <v>6657018000000</v>
      </c>
      <c r="F96" s="5">
        <v>6309719000000</v>
      </c>
      <c r="G96" s="5">
        <v>7836040000000</v>
      </c>
      <c r="I96" s="5">
        <v>6657018000000</v>
      </c>
      <c r="J96" s="5">
        <v>5853566000000</v>
      </c>
      <c r="K96" s="5">
        <v>9306404000000</v>
      </c>
      <c r="L96" s="5">
        <v>10208700120637</v>
      </c>
      <c r="M96" s="5">
        <v>8703909652436</v>
      </c>
    </row>
    <row r="97" spans="3:13" ht="15.5" x14ac:dyDescent="0.35">
      <c r="C97" t="s">
        <v>311</v>
      </c>
      <c r="F97" s="5">
        <v>500400000000</v>
      </c>
      <c r="K97" s="5">
        <v>432142000000</v>
      </c>
    </row>
    <row r="98" spans="3:13" ht="15.5" x14ac:dyDescent="0.35">
      <c r="C98" t="s">
        <v>115</v>
      </c>
    </row>
    <row r="99" spans="3:13" ht="15.5" x14ac:dyDescent="0.35">
      <c r="C99" t="s">
        <v>312</v>
      </c>
      <c r="D99" s="5">
        <v>1948110000000</v>
      </c>
      <c r="E99" s="5">
        <v>1808448000000</v>
      </c>
      <c r="F99" s="5">
        <v>1495223000000</v>
      </c>
      <c r="G99" s="5">
        <v>1895887000000</v>
      </c>
      <c r="I99" s="5">
        <v>1808448000000</v>
      </c>
      <c r="J99" s="5">
        <v>1245792000000</v>
      </c>
      <c r="K99" s="5">
        <v>1871351000000</v>
      </c>
      <c r="L99" s="5">
        <v>1209127160844</v>
      </c>
      <c r="M99" s="5">
        <v>125113655511</v>
      </c>
    </row>
    <row r="100" spans="3:13" ht="15.5" x14ac:dyDescent="0.35">
      <c r="C100" t="s">
        <v>116</v>
      </c>
    </row>
    <row r="101" spans="3:13" ht="15.5" x14ac:dyDescent="0.35">
      <c r="C101" t="s">
        <v>318</v>
      </c>
      <c r="L101" s="5">
        <v>1258480000000</v>
      </c>
      <c r="M101" s="5">
        <v>1141520000000</v>
      </c>
    </row>
    <row r="102" spans="3:13" ht="15.5" x14ac:dyDescent="0.35">
      <c r="C102" t="s">
        <v>118</v>
      </c>
      <c r="D102" s="5">
        <v>418495000000</v>
      </c>
      <c r="E102" s="5">
        <v>340649000000</v>
      </c>
      <c r="F102" s="5">
        <v>375839000000</v>
      </c>
      <c r="G102" s="5">
        <v>183517000000</v>
      </c>
      <c r="I102" s="5">
        <v>340649000000</v>
      </c>
      <c r="J102" s="5">
        <v>367621000000</v>
      </c>
      <c r="K102" s="5">
        <v>517803000000</v>
      </c>
      <c r="L102" s="5">
        <v>462816310002</v>
      </c>
      <c r="M102" s="5">
        <v>394496621348</v>
      </c>
    </row>
    <row r="103" spans="3:13" ht="15.5" x14ac:dyDescent="0.35">
      <c r="C103" t="s">
        <v>119</v>
      </c>
      <c r="D103" s="5">
        <v>123416000000</v>
      </c>
      <c r="E103" s="5">
        <v>246563000000</v>
      </c>
      <c r="F103" s="5">
        <v>143295000000</v>
      </c>
      <c r="G103" s="5">
        <v>177933000000</v>
      </c>
      <c r="I103" s="5">
        <v>246563000000</v>
      </c>
      <c r="J103" s="5">
        <v>105034000000</v>
      </c>
      <c r="K103" s="5">
        <v>209290000000</v>
      </c>
      <c r="L103" s="5">
        <v>122168494709</v>
      </c>
      <c r="M103" s="5">
        <v>56362571108</v>
      </c>
    </row>
    <row r="104" spans="3:13" ht="15.5" x14ac:dyDescent="0.35">
      <c r="C104" t="s">
        <v>313</v>
      </c>
    </row>
    <row r="105" spans="3:13" ht="15.5" x14ac:dyDescent="0.35">
      <c r="C105" t="s">
        <v>345</v>
      </c>
      <c r="D105" s="5">
        <v>6987321000000</v>
      </c>
      <c r="E105" s="5">
        <v>7513660000000</v>
      </c>
      <c r="F105" s="5">
        <v>8041391000000</v>
      </c>
      <c r="G105" s="5">
        <v>8294208000000</v>
      </c>
      <c r="I105" s="5">
        <v>7513660000000</v>
      </c>
      <c r="J105" s="5">
        <v>9130190000000</v>
      </c>
      <c r="K105" s="5">
        <v>6750905000000</v>
      </c>
      <c r="L105" s="5">
        <v>8308828063472</v>
      </c>
      <c r="M105" s="5">
        <v>1150649952447</v>
      </c>
    </row>
    <row r="106" spans="3:13" ht="15.5" x14ac:dyDescent="0.35">
      <c r="C106" t="s">
        <v>315</v>
      </c>
      <c r="D106" s="5">
        <v>2033828000000</v>
      </c>
      <c r="E106" s="5">
        <v>1866830000000</v>
      </c>
      <c r="F106" s="5">
        <v>1717932000000</v>
      </c>
      <c r="G106" s="5">
        <v>1702605000000</v>
      </c>
      <c r="I106" s="5">
        <v>1866830000000</v>
      </c>
      <c r="J106" s="5">
        <v>1678891000000</v>
      </c>
      <c r="K106" s="5">
        <v>1371126000000</v>
      </c>
      <c r="L106" s="5">
        <v>116554574635</v>
      </c>
      <c r="M106" s="5">
        <v>4334605913570</v>
      </c>
    </row>
    <row r="107" spans="3:13" ht="15.5" x14ac:dyDescent="0.35">
      <c r="C107" t="s">
        <v>121</v>
      </c>
      <c r="D107" s="5">
        <v>7869866000000</v>
      </c>
      <c r="E107" s="5">
        <v>8357220000000</v>
      </c>
      <c r="F107" s="5">
        <v>8885932000000</v>
      </c>
      <c r="G107" s="5">
        <v>9116347000000</v>
      </c>
      <c r="I107" s="5">
        <v>8357220000000</v>
      </c>
      <c r="J107" s="5">
        <v>9946218000000</v>
      </c>
      <c r="K107" s="5">
        <v>7590659000000</v>
      </c>
      <c r="L107" s="5">
        <v>10166864100406</v>
      </c>
      <c r="M107" s="5">
        <v>2755683078392</v>
      </c>
    </row>
    <row r="108" spans="3:13" ht="15.5" x14ac:dyDescent="0.35">
      <c r="C108" t="s">
        <v>122</v>
      </c>
      <c r="D108" s="5">
        <v>7869866000000</v>
      </c>
      <c r="E108" s="5">
        <v>8357220000000</v>
      </c>
      <c r="F108" s="5">
        <v>8885932000000</v>
      </c>
      <c r="G108" s="5">
        <v>9116347000000</v>
      </c>
      <c r="I108" s="5">
        <v>8357220000000</v>
      </c>
      <c r="J108" s="5">
        <v>9946218000000</v>
      </c>
      <c r="K108" s="5">
        <v>7590659000000</v>
      </c>
      <c r="L108" s="5">
        <v>10166864100406</v>
      </c>
      <c r="M108" s="5">
        <v>2755683078392</v>
      </c>
    </row>
    <row r="109" spans="3:13" ht="15.5" x14ac:dyDescent="0.35">
      <c r="C109" t="s">
        <v>316</v>
      </c>
    </row>
    <row r="110" spans="3:13" ht="15.5" x14ac:dyDescent="0.35">
      <c r="C110" t="s">
        <v>317</v>
      </c>
      <c r="D110" s="5">
        <v>6987321000000</v>
      </c>
      <c r="E110" s="5">
        <v>7513660000000</v>
      </c>
      <c r="F110" s="5">
        <v>8041391000000</v>
      </c>
      <c r="G110" s="5">
        <v>8300102000000</v>
      </c>
      <c r="I110" s="5">
        <v>7513660000000</v>
      </c>
      <c r="J110" s="5">
        <v>9137997000000</v>
      </c>
      <c r="K110" s="5">
        <v>6781426000000</v>
      </c>
      <c r="L110" s="5">
        <v>8308828063472</v>
      </c>
      <c r="M110" s="5">
        <v>1150649952447</v>
      </c>
    </row>
    <row r="111" spans="3:13" ht="15.5" x14ac:dyDescent="0.35">
      <c r="C111" t="s">
        <v>347</v>
      </c>
      <c r="D111" s="5">
        <v>459805000000</v>
      </c>
      <c r="E111" s="5">
        <v>455684000000</v>
      </c>
      <c r="F111" s="5">
        <v>462915000000</v>
      </c>
      <c r="G111" s="5">
        <v>454501000000</v>
      </c>
      <c r="I111" s="5">
        <v>455684000000</v>
      </c>
      <c r="J111" s="5">
        <v>461987000000</v>
      </c>
      <c r="K111" s="5">
        <v>387607000000</v>
      </c>
      <c r="L111" s="5">
        <v>344761959217</v>
      </c>
      <c r="M111" s="5">
        <v>260842506023</v>
      </c>
    </row>
    <row r="112" spans="3:13" ht="15.5" x14ac:dyDescent="0.35">
      <c r="C112" t="s">
        <v>127</v>
      </c>
      <c r="D112" s="5">
        <v>14956820000000</v>
      </c>
      <c r="E112" s="5">
        <v>15014238000000</v>
      </c>
      <c r="F112" s="5">
        <v>15195651000000</v>
      </c>
      <c r="G112" s="5">
        <v>16952387000000</v>
      </c>
      <c r="I112" s="5">
        <v>15014238000000</v>
      </c>
      <c r="J112" s="5">
        <v>15799784000000</v>
      </c>
      <c r="K112" s="5">
        <v>16897063000000</v>
      </c>
      <c r="L112" s="5">
        <v>20375564221043</v>
      </c>
      <c r="M112" s="5">
        <v>11459592730828</v>
      </c>
    </row>
    <row r="113" spans="2:13" ht="15.5" x14ac:dyDescent="0.35">
      <c r="C113" t="s">
        <v>128</v>
      </c>
    </row>
    <row r="114" spans="2:13" ht="15.5" x14ac:dyDescent="0.35">
      <c r="C114" t="s">
        <v>129</v>
      </c>
      <c r="D114" s="5">
        <v>6309860000000</v>
      </c>
      <c r="E114" s="5">
        <v>6309860000000</v>
      </c>
      <c r="F114" s="5">
        <v>6309860000000</v>
      </c>
      <c r="G114" s="5">
        <v>6309860000000</v>
      </c>
      <c r="I114" s="5">
        <v>6309860000000</v>
      </c>
      <c r="J114" s="5">
        <v>6309860000000</v>
      </c>
      <c r="K114" s="5">
        <v>6309860000000</v>
      </c>
      <c r="L114" s="5">
        <v>5510100000000</v>
      </c>
      <c r="M114" s="5">
        <v>10100000000</v>
      </c>
    </row>
    <row r="115" spans="2:13" ht="15.5" x14ac:dyDescent="0.35">
      <c r="C115" t="s">
        <v>130</v>
      </c>
      <c r="D115" s="5">
        <v>10367571000000</v>
      </c>
      <c r="E115" s="5">
        <v>10367571000000</v>
      </c>
      <c r="F115" s="5">
        <v>10367571000000</v>
      </c>
      <c r="G115" s="5">
        <v>10367571000000</v>
      </c>
      <c r="I115" s="5">
        <v>10367571000000</v>
      </c>
      <c r="J115" s="5">
        <v>10367571000000</v>
      </c>
      <c r="K115" s="5">
        <v>10367590000000</v>
      </c>
      <c r="L115" s="5">
        <v>1470551995027</v>
      </c>
      <c r="M115" s="5">
        <v>351666059140</v>
      </c>
    </row>
    <row r="116" spans="2:13" ht="15.5" x14ac:dyDescent="0.35">
      <c r="C116" t="s">
        <v>131</v>
      </c>
      <c r="D116" s="5">
        <v>21839184000000</v>
      </c>
      <c r="E116" s="5">
        <v>19125502000000</v>
      </c>
      <c r="F116" s="5">
        <v>16616500000000</v>
      </c>
      <c r="G116" s="5">
        <v>14268625000000</v>
      </c>
      <c r="I116" s="5">
        <v>19125502000000</v>
      </c>
      <c r="J116" s="5">
        <v>12073940000000</v>
      </c>
      <c r="K116" s="5">
        <v>5838370000000</v>
      </c>
      <c r="L116" s="5">
        <v>1617297306830</v>
      </c>
      <c r="M116" s="5">
        <v>4265367539802</v>
      </c>
    </row>
    <row r="117" spans="2:13" ht="15.5" x14ac:dyDescent="0.35">
      <c r="C117" t="s">
        <v>132</v>
      </c>
      <c r="D117" s="5">
        <v>32020000000</v>
      </c>
      <c r="E117" s="5">
        <v>32020000000</v>
      </c>
      <c r="F117" s="5">
        <v>32020000000</v>
      </c>
      <c r="G117" s="5">
        <v>32020000000</v>
      </c>
      <c r="I117" s="5">
        <v>32020000000</v>
      </c>
      <c r="J117" s="5">
        <v>20020000000</v>
      </c>
      <c r="K117" s="5">
        <v>10020000000</v>
      </c>
    </row>
    <row r="118" spans="2:13" ht="15.5" x14ac:dyDescent="0.35">
      <c r="C118" t="s">
        <v>133</v>
      </c>
      <c r="D118" s="5">
        <v>21807164000000</v>
      </c>
      <c r="E118" s="5">
        <v>19093482000000</v>
      </c>
      <c r="F118" s="5">
        <v>16584480000000</v>
      </c>
      <c r="G118" s="5">
        <v>14236605000000</v>
      </c>
      <c r="I118" s="5">
        <v>19093482000000</v>
      </c>
      <c r="J118" s="5">
        <v>12053920000000</v>
      </c>
      <c r="K118" s="5">
        <v>5828350000000</v>
      </c>
      <c r="L118" s="5">
        <v>1617297306830</v>
      </c>
    </row>
    <row r="119" spans="2:13" ht="15.5" x14ac:dyDescent="0.35">
      <c r="C119" t="s">
        <v>134</v>
      </c>
      <c r="D119" s="5">
        <v>21839184000000</v>
      </c>
      <c r="E119" s="5">
        <v>19125502000000</v>
      </c>
      <c r="F119" s="5">
        <v>16616500000000</v>
      </c>
      <c r="G119" s="5">
        <v>14268625000000</v>
      </c>
      <c r="I119" s="5">
        <v>19125502000000</v>
      </c>
      <c r="J119" s="5">
        <v>12073940000000</v>
      </c>
      <c r="K119" s="5">
        <v>5838370000000</v>
      </c>
      <c r="L119" s="5">
        <v>1617297306830</v>
      </c>
      <c r="M119" s="5">
        <v>4265367539802</v>
      </c>
    </row>
    <row r="120" spans="2:13" ht="15.5" x14ac:dyDescent="0.35">
      <c r="C120" t="s">
        <v>135</v>
      </c>
      <c r="D120" s="5">
        <v>8226281000000</v>
      </c>
      <c r="E120" s="5">
        <v>8106312000000</v>
      </c>
      <c r="F120" s="5">
        <v>7622401000000</v>
      </c>
      <c r="G120" s="5">
        <v>7002880000000</v>
      </c>
      <c r="I120" s="5">
        <v>8106312000000</v>
      </c>
      <c r="J120" s="5">
        <v>5967791000000</v>
      </c>
      <c r="K120" s="5">
        <v>4894651000000</v>
      </c>
      <c r="L120" s="5">
        <v>4745336729344</v>
      </c>
      <c r="M120" s="5">
        <v>3900966046786</v>
      </c>
    </row>
    <row r="121" spans="2:13" ht="15.5" x14ac:dyDescent="0.35">
      <c r="C121" t="s">
        <v>9</v>
      </c>
      <c r="D121" s="5">
        <v>50028856000000</v>
      </c>
      <c r="E121" s="5">
        <v>46755865000000</v>
      </c>
      <c r="F121" s="5">
        <v>43343289000000</v>
      </c>
      <c r="G121" s="5">
        <v>39704813000000</v>
      </c>
      <c r="I121" s="5">
        <v>46755865000000</v>
      </c>
      <c r="J121" s="5">
        <v>36454054000000</v>
      </c>
      <c r="K121" s="5">
        <v>28391963000000</v>
      </c>
      <c r="L121" s="5">
        <v>14229133098668</v>
      </c>
      <c r="M121" s="5">
        <v>9542266790587</v>
      </c>
    </row>
    <row r="122" spans="2:13" ht="15.5" x14ac:dyDescent="0.35">
      <c r="C122" t="s">
        <v>136</v>
      </c>
      <c r="D122" s="5">
        <v>64985676000000</v>
      </c>
      <c r="E122" s="5">
        <v>61770103000000</v>
      </c>
      <c r="F122" s="5">
        <v>58538940000000</v>
      </c>
      <c r="G122" s="5">
        <v>56657200000000</v>
      </c>
      <c r="I122" s="5">
        <v>61770103000000</v>
      </c>
      <c r="J122" s="5">
        <v>52253838000000</v>
      </c>
      <c r="K122" s="5">
        <v>45289026000000</v>
      </c>
      <c r="L122" s="5">
        <v>34604697319711</v>
      </c>
      <c r="M122" s="5">
        <v>21001859521415</v>
      </c>
    </row>
    <row r="123" spans="2:13" ht="15.5" x14ac:dyDescent="0.35">
      <c r="C123" t="s">
        <v>137</v>
      </c>
      <c r="D123" s="5">
        <v>63098600000</v>
      </c>
      <c r="E123" s="5">
        <v>63098600000</v>
      </c>
      <c r="F123" s="5">
        <v>63098600000</v>
      </c>
      <c r="G123" s="5">
        <v>63098600000</v>
      </c>
      <c r="I123" s="5">
        <v>63098600000</v>
      </c>
      <c r="J123" s="5">
        <v>63098600000</v>
      </c>
      <c r="K123" s="5">
        <v>63098600000</v>
      </c>
      <c r="L123" s="5">
        <v>55101000000</v>
      </c>
      <c r="M123" s="5">
        <v>101000</v>
      </c>
    </row>
    <row r="125" spans="2:13" ht="15.5" x14ac:dyDescent="0.35">
      <c r="B125" t="s">
        <v>138</v>
      </c>
      <c r="C125" t="s">
        <v>139</v>
      </c>
      <c r="D125" s="5">
        <v>539951000000</v>
      </c>
      <c r="E125" s="5">
        <v>1322345000000</v>
      </c>
      <c r="F125" s="5">
        <v>3395165000000</v>
      </c>
      <c r="G125" s="5">
        <v>1989732000000</v>
      </c>
      <c r="I125" s="5">
        <v>8601085000000</v>
      </c>
      <c r="J125" s="5">
        <v>5708382000000</v>
      </c>
      <c r="K125" s="5">
        <v>6785478000000</v>
      </c>
      <c r="L125" s="5">
        <v>3524508000000</v>
      </c>
    </row>
    <row r="126" spans="2:13" ht="15.5" x14ac:dyDescent="0.35">
      <c r="C126" t="s">
        <v>140</v>
      </c>
      <c r="D126" s="5">
        <v>6640934000000</v>
      </c>
      <c r="E126" s="5">
        <v>7156716000000</v>
      </c>
      <c r="F126" s="5">
        <v>8037676000000</v>
      </c>
      <c r="G126" s="5">
        <v>7939086000000</v>
      </c>
      <c r="I126" s="5">
        <v>29269246000000</v>
      </c>
      <c r="J126" s="5">
        <v>26081933000000</v>
      </c>
      <c r="K126" s="5">
        <v>21885890000000</v>
      </c>
      <c r="L126" s="5">
        <v>11113206000000</v>
      </c>
    </row>
    <row r="127" spans="2:13" ht="15.5" x14ac:dyDescent="0.35">
      <c r="C127" t="s">
        <v>320</v>
      </c>
      <c r="D127" s="5">
        <v>-4396196000000</v>
      </c>
      <c r="E127" s="5">
        <v>-4746448000000</v>
      </c>
      <c r="F127" s="5">
        <v>-2836317000000</v>
      </c>
      <c r="G127" s="5">
        <v>-4593376000000</v>
      </c>
      <c r="I127" s="5">
        <v>-15189124000000</v>
      </c>
      <c r="J127" s="5">
        <v>-15507815000000</v>
      </c>
      <c r="K127" s="5">
        <v>-10681882000000</v>
      </c>
      <c r="L127" s="5">
        <v>-5114831000000</v>
      </c>
    </row>
    <row r="128" spans="2:13" ht="15.5" x14ac:dyDescent="0.35">
      <c r="C128" t="s">
        <v>145</v>
      </c>
      <c r="D128" s="5">
        <v>-892828000000</v>
      </c>
      <c r="E128" s="5">
        <v>-476775000000</v>
      </c>
      <c r="F128" s="5">
        <v>-700899000000</v>
      </c>
      <c r="G128" s="5">
        <v>-680624000000</v>
      </c>
      <c r="I128" s="5">
        <v>-2729959000000</v>
      </c>
      <c r="J128" s="5">
        <v>-2665320000000</v>
      </c>
      <c r="K128" s="5">
        <v>-2281894000000</v>
      </c>
      <c r="L128" s="5">
        <v>-1051389000000</v>
      </c>
    </row>
    <row r="129" spans="3:12" ht="15.5" x14ac:dyDescent="0.35">
      <c r="C129" t="s">
        <v>144</v>
      </c>
      <c r="E129" s="5">
        <v>-92900000000</v>
      </c>
      <c r="F129" s="5">
        <v>-475073000000</v>
      </c>
      <c r="I129" s="5">
        <v>-567973000000</v>
      </c>
      <c r="J129" s="5">
        <v>-667894000000</v>
      </c>
      <c r="K129" s="5">
        <v>-585704000000</v>
      </c>
      <c r="L129" s="5">
        <v>-376568000000</v>
      </c>
    </row>
    <row r="130" spans="3:12" ht="15.5" x14ac:dyDescent="0.35">
      <c r="C130" t="s">
        <v>321</v>
      </c>
      <c r="D130" s="5">
        <v>50609000000</v>
      </c>
      <c r="E130" s="5">
        <v>58124000000</v>
      </c>
      <c r="F130" s="5">
        <v>43607000000</v>
      </c>
      <c r="G130" s="5">
        <v>73189000000</v>
      </c>
      <c r="I130" s="5">
        <v>254700000000</v>
      </c>
      <c r="J130" s="5">
        <v>246415000000</v>
      </c>
      <c r="K130" s="5">
        <v>164081000000</v>
      </c>
      <c r="L130" s="5">
        <v>19057000000</v>
      </c>
    </row>
    <row r="131" spans="3:12" ht="15.5" x14ac:dyDescent="0.35">
      <c r="C131" t="s">
        <v>689</v>
      </c>
      <c r="D131" s="5">
        <v>-6789000000</v>
      </c>
      <c r="E131" s="5">
        <v>39615000000</v>
      </c>
      <c r="F131" s="5">
        <v>135000000</v>
      </c>
      <c r="G131" s="5">
        <v>12990000000</v>
      </c>
      <c r="I131" s="5">
        <v>58834000000</v>
      </c>
      <c r="J131" s="5">
        <v>204557000000</v>
      </c>
      <c r="K131" s="5">
        <v>58312000000</v>
      </c>
      <c r="L131" s="5">
        <v>104144000000</v>
      </c>
    </row>
    <row r="132" spans="3:12" ht="15.5" x14ac:dyDescent="0.35">
      <c r="C132" t="s">
        <v>690</v>
      </c>
      <c r="D132" s="5">
        <v>-333344000000</v>
      </c>
      <c r="E132" s="5">
        <v>-315692000000</v>
      </c>
      <c r="F132" s="5">
        <v>-192041000000</v>
      </c>
      <c r="G132" s="5">
        <v>-444209000000</v>
      </c>
      <c r="I132" s="5">
        <v>-1223983000000</v>
      </c>
      <c r="J132" s="5">
        <v>-1141653000000</v>
      </c>
      <c r="K132" s="5">
        <v>-1050394000000</v>
      </c>
      <c r="L132" s="5">
        <v>-840179000000</v>
      </c>
    </row>
    <row r="133" spans="3:12" ht="15.5" x14ac:dyDescent="0.35">
      <c r="C133" t="s">
        <v>691</v>
      </c>
      <c r="D133" s="5">
        <v>-522435000000</v>
      </c>
      <c r="E133" s="5">
        <v>-475345000000</v>
      </c>
      <c r="F133" s="5">
        <v>-481923000000</v>
      </c>
      <c r="G133" s="5">
        <v>-317324000000</v>
      </c>
      <c r="I133" s="5">
        <v>-1445706000000</v>
      </c>
      <c r="J133" s="5">
        <v>-841841000000</v>
      </c>
      <c r="K133" s="5">
        <v>-732792000000</v>
      </c>
      <c r="L133" s="5">
        <v>-358411000000</v>
      </c>
    </row>
    <row r="134" spans="3:12" ht="15.5" x14ac:dyDescent="0.35">
      <c r="C134" t="s">
        <v>692</v>
      </c>
      <c r="E134" s="5">
        <v>175050000000</v>
      </c>
      <c r="I134" s="5">
        <v>175050000000</v>
      </c>
    </row>
    <row r="135" spans="3:12" ht="15.5" x14ac:dyDescent="0.35">
      <c r="C135" t="s">
        <v>693</v>
      </c>
      <c r="K135" s="5">
        <v>9861000000</v>
      </c>
      <c r="L135" s="5">
        <v>29479000000</v>
      </c>
    </row>
    <row r="136" spans="3:12" ht="15.5" x14ac:dyDescent="0.35">
      <c r="C136" t="s">
        <v>159</v>
      </c>
      <c r="D136" s="5">
        <v>-766320000000</v>
      </c>
      <c r="E136" s="5">
        <v>-1075031000000</v>
      </c>
      <c r="F136" s="5">
        <v>-2054180000000</v>
      </c>
      <c r="G136" s="5">
        <v>-752816000000</v>
      </c>
      <c r="I136" s="5">
        <v>-4504237000000</v>
      </c>
      <c r="J136" s="5">
        <v>-1086900000000</v>
      </c>
      <c r="K136" s="5">
        <v>2594311000000</v>
      </c>
      <c r="L136" s="5">
        <v>1634003000000</v>
      </c>
    </row>
    <row r="137" spans="3:12" ht="15.5" x14ac:dyDescent="0.35">
      <c r="C137" t="s">
        <v>160</v>
      </c>
      <c r="D137" s="5">
        <v>-344775000000</v>
      </c>
      <c r="E137" s="5">
        <v>684246000000</v>
      </c>
      <c r="F137" s="5">
        <v>-775047000000</v>
      </c>
      <c r="G137" s="5">
        <v>-4557467000000</v>
      </c>
      <c r="I137" s="5">
        <v>-4791345000000</v>
      </c>
      <c r="J137" s="5">
        <v>-2271537000000</v>
      </c>
      <c r="K137" s="5">
        <v>-6676247000000</v>
      </c>
      <c r="L137" s="5">
        <v>-6587854000000</v>
      </c>
    </row>
    <row r="138" spans="3:12" ht="15.5" x14ac:dyDescent="0.35">
      <c r="C138" t="s">
        <v>161</v>
      </c>
      <c r="D138" s="5">
        <v>-214481000000</v>
      </c>
      <c r="G138" s="5">
        <v>137122000000</v>
      </c>
    </row>
    <row r="139" spans="3:12" ht="15.5" x14ac:dyDescent="0.35">
      <c r="C139" t="s">
        <v>593</v>
      </c>
      <c r="E139" s="5">
        <v>-384940000000</v>
      </c>
      <c r="F139" s="5">
        <v>160702000000</v>
      </c>
      <c r="G139" s="5">
        <v>-353437000000</v>
      </c>
      <c r="I139" s="5">
        <v>-577675000000</v>
      </c>
      <c r="J139" s="5">
        <v>-520116000000</v>
      </c>
      <c r="K139" s="5">
        <v>-2565157000000</v>
      </c>
      <c r="L139" s="5">
        <v>-4320080000000</v>
      </c>
    </row>
    <row r="140" spans="3:12" ht="15.5" x14ac:dyDescent="0.35">
      <c r="C140" t="s">
        <v>694</v>
      </c>
      <c r="E140" s="5">
        <v>-92673000000</v>
      </c>
      <c r="F140" s="5">
        <v>-238645000000</v>
      </c>
      <c r="I140" s="5">
        <v>-331318000000</v>
      </c>
      <c r="J140" s="5">
        <v>-657104000000</v>
      </c>
      <c r="K140" s="5">
        <v>-1816372000000</v>
      </c>
      <c r="L140" s="5">
        <v>-2084945000000</v>
      </c>
    </row>
    <row r="141" spans="3:12" ht="15.5" x14ac:dyDescent="0.35">
      <c r="C141" t="s">
        <v>695</v>
      </c>
      <c r="D141" s="5">
        <v>-118798000000</v>
      </c>
      <c r="E141" s="5">
        <v>-835337000000</v>
      </c>
      <c r="F141" s="5">
        <v>-4161616000000</v>
      </c>
      <c r="G141" s="5">
        <v>-87594000000</v>
      </c>
      <c r="I141" s="5">
        <v>-5084547000000</v>
      </c>
      <c r="J141" s="5">
        <v>-2310824000000</v>
      </c>
      <c r="K141" s="5">
        <v>-1909560000000</v>
      </c>
    </row>
    <row r="142" spans="3:12" ht="15.5" x14ac:dyDescent="0.35">
      <c r="C142" t="s">
        <v>696</v>
      </c>
      <c r="D142" s="5">
        <v>-8351000000</v>
      </c>
      <c r="E142" s="5">
        <v>-7204000000</v>
      </c>
      <c r="F142" s="5">
        <v>-4980000000</v>
      </c>
      <c r="G142" s="5">
        <v>-4327000000</v>
      </c>
      <c r="I142" s="5">
        <v>-19106000000</v>
      </c>
      <c r="J142" s="5">
        <v>-21614000000</v>
      </c>
      <c r="K142" s="5">
        <v>-5674000000</v>
      </c>
    </row>
    <row r="143" spans="3:12" ht="15.5" x14ac:dyDescent="0.35">
      <c r="C143" t="s">
        <v>697</v>
      </c>
      <c r="L143" s="5">
        <v>-5225000000</v>
      </c>
    </row>
    <row r="144" spans="3:12" ht="15.5" x14ac:dyDescent="0.35">
      <c r="C144" t="s">
        <v>698</v>
      </c>
      <c r="L144" s="5">
        <v>-413896000000</v>
      </c>
    </row>
    <row r="145" spans="3:12" ht="15.5" x14ac:dyDescent="0.35">
      <c r="C145" t="s">
        <v>699</v>
      </c>
      <c r="D145" s="5">
        <v>-4071000000</v>
      </c>
      <c r="E145" s="5">
        <v>-2755000000</v>
      </c>
      <c r="F145" s="5">
        <v>-3723000000</v>
      </c>
      <c r="G145" s="5">
        <v>-1288000000</v>
      </c>
      <c r="I145" s="5">
        <v>-11315000000</v>
      </c>
      <c r="J145" s="5">
        <v>-106514000000</v>
      </c>
      <c r="K145" s="5">
        <v>-3672000000</v>
      </c>
      <c r="L145" s="5">
        <v>-5542000000</v>
      </c>
    </row>
    <row r="146" spans="3:12" ht="15.5" x14ac:dyDescent="0.35">
      <c r="C146" t="s">
        <v>352</v>
      </c>
      <c r="D146" s="5">
        <v>926000000</v>
      </c>
      <c r="E146" s="5">
        <v>-480000000</v>
      </c>
      <c r="F146" s="5">
        <v>1412000000</v>
      </c>
      <c r="G146" s="5">
        <v>1267000000</v>
      </c>
      <c r="I146" s="5">
        <v>2388000000</v>
      </c>
      <c r="J146" s="5">
        <v>1863000000</v>
      </c>
      <c r="K146" s="5">
        <v>1178000000</v>
      </c>
      <c r="L146" s="5">
        <v>2186000000</v>
      </c>
    </row>
    <row r="147" spans="3:12" ht="15.5" x14ac:dyDescent="0.35">
      <c r="C147" t="s">
        <v>676</v>
      </c>
      <c r="K147" s="5">
        <v>31918000000</v>
      </c>
    </row>
    <row r="148" spans="3:12" ht="15.5" x14ac:dyDescent="0.35">
      <c r="C148" t="s">
        <v>700</v>
      </c>
      <c r="L148" s="5">
        <v>63335000000</v>
      </c>
    </row>
    <row r="149" spans="3:12" ht="15.5" x14ac:dyDescent="0.35">
      <c r="C149" t="s">
        <v>701</v>
      </c>
      <c r="E149" s="5">
        <v>1980228000000</v>
      </c>
      <c r="I149" s="5">
        <v>1980228000000</v>
      </c>
      <c r="J149" s="5">
        <v>1437698000000</v>
      </c>
    </row>
    <row r="150" spans="3:12" ht="15.5" x14ac:dyDescent="0.35">
      <c r="C150" t="s">
        <v>702</v>
      </c>
      <c r="J150" s="5">
        <v>1672000000</v>
      </c>
      <c r="K150" s="5">
        <v>6231000000</v>
      </c>
    </row>
    <row r="151" spans="3:12" ht="15.5" x14ac:dyDescent="0.35">
      <c r="C151" t="s">
        <v>406</v>
      </c>
      <c r="E151" s="5">
        <v>-750000000000</v>
      </c>
      <c r="I151" s="5">
        <v>-750000000000</v>
      </c>
    </row>
    <row r="152" spans="3:12" ht="15.5" x14ac:dyDescent="0.35">
      <c r="C152" t="s">
        <v>703</v>
      </c>
      <c r="J152" s="5">
        <v>82642000000</v>
      </c>
    </row>
    <row r="153" spans="3:12" ht="15.5" x14ac:dyDescent="0.35">
      <c r="C153" t="s">
        <v>704</v>
      </c>
      <c r="K153" s="5">
        <v>-97164000000</v>
      </c>
    </row>
    <row r="154" spans="3:12" ht="15.5" x14ac:dyDescent="0.35">
      <c r="C154" t="s">
        <v>705</v>
      </c>
    </row>
    <row r="155" spans="3:12" ht="15.5" x14ac:dyDescent="0.35">
      <c r="C155" t="s">
        <v>170</v>
      </c>
      <c r="D155" s="5">
        <v>-766320000000</v>
      </c>
      <c r="E155" s="5">
        <v>-1075031000000</v>
      </c>
      <c r="F155" s="5">
        <v>-2054180000000</v>
      </c>
      <c r="G155" s="5">
        <v>-752816000000</v>
      </c>
      <c r="I155" s="5">
        <v>-4504237000000</v>
      </c>
      <c r="J155" s="5">
        <v>-1086900000000</v>
      </c>
      <c r="K155" s="5">
        <v>2594311000000</v>
      </c>
      <c r="L155" s="5">
        <v>1634003000000</v>
      </c>
    </row>
    <row r="156" spans="3:12" ht="15.5" x14ac:dyDescent="0.35">
      <c r="C156" t="s">
        <v>706</v>
      </c>
      <c r="K156" s="5">
        <v>-661576000000</v>
      </c>
      <c r="L156" s="5">
        <v>51136000000</v>
      </c>
    </row>
    <row r="157" spans="3:12" ht="15.5" x14ac:dyDescent="0.35">
      <c r="C157" t="s">
        <v>707</v>
      </c>
      <c r="L157" s="5">
        <v>4777915000000</v>
      </c>
    </row>
    <row r="158" spans="3:12" ht="15.5" x14ac:dyDescent="0.35">
      <c r="C158" t="s">
        <v>708</v>
      </c>
      <c r="F158" s="5">
        <v>491730000000</v>
      </c>
      <c r="I158" s="5">
        <v>491730000000</v>
      </c>
      <c r="J158" s="5">
        <v>1584700000000</v>
      </c>
      <c r="K158" s="5">
        <v>432142000000</v>
      </c>
    </row>
    <row r="159" spans="3:12" ht="15.5" x14ac:dyDescent="0.35">
      <c r="C159" t="s">
        <v>709</v>
      </c>
      <c r="E159" s="5">
        <v>4773000000</v>
      </c>
      <c r="F159" s="5">
        <v>-4773000000</v>
      </c>
    </row>
    <row r="160" spans="3:12" ht="15.5" x14ac:dyDescent="0.35">
      <c r="C160" t="s">
        <v>710</v>
      </c>
      <c r="K160" s="5">
        <v>9997000000000</v>
      </c>
    </row>
    <row r="161" spans="3:12" ht="15.5" x14ac:dyDescent="0.35">
      <c r="C161" t="s">
        <v>711</v>
      </c>
    </row>
    <row r="162" spans="3:12" ht="15.5" x14ac:dyDescent="0.35">
      <c r="C162" t="s">
        <v>97</v>
      </c>
      <c r="L162" s="5">
        <v>1508050000000</v>
      </c>
    </row>
    <row r="163" spans="3:12" ht="15.5" x14ac:dyDescent="0.35">
      <c r="C163" t="s">
        <v>98</v>
      </c>
    </row>
    <row r="164" spans="3:12" ht="15.5" x14ac:dyDescent="0.35">
      <c r="C164" t="s">
        <v>712</v>
      </c>
      <c r="L164" s="5">
        <v>2172656000000</v>
      </c>
    </row>
    <row r="165" spans="3:12" ht="15.5" x14ac:dyDescent="0.35">
      <c r="C165" t="s">
        <v>713</v>
      </c>
    </row>
    <row r="166" spans="3:12" ht="15.5" x14ac:dyDescent="0.35">
      <c r="C166" t="s">
        <v>714</v>
      </c>
    </row>
    <row r="167" spans="3:12" ht="15.5" x14ac:dyDescent="0.35">
      <c r="C167" t="s">
        <v>715</v>
      </c>
    </row>
    <row r="168" spans="3:12" ht="15.5" x14ac:dyDescent="0.35">
      <c r="C168" t="s">
        <v>186</v>
      </c>
      <c r="K168" s="5">
        <v>-1191880000000</v>
      </c>
    </row>
    <row r="169" spans="3:12" ht="15.5" x14ac:dyDescent="0.35">
      <c r="C169" t="s">
        <v>353</v>
      </c>
      <c r="E169" s="5">
        <v>-499380000000</v>
      </c>
      <c r="I169" s="5">
        <v>-499380000000</v>
      </c>
      <c r="J169" s="5">
        <v>-2028923000000</v>
      </c>
    </row>
    <row r="170" spans="3:12" ht="15.5" x14ac:dyDescent="0.35">
      <c r="C170" t="s">
        <v>181</v>
      </c>
      <c r="D170" s="5">
        <v>-435994000000</v>
      </c>
      <c r="E170" s="5">
        <v>1282726000000</v>
      </c>
      <c r="F170" s="5">
        <v>-426676000000</v>
      </c>
      <c r="G170" s="5">
        <v>-429450000000</v>
      </c>
      <c r="J170" s="5">
        <v>11123500000000</v>
      </c>
      <c r="K170" s="5">
        <v>2239500000000</v>
      </c>
      <c r="L170" s="5">
        <v>-2743534000000</v>
      </c>
    </row>
    <row r="171" spans="3:12" ht="15.5" x14ac:dyDescent="0.35">
      <c r="C171" t="s">
        <v>716</v>
      </c>
      <c r="J171" s="5">
        <v>-664606000000</v>
      </c>
    </row>
    <row r="172" spans="3:12" ht="15.5" x14ac:dyDescent="0.35">
      <c r="C172" t="s">
        <v>184</v>
      </c>
      <c r="E172" s="5">
        <v>2050547000000</v>
      </c>
      <c r="F172" s="5">
        <v>-2050547000000</v>
      </c>
      <c r="L172" s="5">
        <v>-317134000000</v>
      </c>
    </row>
    <row r="173" spans="3:12" ht="15.5" x14ac:dyDescent="0.35">
      <c r="C173" t="s">
        <v>533</v>
      </c>
      <c r="E173" s="5">
        <v>-1913899000000</v>
      </c>
      <c r="I173" s="5">
        <v>-1913899000000</v>
      </c>
      <c r="J173" s="5">
        <v>-1685742000000</v>
      </c>
      <c r="K173" s="5">
        <v>-1400095000000</v>
      </c>
    </row>
    <row r="174" spans="3:12" ht="15.5" x14ac:dyDescent="0.35">
      <c r="C174" t="s">
        <v>717</v>
      </c>
      <c r="D174" s="5">
        <v>-200670000000</v>
      </c>
      <c r="E174" s="5">
        <v>-136748000000</v>
      </c>
      <c r="I174" s="5">
        <v>-136748000000</v>
      </c>
      <c r="J174" s="5">
        <v>-503626000000</v>
      </c>
      <c r="K174" s="5">
        <v>-844140000000</v>
      </c>
    </row>
    <row r="175" spans="3:12" ht="15.5" x14ac:dyDescent="0.35">
      <c r="C175" t="s">
        <v>718</v>
      </c>
      <c r="J175" s="5">
        <v>847713000000</v>
      </c>
    </row>
    <row r="176" spans="3:12" ht="15.5" x14ac:dyDescent="0.35">
      <c r="C176" t="s">
        <v>719</v>
      </c>
      <c r="F176" s="5">
        <v>136648000000</v>
      </c>
      <c r="G176" s="5">
        <v>-136648000000</v>
      </c>
    </row>
    <row r="177" spans="2:13" ht="15.5" x14ac:dyDescent="0.35">
      <c r="C177" t="s">
        <v>720</v>
      </c>
      <c r="E177" s="5">
        <v>75741000000</v>
      </c>
      <c r="F177" s="5">
        <v>-43559000000</v>
      </c>
      <c r="G177" s="5">
        <v>-11134000000</v>
      </c>
    </row>
    <row r="178" spans="2:13" ht="15.5" x14ac:dyDescent="0.35">
      <c r="C178" t="s">
        <v>721</v>
      </c>
      <c r="E178" s="5">
        <v>-75741000000</v>
      </c>
      <c r="I178" s="5">
        <v>-75741000000</v>
      </c>
    </row>
    <row r="179" spans="2:13" ht="15.5" x14ac:dyDescent="0.35">
      <c r="C179" t="s">
        <v>332</v>
      </c>
      <c r="K179" s="5">
        <v>-289003000000</v>
      </c>
    </row>
    <row r="180" spans="2:13" ht="15.5" x14ac:dyDescent="0.35">
      <c r="C180" t="s">
        <v>722</v>
      </c>
      <c r="K180" s="5">
        <v>-1794984000000</v>
      </c>
      <c r="L180" s="5">
        <v>-208646000000</v>
      </c>
    </row>
    <row r="181" spans="2:13" ht="15.5" x14ac:dyDescent="0.35">
      <c r="C181" t="s">
        <v>624</v>
      </c>
      <c r="D181" s="5">
        <v>-129656000000</v>
      </c>
      <c r="E181" s="5">
        <v>-142630000000</v>
      </c>
      <c r="F181" s="5">
        <v>-160959000000</v>
      </c>
      <c r="G181" s="5">
        <v>-172734000000</v>
      </c>
      <c r="I181" s="5">
        <v>-649779000000</v>
      </c>
      <c r="J181" s="5">
        <v>-932095000000</v>
      </c>
      <c r="K181" s="5">
        <v>-512117000000</v>
      </c>
      <c r="L181" s="5">
        <v>-126178000000</v>
      </c>
    </row>
    <row r="182" spans="2:13" ht="15.5" x14ac:dyDescent="0.35">
      <c r="C182" t="s">
        <v>185</v>
      </c>
      <c r="E182" s="5">
        <v>-4795000000</v>
      </c>
      <c r="F182" s="5">
        <v>3956000000</v>
      </c>
      <c r="G182" s="5">
        <v>-2850000000</v>
      </c>
      <c r="I182" s="5">
        <v>-4795000000</v>
      </c>
      <c r="J182" s="5">
        <v>-11780000000</v>
      </c>
      <c r="K182" s="5">
        <v>-10779000000</v>
      </c>
    </row>
    <row r="183" spans="2:13" ht="15.5" x14ac:dyDescent="0.35">
      <c r="C183" t="s">
        <v>723</v>
      </c>
      <c r="K183" s="5">
        <v>-48817000000</v>
      </c>
    </row>
    <row r="184" spans="2:13" ht="15.5" x14ac:dyDescent="0.35">
      <c r="C184" t="s">
        <v>187</v>
      </c>
      <c r="D184" s="5">
        <v>-571144000000</v>
      </c>
      <c r="E184" s="5">
        <v>931560000000</v>
      </c>
      <c r="F184" s="5">
        <v>565938000000</v>
      </c>
      <c r="G184" s="5">
        <v>-3320551000000</v>
      </c>
      <c r="I184" s="5">
        <v>-694497000000</v>
      </c>
      <c r="J184" s="5">
        <v>2349945000000</v>
      </c>
      <c r="K184" s="5">
        <v>2703542000000</v>
      </c>
      <c r="L184" s="5">
        <v>-1429343000000</v>
      </c>
    </row>
    <row r="185" spans="2:13" ht="15.5" x14ac:dyDescent="0.35">
      <c r="C185" t="s">
        <v>339</v>
      </c>
      <c r="D185" s="5">
        <v>46370000000</v>
      </c>
      <c r="E185" s="5">
        <v>131598000000</v>
      </c>
      <c r="F185" s="5">
        <v>72913000000</v>
      </c>
      <c r="G185" s="5">
        <v>-65303000000</v>
      </c>
      <c r="I185" s="5">
        <v>224466000000</v>
      </c>
      <c r="J185" s="5">
        <v>201734000000</v>
      </c>
      <c r="K185" s="5">
        <v>-45679000000</v>
      </c>
      <c r="L185" s="5">
        <v>128347000000</v>
      </c>
    </row>
    <row r="186" spans="2:13" ht="15.5" x14ac:dyDescent="0.35">
      <c r="C186" t="s">
        <v>188</v>
      </c>
      <c r="D186" s="5">
        <v>6016371000000</v>
      </c>
      <c r="I186" s="5">
        <v>6486402000000</v>
      </c>
      <c r="J186" s="5">
        <v>3934723000000</v>
      </c>
      <c r="K186" s="5">
        <v>1276860000000</v>
      </c>
      <c r="L186" s="5">
        <v>2577856000000</v>
      </c>
    </row>
    <row r="187" spans="2:13" ht="15.5" x14ac:dyDescent="0.35">
      <c r="C187" t="s">
        <v>189</v>
      </c>
      <c r="D187" s="5">
        <v>5491597000000</v>
      </c>
      <c r="E187" s="5">
        <v>1063158000000</v>
      </c>
      <c r="F187" s="5">
        <v>638851000000</v>
      </c>
      <c r="G187" s="5">
        <v>-3385854000000</v>
      </c>
      <c r="I187" s="5">
        <v>6016371000000</v>
      </c>
      <c r="J187" s="5">
        <v>6486402000000</v>
      </c>
      <c r="K187" s="5">
        <v>3934723000000</v>
      </c>
      <c r="L187" s="5">
        <v>1276860000000</v>
      </c>
    </row>
    <row r="189" spans="2:13" ht="15.5" x14ac:dyDescent="0.35">
      <c r="B189" t="s">
        <v>190</v>
      </c>
      <c r="C189" t="s">
        <v>11</v>
      </c>
      <c r="D189" s="5">
        <v>63100000000</v>
      </c>
      <c r="E189" s="5">
        <v>63100000000</v>
      </c>
      <c r="F189" s="5">
        <v>63100000000</v>
      </c>
      <c r="G189" s="5">
        <v>63100000000</v>
      </c>
      <c r="I189" s="5">
        <v>63100000000</v>
      </c>
      <c r="J189" s="5">
        <v>63100000000</v>
      </c>
      <c r="K189" s="5">
        <v>63100000000</v>
      </c>
      <c r="L189" s="5">
        <v>55100000000</v>
      </c>
      <c r="M189" s="5">
        <v>0</v>
      </c>
    </row>
    <row r="190" spans="2:13" ht="15.5" x14ac:dyDescent="0.35">
      <c r="C190" t="s">
        <v>191</v>
      </c>
      <c r="D190" s="6">
        <v>42.98</v>
      </c>
      <c r="E190" s="6">
        <v>39.700000000000003</v>
      </c>
      <c r="F190" s="6">
        <v>37.159999999999997</v>
      </c>
      <c r="G190" s="6">
        <v>38.75</v>
      </c>
    </row>
    <row r="191" spans="2:13" ht="15.5" x14ac:dyDescent="0.35">
      <c r="C191" t="s">
        <v>192</v>
      </c>
      <c r="D191" s="6">
        <v>25.24</v>
      </c>
      <c r="E191" s="6">
        <v>28.34</v>
      </c>
      <c r="F191" s="6">
        <v>32.020000000000003</v>
      </c>
      <c r="G191" s="6">
        <v>17.03</v>
      </c>
    </row>
    <row r="192" spans="2:13" ht="15.5" x14ac:dyDescent="0.35">
      <c r="C192" t="s">
        <v>59</v>
      </c>
      <c r="D192" s="6">
        <v>10.050000000000001</v>
      </c>
      <c r="E192" s="6">
        <v>9.82</v>
      </c>
      <c r="F192" s="6">
        <v>9.0399999999999991</v>
      </c>
      <c r="G192" s="6">
        <v>5.98</v>
      </c>
    </row>
    <row r="193" spans="3:7" ht="15.5" x14ac:dyDescent="0.35">
      <c r="C193" t="s">
        <v>193</v>
      </c>
      <c r="F193" s="5">
        <v>2822120000000</v>
      </c>
      <c r="G193" s="5">
        <v>2590400000000</v>
      </c>
    </row>
    <row r="194" spans="3:7" ht="15.5" x14ac:dyDescent="0.35">
      <c r="C194" t="s">
        <v>194</v>
      </c>
      <c r="D194" s="6">
        <v>4.1700000000000001E-2</v>
      </c>
      <c r="E194" s="6">
        <v>4.0599999999999997E-2</v>
      </c>
      <c r="F194" s="6">
        <v>4.0099999999999997E-2</v>
      </c>
      <c r="G194" s="6">
        <v>4.3200000000000002E-2</v>
      </c>
    </row>
    <row r="195" spans="3:7" ht="15.5" x14ac:dyDescent="0.35">
      <c r="C195" t="s">
        <v>195</v>
      </c>
      <c r="D195" s="6">
        <v>6.4899999999999999E-2</v>
      </c>
      <c r="E195" s="6">
        <v>6.480000000000001E-2</v>
      </c>
      <c r="F195" s="6">
        <v>6.5599999999999992E-2</v>
      </c>
      <c r="G195" s="6">
        <v>7.4800000000000005E-2</v>
      </c>
    </row>
    <row r="196" spans="3:7" ht="15.5" x14ac:dyDescent="0.35">
      <c r="C196" t="s">
        <v>196</v>
      </c>
      <c r="D196" s="6">
        <v>1.8600000000000002E-2</v>
      </c>
      <c r="E196" s="6">
        <v>3.7100000000000001E-2</v>
      </c>
      <c r="F196" s="6">
        <v>4.6500000000000007E-2</v>
      </c>
      <c r="G196" s="6">
        <v>4.3200000000000002E-2</v>
      </c>
    </row>
    <row r="197" spans="3:7" ht="15.5" x14ac:dyDescent="0.35">
      <c r="C197" t="s">
        <v>197</v>
      </c>
      <c r="D197" s="6">
        <v>8.15</v>
      </c>
      <c r="E197" s="6">
        <v>14.29</v>
      </c>
      <c r="F197" s="6">
        <v>23.9</v>
      </c>
      <c r="G197" s="6">
        <v>12.35</v>
      </c>
    </row>
    <row r="198" spans="3:7" ht="15.5" x14ac:dyDescent="0.35">
      <c r="C198" t="s">
        <v>198</v>
      </c>
      <c r="D198" s="5">
        <v>50029000000000</v>
      </c>
      <c r="E198" s="5">
        <v>46756000000000</v>
      </c>
      <c r="F198" s="5">
        <v>43343000000000</v>
      </c>
      <c r="G198" s="5">
        <v>39705000000000</v>
      </c>
    </row>
    <row r="199" spans="3:7" ht="15.5" x14ac:dyDescent="0.35">
      <c r="C199" t="s">
        <v>199</v>
      </c>
      <c r="D199" s="6">
        <v>1.64</v>
      </c>
      <c r="E199" s="6">
        <v>1.84</v>
      </c>
      <c r="F199" s="6">
        <v>2.1</v>
      </c>
      <c r="G199" s="6">
        <v>1.27</v>
      </c>
    </row>
    <row r="200" spans="3:7" ht="15.5" x14ac:dyDescent="0.35">
      <c r="C200" t="s">
        <v>200</v>
      </c>
      <c r="D200" s="6">
        <v>662.5</v>
      </c>
      <c r="E200" s="6">
        <v>612.53</v>
      </c>
      <c r="F200" s="6">
        <v>566.11</v>
      </c>
      <c r="G200" s="6">
        <v>518.27</v>
      </c>
    </row>
    <row r="201" spans="3:7" ht="15.5" x14ac:dyDescent="0.35">
      <c r="C201" t="s">
        <v>201</v>
      </c>
      <c r="D201" s="6">
        <v>1.64</v>
      </c>
      <c r="E201" s="6">
        <v>1.84</v>
      </c>
      <c r="F201" s="6">
        <v>2.1</v>
      </c>
      <c r="G201" s="6">
        <v>1.27</v>
      </c>
    </row>
    <row r="202" spans="3:7" ht="15.5" x14ac:dyDescent="0.35">
      <c r="C202" t="s">
        <v>202</v>
      </c>
      <c r="D202" s="6">
        <v>662.5</v>
      </c>
      <c r="E202" s="6">
        <v>612.53</v>
      </c>
      <c r="F202" s="6">
        <v>566.11</v>
      </c>
      <c r="G202" s="6">
        <v>518.27</v>
      </c>
    </row>
    <row r="203" spans="3:7" ht="15.5" x14ac:dyDescent="0.35">
      <c r="C203" t="s">
        <v>203</v>
      </c>
      <c r="D203" s="5">
        <v>2034000000000</v>
      </c>
      <c r="E203" s="5">
        <v>1867000000000</v>
      </c>
      <c r="F203" s="5">
        <v>2218000000000</v>
      </c>
      <c r="G203" s="5">
        <v>1697000000000</v>
      </c>
    </row>
    <row r="204" spans="3:7" ht="15.5" x14ac:dyDescent="0.35">
      <c r="C204" t="s">
        <v>204</v>
      </c>
      <c r="D204" s="5">
        <v>6987000000000</v>
      </c>
      <c r="E204" s="5">
        <v>7514000000000</v>
      </c>
      <c r="F204" s="5">
        <v>8041000000000</v>
      </c>
      <c r="G204" s="5">
        <v>8294000000000</v>
      </c>
    </row>
    <row r="205" spans="3:7" ht="15.5" x14ac:dyDescent="0.35">
      <c r="C205" t="s">
        <v>205</v>
      </c>
      <c r="D205" s="5">
        <v>41803000000000</v>
      </c>
      <c r="E205" s="5">
        <v>38650000000000</v>
      </c>
      <c r="F205" s="5">
        <v>35721000000000</v>
      </c>
      <c r="G205" s="5">
        <v>32702000000000</v>
      </c>
    </row>
    <row r="206" spans="3:7" ht="15.5" x14ac:dyDescent="0.35">
      <c r="C206" t="s">
        <v>23</v>
      </c>
      <c r="D206" s="5">
        <v>9021000000000</v>
      </c>
      <c r="E206" s="5">
        <v>9380000000000</v>
      </c>
      <c r="F206" s="5">
        <v>10260000000000</v>
      </c>
      <c r="G206" s="5">
        <v>9992000000000</v>
      </c>
    </row>
    <row r="207" spans="3:7" ht="15.5" x14ac:dyDescent="0.35">
      <c r="C207" t="s">
        <v>20</v>
      </c>
      <c r="D207" s="5">
        <v>3530000000000</v>
      </c>
      <c r="E207" s="5">
        <v>3364000000000</v>
      </c>
      <c r="F207" s="5">
        <v>5307000000000</v>
      </c>
      <c r="G207" s="5">
        <v>5677000000000</v>
      </c>
    </row>
    <row r="208" spans="3:7" ht="15.5" x14ac:dyDescent="0.35">
      <c r="C208" t="s">
        <v>206</v>
      </c>
      <c r="D208" s="5">
        <v>7651000000000</v>
      </c>
      <c r="E208" s="5">
        <v>7502000000000</v>
      </c>
      <c r="F208" s="5">
        <v>6039000000000</v>
      </c>
      <c r="G208" s="5">
        <v>4218000000000</v>
      </c>
    </row>
    <row r="209" spans="3:13" ht="15.5" x14ac:dyDescent="0.35">
      <c r="C209" t="s">
        <v>207</v>
      </c>
      <c r="D209" s="5">
        <v>540000000000</v>
      </c>
      <c r="E209" s="5">
        <v>1322000000000</v>
      </c>
      <c r="F209" s="5">
        <v>3395000000000</v>
      </c>
      <c r="G209" s="5">
        <v>1990000000000</v>
      </c>
    </row>
    <row r="210" spans="3:13" ht="15.5" x14ac:dyDescent="0.35">
      <c r="C210" t="s">
        <v>208</v>
      </c>
      <c r="D210" s="5">
        <v>-227000000000</v>
      </c>
      <c r="E210" s="5">
        <v>-395000000000</v>
      </c>
      <c r="F210" s="5">
        <v>152000000000</v>
      </c>
      <c r="G210" s="5">
        <v>-222000000000</v>
      </c>
    </row>
    <row r="211" spans="3:13" ht="15.5" x14ac:dyDescent="0.35">
      <c r="C211" t="s">
        <v>12</v>
      </c>
      <c r="D211" s="5">
        <v>313000000000</v>
      </c>
      <c r="E211" s="5">
        <v>927000000000</v>
      </c>
      <c r="F211" s="5">
        <v>3547000000000</v>
      </c>
      <c r="G211" s="5">
        <v>1768000000000</v>
      </c>
    </row>
    <row r="212" spans="3:13" ht="15.5" x14ac:dyDescent="0.35">
      <c r="C212" t="s">
        <v>15</v>
      </c>
      <c r="D212" s="6">
        <v>4.96</v>
      </c>
      <c r="E212" s="6">
        <v>14.7</v>
      </c>
      <c r="F212" s="6">
        <v>56.22</v>
      </c>
      <c r="G212" s="6">
        <v>28.02</v>
      </c>
    </row>
    <row r="213" spans="3:13" ht="15.5" x14ac:dyDescent="0.35">
      <c r="C213" t="s">
        <v>44</v>
      </c>
      <c r="I213" s="6">
        <v>141.87</v>
      </c>
      <c r="J213" s="6">
        <v>101.1</v>
      </c>
      <c r="K213" s="6">
        <v>89.05</v>
      </c>
      <c r="L213" s="6">
        <v>84.7</v>
      </c>
    </row>
    <row r="214" spans="3:13" ht="15.5" x14ac:dyDescent="0.35">
      <c r="C214" t="s">
        <v>58</v>
      </c>
      <c r="I214" s="6">
        <v>7.93</v>
      </c>
      <c r="J214" s="6">
        <v>7.47</v>
      </c>
      <c r="K214" s="6">
        <v>11.23</v>
      </c>
      <c r="L214" s="5">
        <v>0</v>
      </c>
      <c r="M214" s="5">
        <v>0</v>
      </c>
    </row>
    <row r="215" spans="3:13" ht="15.5" x14ac:dyDescent="0.35">
      <c r="C215" t="s">
        <v>61</v>
      </c>
      <c r="I215" s="6">
        <v>2.4</v>
      </c>
      <c r="J215" s="6">
        <v>1.77</v>
      </c>
      <c r="K215" s="6">
        <v>2.64</v>
      </c>
      <c r="L215" s="5">
        <v>0</v>
      </c>
      <c r="M215" s="5">
        <v>0</v>
      </c>
    </row>
    <row r="216" spans="3:13" ht="15.5" x14ac:dyDescent="0.35">
      <c r="C216" t="s">
        <v>209</v>
      </c>
      <c r="J216" s="5">
        <v>8917590000000</v>
      </c>
      <c r="K216" s="6">
        <v>8326290000000.001</v>
      </c>
      <c r="L216" s="5">
        <v>4556330000000</v>
      </c>
      <c r="M216" s="5">
        <v>677230000000</v>
      </c>
    </row>
    <row r="217" spans="3:13" ht="15.5" x14ac:dyDescent="0.35">
      <c r="C217" t="s">
        <v>210</v>
      </c>
      <c r="I217" s="6">
        <v>0.1449</v>
      </c>
      <c r="J217" s="6">
        <v>0.12210000000000001</v>
      </c>
      <c r="K217" s="6">
        <v>0.1241</v>
      </c>
      <c r="L217" s="6">
        <v>0.13489999999999999</v>
      </c>
      <c r="M217" s="5">
        <v>0</v>
      </c>
    </row>
    <row r="218" spans="3:13" ht="15.5" x14ac:dyDescent="0.35">
      <c r="C218" t="s">
        <v>211</v>
      </c>
      <c r="I218" s="6">
        <v>0.2316</v>
      </c>
      <c r="J218" s="6">
        <v>0.20929999999999999</v>
      </c>
      <c r="K218" s="6">
        <v>0.23910000000000001</v>
      </c>
      <c r="L218" s="6">
        <v>0.49209999999999998</v>
      </c>
      <c r="M218" s="5">
        <v>0</v>
      </c>
    </row>
    <row r="219" spans="3:13" ht="15.5" x14ac:dyDescent="0.35">
      <c r="C219" t="s">
        <v>212</v>
      </c>
      <c r="I219" s="6">
        <v>0.16519999999999999</v>
      </c>
      <c r="J219" s="6">
        <v>0.17399999999999999</v>
      </c>
      <c r="K219" s="6">
        <v>0.23269999999999999</v>
      </c>
      <c r="L219" s="6">
        <v>0.21710000000000002</v>
      </c>
      <c r="M219" s="5">
        <v>0</v>
      </c>
    </row>
    <row r="220" spans="3:13" ht="15.5" x14ac:dyDescent="0.35">
      <c r="C220" t="s">
        <v>213</v>
      </c>
      <c r="I220" s="6">
        <v>14.44</v>
      </c>
      <c r="J220" s="6">
        <v>9.49</v>
      </c>
      <c r="K220" s="6">
        <v>11.89</v>
      </c>
      <c r="L220" s="6">
        <v>14.83</v>
      </c>
    </row>
    <row r="221" spans="3:13" ht="15.5" x14ac:dyDescent="0.35">
      <c r="C221" t="s">
        <v>55</v>
      </c>
      <c r="I221" s="6">
        <v>1.84</v>
      </c>
      <c r="J221" s="6">
        <v>1.56</v>
      </c>
      <c r="K221" s="6">
        <v>2.69</v>
      </c>
      <c r="L221" s="5">
        <v>0</v>
      </c>
      <c r="M221" s="5">
        <v>0</v>
      </c>
    </row>
    <row r="222" spans="3:13" ht="15.5" x14ac:dyDescent="0.35">
      <c r="C222" t="s">
        <v>52</v>
      </c>
      <c r="I222" s="6">
        <v>612.53</v>
      </c>
      <c r="J222" s="6">
        <v>483.15</v>
      </c>
      <c r="K222" s="6">
        <v>372.39</v>
      </c>
      <c r="L222" s="6">
        <v>172.12</v>
      </c>
      <c r="M222" s="6">
        <v>55854462.810000002</v>
      </c>
    </row>
    <row r="223" spans="3:13" ht="15.5" x14ac:dyDescent="0.35">
      <c r="C223" t="s">
        <v>214</v>
      </c>
      <c r="I223" s="6">
        <v>1.84</v>
      </c>
      <c r="J223" s="6">
        <v>1.56</v>
      </c>
      <c r="K223" s="6">
        <v>2.69</v>
      </c>
      <c r="L223" s="5">
        <v>0</v>
      </c>
      <c r="M223" s="5">
        <v>0</v>
      </c>
    </row>
    <row r="224" spans="3:13" ht="15.5" x14ac:dyDescent="0.35">
      <c r="C224" t="s">
        <v>215</v>
      </c>
      <c r="I224" s="6">
        <v>612.53</v>
      </c>
      <c r="J224" s="6">
        <v>483.15</v>
      </c>
      <c r="K224" s="6">
        <v>372.39</v>
      </c>
      <c r="L224" s="6">
        <v>172.12</v>
      </c>
      <c r="M224" s="6">
        <v>55854462.810000002</v>
      </c>
    </row>
    <row r="225" spans="2:13" ht="15.5" x14ac:dyDescent="0.35">
      <c r="C225" t="s">
        <v>216</v>
      </c>
      <c r="I225" s="5">
        <v>1867000000000</v>
      </c>
      <c r="J225" s="5">
        <v>1672000000000</v>
      </c>
      <c r="K225" s="5">
        <v>1794000000000</v>
      </c>
      <c r="L225" s="5">
        <v>117000000000</v>
      </c>
      <c r="M225" s="5">
        <v>4335000000000</v>
      </c>
    </row>
    <row r="226" spans="2:13" ht="15.5" x14ac:dyDescent="0.35">
      <c r="C226" t="s">
        <v>217</v>
      </c>
      <c r="I226" s="5">
        <v>7514000000000</v>
      </c>
      <c r="J226" s="5">
        <v>9130000000000</v>
      </c>
      <c r="K226" s="5">
        <v>6751000000000</v>
      </c>
      <c r="L226" s="5">
        <v>8309000000000</v>
      </c>
      <c r="M226" s="5">
        <v>1151000000000</v>
      </c>
    </row>
    <row r="227" spans="2:13" ht="15.5" x14ac:dyDescent="0.35">
      <c r="C227" t="s">
        <v>25</v>
      </c>
      <c r="I227" s="5">
        <v>9380000000000</v>
      </c>
      <c r="J227" s="5">
        <v>10802000000000</v>
      </c>
      <c r="K227" s="5">
        <v>8545000000000</v>
      </c>
      <c r="L227" s="5">
        <v>8425000000000</v>
      </c>
      <c r="M227" s="5">
        <v>5485000000000</v>
      </c>
    </row>
    <row r="228" spans="2:13" ht="15.5" x14ac:dyDescent="0.35">
      <c r="C228" t="s">
        <v>22</v>
      </c>
      <c r="I228" s="5">
        <v>3364000000000</v>
      </c>
      <c r="J228" s="5">
        <v>4316000000000</v>
      </c>
      <c r="K228" s="5">
        <v>4611000000000</v>
      </c>
      <c r="L228" s="5">
        <v>7149000000000</v>
      </c>
      <c r="M228" s="5">
        <v>2907000000000</v>
      </c>
    </row>
    <row r="229" spans="2:13" ht="15.5" x14ac:dyDescent="0.35">
      <c r="C229" t="s">
        <v>218</v>
      </c>
      <c r="I229" s="5">
        <v>7502000000000</v>
      </c>
      <c r="J229" s="5">
        <v>7611000000000</v>
      </c>
      <c r="K229" s="5">
        <v>2453000000000</v>
      </c>
      <c r="L229" s="5">
        <v>-3875000000000</v>
      </c>
      <c r="M229" s="5">
        <v>-3932000000000</v>
      </c>
    </row>
    <row r="230" spans="2:13" ht="15.5" x14ac:dyDescent="0.35">
      <c r="C230" t="s">
        <v>219</v>
      </c>
      <c r="I230" s="5">
        <v>8601000000000</v>
      </c>
      <c r="J230" s="5">
        <v>5708000000000</v>
      </c>
      <c r="K230" s="5">
        <v>6785000000000</v>
      </c>
      <c r="L230" s="5">
        <v>3525000000000</v>
      </c>
    </row>
    <row r="231" spans="2:13" ht="15.5" x14ac:dyDescent="0.35">
      <c r="C231" t="s">
        <v>220</v>
      </c>
      <c r="I231" s="5">
        <v>-608000000000</v>
      </c>
      <c r="J231" s="5">
        <v>-648000000000</v>
      </c>
      <c r="K231" s="5">
        <v>-2575000000000</v>
      </c>
      <c r="L231" s="5">
        <v>-4326000000000</v>
      </c>
    </row>
    <row r="232" spans="2:13" ht="15.5" x14ac:dyDescent="0.35">
      <c r="C232" t="s">
        <v>14</v>
      </c>
      <c r="I232" s="5">
        <v>7993000000000</v>
      </c>
      <c r="J232" s="5">
        <v>5060000000000</v>
      </c>
      <c r="K232" s="5">
        <v>4211000000000</v>
      </c>
      <c r="L232" s="5">
        <v>-801000000000</v>
      </c>
    </row>
    <row r="233" spans="2:13" ht="15.5" x14ac:dyDescent="0.35">
      <c r="C233" t="s">
        <v>16</v>
      </c>
      <c r="I233" s="6">
        <v>126.67</v>
      </c>
      <c r="J233" s="6">
        <v>80.19</v>
      </c>
      <c r="K233" s="6">
        <v>66.739999999999995</v>
      </c>
      <c r="L233" s="6">
        <v>-14.54</v>
      </c>
      <c r="M233" s="5">
        <v>0</v>
      </c>
    </row>
    <row r="235" spans="2:13" ht="15.5" x14ac:dyDescent="0.35">
      <c r="B235" t="s">
        <v>221</v>
      </c>
      <c r="C235" t="s">
        <v>222</v>
      </c>
      <c r="D235" s="5">
        <v>2712000000000</v>
      </c>
      <c r="E235" s="5">
        <v>2505000000000</v>
      </c>
      <c r="F235" s="5">
        <v>2345000000000</v>
      </c>
      <c r="G235" s="5">
        <v>2445000000000</v>
      </c>
      <c r="H235" s="5">
        <v>10847000000000</v>
      </c>
      <c r="I235" s="5">
        <v>8952000000000</v>
      </c>
      <c r="J235" s="5">
        <v>6380000000000</v>
      </c>
      <c r="K235" s="5">
        <v>5619000000000</v>
      </c>
      <c r="L235" s="5">
        <v>4667000000000</v>
      </c>
    </row>
    <row r="236" spans="2:13" ht="15.5" x14ac:dyDescent="0.35">
      <c r="C236" t="s">
        <v>223</v>
      </c>
      <c r="H236" s="5">
        <v>10006000000000</v>
      </c>
      <c r="I236" s="5">
        <v>8952000000000</v>
      </c>
      <c r="J236" s="5">
        <v>6380000000000</v>
      </c>
      <c r="K236" s="5">
        <v>5619000000000</v>
      </c>
      <c r="L236" s="5">
        <v>4667000000000</v>
      </c>
    </row>
    <row r="237" spans="2:13" ht="15.5" x14ac:dyDescent="0.35">
      <c r="C237" t="s">
        <v>224</v>
      </c>
      <c r="H237" s="6">
        <v>30.36</v>
      </c>
      <c r="I237" s="6">
        <v>30.36</v>
      </c>
      <c r="J237" s="6">
        <v>30.36</v>
      </c>
      <c r="K237" s="6">
        <v>26.72</v>
      </c>
      <c r="L237" s="6">
        <v>22.19</v>
      </c>
    </row>
    <row r="238" spans="2:13" ht="15.5" x14ac:dyDescent="0.35">
      <c r="C238" t="s">
        <v>63</v>
      </c>
      <c r="H238" s="6">
        <v>0.17660000000000001</v>
      </c>
      <c r="I238" s="6">
        <v>0.214</v>
      </c>
      <c r="J238" s="6">
        <v>0.30030000000000001</v>
      </c>
      <c r="K238" s="6">
        <v>0.3</v>
      </c>
      <c r="L238" s="6">
        <v>0.3</v>
      </c>
    </row>
    <row r="239" spans="2:13" ht="15.5" x14ac:dyDescent="0.35">
      <c r="C239" t="s">
        <v>225</v>
      </c>
      <c r="H239" s="6">
        <v>3.4700000000000002E-2</v>
      </c>
      <c r="I239" s="6">
        <v>4.6300000000000001E-2</v>
      </c>
      <c r="J239" s="6">
        <v>4.6300000000000001E-2</v>
      </c>
      <c r="K239" s="6">
        <v>2.6699999999999998E-2</v>
      </c>
      <c r="L239" s="6">
        <v>2.3700000000000002E-2</v>
      </c>
    </row>
    <row r="240" spans="2:13" ht="15.5" x14ac:dyDescent="0.35">
      <c r="C240" t="s">
        <v>43</v>
      </c>
      <c r="D240" s="6">
        <v>42.98</v>
      </c>
      <c r="E240" s="6">
        <v>39.700000000000003</v>
      </c>
      <c r="F240" s="6">
        <v>37.159999999999997</v>
      </c>
      <c r="G240" s="6">
        <v>38.75</v>
      </c>
      <c r="H240" s="6">
        <v>171.9</v>
      </c>
      <c r="I240" s="6">
        <v>141.87</v>
      </c>
      <c r="J240" s="6">
        <v>101.1</v>
      </c>
      <c r="K240" s="6">
        <v>89.05</v>
      </c>
      <c r="L240" s="6">
        <v>73.959999999999994</v>
      </c>
    </row>
    <row r="241" spans="3:12" ht="15.5" x14ac:dyDescent="0.35">
      <c r="C241" t="s">
        <v>226</v>
      </c>
      <c r="H241" s="6">
        <v>158.58000000000001</v>
      </c>
      <c r="I241" s="6">
        <v>141.87</v>
      </c>
      <c r="J241" s="6">
        <v>101.1</v>
      </c>
      <c r="K241" s="6">
        <v>89.05</v>
      </c>
      <c r="L241" s="6">
        <v>73.959999999999994</v>
      </c>
    </row>
    <row r="242" spans="3:12" ht="15.5" x14ac:dyDescent="0.35">
      <c r="C242" t="s">
        <v>65</v>
      </c>
      <c r="H242" s="6">
        <v>30.36</v>
      </c>
      <c r="I242" s="6">
        <v>30.36</v>
      </c>
      <c r="J242" s="6">
        <v>30.36</v>
      </c>
      <c r="K242" s="6">
        <v>26.72</v>
      </c>
      <c r="L242" s="6">
        <v>22.19</v>
      </c>
    </row>
    <row r="243" spans="3:12" ht="15.5" x14ac:dyDescent="0.35">
      <c r="C243" t="s">
        <v>227</v>
      </c>
      <c r="H243" s="6">
        <v>0.17660000000000001</v>
      </c>
      <c r="I243" s="6">
        <v>0.214</v>
      </c>
      <c r="J243" s="6">
        <v>0.30030000000000001</v>
      </c>
      <c r="K243" s="6">
        <v>0.3</v>
      </c>
      <c r="L243" s="6">
        <v>0.3</v>
      </c>
    </row>
    <row r="244" spans="3:12" ht="15.5" x14ac:dyDescent="0.35">
      <c r="C244" t="s">
        <v>228</v>
      </c>
      <c r="H244" s="6">
        <v>3.4700000000000002E-2</v>
      </c>
      <c r="I244" s="6">
        <v>4.6300000000000001E-2</v>
      </c>
      <c r="J244" s="6">
        <v>4.6300000000000001E-2</v>
      </c>
      <c r="K244" s="6">
        <v>2.6699999999999998E-2</v>
      </c>
      <c r="L244" s="6">
        <v>2.3700000000000002E-2</v>
      </c>
    </row>
    <row r="245" spans="3:12" ht="15.5" x14ac:dyDescent="0.35">
      <c r="C245" t="s">
        <v>229</v>
      </c>
      <c r="D245" s="5">
        <v>6810000000000</v>
      </c>
      <c r="E245" s="5">
        <v>7230000000000</v>
      </c>
      <c r="F245" s="5">
        <v>8307000000000</v>
      </c>
      <c r="G245" s="5">
        <v>6967000000000</v>
      </c>
      <c r="H245" s="5">
        <v>27239000000000</v>
      </c>
      <c r="I245" s="5">
        <v>29633000000000</v>
      </c>
      <c r="J245" s="5">
        <v>26965000000000</v>
      </c>
      <c r="K245" s="5">
        <v>23858000000000</v>
      </c>
      <c r="L245" s="5">
        <v>9568000000000</v>
      </c>
    </row>
    <row r="246" spans="3:12" ht="15.5" x14ac:dyDescent="0.35">
      <c r="C246" t="s">
        <v>230</v>
      </c>
      <c r="H246" s="5">
        <v>29315000000000</v>
      </c>
      <c r="I246" s="5">
        <v>29633000000000</v>
      </c>
      <c r="J246" s="5">
        <v>26965000000000</v>
      </c>
      <c r="K246" s="5">
        <v>23858000000000</v>
      </c>
      <c r="L246" s="5">
        <v>9568000000000</v>
      </c>
    </row>
    <row r="247" spans="3:12" ht="15.5" x14ac:dyDescent="0.35">
      <c r="C247" t="s">
        <v>231</v>
      </c>
      <c r="H247" s="6">
        <v>30.36</v>
      </c>
      <c r="I247" s="6">
        <v>30.36</v>
      </c>
      <c r="J247" s="6">
        <v>30.36</v>
      </c>
      <c r="K247" s="6">
        <v>26.72</v>
      </c>
      <c r="L247" s="6">
        <v>22.19</v>
      </c>
    </row>
    <row r="248" spans="3:12" ht="15.5" x14ac:dyDescent="0.35">
      <c r="C248" t="s">
        <v>232</v>
      </c>
      <c r="H248" s="6">
        <v>0.17660000000000001</v>
      </c>
      <c r="I248" s="6">
        <v>0.214</v>
      </c>
      <c r="J248" s="6">
        <v>0.30030000000000001</v>
      </c>
      <c r="K248" s="6">
        <v>0.3</v>
      </c>
      <c r="L248" s="6">
        <v>0.3</v>
      </c>
    </row>
    <row r="249" spans="3:12" ht="15.5" x14ac:dyDescent="0.35">
      <c r="C249" t="s">
        <v>233</v>
      </c>
      <c r="H249" s="6">
        <v>3.4700000000000002E-2</v>
      </c>
      <c r="I249" s="6">
        <v>4.6300000000000001E-2</v>
      </c>
      <c r="J249" s="6">
        <v>4.6300000000000001E-2</v>
      </c>
      <c r="K249" s="6">
        <v>2.6699999999999998E-2</v>
      </c>
      <c r="L249" s="6">
        <v>2.3700000000000002E-2</v>
      </c>
    </row>
    <row r="250" spans="3:12" ht="15.5" x14ac:dyDescent="0.35">
      <c r="C250" t="s">
        <v>234</v>
      </c>
      <c r="I250" s="6">
        <v>5.03</v>
      </c>
    </row>
    <row r="251" spans="3:12" ht="15.5" x14ac:dyDescent="0.35">
      <c r="C251" t="s">
        <v>235</v>
      </c>
      <c r="I251" s="6">
        <v>5.45</v>
      </c>
    </row>
    <row r="252" spans="3:12" ht="15.5" x14ac:dyDescent="0.35">
      <c r="C252" t="s">
        <v>724</v>
      </c>
      <c r="I252" s="6">
        <v>4.7300000000000004</v>
      </c>
    </row>
    <row r="253" spans="3:12" ht="15.5" x14ac:dyDescent="0.35">
      <c r="C253" t="s">
        <v>236</v>
      </c>
      <c r="I253" s="6">
        <v>7.42</v>
      </c>
    </row>
    <row r="254" spans="3:12" ht="15.5" x14ac:dyDescent="0.35">
      <c r="C254" t="s">
        <v>237</v>
      </c>
      <c r="I254" s="6">
        <v>0.18329999999999999</v>
      </c>
    </row>
    <row r="255" spans="3:12" ht="15.5" x14ac:dyDescent="0.35">
      <c r="C255" t="s">
        <v>238</v>
      </c>
      <c r="I255" s="6">
        <v>1.86</v>
      </c>
    </row>
    <row r="256" spans="3:12" ht="15.5" x14ac:dyDescent="0.35">
      <c r="C256" t="s">
        <v>239</v>
      </c>
      <c r="I256" s="6">
        <v>1.31</v>
      </c>
    </row>
    <row r="257" spans="3:9" ht="15.5" x14ac:dyDescent="0.35">
      <c r="C257" t="s">
        <v>240</v>
      </c>
      <c r="I257" s="6">
        <v>7.53</v>
      </c>
    </row>
    <row r="258" spans="3:9" ht="15.5" x14ac:dyDescent="0.35">
      <c r="C258" t="s">
        <v>241</v>
      </c>
      <c r="I258" s="6">
        <v>8.33</v>
      </c>
    </row>
    <row r="259" spans="3:9" ht="15.5" x14ac:dyDescent="0.35">
      <c r="C259" t="s">
        <v>242</v>
      </c>
      <c r="I259" s="6">
        <v>10.69</v>
      </c>
    </row>
    <row r="260" spans="3:9" ht="15.5" x14ac:dyDescent="0.35">
      <c r="C260" t="s">
        <v>243</v>
      </c>
      <c r="I260" s="5">
        <v>7</v>
      </c>
    </row>
    <row r="261" spans="3:9" ht="15.5" x14ac:dyDescent="0.35">
      <c r="C261" t="s">
        <v>244</v>
      </c>
      <c r="I261" s="6">
        <v>0.14000000000000001</v>
      </c>
    </row>
    <row r="262" spans="3:9" ht="15.5" x14ac:dyDescent="0.35">
      <c r="C262" t="s">
        <v>245</v>
      </c>
      <c r="I262" s="6">
        <v>0.28999999999999998</v>
      </c>
    </row>
    <row r="263" spans="3:9" ht="15.5" x14ac:dyDescent="0.35">
      <c r="C263" t="s">
        <v>725</v>
      </c>
      <c r="I263" s="6">
        <v>0.32</v>
      </c>
    </row>
    <row r="264" spans="3:9" ht="15.5" x14ac:dyDescent="0.35">
      <c r="C264" t="s">
        <v>246</v>
      </c>
      <c r="I264" s="6">
        <v>158.58000000000001</v>
      </c>
    </row>
    <row r="265" spans="3:9" ht="15.5" x14ac:dyDescent="0.35">
      <c r="C265" t="s">
        <v>247</v>
      </c>
      <c r="I265" s="6">
        <v>171.9</v>
      </c>
    </row>
    <row r="266" spans="3:9" ht="15.5" x14ac:dyDescent="0.35">
      <c r="C266" t="s">
        <v>248</v>
      </c>
      <c r="I266" s="6">
        <v>464.59</v>
      </c>
    </row>
    <row r="267" spans="3:9" ht="15.5" x14ac:dyDescent="0.35">
      <c r="C267" t="s">
        <v>249</v>
      </c>
      <c r="D267" s="6">
        <v>87.03</v>
      </c>
    </row>
    <row r="268" spans="3:9" ht="15.5" x14ac:dyDescent="0.35">
      <c r="C268" t="s">
        <v>250</v>
      </c>
      <c r="I268" s="6">
        <v>662.5</v>
      </c>
    </row>
    <row r="269" spans="3:9" ht="15.5" x14ac:dyDescent="0.35">
      <c r="C269" t="s">
        <v>251</v>
      </c>
      <c r="I269" s="6">
        <v>103.89</v>
      </c>
    </row>
    <row r="270" spans="3:9" ht="15.5" x14ac:dyDescent="0.35">
      <c r="C270" t="s">
        <v>252</v>
      </c>
      <c r="D270" s="6">
        <v>2.08</v>
      </c>
    </row>
    <row r="271" spans="3:9" ht="15.5" x14ac:dyDescent="0.35">
      <c r="C271" t="s">
        <v>253</v>
      </c>
      <c r="D271" s="6">
        <v>1.1200000000000001</v>
      </c>
    </row>
    <row r="272" spans="3:9" ht="15.5" x14ac:dyDescent="0.35">
      <c r="C272" t="s">
        <v>254</v>
      </c>
      <c r="D272" s="6">
        <v>0.22</v>
      </c>
    </row>
    <row r="273" spans="3:9" ht="15.5" x14ac:dyDescent="0.35">
      <c r="C273" t="s">
        <v>255</v>
      </c>
      <c r="D273" s="6">
        <v>0.17</v>
      </c>
    </row>
    <row r="274" spans="3:9" ht="15.5" x14ac:dyDescent="0.35">
      <c r="C274" t="s">
        <v>256</v>
      </c>
      <c r="D274" s="6">
        <v>0.36</v>
      </c>
    </row>
    <row r="275" spans="3:9" ht="15.5" x14ac:dyDescent="0.35">
      <c r="C275" t="s">
        <v>257</v>
      </c>
      <c r="D275" s="6">
        <v>0.14000000000000001</v>
      </c>
    </row>
    <row r="276" spans="3:9" ht="15.5" x14ac:dyDescent="0.35">
      <c r="C276" t="s">
        <v>258</v>
      </c>
      <c r="D276" s="6">
        <v>1.55</v>
      </c>
    </row>
    <row r="277" spans="3:9" ht="15.5" x14ac:dyDescent="0.35">
      <c r="C277" t="s">
        <v>259</v>
      </c>
      <c r="I277" s="6">
        <v>13.96</v>
      </c>
    </row>
    <row r="278" spans="3:9" ht="15.5" x14ac:dyDescent="0.35">
      <c r="C278" t="s">
        <v>12</v>
      </c>
      <c r="D278" s="5">
        <v>313000000000</v>
      </c>
    </row>
    <row r="279" spans="3:9" ht="15.5" x14ac:dyDescent="0.35">
      <c r="C279" t="s">
        <v>260</v>
      </c>
      <c r="I279" s="6">
        <v>5.58</v>
      </c>
    </row>
    <row r="280" spans="3:9" ht="15.5" x14ac:dyDescent="0.35">
      <c r="C280" t="s">
        <v>261</v>
      </c>
      <c r="I280" s="6">
        <v>0.154</v>
      </c>
    </row>
    <row r="281" spans="3:9" ht="15.5" x14ac:dyDescent="0.35">
      <c r="C281" t="s">
        <v>262</v>
      </c>
      <c r="I281" s="6">
        <v>0.2394</v>
      </c>
    </row>
    <row r="282" spans="3:9" ht="15.5" x14ac:dyDescent="0.35">
      <c r="C282" t="s">
        <v>263</v>
      </c>
      <c r="I282" s="6">
        <v>0.1328</v>
      </c>
    </row>
    <row r="283" spans="3:9" ht="15.5" x14ac:dyDescent="0.35">
      <c r="C283" t="s">
        <v>264</v>
      </c>
      <c r="I283" s="6">
        <v>0.11800000000000001</v>
      </c>
    </row>
    <row r="284" spans="3:9" ht="15.5" x14ac:dyDescent="0.35">
      <c r="C284" t="s">
        <v>265</v>
      </c>
      <c r="D284" s="6">
        <v>27.02</v>
      </c>
    </row>
    <row r="285" spans="3:9" ht="15.5" x14ac:dyDescent="0.35">
      <c r="C285" t="s">
        <v>266</v>
      </c>
      <c r="D285" s="5">
        <v>106</v>
      </c>
    </row>
    <row r="286" spans="3:9" ht="15.5" x14ac:dyDescent="0.35">
      <c r="C286" t="s">
        <v>340</v>
      </c>
      <c r="D286" s="6">
        <v>31.41</v>
      </c>
    </row>
    <row r="287" spans="3:9" ht="15.5" x14ac:dyDescent="0.35">
      <c r="C287" t="s">
        <v>267</v>
      </c>
      <c r="D287" s="6">
        <v>101.61</v>
      </c>
    </row>
    <row r="288" spans="3:9" ht="15.5" x14ac:dyDescent="0.35">
      <c r="C288" t="s">
        <v>268</v>
      </c>
      <c r="D288" s="6">
        <v>3.37</v>
      </c>
    </row>
    <row r="289" spans="3:9" ht="15.5" x14ac:dyDescent="0.35">
      <c r="C289" t="s">
        <v>269</v>
      </c>
      <c r="I289" s="6">
        <v>0.46</v>
      </c>
    </row>
    <row r="290" spans="3:9" ht="15.5" x14ac:dyDescent="0.35">
      <c r="C290" t="s">
        <v>270</v>
      </c>
      <c r="I290" s="6">
        <v>3.21</v>
      </c>
    </row>
    <row r="291" spans="3:9" ht="15.5" x14ac:dyDescent="0.35">
      <c r="C291" t="s">
        <v>39</v>
      </c>
      <c r="I291" s="5">
        <v>54580000000000</v>
      </c>
    </row>
    <row r="292" spans="3:9" ht="15.5" x14ac:dyDescent="0.35">
      <c r="C292" t="s">
        <v>271</v>
      </c>
      <c r="I292" s="5">
        <v>66336000000000</v>
      </c>
    </row>
    <row r="293" spans="3:9" ht="15.5" x14ac:dyDescent="0.35">
      <c r="C293" t="s">
        <v>272</v>
      </c>
      <c r="I293" s="5">
        <v>63100000000</v>
      </c>
    </row>
    <row r="294" spans="3:9" ht="15.5" x14ac:dyDescent="0.35">
      <c r="C294" t="s">
        <v>273</v>
      </c>
      <c r="I294" s="6">
        <v>0.1288</v>
      </c>
    </row>
    <row r="295" spans="3:9" ht="15.5" x14ac:dyDescent="0.35">
      <c r="C295" t="s">
        <v>274</v>
      </c>
      <c r="D295" s="6">
        <v>0.2009</v>
      </c>
    </row>
    <row r="296" spans="3:9" ht="15.5" x14ac:dyDescent="0.35">
      <c r="C296" t="s">
        <v>275</v>
      </c>
      <c r="D296" s="6">
        <v>0.154</v>
      </c>
    </row>
    <row r="297" spans="3:9" ht="15.5" x14ac:dyDescent="0.35">
      <c r="C297" t="s">
        <v>276</v>
      </c>
      <c r="D297" s="6">
        <v>0.3982</v>
      </c>
    </row>
    <row r="298" spans="3:9" ht="15.5" x14ac:dyDescent="0.35">
      <c r="C298" t="s">
        <v>277</v>
      </c>
      <c r="D298" s="6">
        <v>-4.4600000000000001E-2</v>
      </c>
    </row>
    <row r="299" spans="3:9" ht="15.5" x14ac:dyDescent="0.35">
      <c r="C299" t="s">
        <v>278</v>
      </c>
      <c r="D299" s="6">
        <v>-0.34899999999999998</v>
      </c>
    </row>
    <row r="300" spans="3:9" ht="15.5" x14ac:dyDescent="0.35">
      <c r="C300" t="s">
        <v>279</v>
      </c>
      <c r="D300" s="6">
        <v>0.63659999999999994</v>
      </c>
    </row>
    <row r="301" spans="3:9" ht="15.5" x14ac:dyDescent="0.35">
      <c r="C301" t="s">
        <v>280</v>
      </c>
      <c r="I301" s="6">
        <v>30.36</v>
      </c>
    </row>
    <row r="302" spans="3:9" ht="15.5" x14ac:dyDescent="0.35">
      <c r="C302" t="s">
        <v>281</v>
      </c>
      <c r="I302" s="6">
        <v>30.36</v>
      </c>
    </row>
    <row r="303" spans="3:9" ht="15.5" x14ac:dyDescent="0.35">
      <c r="C303" t="s">
        <v>282</v>
      </c>
      <c r="I303" s="6">
        <v>0.17660000000000001</v>
      </c>
    </row>
    <row r="304" spans="3:9" ht="15.5" x14ac:dyDescent="0.35">
      <c r="C304" t="s">
        <v>283</v>
      </c>
      <c r="I304" s="6">
        <v>3.4700000000000002E-2</v>
      </c>
    </row>
    <row r="305" spans="3:9" ht="15.5" x14ac:dyDescent="0.35">
      <c r="C305" t="s">
        <v>284</v>
      </c>
      <c r="I305" t="s">
        <v>726</v>
      </c>
    </row>
    <row r="306" spans="3:9" ht="15.5" x14ac:dyDescent="0.35">
      <c r="C306" t="s">
        <v>286</v>
      </c>
      <c r="I306" s="5">
        <v>5</v>
      </c>
    </row>
    <row r="307" spans="3:9" ht="15.5" x14ac:dyDescent="0.35">
      <c r="C307" t="s">
        <v>287</v>
      </c>
      <c r="I307" s="6">
        <v>0.35</v>
      </c>
    </row>
    <row r="308" spans="3:9" ht="15.5" x14ac:dyDescent="0.35">
      <c r="C308" t="s">
        <v>288</v>
      </c>
      <c r="I308" s="6">
        <v>0.96</v>
      </c>
    </row>
    <row r="309" spans="3:9" ht="15.5" x14ac:dyDescent="0.35">
      <c r="C309" t="s">
        <v>289</v>
      </c>
      <c r="I309" s="6">
        <v>0.91</v>
      </c>
    </row>
    <row r="310" spans="3:9" ht="15.5" x14ac:dyDescent="0.35">
      <c r="C310" t="s">
        <v>553</v>
      </c>
      <c r="I310" s="6">
        <v>0.67</v>
      </c>
    </row>
    <row r="311" spans="3:9" ht="15.5" x14ac:dyDescent="0.35">
      <c r="C311" t="s">
        <v>290</v>
      </c>
      <c r="I311" s="6">
        <v>0.41</v>
      </c>
    </row>
    <row r="312" spans="3:9" ht="15.5" x14ac:dyDescent="0.35">
      <c r="C312" t="s">
        <v>291</v>
      </c>
      <c r="I312" s="6">
        <v>0.46</v>
      </c>
    </row>
    <row r="313" spans="3:9" ht="15.5" x14ac:dyDescent="0.35">
      <c r="C313" t="s">
        <v>292</v>
      </c>
      <c r="I313" s="6">
        <v>0.47</v>
      </c>
    </row>
    <row r="314" spans="3:9" ht="15.5" x14ac:dyDescent="0.35">
      <c r="C314" t="s">
        <v>293</v>
      </c>
      <c r="I314" s="5">
        <v>29315000000000</v>
      </c>
    </row>
    <row r="315" spans="3:9" ht="15.5" x14ac:dyDescent="0.35">
      <c r="C315" t="s">
        <v>294</v>
      </c>
      <c r="I315" s="5">
        <v>8958000000000</v>
      </c>
    </row>
    <row r="316" spans="3:9" ht="15.5" x14ac:dyDescent="0.35">
      <c r="C316" t="s">
        <v>295</v>
      </c>
      <c r="I316" s="5">
        <v>9618000000000</v>
      </c>
    </row>
    <row r="317" spans="3:9" ht="15.5" x14ac:dyDescent="0.35">
      <c r="C317" t="s">
        <v>296</v>
      </c>
      <c r="I317" s="5">
        <v>10006000000000</v>
      </c>
    </row>
    <row r="318" spans="3:9" ht="15.5" x14ac:dyDescent="0.35">
      <c r="C318" t="s">
        <v>297</v>
      </c>
      <c r="D318" s="5">
        <v>5492000000000</v>
      </c>
    </row>
    <row r="319" spans="3:9" ht="15.5" x14ac:dyDescent="0.35">
      <c r="C319" t="s">
        <v>298</v>
      </c>
      <c r="D319" s="5">
        <v>64986000000000</v>
      </c>
    </row>
    <row r="320" spans="3:9" ht="15.5" x14ac:dyDescent="0.35">
      <c r="C320" t="s">
        <v>299</v>
      </c>
      <c r="D320" s="5">
        <v>14957000000000</v>
      </c>
    </row>
    <row r="321" spans="3:9" ht="15.5" x14ac:dyDescent="0.35">
      <c r="C321" t="s">
        <v>206</v>
      </c>
      <c r="D321" s="5">
        <v>7651000000000</v>
      </c>
    </row>
    <row r="322" spans="3:9" ht="15.5" x14ac:dyDescent="0.35">
      <c r="C322" t="s">
        <v>205</v>
      </c>
      <c r="I322" s="5">
        <v>41803000000000</v>
      </c>
    </row>
    <row r="323" spans="3:9" ht="15.5" x14ac:dyDescent="0.35">
      <c r="C323" t="s">
        <v>204</v>
      </c>
      <c r="D323" s="5">
        <v>6987000000000</v>
      </c>
    </row>
    <row r="324" spans="3:9" ht="15.5" x14ac:dyDescent="0.35">
      <c r="C324" t="s">
        <v>203</v>
      </c>
      <c r="D324" s="5">
        <v>2034000000000</v>
      </c>
    </row>
    <row r="325" spans="3:9" ht="15.5" x14ac:dyDescent="0.35">
      <c r="C325" t="s">
        <v>23</v>
      </c>
      <c r="D325" s="5">
        <v>9021000000000</v>
      </c>
    </row>
    <row r="326" spans="3:9" ht="15.5" x14ac:dyDescent="0.35">
      <c r="C326" t="s">
        <v>20</v>
      </c>
      <c r="D326" s="5">
        <v>3530000000000</v>
      </c>
    </row>
    <row r="327" spans="3:9" ht="15.5" x14ac:dyDescent="0.35">
      <c r="C327" t="s">
        <v>300</v>
      </c>
      <c r="I327" s="5">
        <v>50029000000000</v>
      </c>
    </row>
    <row r="328" spans="3:9" ht="15.5" x14ac:dyDescent="0.35">
      <c r="C328" t="s">
        <v>301</v>
      </c>
      <c r="I328" s="5">
        <v>7247000000000</v>
      </c>
    </row>
    <row r="329" spans="3:9" ht="15.5" x14ac:dyDescent="0.35">
      <c r="C329" t="s">
        <v>302</v>
      </c>
      <c r="I329" s="5">
        <v>-4993000000000</v>
      </c>
    </row>
    <row r="330" spans="3:9" ht="15.5" x14ac:dyDescent="0.35">
      <c r="C330" t="s">
        <v>303</v>
      </c>
      <c r="I330" s="5">
        <v>-4648000000000</v>
      </c>
    </row>
    <row r="331" spans="3:9" ht="15.5" x14ac:dyDescent="0.35">
      <c r="C331" t="s">
        <v>304</v>
      </c>
      <c r="I331" s="5">
        <v>-692000000000</v>
      </c>
    </row>
    <row r="332" spans="3:9" ht="15.5" x14ac:dyDescent="0.35">
      <c r="C332" t="s">
        <v>305</v>
      </c>
      <c r="I332" s="5">
        <v>6555000000000</v>
      </c>
    </row>
  </sheetData>
  <pageMargins left="0.7" right="0.7" top="0.75" bottom="0.75" header="0.3" footer="0.3"/>
  <ignoredErrors>
    <ignoredError sqref="A1:M33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4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727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</row>
    <row r="2" spans="1:13" ht="15.5" x14ac:dyDescent="0.35">
      <c r="C2" t="s">
        <v>728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vm="73">
        <f ca="1">IFERROR(_xlfn.STOCKHISTORY("XIDX:" &amp; $C$1, I1, , 0, 0, 1), "Libur")</f>
        <v>48</v>
      </c>
      <c r="J2" s="2" vm="68">
        <f ca="1">IFERROR(_xlfn.STOCKHISTORY("XIDX:" &amp; $C$1, J1, , 0, 0, 1), "Libur")</f>
        <v>11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728123652</v>
      </c>
      <c r="H4" s="2">
        <f>IFERROR(SUM(D4:G4)*(4/MAX(1,COUNT(D4:G4))),"")</f>
        <v>2912494608</v>
      </c>
      <c r="I4" s="2">
        <f>IFERROR(INDEX(I51:I500,MATCH($C$4,$C$51:$C$500,0)),"")</f>
        <v>8046288315</v>
      </c>
      <c r="J4" s="2">
        <f>IFERROR(INDEX(J51:J500,MATCH($C$4,$C$51:$C$500,0)),"")</f>
        <v>7071671177</v>
      </c>
      <c r="K4" s="2">
        <f>IFERROR(INDEX(K51:K500,MATCH($C$4,$C$51:$C$500,0)),"")</f>
        <v>5739556693</v>
      </c>
      <c r="L4" s="2">
        <f>IFERROR(INDEX(L51:L500,MATCH($C$4,$C$51:$C$500,0)),"")</f>
        <v>4032907621</v>
      </c>
      <c r="M4" s="2">
        <f>IFERROR(INDEX(M51:M500,MATCH($C$4,$C$51:$C$500,0)),"")</f>
        <v>3537835326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-3789691778</v>
      </c>
      <c r="H5" s="2">
        <f>IFERROR(SUM(D5:G5)*(4/MAX(1,COUNT(D5:G5))),"")</f>
        <v>-15158767112</v>
      </c>
      <c r="I5" s="2">
        <f>IFERROR(INDEX(I51:I500,MATCH($C$5,$C$51:$C$500,0)),"")</f>
        <v>425002971</v>
      </c>
      <c r="J5" s="2">
        <f>IFERROR(INDEX(J51:J500,MATCH($C$5,$C$51:$C$500,0)),"")</f>
        <v>1300862540</v>
      </c>
      <c r="K5" s="2">
        <f>IFERROR(INDEX(K51:K500,MATCH($C$5,$C$51:$C$500,0)),"")</f>
        <v>874263273</v>
      </c>
      <c r="L5" s="2">
        <f>IFERROR(INDEX(L51:L500,MATCH($C$5,$C$51:$C$500,0)),"")</f>
        <v>602615495</v>
      </c>
      <c r="M5" s="2">
        <f>IFERROR(INDEX(M51:M500,MATCH($C$5,$C$51:$C$500,0)),"")</f>
        <v>522050832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39214176523</v>
      </c>
      <c r="H6" s="2">
        <f>IFERROR(INDEX(D6:G6,COUNT(D6:G6)),"")</f>
        <v>39214176523</v>
      </c>
      <c r="I6" s="2">
        <f>IFERROR(INDEX(I51:I500,MATCH($C$6,$C$51:$C$500,0)),"")</f>
        <v>43004657742</v>
      </c>
      <c r="J6" s="2">
        <f>IFERROR(INDEX(J51:J500,MATCH($C$6,$C$51:$C$500,0)),"")</f>
        <v>46484535951</v>
      </c>
      <c r="K6" s="2">
        <f>IFERROR(INDEX(K51:K500,MATCH($C$6,$C$51:$C$500,0)),"")</f>
        <v>11600573934</v>
      </c>
      <c r="L6" s="2">
        <f>IFERROR(INDEX(L51:L500,MATCH($C$6,$C$51:$C$500,0)),"")</f>
        <v>4188310661</v>
      </c>
      <c r="M6" s="2">
        <f>IFERROR(INDEX(M51:M500,MATCH($C$6,$C$51:$C$500,0)),"")</f>
        <v>3585695167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1.43</v>
      </c>
      <c r="H7" s="3">
        <f>IFERROR(INDEX(D7:G7,COUNT(D7:G7)),"")</f>
        <v>1.43</v>
      </c>
      <c r="I7" s="3">
        <f>IFERROR(INDEX(I51:I500,MATCH($C$7,$C$51:$C$500,0))/1000000000,"")</f>
        <v>1.43</v>
      </c>
      <c r="J7" s="3">
        <f>IFERROR(INDEX(J51:J500,MATCH($C$7,$C$51:$C$500,0))/1000000000,"")</f>
        <v>1.43</v>
      </c>
      <c r="K7" s="3">
        <f>IFERROR(INDEX(K51:K500,MATCH($C$7,$C$51:$C$500,0))/1000000000,"")</f>
        <v>0.1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>IFERROR(INDEX(I51:I500,MATCH($C$8,$C$51:$C$500,0)),"")</f>
        <v>-11000000000</v>
      </c>
      <c r="J8" s="2">
        <f>IFERROR(INDEX(J51:J500,MATCH($C$8,$C$51:$C$500,0)),"")</f>
        <v>-11000000000</v>
      </c>
      <c r="K8" s="2">
        <f>IFERROR(INDEX(K51:K500,MATCH($C$8,$C$51:$C$500,0)),"")</f>
        <v>-1000000000</v>
      </c>
      <c r="L8" s="2">
        <f>IFERROR(INDEX(L51:L500,MATCH($C$8,$C$51:$C$500,0)),"")</f>
        <v>0</v>
      </c>
      <c r="M8" s="2">
        <f>IFERROR(INDEX(M51:M500,MATCH($C$8,$C$51:$C$500,0)),"")</f>
        <v>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-2.41</v>
      </c>
      <c r="H9" s="3">
        <f>IFERROR(INDEX(D9:G9,COUNT(D9:G9)),"")</f>
        <v>-2.41</v>
      </c>
      <c r="I9" s="3">
        <f>IFERROR(INDEX(I51:I500,MATCH($C$9,$C$51:$C$500,0)),"")</f>
        <v>-7.48</v>
      </c>
      <c r="J9" s="3">
        <f>IFERROR(INDEX(J51:J500,MATCH($C$9,$C$51:$C$500,0)),"")</f>
        <v>-7.95</v>
      </c>
      <c r="K9" s="3">
        <f>IFERROR(INDEX(K51:K500,MATCH($C$9,$C$51:$C$500,0)),"")</f>
        <v>-5.5</v>
      </c>
      <c r="L9" s="3">
        <f>IFERROR(INDEX(L51:L500,MATCH($C$9,$C$51:$C$500,0)),"")</f>
        <v>-64838.81</v>
      </c>
      <c r="M9" s="3">
        <f>IFERROR(INDEX(M51:M500,MATCH($C$9,$C$51:$C$500,0)),"")</f>
        <v>-101498.84</v>
      </c>
    </row>
    <row r="10" spans="1:13" ht="15.5" x14ac:dyDescent="0.35">
      <c r="C10" t="s">
        <v>17</v>
      </c>
      <c r="D10" s="3" t="str">
        <f ca="1">IFERROR(IF(D9=0,"",D2/D9),"")</f>
        <v/>
      </c>
      <c r="I10" s="3">
        <f ca="1">IFERROR(IF(I9=0,"",I2/I9),"")</f>
        <v>-6.4171122994652405</v>
      </c>
      <c r="J10" s="3">
        <f ca="1">IFERROR(IF(J9=0,"",J2/J9),"")</f>
        <v>-1.3836477987421383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635089774</v>
      </c>
      <c r="H11" s="2">
        <f>IFERROR(INDEX(D11:G11,COUNT(D11:G11)),"")</f>
        <v>635089774</v>
      </c>
      <c r="I11" s="2">
        <f>IFERROR(INDEX(I51:I500,MATCH($C$11,$C$51:$C$500,0)),"")</f>
        <v>4091126889</v>
      </c>
      <c r="J11" s="2">
        <f>IFERROR(INDEX(J51:J500,MATCH($C$11,$C$51:$C$500,0)),"")</f>
        <v>17197453734</v>
      </c>
      <c r="K11" s="2">
        <f>IFERROR(INDEX(K51:K500,MATCH($C$11,$C$51:$C$500,0)),"")</f>
        <v>945177230</v>
      </c>
      <c r="L11" s="2">
        <f>IFERROR(INDEX(L51:L500,MATCH($C$11,$C$51:$C$500,0)),"")</f>
        <v>710886119</v>
      </c>
      <c r="M11" s="2">
        <f>IFERROR(INDEX(M51:M500,MATCH($C$11,$C$51:$C$500,0)),"")</f>
        <v>775724931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-1000000000</v>
      </c>
      <c r="H12" s="2">
        <f>IFERROR(INDEX(D12:G12,COUNT(D12:G12)),"")</f>
        <v>-1000000000</v>
      </c>
      <c r="I12" s="2">
        <f>IFERROR(INDEX(I51:I500,MATCH($C$12,$C$51:$C$500,0)),"")</f>
        <v>-4000000000</v>
      </c>
      <c r="J12" s="2">
        <f>IFERROR(INDEX(J51:J500,MATCH($C$12,$C$51:$C$500,0)),"")</f>
        <v>-17000000000</v>
      </c>
      <c r="K12" s="2">
        <f>IFERROR(INDEX(K51:K500,MATCH($C$12,$C$51:$C$500,0)),"")</f>
        <v>-1000000000</v>
      </c>
      <c r="L12" s="2">
        <f>IFERROR(INDEX(L51:L500,MATCH($C$12,$C$51:$C$500,0)),"")</f>
        <v>-1000000000</v>
      </c>
      <c r="M12" s="2">
        <f>IFERROR(INDEX(M51:M500,MATCH($C$12,$C$51:$C$500,0)),"")</f>
        <v>-1000000000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1000000000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-3280265</v>
      </c>
      <c r="H14" s="2">
        <f>IFERROR(SUM(D14:G14)*(4/MAX(1,COUNT(D14:G14))),"")</f>
        <v>-13121060</v>
      </c>
      <c r="I14" s="2">
        <f>IFERROR(INDEX(I51:I500,MATCH($C$14,$C$51:$C$500,0)),"")</f>
        <v>-43903452</v>
      </c>
      <c r="J14" s="2">
        <f>IFERROR(INDEX(J51:J500,MATCH($C$14,$C$51:$C$500,0)),"")</f>
        <v>0</v>
      </c>
      <c r="K14" s="2">
        <f>IFERROR(INDEX(K51:K500,MATCH($C$14,$C$51:$C$500,0)),"")</f>
        <v>0</v>
      </c>
      <c r="L14" s="2">
        <f>IFERROR(INDEX(L51:L500,MATCH($C$14,$C$51:$C$500,0)),"")</f>
        <v>0</v>
      </c>
      <c r="M14" s="2">
        <f>IFERROR(INDEX(M51:M500,MATCH($C$14,$C$51:$C$500,0)),"")</f>
        <v>0</v>
      </c>
    </row>
    <row r="15" spans="1:13" ht="15.5" x14ac:dyDescent="0.35">
      <c r="C15" t="s">
        <v>27</v>
      </c>
      <c r="D15" s="2">
        <f>IFERROR(INDEX(D51:D500,MATCH($C$15,$C$51:$C$500,0)),"")</f>
        <v>-205171</v>
      </c>
      <c r="H15" s="2">
        <f>IFERROR(SUM(D15:G15)*(4/MAX(1,COUNT(D15:G15))),"")</f>
        <v>-820684</v>
      </c>
      <c r="I15" s="2">
        <f>IFERROR(INDEX(I51:I500,MATCH($C$15,$C$51:$C$500,0)),"")</f>
        <v>-208763529</v>
      </c>
      <c r="J15" s="2">
        <f>IFERROR(INDEX(J51:J500,MATCH($C$15,$C$51:$C$500,0)),"")</f>
        <v>-62450659</v>
      </c>
      <c r="K15" s="2">
        <f>IFERROR(INDEX(K51:K500,MATCH($C$15,$C$51:$C$500,0)),"")</f>
        <v>-136879708</v>
      </c>
      <c r="L15" s="2">
        <f>IFERROR(INDEX(L51:L500,MATCH($C$15,$C$51:$C$500,0)),"")</f>
        <v>-20164538</v>
      </c>
      <c r="M15" s="2">
        <f>IFERROR(INDEX(M51:M500,MATCH($C$15,$C$51:$C$500,0)),"")</f>
        <v>-17689177</v>
      </c>
    </row>
    <row r="16" spans="1:13" ht="15.5" x14ac:dyDescent="0.35">
      <c r="C16" t="s">
        <v>28</v>
      </c>
      <c r="D16" s="2">
        <f>IFERROR(INDEX(D51:D500,MATCH($C$16,$C$51:$C$500,0)),"")</f>
        <v>-3790276048</v>
      </c>
      <c r="H16" s="2">
        <f>IFERROR(SUM(D16:G16)*(4/MAX(1,COUNT(D16:G16))),"")</f>
        <v>-15161104192</v>
      </c>
      <c r="I16" s="2">
        <f>IFERROR(INDEX(I51:I500,MATCH($C$16,$C$51:$C$500,0)),"")</f>
        <v>619340626</v>
      </c>
      <c r="J16" s="2">
        <f>IFERROR(INDEX(J51:J500,MATCH($C$16,$C$51:$C$500,0)),"")</f>
        <v>1376453225</v>
      </c>
      <c r="K16" s="2">
        <f>IFERROR(INDEX(K51:K500,MATCH($C$16,$C$51:$C$500,0)),"")</f>
        <v>1011142981</v>
      </c>
      <c r="L16" s="2">
        <f>IFERROR(INDEX(L51:L500,MATCH($C$16,$C$51:$C$500,0)),"")</f>
        <v>622780033</v>
      </c>
      <c r="M16" s="2">
        <f>IFERROR(INDEX(M51:M500,MATCH($C$16,$C$51:$C$500,0)),"")</f>
        <v>539740009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539</v>
      </c>
    </row>
    <row r="19" spans="1:13" ht="15.5" x14ac:dyDescent="0.35">
      <c r="A19" t="s">
        <v>36</v>
      </c>
      <c r="C19" t="s">
        <v>37</v>
      </c>
    </row>
    <row r="20" spans="1:13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t="shared" ref="H20:M20" ca="1" si="0">IFERROR(H21*H2,"")</f>
        <v/>
      </c>
      <c r="I20" s="2">
        <f t="shared" ca="1" si="0"/>
        <v>68640000000</v>
      </c>
      <c r="J20" s="2">
        <f t="shared" ca="1" si="0"/>
        <v>15730000000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1430000000</v>
      </c>
      <c r="H21" s="2">
        <f>IFERROR(INDEX(D21:G21,COUNT(D21:G21)),"")</f>
        <v>1430000000</v>
      </c>
      <c r="I21" s="2">
        <f>IFERROR(INDEX(I51:I500,MATCH($C$7,$C$51:$C$500,0)),"")</f>
        <v>1430000000</v>
      </c>
      <c r="J21" s="2">
        <f>IFERROR(INDEX(J51:J500,MATCH($C$7,$C$51:$C$500,0)),"")</f>
        <v>1430000000</v>
      </c>
      <c r="K21" s="2">
        <f>IFERROR(INDEX(K51:K500,MATCH($C$7,$C$51:$C$500,0)),"")</f>
        <v>100000000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40</v>
      </c>
      <c r="C23" t="s">
        <v>41</v>
      </c>
      <c r="D23" s="3">
        <f>IFERROR(D5/D6*100,"")</f>
        <v>-9.6640860882983493</v>
      </c>
      <c r="H23" s="3">
        <f t="shared" ref="H23:M23" si="1">IFERROR(H5/H6*100,"")</f>
        <v>-38.656344353193397</v>
      </c>
      <c r="I23" s="3">
        <f t="shared" si="1"/>
        <v>0.98827195312131444</v>
      </c>
      <c r="J23" s="3">
        <f t="shared" si="1"/>
        <v>2.7984845140139885</v>
      </c>
      <c r="K23" s="3">
        <f t="shared" si="1"/>
        <v>7.5363794754812172</v>
      </c>
      <c r="L23" s="3">
        <f t="shared" si="1"/>
        <v>14.388032401973728</v>
      </c>
      <c r="M23" s="3">
        <f t="shared" si="1"/>
        <v>14.559264178521286</v>
      </c>
    </row>
    <row r="24" spans="1:13" ht="15.5" x14ac:dyDescent="0.35">
      <c r="C24" t="s">
        <v>42</v>
      </c>
      <c r="D24" s="4" t="str">
        <f>IFERROR(_xlfn.RRI(5,I23,D23),"")</f>
        <v/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43</v>
      </c>
      <c r="C25" t="s">
        <v>44</v>
      </c>
      <c r="D25" s="3">
        <f>IFERROR(INDEX(D51:D500,MATCH($A$25,$C$51:$C$500,0)),"")</f>
        <v>-2.64</v>
      </c>
      <c r="H25" s="3">
        <f>IFERROR(INDEX(D25:G25,COUNT(D25:G25)),"")</f>
        <v>-2.64</v>
      </c>
      <c r="I25" s="3">
        <f>IFERROR(INDEX(I51:I500,MATCH($C$25,$C$51:$C$500,0)),"")</f>
        <v>0.28999999999999998</v>
      </c>
      <c r="J25" s="3">
        <f>IFERROR(INDEX(J51:J500,MATCH($C$25,$C$51:$C$500,0)),"")</f>
        <v>0.91</v>
      </c>
      <c r="K25" s="3">
        <f>IFERROR(INDEX(K51:K500,MATCH($C$25,$C$51:$C$500,0)),"")</f>
        <v>8.7100000000000009</v>
      </c>
      <c r="L25" s="3">
        <f>IFERROR(INDEX(L51:L500,MATCH($C$25,$C$51:$C$500,0)),"")</f>
        <v>602615.49</v>
      </c>
      <c r="M25" s="3">
        <f>IFERROR(INDEX(M51:M500,MATCH($C$25,$C$51:$C$500,0)),"")</f>
        <v>522050.83</v>
      </c>
    </row>
    <row r="26" spans="1:13" ht="15.5" x14ac:dyDescent="0.35">
      <c r="C26" t="s">
        <v>45</v>
      </c>
      <c r="D26" s="4" t="str">
        <f>IFERROR(_xlfn.RRI(5,I25,D25),"")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46</v>
      </c>
      <c r="D27" s="3">
        <f>IFERROR(D4/D21,"")</f>
        <v>0.50917737902097904</v>
      </c>
      <c r="H27" s="3">
        <f t="shared" ref="H27:M27" si="4">IFERROR(H4/H21,"")</f>
        <v>2.0367095160839161</v>
      </c>
      <c r="I27" s="3">
        <f t="shared" si="4"/>
        <v>5.6267750454545453</v>
      </c>
      <c r="J27" s="3">
        <f t="shared" si="4"/>
        <v>4.9452245993006994</v>
      </c>
      <c r="K27" s="3">
        <f t="shared" si="4"/>
        <v>57.395566930000001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47</v>
      </c>
      <c r="D28" s="4">
        <f>IFERROR(_xlfn.RRI(5,I27,D27),"")</f>
        <v>-0.38152534116150871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48</v>
      </c>
      <c r="H29" s="4">
        <f t="shared" ref="H29:M29" si="6">IFERROR(((H25-I25)/I25)*100%,"")</f>
        <v>-10.103448275862069</v>
      </c>
      <c r="I29" s="4">
        <f t="shared" si="6"/>
        <v>-0.68131868131868145</v>
      </c>
      <c r="J29" s="4">
        <f t="shared" si="6"/>
        <v>-0.89552238805970152</v>
      </c>
      <c r="K29" s="4">
        <f t="shared" si="6"/>
        <v>-0.99998554633900971</v>
      </c>
      <c r="L29" s="4">
        <f t="shared" si="6"/>
        <v>0.15432340180361359</v>
      </c>
      <c r="M29" s="4" t="str">
        <f t="shared" si="6"/>
        <v/>
      </c>
    </row>
    <row r="30" spans="1:13" ht="15.5" x14ac:dyDescent="0.35">
      <c r="C30" t="s">
        <v>49</v>
      </c>
      <c r="H30" s="4">
        <f t="shared" ref="H30:M30" si="7">IFERROR(((H27-I27)/I27)*100%,"")</f>
        <v>-0.63803253202218868</v>
      </c>
      <c r="I30" s="4">
        <f t="shared" si="7"/>
        <v>0.13781991747153882</v>
      </c>
      <c r="J30" s="4">
        <f t="shared" si="7"/>
        <v>-0.91383960706700695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27.33</v>
      </c>
      <c r="H32" s="3">
        <f>IFERROR(INDEX(D32:G32,COUNT(D32:G32)),"")</f>
        <v>27.33</v>
      </c>
      <c r="I32" s="3">
        <f>IFERROR(INDEX(I51:I500,MATCH($C$32,$C$51:$C$500,0)),"")</f>
        <v>29.98</v>
      </c>
      <c r="J32" s="3">
        <f>IFERROR(INDEX(J51:J500,MATCH($C$32,$C$51:$C$500,0)),"")</f>
        <v>32.409999999999997</v>
      </c>
      <c r="K32" s="3">
        <f>IFERROR(INDEX(K51:K500,MATCH($C$32,$C$51:$C$500,0)),"")</f>
        <v>115.57</v>
      </c>
      <c r="L32" s="3">
        <f>IFERROR(INDEX(L51:L500,MATCH($C$32,$C$51:$C$500,0)),"")</f>
        <v>4188310.66</v>
      </c>
      <c r="M32" s="3">
        <f>IFERROR(INDEX(M51:M500,MATCH($C$32,$C$51:$C$500,0)),"")</f>
        <v>3585695.17</v>
      </c>
    </row>
    <row r="33" spans="1:13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1.65</v>
      </c>
      <c r="H33" s="3">
        <f>IFERROR(INDEX(D33:G33,COUNT(D33:G33)),"")</f>
        <v>1.65</v>
      </c>
      <c r="I33" s="3">
        <f>IFERROR(INDEX(I51:I500,MATCH($C$33,$C$51:$C$500,0)),"")</f>
        <v>1.6</v>
      </c>
      <c r="J33" s="3">
        <f>IFERROR(INDEX(J51:J500,MATCH($C$33,$C$51:$C$500,0)),"")</f>
        <v>0.34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-17.05</v>
      </c>
      <c r="H34" s="3">
        <f>IFERROR(INDEX(D34:G34,COUNT(D34:G34)),"")</f>
        <v>-17.05</v>
      </c>
      <c r="I34" s="3">
        <f>IFERROR(INDEX(I51:I500,MATCH($C$34,$C$51:$C$500,0)),"")</f>
        <v>165.52</v>
      </c>
      <c r="J34" s="3">
        <f>IFERROR(INDEX(J51:J500,MATCH($C$34,$C$51:$C$500,0)),"")</f>
        <v>12.09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88.63</v>
      </c>
      <c r="H35" s="3">
        <f>IFERROR(INDEX(D35:G35,COUNT(D35:G35)),"")</f>
        <v>88.63</v>
      </c>
      <c r="I35" s="3">
        <f>IFERROR(INDEX(I51:I500,MATCH($C$35,$C$51:$C$500,0)),"")</f>
        <v>8.5500000000000007</v>
      </c>
      <c r="J35" s="3">
        <f>IFERROR(INDEX(J51:J500,MATCH($C$35,$C$51:$C$500,0)),"")</f>
        <v>2.23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69</v>
      </c>
      <c r="E50" t="s">
        <v>669</v>
      </c>
      <c r="F50" t="s">
        <v>729</v>
      </c>
      <c r="G50" t="s">
        <v>730</v>
      </c>
      <c r="H50" t="s">
        <v>670</v>
      </c>
      <c r="I50" t="s">
        <v>32</v>
      </c>
      <c r="J50" t="s">
        <v>33</v>
      </c>
      <c r="K50" t="s">
        <v>34</v>
      </c>
      <c r="L50" t="s">
        <v>35</v>
      </c>
      <c r="M50" t="s">
        <v>539</v>
      </c>
    </row>
    <row r="51" spans="2:13" ht="15.5" x14ac:dyDescent="0.35">
      <c r="B51" t="s">
        <v>71</v>
      </c>
      <c r="C51" t="s">
        <v>5</v>
      </c>
      <c r="D51" s="5">
        <v>728123652</v>
      </c>
      <c r="E51" s="5">
        <v>2648705014</v>
      </c>
      <c r="F51" s="5">
        <v>2478781326</v>
      </c>
      <c r="G51" s="5">
        <v>2225715803</v>
      </c>
      <c r="I51" s="5">
        <v>8046288315</v>
      </c>
      <c r="J51" s="5">
        <v>7071671177</v>
      </c>
      <c r="K51" s="5">
        <v>5739556693</v>
      </c>
      <c r="L51" s="5">
        <v>4032907621</v>
      </c>
      <c r="M51" s="5">
        <v>3537835326</v>
      </c>
    </row>
    <row r="52" spans="2:13" ht="15.5" x14ac:dyDescent="0.35">
      <c r="C52" t="s">
        <v>72</v>
      </c>
      <c r="D52" s="5">
        <v>-543124055</v>
      </c>
      <c r="E52" s="5">
        <v>-143184334</v>
      </c>
      <c r="F52" s="5">
        <v>-1348718770</v>
      </c>
      <c r="G52" s="5">
        <v>-1039572282</v>
      </c>
      <c r="I52" s="5">
        <v>-2809293428</v>
      </c>
      <c r="J52" s="5">
        <v>-2804290241</v>
      </c>
      <c r="K52" s="5">
        <v>-2366013091</v>
      </c>
      <c r="L52" s="5">
        <v>-1856463211</v>
      </c>
      <c r="M52" s="5">
        <v>-1465062832</v>
      </c>
    </row>
    <row r="53" spans="2:13" ht="15.5" x14ac:dyDescent="0.35">
      <c r="C53" t="s">
        <v>73</v>
      </c>
      <c r="D53" s="5">
        <v>184999597</v>
      </c>
      <c r="E53" s="5">
        <v>2505520680</v>
      </c>
      <c r="F53" s="5">
        <v>1130062556</v>
      </c>
      <c r="G53" s="5">
        <v>1186143521</v>
      </c>
      <c r="I53" s="5">
        <v>5236994887</v>
      </c>
      <c r="J53" s="5">
        <v>4267380936</v>
      </c>
      <c r="K53" s="5">
        <v>3373543602</v>
      </c>
      <c r="L53" s="5">
        <v>2176444410</v>
      </c>
      <c r="M53" s="5">
        <v>2072772494</v>
      </c>
    </row>
    <row r="54" spans="2:13" ht="15.5" x14ac:dyDescent="0.35">
      <c r="C54" t="s">
        <v>74</v>
      </c>
      <c r="D54" s="5">
        <v>-3966149142</v>
      </c>
      <c r="E54" s="5">
        <v>-2651131244</v>
      </c>
      <c r="F54" s="5">
        <v>-664624849</v>
      </c>
      <c r="G54" s="5">
        <v>-743282761</v>
      </c>
      <c r="I54" s="5">
        <v>-4602427198</v>
      </c>
      <c r="J54" s="5">
        <v>-2837914019</v>
      </c>
      <c r="K54" s="5">
        <v>-2322791072</v>
      </c>
      <c r="L54" s="5">
        <v>-1558746353</v>
      </c>
      <c r="M54" s="5">
        <v>-1526352516</v>
      </c>
    </row>
    <row r="55" spans="2:13" ht="15.5" x14ac:dyDescent="0.35">
      <c r="C55" t="s">
        <v>75</v>
      </c>
      <c r="D55" s="5">
        <v>-46316354</v>
      </c>
      <c r="E55" s="5">
        <v>-9087511</v>
      </c>
      <c r="F55" s="5">
        <v>-16032284</v>
      </c>
      <c r="G55" s="5">
        <v>-10239312</v>
      </c>
      <c r="I55" s="5">
        <v>-47671928</v>
      </c>
      <c r="J55" s="5">
        <v>-15630946</v>
      </c>
      <c r="K55" s="5">
        <v>-122275300</v>
      </c>
      <c r="L55" s="5">
        <v>-60684355</v>
      </c>
      <c r="M55" s="5">
        <v>-41422186</v>
      </c>
    </row>
    <row r="56" spans="2:13" ht="15.5" x14ac:dyDescent="0.35">
      <c r="C56" t="s">
        <v>77</v>
      </c>
      <c r="D56" s="5">
        <v>-3916557172</v>
      </c>
      <c r="E56" s="5">
        <v>-2730688050</v>
      </c>
      <c r="F56" s="5">
        <v>-648592565</v>
      </c>
      <c r="G56" s="5">
        <v>-733043449</v>
      </c>
      <c r="I56" s="5">
        <v>-4643399587</v>
      </c>
      <c r="J56" s="5">
        <v>-2822283073</v>
      </c>
      <c r="K56" s="5">
        <v>-2200515772</v>
      </c>
      <c r="L56" s="5">
        <v>-1498061998</v>
      </c>
      <c r="M56" s="5">
        <v>-1484930330</v>
      </c>
    </row>
    <row r="57" spans="2:13" ht="15.5" x14ac:dyDescent="0.35">
      <c r="C57" t="s">
        <v>366</v>
      </c>
      <c r="D57" s="5">
        <v>4649</v>
      </c>
      <c r="E57" s="5">
        <v>132547769</v>
      </c>
      <c r="I57" s="5">
        <v>132547769</v>
      </c>
    </row>
    <row r="58" spans="2:13" ht="15.5" x14ac:dyDescent="0.35">
      <c r="C58" t="s">
        <v>26</v>
      </c>
      <c r="D58" s="5">
        <v>-3280265</v>
      </c>
      <c r="E58" s="5">
        <v>-43903452</v>
      </c>
      <c r="I58" s="5">
        <v>-43903452</v>
      </c>
    </row>
    <row r="59" spans="2:13" ht="15.5" x14ac:dyDescent="0.35">
      <c r="C59" t="s">
        <v>79</v>
      </c>
      <c r="D59" s="5">
        <v>-3781149545</v>
      </c>
      <c r="E59" s="5">
        <v>-145610564</v>
      </c>
      <c r="F59" s="5">
        <v>465437707</v>
      </c>
      <c r="G59" s="5">
        <v>442860760</v>
      </c>
      <c r="I59" s="5">
        <v>634567689</v>
      </c>
      <c r="J59" s="5">
        <v>1429466917</v>
      </c>
      <c r="K59" s="5">
        <v>1050752530</v>
      </c>
      <c r="L59" s="5">
        <v>617698057</v>
      </c>
      <c r="M59" s="5">
        <v>546419978</v>
      </c>
    </row>
    <row r="60" spans="2:13" ht="15.5" x14ac:dyDescent="0.35">
      <c r="C60" t="s">
        <v>80</v>
      </c>
      <c r="D60" s="5">
        <v>-9126503</v>
      </c>
      <c r="E60" s="5">
        <v>-85458059</v>
      </c>
      <c r="F60" s="5">
        <v>-8962345</v>
      </c>
      <c r="G60" s="5">
        <v>35657515</v>
      </c>
      <c r="I60" s="5">
        <v>-15227063</v>
      </c>
      <c r="J60" s="5">
        <v>-53013692</v>
      </c>
      <c r="K60" s="5">
        <v>-39609549</v>
      </c>
      <c r="L60" s="5">
        <v>5081976</v>
      </c>
      <c r="M60" s="5">
        <v>-6679969</v>
      </c>
    </row>
    <row r="61" spans="2:13" ht="15.5" x14ac:dyDescent="0.35">
      <c r="C61" t="s">
        <v>78</v>
      </c>
    </row>
    <row r="62" spans="2:13" ht="15.5" x14ac:dyDescent="0.35">
      <c r="C62" t="s">
        <v>81</v>
      </c>
      <c r="D62" s="5">
        <v>-9126503</v>
      </c>
      <c r="E62" s="5">
        <v>-85458059</v>
      </c>
      <c r="F62" s="5">
        <v>-8962345</v>
      </c>
      <c r="G62" s="5">
        <v>35657515</v>
      </c>
      <c r="I62" s="5">
        <v>-15227063</v>
      </c>
      <c r="J62" s="5">
        <v>-53013692</v>
      </c>
      <c r="K62" s="5">
        <v>-39609549</v>
      </c>
      <c r="L62" s="5">
        <v>5081976</v>
      </c>
      <c r="M62" s="5">
        <v>-6679969</v>
      </c>
    </row>
    <row r="63" spans="2:13" ht="15.5" x14ac:dyDescent="0.35">
      <c r="C63" t="s">
        <v>28</v>
      </c>
      <c r="D63" s="5">
        <v>-3790276048</v>
      </c>
      <c r="E63" s="5">
        <v>-231068623</v>
      </c>
      <c r="F63" s="5">
        <v>456475362</v>
      </c>
      <c r="G63" s="5">
        <v>478518275</v>
      </c>
      <c r="I63" s="5">
        <v>619340626</v>
      </c>
      <c r="J63" s="5">
        <v>1376453225</v>
      </c>
      <c r="K63" s="5">
        <v>1011142981</v>
      </c>
      <c r="L63" s="5">
        <v>622780033</v>
      </c>
      <c r="M63" s="5">
        <v>539740009</v>
      </c>
    </row>
    <row r="64" spans="2:13" ht="15.5" x14ac:dyDescent="0.35">
      <c r="C64" t="s">
        <v>27</v>
      </c>
      <c r="D64" s="5">
        <v>-205171</v>
      </c>
      <c r="E64" s="5">
        <v>-200186524</v>
      </c>
      <c r="F64" s="5">
        <v>-3567499</v>
      </c>
      <c r="G64" s="5">
        <v>-5009506</v>
      </c>
      <c r="I64" s="5">
        <v>-208763529</v>
      </c>
      <c r="J64" s="5">
        <v>-62450659</v>
      </c>
      <c r="K64" s="5">
        <v>-136879708</v>
      </c>
      <c r="L64" s="5">
        <v>-20164538</v>
      </c>
      <c r="M64" s="5">
        <v>-17689177</v>
      </c>
    </row>
    <row r="65" spans="2:13" ht="15.5" x14ac:dyDescent="0.35">
      <c r="C65" t="s">
        <v>82</v>
      </c>
      <c r="E65" s="5">
        <v>-116882590</v>
      </c>
      <c r="I65" s="5">
        <v>-116882590</v>
      </c>
      <c r="J65" s="5">
        <v>-124350160</v>
      </c>
      <c r="K65" s="5">
        <v>-148828248</v>
      </c>
    </row>
    <row r="66" spans="2:13" ht="15.5" x14ac:dyDescent="0.35">
      <c r="C66" t="s">
        <v>83</v>
      </c>
      <c r="E66" s="5">
        <v>-67959416</v>
      </c>
      <c r="I66" s="5">
        <v>-67959416</v>
      </c>
      <c r="J66" s="5">
        <v>84720203</v>
      </c>
      <c r="K66" s="5">
        <v>11948540</v>
      </c>
    </row>
    <row r="67" spans="2:13" ht="15.5" x14ac:dyDescent="0.35">
      <c r="C67" t="s">
        <v>84</v>
      </c>
      <c r="D67" s="5">
        <v>-205171</v>
      </c>
      <c r="E67" s="5">
        <v>-200186524</v>
      </c>
      <c r="F67" s="5">
        <v>-3567499</v>
      </c>
      <c r="G67" s="5">
        <v>-5009506</v>
      </c>
      <c r="I67" s="5">
        <v>-208763529</v>
      </c>
      <c r="J67" s="5">
        <v>-62450659</v>
      </c>
      <c r="K67" s="5">
        <v>-136879708</v>
      </c>
      <c r="L67" s="5">
        <v>-20164538</v>
      </c>
      <c r="M67" s="5">
        <v>-17689177</v>
      </c>
    </row>
    <row r="68" spans="2:13" ht="15.5" x14ac:dyDescent="0.35">
      <c r="C68" t="s">
        <v>85</v>
      </c>
      <c r="D68" s="5">
        <v>-3790481219</v>
      </c>
      <c r="E68" s="5">
        <v>-431255147</v>
      </c>
      <c r="F68" s="5">
        <v>452907863</v>
      </c>
      <c r="G68" s="5">
        <v>473508769</v>
      </c>
      <c r="I68" s="5">
        <v>410577097</v>
      </c>
      <c r="J68" s="5">
        <v>1314002566</v>
      </c>
      <c r="K68" s="5">
        <v>874263273</v>
      </c>
      <c r="L68" s="5">
        <v>602615495</v>
      </c>
      <c r="M68" s="5">
        <v>522050832</v>
      </c>
    </row>
    <row r="69" spans="2:13" ht="15.5" x14ac:dyDescent="0.35">
      <c r="C69" t="s">
        <v>86</v>
      </c>
      <c r="E69" s="5">
        <v>11111489</v>
      </c>
      <c r="I69" s="5">
        <v>11111489</v>
      </c>
      <c r="J69" s="5">
        <v>6859451</v>
      </c>
    </row>
    <row r="70" spans="2:13" ht="15.5" x14ac:dyDescent="0.35">
      <c r="C70" t="s">
        <v>344</v>
      </c>
      <c r="E70" s="5">
        <v>11111489</v>
      </c>
      <c r="I70" s="5">
        <v>11111489</v>
      </c>
      <c r="J70" s="5">
        <v>6859451</v>
      </c>
    </row>
    <row r="71" spans="2:13" ht="15.5" x14ac:dyDescent="0.35">
      <c r="C71" t="s">
        <v>87</v>
      </c>
      <c r="D71" s="5">
        <v>-3790481219</v>
      </c>
      <c r="E71" s="5">
        <v>-420143658</v>
      </c>
      <c r="F71" s="5">
        <v>452907863</v>
      </c>
      <c r="G71" s="5">
        <v>473508769</v>
      </c>
      <c r="I71" s="5">
        <v>421688586</v>
      </c>
      <c r="J71" s="5">
        <v>1320862017</v>
      </c>
      <c r="K71" s="5">
        <v>874263273</v>
      </c>
      <c r="L71" s="5">
        <v>602615495</v>
      </c>
      <c r="M71" s="5">
        <v>522050832</v>
      </c>
    </row>
    <row r="72" spans="2:13" ht="15.5" x14ac:dyDescent="0.35">
      <c r="C72" t="s">
        <v>88</v>
      </c>
      <c r="D72" s="5">
        <v>-3790481219</v>
      </c>
      <c r="E72" s="5">
        <v>-431255148</v>
      </c>
      <c r="F72" s="5">
        <v>452907864</v>
      </c>
      <c r="G72" s="5">
        <v>473508769</v>
      </c>
      <c r="I72" s="5">
        <v>410577097</v>
      </c>
      <c r="J72" s="5">
        <v>1314002566</v>
      </c>
      <c r="K72" s="5">
        <v>874263273</v>
      </c>
      <c r="L72" s="5">
        <v>602615495</v>
      </c>
      <c r="M72" s="5">
        <v>522050832</v>
      </c>
    </row>
    <row r="73" spans="2:13" ht="15.5" x14ac:dyDescent="0.35">
      <c r="C73" t="s">
        <v>7</v>
      </c>
      <c r="D73" s="5">
        <v>-3789691778</v>
      </c>
      <c r="E73" s="5">
        <v>-402420668</v>
      </c>
      <c r="F73" s="5">
        <v>446519042</v>
      </c>
      <c r="G73" s="5">
        <v>465488985</v>
      </c>
      <c r="I73" s="5">
        <v>425002971</v>
      </c>
      <c r="J73" s="5">
        <v>1300862540</v>
      </c>
      <c r="K73" s="5">
        <v>874263273</v>
      </c>
      <c r="L73" s="5">
        <v>602615495</v>
      </c>
      <c r="M73" s="5">
        <v>522050832</v>
      </c>
    </row>
    <row r="74" spans="2:13" ht="15.5" x14ac:dyDescent="0.35">
      <c r="C74" t="s">
        <v>89</v>
      </c>
      <c r="D74" s="5">
        <v>-789441</v>
      </c>
      <c r="E74" s="5">
        <v>-17722991</v>
      </c>
      <c r="F74" s="5">
        <v>6388822</v>
      </c>
      <c r="G74" s="5">
        <v>8019784</v>
      </c>
      <c r="I74" s="5">
        <v>-3314385</v>
      </c>
      <c r="J74" s="5">
        <v>13140026</v>
      </c>
    </row>
    <row r="75" spans="2:13" ht="15.5" x14ac:dyDescent="0.35">
      <c r="C75" t="s">
        <v>90</v>
      </c>
      <c r="D75" s="5">
        <v>-3790481219</v>
      </c>
      <c r="E75" s="5">
        <v>-431255148</v>
      </c>
      <c r="F75" s="5">
        <v>452907864</v>
      </c>
      <c r="G75" s="5">
        <v>473508769</v>
      </c>
      <c r="I75" s="5">
        <v>410577097</v>
      </c>
      <c r="J75" s="5">
        <v>1314002566</v>
      </c>
      <c r="K75" s="5">
        <v>874263273</v>
      </c>
      <c r="L75" s="5">
        <v>602615495</v>
      </c>
      <c r="M75" s="5">
        <v>522050832</v>
      </c>
    </row>
    <row r="76" spans="2:13" ht="15.5" x14ac:dyDescent="0.35">
      <c r="C76" t="s">
        <v>91</v>
      </c>
      <c r="D76" s="5">
        <v>-3790481219</v>
      </c>
      <c r="E76" s="5">
        <v>-420143659</v>
      </c>
      <c r="F76" s="5">
        <v>452907864</v>
      </c>
      <c r="G76" s="5">
        <v>473508769</v>
      </c>
      <c r="I76" s="5">
        <v>421688586</v>
      </c>
      <c r="J76" s="5">
        <v>1320862017</v>
      </c>
      <c r="K76" s="5">
        <v>874263273</v>
      </c>
      <c r="L76" s="5">
        <v>602615495</v>
      </c>
      <c r="M76" s="5">
        <v>522050832</v>
      </c>
    </row>
    <row r="77" spans="2:13" ht="15.5" x14ac:dyDescent="0.35">
      <c r="C77" t="s">
        <v>731</v>
      </c>
      <c r="J77" s="5">
        <v>6859451</v>
      </c>
    </row>
    <row r="78" spans="2:13" ht="15.5" x14ac:dyDescent="0.35">
      <c r="C78" t="s">
        <v>92</v>
      </c>
      <c r="D78" s="5">
        <v>-3790481219</v>
      </c>
      <c r="E78" s="5">
        <v>-420143659</v>
      </c>
      <c r="F78" s="5">
        <v>452907864</v>
      </c>
      <c r="G78" s="5">
        <v>473508769</v>
      </c>
      <c r="I78" s="5">
        <v>421688586</v>
      </c>
      <c r="J78" s="5">
        <v>1320862017</v>
      </c>
      <c r="K78" s="5">
        <v>874263273</v>
      </c>
      <c r="L78" s="5">
        <v>602615495</v>
      </c>
      <c r="M78" s="5">
        <v>522050832</v>
      </c>
    </row>
    <row r="80" spans="2:13" ht="15.5" x14ac:dyDescent="0.35">
      <c r="B80" t="s">
        <v>93</v>
      </c>
      <c r="C80" t="s">
        <v>94</v>
      </c>
    </row>
    <row r="81" spans="3:13" ht="15.5" x14ac:dyDescent="0.35">
      <c r="C81" t="s">
        <v>95</v>
      </c>
    </row>
    <row r="82" spans="3:13" ht="15.5" x14ac:dyDescent="0.35">
      <c r="C82" t="s">
        <v>19</v>
      </c>
      <c r="D82" s="5">
        <v>635089774</v>
      </c>
      <c r="E82" s="5">
        <v>4091126889</v>
      </c>
      <c r="F82" s="5">
        <v>4059409932</v>
      </c>
      <c r="G82" s="5">
        <v>2344249867</v>
      </c>
      <c r="I82" s="5">
        <v>4091126889</v>
      </c>
      <c r="J82" s="5">
        <v>17197453734</v>
      </c>
      <c r="K82" s="5">
        <v>945177230</v>
      </c>
      <c r="L82" s="5">
        <v>710886119</v>
      </c>
      <c r="M82" s="5">
        <v>775724931</v>
      </c>
    </row>
    <row r="83" spans="3:13" ht="15.5" x14ac:dyDescent="0.35">
      <c r="C83" t="s">
        <v>96</v>
      </c>
      <c r="D83" s="5">
        <v>18898183</v>
      </c>
      <c r="E83" s="5">
        <v>2161247720</v>
      </c>
      <c r="F83" s="5">
        <v>466804362</v>
      </c>
      <c r="G83" s="5">
        <v>1408479463</v>
      </c>
      <c r="I83" s="5">
        <v>2161247720</v>
      </c>
      <c r="J83" s="5">
        <v>697829522</v>
      </c>
      <c r="K83" s="5">
        <v>1003817874</v>
      </c>
      <c r="L83" s="5">
        <v>293914945</v>
      </c>
      <c r="M83" s="5">
        <v>208085149</v>
      </c>
    </row>
    <row r="84" spans="3:13" ht="15.5" x14ac:dyDescent="0.35">
      <c r="C84" t="s">
        <v>98</v>
      </c>
      <c r="L84" s="5">
        <v>1500000000</v>
      </c>
    </row>
    <row r="85" spans="3:13" ht="15.5" x14ac:dyDescent="0.35">
      <c r="C85" t="s">
        <v>99</v>
      </c>
      <c r="D85" s="5">
        <v>18898183</v>
      </c>
      <c r="E85" s="5">
        <v>2161247720</v>
      </c>
      <c r="F85" s="5">
        <v>466804362</v>
      </c>
      <c r="G85" s="5">
        <v>1408479463</v>
      </c>
      <c r="I85" s="5">
        <v>2161247720</v>
      </c>
      <c r="J85" s="5">
        <v>697829522</v>
      </c>
      <c r="K85" s="5">
        <v>1003817874</v>
      </c>
      <c r="L85" s="5">
        <v>293914945</v>
      </c>
      <c r="M85" s="5">
        <v>208085149</v>
      </c>
    </row>
    <row r="86" spans="3:13" ht="15.5" x14ac:dyDescent="0.35">
      <c r="C86" t="s">
        <v>103</v>
      </c>
      <c r="D86" s="5">
        <v>10800144624</v>
      </c>
      <c r="E86" s="5">
        <v>10805127704</v>
      </c>
      <c r="F86" s="5">
        <v>11333514904</v>
      </c>
      <c r="G86" s="5">
        <v>11965741890</v>
      </c>
      <c r="I86" s="5">
        <v>10805127704</v>
      </c>
      <c r="J86" s="5">
        <v>12704778327</v>
      </c>
      <c r="K86" s="5">
        <v>2708576187</v>
      </c>
      <c r="L86" s="5">
        <v>2301770774</v>
      </c>
      <c r="M86" s="5">
        <v>1387795375</v>
      </c>
    </row>
    <row r="87" spans="3:13" ht="15.5" x14ac:dyDescent="0.35">
      <c r="C87" t="s">
        <v>78</v>
      </c>
      <c r="D87" s="5">
        <v>16461861</v>
      </c>
      <c r="E87" s="5">
        <v>16461861</v>
      </c>
      <c r="F87" s="5">
        <v>5350372</v>
      </c>
      <c r="G87" s="5">
        <v>5350372</v>
      </c>
      <c r="I87" s="5">
        <v>16461861</v>
      </c>
      <c r="J87" s="5">
        <v>29267606701</v>
      </c>
    </row>
    <row r="88" spans="3:13" ht="15.5" x14ac:dyDescent="0.35">
      <c r="C88" t="s">
        <v>104</v>
      </c>
      <c r="D88" s="5">
        <v>11499579024</v>
      </c>
      <c r="E88" s="5">
        <v>17129012876</v>
      </c>
      <c r="F88" s="5">
        <v>25946276349</v>
      </c>
      <c r="G88" s="5">
        <v>25777675754</v>
      </c>
      <c r="I88" s="5">
        <v>17129012876</v>
      </c>
      <c r="J88" s="5">
        <v>30600061583</v>
      </c>
      <c r="K88" s="5">
        <v>4674121911</v>
      </c>
      <c r="L88" s="5">
        <v>3332019843</v>
      </c>
      <c r="M88" s="5">
        <v>2371607455</v>
      </c>
    </row>
    <row r="89" spans="3:13" ht="15.5" x14ac:dyDescent="0.35">
      <c r="C89" t="s">
        <v>105</v>
      </c>
    </row>
    <row r="90" spans="3:13" ht="15.5" x14ac:dyDescent="0.35">
      <c r="C90" t="s">
        <v>109</v>
      </c>
      <c r="D90" s="5">
        <v>6620112</v>
      </c>
      <c r="E90" s="5">
        <v>6620112</v>
      </c>
      <c r="F90" s="5">
        <v>75952857</v>
      </c>
      <c r="G90" s="5">
        <v>75952857</v>
      </c>
      <c r="I90" s="5">
        <v>6620112</v>
      </c>
      <c r="J90" s="5">
        <v>84720203</v>
      </c>
      <c r="K90" s="5">
        <v>11948540</v>
      </c>
    </row>
    <row r="91" spans="3:13" ht="15.5" x14ac:dyDescent="0.35">
      <c r="C91" t="s">
        <v>106</v>
      </c>
      <c r="D91" s="5">
        <v>10132357268</v>
      </c>
      <c r="E91" s="5">
        <v>10132357268</v>
      </c>
      <c r="F91" s="5">
        <v>10933539862</v>
      </c>
      <c r="G91" s="5">
        <v>10933539862</v>
      </c>
      <c r="I91" s="5">
        <v>10132357268</v>
      </c>
      <c r="J91" s="5">
        <v>4456862110</v>
      </c>
      <c r="K91" s="5">
        <v>750788760</v>
      </c>
      <c r="L91" s="5">
        <v>1133509204</v>
      </c>
      <c r="M91" s="5">
        <v>1495947906</v>
      </c>
    </row>
    <row r="92" spans="3:13" ht="15.5" x14ac:dyDescent="0.35">
      <c r="C92" t="s">
        <v>110</v>
      </c>
      <c r="D92" s="5">
        <v>27747373072</v>
      </c>
      <c r="E92" s="5">
        <v>27747373072</v>
      </c>
      <c r="F92" s="5">
        <v>19240248274</v>
      </c>
      <c r="G92" s="5">
        <v>19240248274</v>
      </c>
      <c r="I92" s="5">
        <v>27747373072</v>
      </c>
      <c r="J92" s="5">
        <v>17934648108</v>
      </c>
      <c r="K92" s="5">
        <v>8574597063</v>
      </c>
      <c r="L92" s="5">
        <v>2633509204</v>
      </c>
      <c r="M92" s="5">
        <v>1495947906</v>
      </c>
    </row>
    <row r="93" spans="3:13" ht="15.5" x14ac:dyDescent="0.35">
      <c r="C93" t="s">
        <v>111</v>
      </c>
      <c r="D93" s="5">
        <v>39246952096</v>
      </c>
      <c r="E93" s="5">
        <v>44876385948</v>
      </c>
      <c r="F93" s="5">
        <v>45186524623</v>
      </c>
      <c r="G93" s="5">
        <v>45017924028</v>
      </c>
      <c r="I93" s="5">
        <v>44876385948</v>
      </c>
      <c r="J93" s="5">
        <v>48534709691</v>
      </c>
      <c r="K93" s="5">
        <v>13248718974</v>
      </c>
      <c r="L93" s="5">
        <v>5965529047</v>
      </c>
      <c r="M93" s="5">
        <v>3867555361</v>
      </c>
    </row>
    <row r="94" spans="3:13" ht="15.5" x14ac:dyDescent="0.35">
      <c r="C94" t="s">
        <v>112</v>
      </c>
    </row>
    <row r="95" spans="3:13" ht="15.5" x14ac:dyDescent="0.35">
      <c r="C95" t="s">
        <v>113</v>
      </c>
    </row>
    <row r="96" spans="3:13" ht="15.5" x14ac:dyDescent="0.35">
      <c r="C96" t="s">
        <v>114</v>
      </c>
      <c r="D96" s="5">
        <v>9868127</v>
      </c>
      <c r="E96" s="5">
        <v>1848820760</v>
      </c>
      <c r="F96" s="5">
        <v>1740684801</v>
      </c>
      <c r="G96" s="5">
        <v>2024992070</v>
      </c>
      <c r="I96" s="5">
        <v>1848820760</v>
      </c>
      <c r="J96" s="5">
        <v>2029135318</v>
      </c>
      <c r="K96" s="5">
        <v>1632151293</v>
      </c>
      <c r="L96" s="5">
        <v>1777218386</v>
      </c>
      <c r="M96" s="5">
        <v>281860194</v>
      </c>
    </row>
    <row r="97" spans="3:13" ht="15.5" x14ac:dyDescent="0.35">
      <c r="C97" t="s">
        <v>345</v>
      </c>
      <c r="G97" s="5">
        <v>317883022</v>
      </c>
      <c r="J97" s="5">
        <v>320972536</v>
      </c>
      <c r="K97" s="5">
        <v>571906615</v>
      </c>
    </row>
    <row r="98" spans="3:13" ht="15.5" x14ac:dyDescent="0.35">
      <c r="C98" t="s">
        <v>115</v>
      </c>
      <c r="E98" s="5">
        <v>1698392000</v>
      </c>
      <c r="F98" s="5">
        <v>1670000000</v>
      </c>
      <c r="G98" s="5">
        <v>1670000000</v>
      </c>
      <c r="I98" s="5">
        <v>1698392000</v>
      </c>
      <c r="J98" s="5">
        <v>1670000000</v>
      </c>
      <c r="K98" s="5">
        <v>46118664</v>
      </c>
    </row>
    <row r="99" spans="3:13" ht="15.5" x14ac:dyDescent="0.35">
      <c r="C99" t="s">
        <v>312</v>
      </c>
      <c r="E99" s="5">
        <v>1698392000</v>
      </c>
      <c r="F99" s="5">
        <v>1670000000</v>
      </c>
      <c r="G99" s="5">
        <v>1670000000</v>
      </c>
      <c r="I99" s="5">
        <v>1698392000</v>
      </c>
      <c r="J99" s="5">
        <v>1670000000</v>
      </c>
      <c r="K99" s="5">
        <v>46118664</v>
      </c>
      <c r="L99" s="5">
        <v>206697624</v>
      </c>
      <c r="M99" s="5">
        <v>214297983</v>
      </c>
    </row>
    <row r="100" spans="3:13" ht="15.5" x14ac:dyDescent="0.35">
      <c r="C100" t="s">
        <v>116</v>
      </c>
      <c r="K100" s="5">
        <v>420000000</v>
      </c>
    </row>
    <row r="101" spans="3:13" ht="15.5" x14ac:dyDescent="0.35">
      <c r="C101" t="s">
        <v>97</v>
      </c>
      <c r="L101" s="5">
        <v>44261000</v>
      </c>
      <c r="M101" s="5">
        <v>44261000</v>
      </c>
    </row>
    <row r="102" spans="3:13" ht="15.5" x14ac:dyDescent="0.35">
      <c r="C102" t="s">
        <v>318</v>
      </c>
      <c r="K102" s="5">
        <v>420000000</v>
      </c>
      <c r="L102" s="5">
        <v>1544261000</v>
      </c>
      <c r="M102" s="5">
        <v>44261000</v>
      </c>
    </row>
    <row r="103" spans="3:13" ht="15.5" x14ac:dyDescent="0.35">
      <c r="C103" t="s">
        <v>118</v>
      </c>
      <c r="D103" s="5">
        <v>9868127</v>
      </c>
      <c r="E103" s="5">
        <v>57872177</v>
      </c>
      <c r="F103" s="5">
        <v>40684801</v>
      </c>
      <c r="G103" s="5">
        <v>29717870</v>
      </c>
      <c r="I103" s="5">
        <v>57872177</v>
      </c>
      <c r="J103" s="5">
        <v>38162782</v>
      </c>
      <c r="K103" s="5">
        <v>594126014</v>
      </c>
      <c r="L103" s="5">
        <v>25850243</v>
      </c>
      <c r="M103" s="5">
        <v>18467177</v>
      </c>
    </row>
    <row r="104" spans="3:13" ht="15.5" x14ac:dyDescent="0.35">
      <c r="C104" t="s">
        <v>119</v>
      </c>
      <c r="E104" s="5">
        <v>62556583</v>
      </c>
      <c r="G104" s="5">
        <v>7391178</v>
      </c>
      <c r="I104" s="5">
        <v>62556583</v>
      </c>
      <c r="L104" s="5">
        <v>409519</v>
      </c>
      <c r="M104" s="5">
        <v>4834034</v>
      </c>
    </row>
    <row r="105" spans="3:13" ht="15.5" x14ac:dyDescent="0.35">
      <c r="C105" t="s">
        <v>121</v>
      </c>
      <c r="D105" s="5">
        <v>22907446</v>
      </c>
      <c r="E105" s="5">
        <v>22907446</v>
      </c>
      <c r="F105" s="5">
        <v>21038422</v>
      </c>
      <c r="G105" s="5">
        <v>21038422</v>
      </c>
      <c r="I105" s="5">
        <v>22907446</v>
      </c>
      <c r="J105" s="5">
        <v>21038422</v>
      </c>
      <c r="K105" s="5">
        <v>15993747</v>
      </c>
    </row>
    <row r="106" spans="3:13" ht="15.5" x14ac:dyDescent="0.35">
      <c r="C106" t="s">
        <v>122</v>
      </c>
      <c r="D106" s="5">
        <v>22907446</v>
      </c>
      <c r="E106" s="5">
        <v>22907446</v>
      </c>
      <c r="F106" s="5">
        <v>21038422</v>
      </c>
      <c r="G106" s="5">
        <v>21038422</v>
      </c>
      <c r="I106" s="5">
        <v>22907446</v>
      </c>
      <c r="J106" s="5">
        <v>21038422</v>
      </c>
      <c r="K106" s="5">
        <v>15993747</v>
      </c>
    </row>
    <row r="107" spans="3:13" ht="15.5" x14ac:dyDescent="0.35">
      <c r="C107" t="s">
        <v>127</v>
      </c>
      <c r="D107" s="5">
        <v>32775573</v>
      </c>
      <c r="E107" s="5">
        <v>1871728206</v>
      </c>
      <c r="F107" s="5">
        <v>1761723223</v>
      </c>
      <c r="G107" s="5">
        <v>2046030492</v>
      </c>
      <c r="I107" s="5">
        <v>1871728206</v>
      </c>
      <c r="J107" s="5">
        <v>2050173740</v>
      </c>
      <c r="K107" s="5">
        <v>1648145040</v>
      </c>
      <c r="L107" s="5">
        <v>1777218386</v>
      </c>
      <c r="M107" s="5">
        <v>281860194</v>
      </c>
    </row>
    <row r="108" spans="3:13" ht="15.5" x14ac:dyDescent="0.35">
      <c r="C108" t="s">
        <v>128</v>
      </c>
    </row>
    <row r="109" spans="3:13" ht="15.5" x14ac:dyDescent="0.35">
      <c r="C109" t="s">
        <v>129</v>
      </c>
      <c r="D109" s="5">
        <v>14340520060</v>
      </c>
      <c r="E109" s="5">
        <v>14340520060</v>
      </c>
      <c r="F109" s="5">
        <v>14340520060</v>
      </c>
      <c r="G109" s="5">
        <v>14340520060</v>
      </c>
      <c r="I109" s="5">
        <v>14340520060</v>
      </c>
      <c r="J109" s="5">
        <v>14340352750</v>
      </c>
      <c r="K109" s="5">
        <v>10038000000</v>
      </c>
      <c r="L109" s="5">
        <v>1000000000</v>
      </c>
      <c r="M109" s="5">
        <v>1000000000</v>
      </c>
    </row>
    <row r="110" spans="3:13" ht="15.5" x14ac:dyDescent="0.35">
      <c r="C110" t="s">
        <v>130</v>
      </c>
      <c r="D110" s="5">
        <v>25360280490</v>
      </c>
      <c r="E110" s="5">
        <v>25360280490</v>
      </c>
      <c r="F110" s="5">
        <v>25360280490</v>
      </c>
      <c r="G110" s="5">
        <v>25360280490</v>
      </c>
      <c r="I110" s="5">
        <v>25360280490</v>
      </c>
    </row>
    <row r="111" spans="3:13" ht="15.5" x14ac:dyDescent="0.35">
      <c r="C111" t="s">
        <v>131</v>
      </c>
      <c r="D111" s="5">
        <v>-519430020</v>
      </c>
      <c r="E111" s="5">
        <v>3270261758</v>
      </c>
      <c r="F111" s="5">
        <v>3683793915</v>
      </c>
      <c r="G111" s="5">
        <v>3237274873</v>
      </c>
      <c r="I111" s="5">
        <v>3270261758</v>
      </c>
      <c r="J111" s="5">
        <v>2863436474</v>
      </c>
      <c r="K111" s="5">
        <v>1562573934</v>
      </c>
      <c r="L111" s="5">
        <v>3188310661</v>
      </c>
      <c r="M111" s="5">
        <v>2585695167</v>
      </c>
    </row>
    <row r="112" spans="3:13" ht="15.5" x14ac:dyDescent="0.35">
      <c r="C112" t="s">
        <v>132</v>
      </c>
      <c r="D112" s="5">
        <v>300000000</v>
      </c>
      <c r="E112" s="5">
        <v>300000000</v>
      </c>
      <c r="F112" s="5">
        <v>300000000</v>
      </c>
      <c r="G112" s="5">
        <v>300000000</v>
      </c>
      <c r="I112" s="5">
        <v>300000000</v>
      </c>
      <c r="J112" s="5">
        <v>300000000</v>
      </c>
      <c r="K112" s="5">
        <v>200000000</v>
      </c>
    </row>
    <row r="113" spans="2:13" ht="15.5" x14ac:dyDescent="0.35">
      <c r="C113" t="s">
        <v>133</v>
      </c>
      <c r="D113" s="5">
        <v>-819430020</v>
      </c>
      <c r="E113" s="5">
        <v>2970261758</v>
      </c>
      <c r="F113" s="5">
        <v>3383793915</v>
      </c>
      <c r="G113" s="5">
        <v>2937274873</v>
      </c>
      <c r="I113" s="5">
        <v>2970261758</v>
      </c>
      <c r="J113" s="5">
        <v>2563436474</v>
      </c>
      <c r="K113" s="5">
        <v>1362573934</v>
      </c>
      <c r="L113" s="5">
        <v>3188310661</v>
      </c>
      <c r="M113" s="5">
        <v>2585695167</v>
      </c>
    </row>
    <row r="114" spans="2:13" ht="15.5" x14ac:dyDescent="0.35">
      <c r="C114" t="s">
        <v>134</v>
      </c>
      <c r="D114" s="5">
        <v>-519430020</v>
      </c>
      <c r="E114" s="5">
        <v>3270261758</v>
      </c>
      <c r="F114" s="5">
        <v>3683793915</v>
      </c>
      <c r="G114" s="5">
        <v>3237274873</v>
      </c>
      <c r="I114" s="5">
        <v>3270261758</v>
      </c>
      <c r="J114" s="5">
        <v>2863436474</v>
      </c>
      <c r="K114" s="5">
        <v>1562573934</v>
      </c>
      <c r="L114" s="5">
        <v>3188310661</v>
      </c>
      <c r="M114" s="5">
        <v>2585695167</v>
      </c>
    </row>
    <row r="115" spans="2:13" ht="15.5" x14ac:dyDescent="0.35">
      <c r="C115" t="s">
        <v>135</v>
      </c>
      <c r="D115" s="5">
        <v>16344132</v>
      </c>
      <c r="E115" s="5">
        <v>17133573</v>
      </c>
      <c r="F115" s="5">
        <v>34856564</v>
      </c>
      <c r="G115" s="5">
        <v>28467742</v>
      </c>
      <c r="I115" s="5">
        <v>17133573</v>
      </c>
      <c r="J115" s="5">
        <v>13140026</v>
      </c>
    </row>
    <row r="116" spans="2:13" ht="15.5" x14ac:dyDescent="0.35">
      <c r="C116" t="s">
        <v>9</v>
      </c>
      <c r="D116" s="5">
        <v>39214176523</v>
      </c>
      <c r="E116" s="5">
        <v>43004657742</v>
      </c>
      <c r="F116" s="5">
        <v>43424801401</v>
      </c>
      <c r="G116" s="5">
        <v>42971893537</v>
      </c>
      <c r="I116" s="5">
        <v>43004657742</v>
      </c>
      <c r="J116" s="5">
        <v>46484535951</v>
      </c>
      <c r="K116" s="5">
        <v>11600573934</v>
      </c>
      <c r="L116" s="5">
        <v>4188310661</v>
      </c>
      <c r="M116" s="5">
        <v>3585695167</v>
      </c>
    </row>
    <row r="117" spans="2:13" ht="15.5" x14ac:dyDescent="0.35">
      <c r="C117" t="s">
        <v>136</v>
      </c>
      <c r="D117" s="5">
        <v>39246952096</v>
      </c>
      <c r="E117" s="5">
        <v>44876385948</v>
      </c>
      <c r="F117" s="5">
        <v>45186524624</v>
      </c>
      <c r="G117" s="5">
        <v>45017924029</v>
      </c>
      <c r="I117" s="5">
        <v>44876385948</v>
      </c>
      <c r="J117" s="5">
        <v>48534709691</v>
      </c>
      <c r="K117" s="5">
        <v>13248718974</v>
      </c>
      <c r="L117" s="5">
        <v>5965529047</v>
      </c>
      <c r="M117" s="5">
        <v>3867555361</v>
      </c>
    </row>
    <row r="118" spans="2:13" ht="15.5" x14ac:dyDescent="0.35">
      <c r="C118" t="s">
        <v>137</v>
      </c>
      <c r="D118" s="5">
        <v>1434052006</v>
      </c>
      <c r="E118" s="5">
        <v>1434052006</v>
      </c>
      <c r="F118" s="5">
        <v>1434052006</v>
      </c>
      <c r="G118" s="5">
        <v>1434052006</v>
      </c>
      <c r="I118" s="5">
        <v>1434052006</v>
      </c>
      <c r="J118" s="5">
        <v>1434000000</v>
      </c>
      <c r="K118" s="5">
        <v>100380000</v>
      </c>
      <c r="L118" s="5">
        <v>1000</v>
      </c>
      <c r="M118" s="5">
        <v>1000</v>
      </c>
    </row>
    <row r="120" spans="2:13" ht="15.5" x14ac:dyDescent="0.35">
      <c r="B120" t="s">
        <v>138</v>
      </c>
      <c r="C120" t="s">
        <v>139</v>
      </c>
      <c r="D120" s="5">
        <v>-3456037115</v>
      </c>
      <c r="E120" s="5">
        <v>100113956</v>
      </c>
      <c r="F120" s="5">
        <v>2033043087</v>
      </c>
      <c r="G120" s="5">
        <v>-6048430919</v>
      </c>
      <c r="I120" s="5">
        <v>-4178246867</v>
      </c>
      <c r="J120" s="5">
        <v>-7608522650</v>
      </c>
      <c r="K120" s="5">
        <v>-551807200</v>
      </c>
      <c r="L120" s="5">
        <v>243007289</v>
      </c>
      <c r="M120" s="5">
        <v>925907486</v>
      </c>
    </row>
    <row r="121" spans="2:13" ht="15.5" x14ac:dyDescent="0.35">
      <c r="C121" t="s">
        <v>319</v>
      </c>
      <c r="D121" s="5">
        <v>2870473188</v>
      </c>
      <c r="E121" s="5">
        <v>954261656</v>
      </c>
      <c r="F121" s="5">
        <v>3420456427</v>
      </c>
      <c r="G121" s="5">
        <v>1492193955</v>
      </c>
      <c r="I121" s="5">
        <v>6582870118</v>
      </c>
      <c r="J121" s="5">
        <v>7377659529</v>
      </c>
      <c r="K121" s="5">
        <v>5029653765</v>
      </c>
      <c r="L121" s="5">
        <v>3945165735</v>
      </c>
      <c r="M121" s="5">
        <v>3799262574</v>
      </c>
    </row>
    <row r="122" spans="2:13" ht="15.5" x14ac:dyDescent="0.35">
      <c r="C122" t="s">
        <v>143</v>
      </c>
      <c r="D122" s="5">
        <v>-5580978991</v>
      </c>
      <c r="E122" s="5">
        <v>-398700041</v>
      </c>
      <c r="F122" s="5">
        <v>-1047464449</v>
      </c>
      <c r="G122" s="5">
        <v>-7163957531</v>
      </c>
      <c r="I122" s="5">
        <v>-9337270702</v>
      </c>
      <c r="J122" s="5">
        <v>-13632207565</v>
      </c>
      <c r="K122" s="5">
        <v>-4144920470</v>
      </c>
      <c r="L122" s="5">
        <v>-2118340141</v>
      </c>
      <c r="M122" s="5">
        <v>-1345210042</v>
      </c>
    </row>
    <row r="123" spans="2:13" ht="15.5" x14ac:dyDescent="0.35">
      <c r="C123" t="s">
        <v>371</v>
      </c>
      <c r="D123" s="5">
        <v>-745531312</v>
      </c>
      <c r="E123" s="5">
        <v>-455447659</v>
      </c>
      <c r="F123" s="5">
        <v>-339948891</v>
      </c>
      <c r="G123" s="5">
        <v>-376667343</v>
      </c>
      <c r="I123" s="5">
        <v>-1423846283</v>
      </c>
      <c r="J123" s="5">
        <v>-1353974614</v>
      </c>
      <c r="K123" s="5">
        <v>-1436540495</v>
      </c>
    </row>
    <row r="124" spans="2:13" ht="15.5" x14ac:dyDescent="0.35">
      <c r="C124" t="s">
        <v>144</v>
      </c>
      <c r="L124" s="5">
        <v>-1548160378</v>
      </c>
      <c r="M124" s="5">
        <v>-1516587031</v>
      </c>
    </row>
    <row r="125" spans="2:13" ht="15.5" x14ac:dyDescent="0.35">
      <c r="C125" t="s">
        <v>146</v>
      </c>
      <c r="L125" s="5">
        <v>-38227477</v>
      </c>
      <c r="M125" s="5">
        <v>-15702073</v>
      </c>
    </row>
    <row r="126" spans="2:13" ht="15.5" x14ac:dyDescent="0.35">
      <c r="C126" t="s">
        <v>732</v>
      </c>
      <c r="L126" s="5">
        <v>2569550</v>
      </c>
      <c r="M126" s="5">
        <v>4144058</v>
      </c>
    </row>
    <row r="127" spans="2:13" ht="15.5" x14ac:dyDescent="0.35">
      <c r="C127" t="s">
        <v>159</v>
      </c>
      <c r="F127" s="5">
        <v>-317883022</v>
      </c>
      <c r="G127" s="5">
        <v>-2078855</v>
      </c>
      <c r="I127" s="5">
        <v>-320805226</v>
      </c>
      <c r="J127" s="5">
        <v>33312165921</v>
      </c>
      <c r="K127" s="5">
        <v>7109906615</v>
      </c>
      <c r="M127" s="5">
        <v>400000000</v>
      </c>
    </row>
    <row r="128" spans="2:13" ht="15.5" x14ac:dyDescent="0.35">
      <c r="C128" t="s">
        <v>160</v>
      </c>
      <c r="E128" s="5">
        <v>-68396999</v>
      </c>
      <c r="G128" s="5">
        <v>-8536524003</v>
      </c>
      <c r="I128" s="5">
        <v>-8607274752</v>
      </c>
      <c r="J128" s="5">
        <v>-9451366766</v>
      </c>
      <c r="K128" s="5">
        <v>-6323808303</v>
      </c>
      <c r="L128" s="5">
        <v>-307846101</v>
      </c>
      <c r="M128" s="5">
        <v>-1027406323</v>
      </c>
    </row>
    <row r="129" spans="3:13" ht="15.5" x14ac:dyDescent="0.35">
      <c r="C129" t="s">
        <v>109</v>
      </c>
      <c r="F129" s="5">
        <v>2062200000</v>
      </c>
      <c r="G129" s="5">
        <v>-2062200000</v>
      </c>
      <c r="J129" s="5">
        <v>-72771662</v>
      </c>
      <c r="K129" s="5">
        <v>-11948540</v>
      </c>
    </row>
    <row r="130" spans="3:13" ht="15.5" x14ac:dyDescent="0.35">
      <c r="C130" t="s">
        <v>369</v>
      </c>
      <c r="E130" s="5">
        <v>-2062200000</v>
      </c>
      <c r="I130" s="5">
        <v>-2062200000</v>
      </c>
      <c r="J130" s="5">
        <v>-4750000000</v>
      </c>
      <c r="K130" s="5">
        <v>-2738000000</v>
      </c>
    </row>
    <row r="131" spans="3:13" ht="15.5" x14ac:dyDescent="0.35">
      <c r="C131" t="s">
        <v>733</v>
      </c>
      <c r="E131" s="5">
        <v>2062200000</v>
      </c>
      <c r="F131" s="5">
        <v>-2062200000</v>
      </c>
      <c r="J131" s="5">
        <v>-1147872699</v>
      </c>
      <c r="K131" s="5">
        <v>-1326637541</v>
      </c>
    </row>
    <row r="132" spans="3:13" ht="15.5" x14ac:dyDescent="0.35">
      <c r="C132" t="s">
        <v>161</v>
      </c>
      <c r="E132" s="5">
        <v>-68396999</v>
      </c>
      <c r="G132" s="5">
        <v>-6474324003</v>
      </c>
      <c r="I132" s="5">
        <v>-6545074752</v>
      </c>
      <c r="J132" s="5">
        <v>-3797389072</v>
      </c>
      <c r="L132" s="5">
        <v>-307846101</v>
      </c>
      <c r="M132" s="5">
        <v>-1027406323</v>
      </c>
    </row>
    <row r="133" spans="3:13" ht="15.5" x14ac:dyDescent="0.35">
      <c r="C133" t="s">
        <v>734</v>
      </c>
      <c r="J133" s="5">
        <v>316666667</v>
      </c>
      <c r="K133" s="5">
        <v>-2247222222</v>
      </c>
    </row>
    <row r="134" spans="3:13" ht="15.5" x14ac:dyDescent="0.35">
      <c r="C134" t="s">
        <v>170</v>
      </c>
      <c r="F134" s="5">
        <v>-317883022</v>
      </c>
      <c r="G134" s="5">
        <v>-2078855</v>
      </c>
      <c r="I134" s="5">
        <v>-320805226</v>
      </c>
      <c r="J134" s="5">
        <v>33312165921</v>
      </c>
      <c r="K134" s="5">
        <v>7109906615</v>
      </c>
      <c r="M134" s="5">
        <v>400000000</v>
      </c>
    </row>
    <row r="135" spans="3:13" ht="15.5" x14ac:dyDescent="0.35">
      <c r="C135" t="s">
        <v>130</v>
      </c>
      <c r="E135" s="5">
        <v>167310</v>
      </c>
      <c r="I135" s="5">
        <v>167310</v>
      </c>
      <c r="M135" s="5">
        <v>400000000</v>
      </c>
    </row>
    <row r="136" spans="3:13" ht="15.5" x14ac:dyDescent="0.35">
      <c r="C136" t="s">
        <v>630</v>
      </c>
      <c r="E136" s="5">
        <v>-320972536</v>
      </c>
      <c r="G136" s="5">
        <v>843349</v>
      </c>
      <c r="I136" s="5">
        <v>-320972536</v>
      </c>
      <c r="J136" s="5">
        <v>-250934079</v>
      </c>
      <c r="K136" s="5">
        <v>571906615</v>
      </c>
    </row>
    <row r="137" spans="3:13" ht="15.5" x14ac:dyDescent="0.35">
      <c r="C137" t="s">
        <v>735</v>
      </c>
      <c r="K137" s="5">
        <v>2738000000</v>
      </c>
    </row>
    <row r="138" spans="3:13" ht="15.5" x14ac:dyDescent="0.35">
      <c r="C138" t="s">
        <v>736</v>
      </c>
    </row>
    <row r="139" spans="3:13" ht="15.5" x14ac:dyDescent="0.35">
      <c r="C139" t="s">
        <v>737</v>
      </c>
      <c r="J139" s="5">
        <v>7500000</v>
      </c>
    </row>
    <row r="140" spans="3:13" ht="15.5" x14ac:dyDescent="0.35">
      <c r="C140" t="s">
        <v>738</v>
      </c>
      <c r="J140" s="5">
        <v>29253247250</v>
      </c>
    </row>
    <row r="141" spans="3:13" ht="15.5" x14ac:dyDescent="0.35">
      <c r="C141" t="s">
        <v>739</v>
      </c>
    </row>
    <row r="142" spans="3:13" ht="15.5" x14ac:dyDescent="0.35">
      <c r="C142" t="s">
        <v>600</v>
      </c>
      <c r="J142" s="5">
        <v>4302352750</v>
      </c>
      <c r="K142" s="5">
        <v>3800000000</v>
      </c>
    </row>
    <row r="143" spans="3:13" ht="15.5" x14ac:dyDescent="0.35">
      <c r="C143" t="s">
        <v>740</v>
      </c>
      <c r="K143" s="5">
        <v>2500000000</v>
      </c>
    </row>
    <row r="144" spans="3:13" ht="15.5" x14ac:dyDescent="0.35">
      <c r="C144" t="s">
        <v>184</v>
      </c>
      <c r="K144" s="5">
        <v>-2500000000</v>
      </c>
    </row>
    <row r="145" spans="2:13" ht="15.5" x14ac:dyDescent="0.35">
      <c r="C145" t="s">
        <v>741</v>
      </c>
      <c r="E145" s="5">
        <v>-167310</v>
      </c>
      <c r="G145" s="5">
        <v>167310</v>
      </c>
    </row>
    <row r="146" spans="2:13" ht="15.5" x14ac:dyDescent="0.35">
      <c r="C146" t="s">
        <v>490</v>
      </c>
      <c r="E146" s="5">
        <v>320972536</v>
      </c>
      <c r="F146" s="5">
        <v>-317883022</v>
      </c>
      <c r="G146" s="5">
        <v>-3089514</v>
      </c>
    </row>
    <row r="147" spans="2:13" ht="15.5" x14ac:dyDescent="0.35">
      <c r="C147" t="s">
        <v>187</v>
      </c>
      <c r="D147" s="5">
        <v>-3456037115</v>
      </c>
      <c r="E147" s="5">
        <v>31716957</v>
      </c>
      <c r="F147" s="5">
        <v>1715160065</v>
      </c>
      <c r="G147" s="5">
        <v>-14587033777</v>
      </c>
      <c r="I147" s="5">
        <v>-13106326845</v>
      </c>
      <c r="J147" s="5">
        <v>16252276505</v>
      </c>
      <c r="K147" s="5">
        <v>234291112</v>
      </c>
      <c r="L147" s="5">
        <v>-64838812</v>
      </c>
      <c r="M147" s="5">
        <v>298501163</v>
      </c>
    </row>
    <row r="148" spans="2:13" ht="15.5" x14ac:dyDescent="0.35">
      <c r="C148" t="s">
        <v>188</v>
      </c>
      <c r="D148" s="5">
        <v>4091126889</v>
      </c>
      <c r="G148" s="5">
        <v>-1</v>
      </c>
      <c r="I148" s="5">
        <v>17197453734</v>
      </c>
      <c r="J148" s="5">
        <v>945177230</v>
      </c>
      <c r="K148" s="5">
        <v>710886119</v>
      </c>
      <c r="L148" s="5">
        <v>775724931</v>
      </c>
      <c r="M148" s="5">
        <v>477223768</v>
      </c>
    </row>
    <row r="149" spans="2:13" ht="15.5" x14ac:dyDescent="0.35">
      <c r="C149" t="s">
        <v>742</v>
      </c>
      <c r="D149" s="5">
        <v>635089774</v>
      </c>
      <c r="E149" s="5">
        <v>31716957</v>
      </c>
      <c r="F149" s="5">
        <v>1715160065</v>
      </c>
      <c r="G149" s="5">
        <v>-14587033778</v>
      </c>
      <c r="I149" s="5">
        <v>4091126889</v>
      </c>
      <c r="J149" s="5">
        <v>17197453735</v>
      </c>
      <c r="K149" s="5">
        <v>945177231</v>
      </c>
      <c r="L149" s="5">
        <v>710886119</v>
      </c>
      <c r="M149" s="5">
        <v>775724931</v>
      </c>
    </row>
    <row r="151" spans="2:13" ht="15.5" x14ac:dyDescent="0.35">
      <c r="B151" t="s">
        <v>190</v>
      </c>
      <c r="C151" t="s">
        <v>11</v>
      </c>
      <c r="D151" s="5">
        <v>1430000000</v>
      </c>
      <c r="E151" s="5">
        <v>1430000000</v>
      </c>
      <c r="F151" s="5">
        <v>1430000000</v>
      </c>
      <c r="G151" s="5">
        <v>1430000000</v>
      </c>
      <c r="I151" s="5">
        <v>1430000000</v>
      </c>
      <c r="J151" s="5">
        <v>1430000000</v>
      </c>
      <c r="K151" s="5">
        <v>100000000</v>
      </c>
      <c r="L151" s="5">
        <v>0</v>
      </c>
      <c r="M151" s="5">
        <v>0</v>
      </c>
    </row>
    <row r="152" spans="2:13" ht="15.5" x14ac:dyDescent="0.35">
      <c r="C152" t="s">
        <v>191</v>
      </c>
      <c r="D152" s="6">
        <v>-2.64</v>
      </c>
      <c r="E152" s="6">
        <v>-0.28999999999999998</v>
      </c>
      <c r="F152" s="6">
        <v>0.31</v>
      </c>
      <c r="G152" s="6">
        <v>0.32</v>
      </c>
    </row>
    <row r="153" spans="2:13" ht="15.5" x14ac:dyDescent="0.35">
      <c r="C153" t="s">
        <v>192</v>
      </c>
      <c r="D153" s="6">
        <v>-17.05</v>
      </c>
      <c r="E153" s="6">
        <v>-165.52</v>
      </c>
      <c r="F153" s="6">
        <v>45.16</v>
      </c>
      <c r="G153" s="5">
        <v>25</v>
      </c>
    </row>
    <row r="154" spans="2:13" ht="15.5" x14ac:dyDescent="0.35">
      <c r="C154" t="s">
        <v>59</v>
      </c>
      <c r="D154" s="6">
        <v>88.63</v>
      </c>
      <c r="E154" s="6">
        <v>25.99</v>
      </c>
      <c r="F154" s="6">
        <v>8.1</v>
      </c>
      <c r="G154" s="6">
        <v>5.15</v>
      </c>
    </row>
    <row r="155" spans="2:13" ht="15.5" x14ac:dyDescent="0.35">
      <c r="C155" t="s">
        <v>193</v>
      </c>
    </row>
    <row r="156" spans="2:13" ht="15.5" x14ac:dyDescent="0.35">
      <c r="C156" t="s">
        <v>194</v>
      </c>
      <c r="D156" s="6">
        <v>-9.6600000000000005E-2</v>
      </c>
      <c r="E156" s="6">
        <v>-9.1999999999999998E-3</v>
      </c>
      <c r="F156" s="6">
        <v>9.8999999999999991E-3</v>
      </c>
      <c r="G156" s="6">
        <v>1.03E-2</v>
      </c>
    </row>
    <row r="157" spans="2:13" ht="15.5" x14ac:dyDescent="0.35">
      <c r="C157" t="s">
        <v>195</v>
      </c>
      <c r="D157" s="6">
        <v>-9.6699999999999994E-2</v>
      </c>
      <c r="E157" s="6">
        <v>-9.5999999999999992E-3</v>
      </c>
      <c r="F157" s="6">
        <v>1.03E-2</v>
      </c>
      <c r="G157" s="6">
        <v>1.0800000000000001E-2</v>
      </c>
    </row>
    <row r="158" spans="2:13" ht="15.5" x14ac:dyDescent="0.35">
      <c r="C158" t="s">
        <v>196</v>
      </c>
      <c r="D158" s="6">
        <v>-0.19269999999999998</v>
      </c>
      <c r="E158" s="6">
        <v>-3.4000000000000002E-3</v>
      </c>
      <c r="F158" s="6">
        <v>1.0800000000000001E-2</v>
      </c>
      <c r="G158" s="6">
        <v>1.04E-2</v>
      </c>
    </row>
    <row r="159" spans="2:13" ht="15.5" x14ac:dyDescent="0.35">
      <c r="C159" t="s">
        <v>197</v>
      </c>
      <c r="D159" s="6">
        <v>-1152.7</v>
      </c>
      <c r="E159" s="6">
        <v>-3.32</v>
      </c>
    </row>
    <row r="160" spans="2:13" ht="15.5" x14ac:dyDescent="0.35">
      <c r="C160" t="s">
        <v>199</v>
      </c>
      <c r="D160" s="6">
        <v>1.65</v>
      </c>
      <c r="E160" s="6">
        <v>1.6</v>
      </c>
      <c r="F160" s="6">
        <v>0.46</v>
      </c>
      <c r="G160" s="6">
        <v>0.27</v>
      </c>
    </row>
    <row r="161" spans="3:13" ht="15.5" x14ac:dyDescent="0.35">
      <c r="C161" t="s">
        <v>200</v>
      </c>
      <c r="D161" s="6">
        <v>27.33</v>
      </c>
      <c r="E161" s="6">
        <v>29.98</v>
      </c>
      <c r="F161" s="6">
        <v>30.26</v>
      </c>
      <c r="G161" s="6">
        <v>29.95</v>
      </c>
    </row>
    <row r="162" spans="3:13" ht="15.5" x14ac:dyDescent="0.35">
      <c r="C162" t="s">
        <v>201</v>
      </c>
      <c r="D162" s="6">
        <v>1.65</v>
      </c>
      <c r="E162" s="6">
        <v>1.6</v>
      </c>
      <c r="F162" s="6">
        <v>0.46</v>
      </c>
      <c r="G162" s="6">
        <v>0.27</v>
      </c>
    </row>
    <row r="163" spans="3:13" ht="15.5" x14ac:dyDescent="0.35">
      <c r="C163" t="s">
        <v>202</v>
      </c>
      <c r="D163" s="6">
        <v>27.33</v>
      </c>
      <c r="E163" s="6">
        <v>29.98</v>
      </c>
      <c r="F163" s="6">
        <v>30.26</v>
      </c>
      <c r="G163" s="6">
        <v>29.95</v>
      </c>
    </row>
    <row r="164" spans="3:13" ht="15.5" x14ac:dyDescent="0.35">
      <c r="C164" t="s">
        <v>203</v>
      </c>
      <c r="G164" s="5">
        <v>0</v>
      </c>
    </row>
    <row r="165" spans="3:13" ht="15.5" x14ac:dyDescent="0.35">
      <c r="C165" t="s">
        <v>204</v>
      </c>
    </row>
    <row r="166" spans="3:13" ht="15.5" x14ac:dyDescent="0.35">
      <c r="C166" t="s">
        <v>300</v>
      </c>
      <c r="D166" s="5">
        <v>39000000000</v>
      </c>
      <c r="E166" s="5">
        <v>43000000000</v>
      </c>
      <c r="F166" s="5">
        <v>43000000000</v>
      </c>
      <c r="G166" s="5">
        <v>43000000000</v>
      </c>
    </row>
    <row r="167" spans="3:13" ht="15.5" x14ac:dyDescent="0.35">
      <c r="C167" t="s">
        <v>23</v>
      </c>
      <c r="G167" s="5">
        <v>0</v>
      </c>
    </row>
    <row r="168" spans="3:13" ht="15.5" x14ac:dyDescent="0.35">
      <c r="C168" t="s">
        <v>20</v>
      </c>
      <c r="D168" s="5">
        <v>-1000000000</v>
      </c>
      <c r="E168" s="5">
        <v>-4000000000</v>
      </c>
      <c r="F168" s="5">
        <v>-4000000000</v>
      </c>
      <c r="G168" s="5">
        <v>-2000000000</v>
      </c>
    </row>
    <row r="169" spans="3:13" ht="15.5" x14ac:dyDescent="0.35">
      <c r="C169" t="s">
        <v>206</v>
      </c>
      <c r="D169" s="5">
        <v>11000000000</v>
      </c>
      <c r="E169" s="5">
        <v>15000000000</v>
      </c>
      <c r="F169" s="5">
        <v>24000000000</v>
      </c>
      <c r="G169" s="5">
        <v>24000000000</v>
      </c>
    </row>
    <row r="170" spans="3:13" ht="15.5" x14ac:dyDescent="0.35">
      <c r="C170" t="s">
        <v>207</v>
      </c>
      <c r="D170" s="5">
        <v>-3000000000</v>
      </c>
      <c r="E170" s="5">
        <v>0</v>
      </c>
      <c r="F170" s="5">
        <v>2000000000</v>
      </c>
      <c r="G170" s="5">
        <v>-6000000000</v>
      </c>
    </row>
    <row r="171" spans="3:13" ht="15.5" x14ac:dyDescent="0.35">
      <c r="C171" t="s">
        <v>208</v>
      </c>
      <c r="E171" s="5">
        <v>0</v>
      </c>
      <c r="G171" s="5">
        <v>-6000000000</v>
      </c>
    </row>
    <row r="172" spans="3:13" ht="15.5" x14ac:dyDescent="0.35">
      <c r="C172" t="s">
        <v>12</v>
      </c>
      <c r="D172" s="5">
        <v>-3000000000</v>
      </c>
      <c r="E172" s="5">
        <v>0</v>
      </c>
      <c r="F172" s="5">
        <v>2000000000</v>
      </c>
      <c r="G172" s="5">
        <v>-13000000000</v>
      </c>
    </row>
    <row r="173" spans="3:13" ht="15.5" x14ac:dyDescent="0.35">
      <c r="C173" t="s">
        <v>15</v>
      </c>
      <c r="D173" s="6">
        <v>-2.41</v>
      </c>
      <c r="E173" s="6">
        <v>0.02</v>
      </c>
      <c r="F173" s="6">
        <v>1.42</v>
      </c>
      <c r="G173" s="6">
        <v>-8.73</v>
      </c>
    </row>
    <row r="174" spans="3:13" ht="15.5" x14ac:dyDescent="0.35">
      <c r="C174" t="s">
        <v>44</v>
      </c>
      <c r="I174" s="6">
        <v>0.28999999999999998</v>
      </c>
      <c r="J174" s="6">
        <v>0.91</v>
      </c>
      <c r="K174" s="6">
        <v>8.7100000000000009</v>
      </c>
      <c r="L174" s="6">
        <v>602615.49</v>
      </c>
      <c r="M174" s="6">
        <v>522050.83</v>
      </c>
    </row>
    <row r="175" spans="3:13" ht="15.5" x14ac:dyDescent="0.35">
      <c r="C175" t="s">
        <v>58</v>
      </c>
      <c r="I175" s="6">
        <v>165.52</v>
      </c>
      <c r="J175" s="6">
        <v>12.09</v>
      </c>
      <c r="K175" s="5">
        <v>0</v>
      </c>
      <c r="L175" s="5">
        <v>0</v>
      </c>
      <c r="M175" s="5">
        <v>0</v>
      </c>
    </row>
    <row r="176" spans="3:13" ht="15.5" x14ac:dyDescent="0.35">
      <c r="C176" t="s">
        <v>61</v>
      </c>
      <c r="I176" s="6">
        <v>8.5500000000000007</v>
      </c>
      <c r="J176" s="6">
        <v>2.23</v>
      </c>
      <c r="K176" s="5">
        <v>0</v>
      </c>
      <c r="L176" s="5">
        <v>0</v>
      </c>
      <c r="M176" s="5">
        <v>0</v>
      </c>
    </row>
    <row r="177" spans="3:13" ht="15.5" x14ac:dyDescent="0.35">
      <c r="C177" t="s">
        <v>209</v>
      </c>
    </row>
    <row r="178" spans="3:13" ht="15.5" x14ac:dyDescent="0.35">
      <c r="C178" t="s">
        <v>210</v>
      </c>
      <c r="I178" s="6">
        <v>9.1999999999999998E-3</v>
      </c>
      <c r="J178" s="6">
        <v>2.6800000000000001E-2</v>
      </c>
      <c r="K178" s="6">
        <v>6.6000000000000003E-2</v>
      </c>
      <c r="L178" s="6">
        <v>0.10099999999999999</v>
      </c>
      <c r="M178" s="6">
        <v>0.13500000000000001</v>
      </c>
    </row>
    <row r="179" spans="3:13" ht="15.5" x14ac:dyDescent="0.35">
      <c r="C179" t="s">
        <v>211</v>
      </c>
      <c r="I179" s="6">
        <v>9.5999999999999992E-3</v>
      </c>
      <c r="J179" s="6">
        <v>2.7999999999999997E-2</v>
      </c>
      <c r="K179" s="6">
        <v>7.5399999999999995E-2</v>
      </c>
      <c r="L179" s="6">
        <v>0.1439</v>
      </c>
      <c r="M179" s="6">
        <v>0.14560000000000001</v>
      </c>
    </row>
    <row r="180" spans="3:13" ht="15.5" x14ac:dyDescent="0.35">
      <c r="C180" t="s">
        <v>212</v>
      </c>
      <c r="I180" s="6">
        <v>1.4199999999999999E-2</v>
      </c>
      <c r="J180" s="6">
        <v>4.9200000000000001E-2</v>
      </c>
      <c r="K180" s="6">
        <v>0.13300000000000001</v>
      </c>
      <c r="L180" s="6">
        <v>0.15890000000000001</v>
      </c>
      <c r="M180" s="6">
        <v>0.30480000000000002</v>
      </c>
    </row>
    <row r="181" spans="3:13" ht="15.5" x14ac:dyDescent="0.35">
      <c r="C181" t="s">
        <v>213</v>
      </c>
      <c r="I181" s="6">
        <v>14.45</v>
      </c>
    </row>
    <row r="182" spans="3:13" ht="15.5" x14ac:dyDescent="0.35">
      <c r="C182" t="s">
        <v>55</v>
      </c>
      <c r="I182" s="6">
        <v>1.6</v>
      </c>
      <c r="J182" s="6">
        <v>0.34</v>
      </c>
      <c r="K182" s="5">
        <v>0</v>
      </c>
      <c r="L182" s="5">
        <v>0</v>
      </c>
      <c r="M182" s="5">
        <v>0</v>
      </c>
    </row>
    <row r="183" spans="3:13" ht="15.5" x14ac:dyDescent="0.35">
      <c r="C183" t="s">
        <v>52</v>
      </c>
      <c r="I183" s="6">
        <v>29.98</v>
      </c>
      <c r="J183" s="6">
        <v>32.409999999999997</v>
      </c>
      <c r="K183" s="6">
        <v>115.57</v>
      </c>
      <c r="L183" s="6">
        <v>4188310.66</v>
      </c>
      <c r="M183" s="6">
        <v>3585695.17</v>
      </c>
    </row>
    <row r="184" spans="3:13" ht="15.5" x14ac:dyDescent="0.35">
      <c r="C184" t="s">
        <v>214</v>
      </c>
      <c r="I184" s="6">
        <v>1.6</v>
      </c>
      <c r="J184" s="6">
        <v>0.34</v>
      </c>
      <c r="K184" s="5">
        <v>0</v>
      </c>
      <c r="L184" s="5">
        <v>0</v>
      </c>
      <c r="M184" s="5">
        <v>0</v>
      </c>
    </row>
    <row r="185" spans="3:13" ht="15.5" x14ac:dyDescent="0.35">
      <c r="C185" t="s">
        <v>215</v>
      </c>
      <c r="I185" s="6">
        <v>29.98</v>
      </c>
      <c r="J185" s="6">
        <v>32.409999999999997</v>
      </c>
      <c r="K185" s="6">
        <v>115.57</v>
      </c>
      <c r="L185" s="6">
        <v>4188310.66</v>
      </c>
      <c r="M185" s="6">
        <v>3585695.17</v>
      </c>
    </row>
    <row r="186" spans="3:13" ht="15.5" x14ac:dyDescent="0.35">
      <c r="C186" t="s">
        <v>216</v>
      </c>
      <c r="J186" s="5">
        <v>0</v>
      </c>
      <c r="K186" s="5">
        <v>1000000000</v>
      </c>
    </row>
    <row r="187" spans="3:13" ht="15.5" x14ac:dyDescent="0.35">
      <c r="C187" t="s">
        <v>217</v>
      </c>
    </row>
    <row r="188" spans="3:13" ht="15.5" x14ac:dyDescent="0.35">
      <c r="C188" t="s">
        <v>25</v>
      </c>
      <c r="J188" s="5">
        <v>0</v>
      </c>
      <c r="K188" s="5">
        <v>1000000000</v>
      </c>
    </row>
    <row r="189" spans="3:13" ht="15.5" x14ac:dyDescent="0.35">
      <c r="C189" t="s">
        <v>22</v>
      </c>
      <c r="I189" s="5">
        <v>-4000000000</v>
      </c>
      <c r="J189" s="5">
        <v>-17000000000</v>
      </c>
      <c r="K189" s="5">
        <v>-1000000000</v>
      </c>
      <c r="L189" s="5">
        <v>-1000000000</v>
      </c>
      <c r="M189" s="5">
        <v>-1000000000</v>
      </c>
    </row>
    <row r="190" spans="3:13" ht="15.5" x14ac:dyDescent="0.35">
      <c r="C190" t="s">
        <v>218</v>
      </c>
      <c r="I190" s="5">
        <v>15000000000</v>
      </c>
      <c r="J190" s="5">
        <v>29000000000</v>
      </c>
      <c r="K190" s="5">
        <v>3000000000</v>
      </c>
      <c r="L190" s="5">
        <v>2000000000</v>
      </c>
      <c r="M190" s="5">
        <v>2000000000</v>
      </c>
    </row>
    <row r="191" spans="3:13" ht="15.5" x14ac:dyDescent="0.35">
      <c r="C191" t="s">
        <v>219</v>
      </c>
      <c r="I191" s="5">
        <v>-4000000000</v>
      </c>
      <c r="J191" s="5">
        <v>-8000000000</v>
      </c>
      <c r="K191" s="5">
        <v>-1000000000</v>
      </c>
      <c r="L191" s="5">
        <v>0</v>
      </c>
      <c r="M191" s="5">
        <v>1000000000</v>
      </c>
    </row>
    <row r="192" spans="3:13" ht="15.5" x14ac:dyDescent="0.35">
      <c r="C192" t="s">
        <v>220</v>
      </c>
      <c r="I192" s="5">
        <v>-7000000000</v>
      </c>
      <c r="J192" s="5">
        <v>-4000000000</v>
      </c>
      <c r="L192" s="5">
        <v>0</v>
      </c>
      <c r="M192" s="5">
        <v>-1000000000</v>
      </c>
    </row>
    <row r="193" spans="2:13" ht="15.5" x14ac:dyDescent="0.35">
      <c r="C193" t="s">
        <v>14</v>
      </c>
      <c r="I193" s="5">
        <v>-11000000000</v>
      </c>
      <c r="J193" s="5">
        <v>-11000000000</v>
      </c>
      <c r="K193" s="5">
        <v>-1000000000</v>
      </c>
      <c r="L193" s="5">
        <v>0</v>
      </c>
      <c r="M193" s="5">
        <v>0</v>
      </c>
    </row>
    <row r="194" spans="2:13" ht="15.5" x14ac:dyDescent="0.35">
      <c r="C194" t="s">
        <v>16</v>
      </c>
      <c r="I194" s="6">
        <v>-7.48</v>
      </c>
      <c r="J194" s="6">
        <v>-7.95</v>
      </c>
      <c r="K194" s="6">
        <v>-5.5</v>
      </c>
      <c r="L194" s="6">
        <v>-64838.81</v>
      </c>
      <c r="M194" s="6">
        <v>-101498.84</v>
      </c>
    </row>
    <row r="196" spans="2:13" ht="15.5" x14ac:dyDescent="0.35">
      <c r="B196" t="s">
        <v>221</v>
      </c>
      <c r="C196" t="s">
        <v>222</v>
      </c>
      <c r="D196" s="5">
        <v>-4000000000</v>
      </c>
      <c r="E196" s="5">
        <v>-414000000</v>
      </c>
      <c r="F196" s="5">
        <v>447000000</v>
      </c>
      <c r="G196" s="5">
        <v>465000000</v>
      </c>
      <c r="H196" s="5">
        <v>-8000000000</v>
      </c>
      <c r="I196" s="5">
        <v>414000000</v>
      </c>
      <c r="J196" s="5">
        <v>1000000000</v>
      </c>
      <c r="K196" s="5">
        <v>874000000</v>
      </c>
      <c r="L196" s="5">
        <v>603000000</v>
      </c>
      <c r="M196" s="5">
        <v>522000000</v>
      </c>
    </row>
    <row r="197" spans="2:13" ht="15.5" x14ac:dyDescent="0.35">
      <c r="C197" t="s">
        <v>43</v>
      </c>
      <c r="D197" s="6">
        <v>-2.64</v>
      </c>
      <c r="E197" s="6">
        <v>-0.28999999999999998</v>
      </c>
      <c r="F197" s="6">
        <v>0.31</v>
      </c>
      <c r="G197" s="6">
        <v>0.32</v>
      </c>
      <c r="H197" s="6">
        <v>-5.29</v>
      </c>
      <c r="I197" s="6">
        <v>0.28999999999999998</v>
      </c>
      <c r="J197" s="6">
        <v>0.91</v>
      </c>
      <c r="K197" s="6">
        <v>0.61</v>
      </c>
      <c r="L197" s="6">
        <v>0.42</v>
      </c>
      <c r="M197" s="6">
        <v>0.36</v>
      </c>
    </row>
    <row r="198" spans="2:13" ht="15.5" x14ac:dyDescent="0.35">
      <c r="C198" t="s">
        <v>229</v>
      </c>
      <c r="D198" s="5">
        <v>728000000</v>
      </c>
      <c r="E198" s="5">
        <v>3000000000</v>
      </c>
      <c r="F198" s="5">
        <v>2000000000</v>
      </c>
      <c r="G198" s="5">
        <v>2000000000</v>
      </c>
      <c r="H198" s="5">
        <v>1000000000</v>
      </c>
      <c r="I198" s="5">
        <v>8000000000</v>
      </c>
      <c r="J198" s="5">
        <v>7000000000</v>
      </c>
      <c r="K198" s="5">
        <v>6000000000</v>
      </c>
      <c r="L198" s="5">
        <v>4000000000</v>
      </c>
      <c r="M198" s="5">
        <v>4000000000</v>
      </c>
    </row>
    <row r="199" spans="2:13" ht="15.5" x14ac:dyDescent="0.35">
      <c r="C199" t="s">
        <v>234</v>
      </c>
      <c r="I199" s="6">
        <v>-10.029999999999999</v>
      </c>
    </row>
    <row r="200" spans="2:13" ht="15.5" x14ac:dyDescent="0.35">
      <c r="C200" t="s">
        <v>236</v>
      </c>
      <c r="I200" s="6">
        <v>7.42</v>
      </c>
    </row>
    <row r="201" spans="2:13" ht="15.5" x14ac:dyDescent="0.35">
      <c r="C201" t="s">
        <v>239</v>
      </c>
      <c r="I201" s="6">
        <v>1.94</v>
      </c>
    </row>
    <row r="202" spans="2:13" ht="15.5" x14ac:dyDescent="0.35">
      <c r="C202" t="s">
        <v>240</v>
      </c>
      <c r="I202" s="6">
        <v>35.630000000000003</v>
      </c>
    </row>
    <row r="203" spans="2:13" ht="15.5" x14ac:dyDescent="0.35">
      <c r="C203" t="s">
        <v>241</v>
      </c>
      <c r="I203" s="6">
        <v>35.630000000000003</v>
      </c>
    </row>
    <row r="204" spans="2:13" ht="15.5" x14ac:dyDescent="0.35">
      <c r="C204" t="s">
        <v>247</v>
      </c>
      <c r="I204" s="6">
        <v>-5.29</v>
      </c>
    </row>
    <row r="205" spans="2:13" ht="15.5" x14ac:dyDescent="0.35">
      <c r="C205" t="s">
        <v>249</v>
      </c>
      <c r="D205" s="6">
        <v>0.44</v>
      </c>
    </row>
    <row r="206" spans="2:13" ht="15.5" x14ac:dyDescent="0.35">
      <c r="C206" t="s">
        <v>250</v>
      </c>
      <c r="I206" s="6">
        <v>27.33</v>
      </c>
    </row>
    <row r="207" spans="2:13" ht="15.5" x14ac:dyDescent="0.35">
      <c r="C207" t="s">
        <v>251</v>
      </c>
      <c r="I207" s="6">
        <v>1.49</v>
      </c>
    </row>
    <row r="208" spans="2:13" ht="15.5" x14ac:dyDescent="0.35">
      <c r="C208" t="s">
        <v>252</v>
      </c>
      <c r="D208" s="6">
        <v>1165.33</v>
      </c>
    </row>
    <row r="209" spans="3:9" ht="15.5" x14ac:dyDescent="0.35">
      <c r="C209" t="s">
        <v>253</v>
      </c>
      <c r="D209" s="6">
        <v>70.88</v>
      </c>
    </row>
    <row r="210" spans="3:9" ht="15.5" x14ac:dyDescent="0.35">
      <c r="C210" t="s">
        <v>258</v>
      </c>
      <c r="D210" s="5">
        <v>1</v>
      </c>
    </row>
    <row r="211" spans="3:9" ht="15.5" x14ac:dyDescent="0.35">
      <c r="C211" t="s">
        <v>12</v>
      </c>
      <c r="D211" s="5">
        <v>-3000000000</v>
      </c>
    </row>
    <row r="212" spans="3:9" ht="15.5" x14ac:dyDescent="0.35">
      <c r="C212" t="s">
        <v>260</v>
      </c>
      <c r="I212" s="6">
        <v>1257.6199999999999</v>
      </c>
    </row>
    <row r="213" spans="3:9" ht="15.5" x14ac:dyDescent="0.35">
      <c r="C213" t="s">
        <v>261</v>
      </c>
      <c r="I213" s="5">
        <v>0</v>
      </c>
    </row>
    <row r="214" spans="3:9" ht="15.5" x14ac:dyDescent="0.35">
      <c r="C214" t="s">
        <v>262</v>
      </c>
      <c r="I214" s="5">
        <v>0</v>
      </c>
    </row>
    <row r="215" spans="3:9" ht="15.5" x14ac:dyDescent="0.35">
      <c r="C215" t="s">
        <v>263</v>
      </c>
      <c r="I215" s="5">
        <v>0</v>
      </c>
    </row>
    <row r="216" spans="3:9" ht="15.5" x14ac:dyDescent="0.35">
      <c r="C216" t="s">
        <v>264</v>
      </c>
      <c r="I216" s="6">
        <v>9.7000000000000003E-3</v>
      </c>
    </row>
    <row r="217" spans="3:9" ht="15.5" x14ac:dyDescent="0.35">
      <c r="C217" t="s">
        <v>265</v>
      </c>
      <c r="D217" s="6">
        <v>1.18</v>
      </c>
    </row>
    <row r="218" spans="3:9" ht="15.5" x14ac:dyDescent="0.35">
      <c r="C218" t="s">
        <v>266</v>
      </c>
      <c r="D218" s="6">
        <v>904.78</v>
      </c>
    </row>
    <row r="219" spans="3:9" ht="15.5" x14ac:dyDescent="0.35">
      <c r="C219" t="s">
        <v>267</v>
      </c>
      <c r="D219" s="6">
        <v>905.96</v>
      </c>
    </row>
    <row r="220" spans="3:9" ht="15.5" x14ac:dyDescent="0.35">
      <c r="C220" t="s">
        <v>268</v>
      </c>
      <c r="D220" s="6">
        <v>77.06</v>
      </c>
    </row>
    <row r="221" spans="3:9" ht="15.5" x14ac:dyDescent="0.35">
      <c r="C221" t="s">
        <v>39</v>
      </c>
      <c r="I221" s="5">
        <v>76000000000</v>
      </c>
    </row>
    <row r="222" spans="3:9" ht="15.5" x14ac:dyDescent="0.35">
      <c r="C222" t="s">
        <v>271</v>
      </c>
      <c r="I222" s="5">
        <v>75000000000</v>
      </c>
    </row>
    <row r="223" spans="3:9" ht="15.5" x14ac:dyDescent="0.35">
      <c r="C223" t="s">
        <v>272</v>
      </c>
      <c r="I223" s="5">
        <v>1430000000</v>
      </c>
    </row>
    <row r="224" spans="3:9" ht="15.5" x14ac:dyDescent="0.35">
      <c r="C224" t="s">
        <v>273</v>
      </c>
      <c r="I224" s="6">
        <v>0.57489999999999997</v>
      </c>
    </row>
    <row r="225" spans="3:9" ht="15.5" x14ac:dyDescent="0.35">
      <c r="C225" t="s">
        <v>274</v>
      </c>
      <c r="D225" s="6">
        <v>0.25409999999999999</v>
      </c>
    </row>
    <row r="226" spans="3:9" ht="15.5" x14ac:dyDescent="0.35">
      <c r="C226" t="s">
        <v>275</v>
      </c>
      <c r="D226" s="6">
        <v>-5.1929999999999996</v>
      </c>
    </row>
    <row r="227" spans="3:9" ht="15.5" x14ac:dyDescent="0.35">
      <c r="C227" t="s">
        <v>276</v>
      </c>
      <c r="D227" s="6">
        <v>-5.2046999999999999</v>
      </c>
    </row>
    <row r="228" spans="3:9" ht="15.5" x14ac:dyDescent="0.35">
      <c r="C228" t="s">
        <v>277</v>
      </c>
      <c r="D228" s="6">
        <v>-0.67290000000000005</v>
      </c>
    </row>
    <row r="229" spans="3:9" ht="15.5" x14ac:dyDescent="0.35">
      <c r="C229" t="s">
        <v>278</v>
      </c>
      <c r="D229" s="6">
        <v>-0.84400000000000008</v>
      </c>
    </row>
    <row r="230" spans="3:9" ht="15.5" x14ac:dyDescent="0.35">
      <c r="C230" t="s">
        <v>279</v>
      </c>
      <c r="D230" s="6">
        <v>-9.1412999999999993</v>
      </c>
    </row>
    <row r="231" spans="3:9" ht="15.5" x14ac:dyDescent="0.35">
      <c r="C231" t="s">
        <v>286</v>
      </c>
      <c r="I231" s="5">
        <v>5</v>
      </c>
    </row>
    <row r="232" spans="3:9" ht="15.5" x14ac:dyDescent="0.35">
      <c r="C232" t="s">
        <v>287</v>
      </c>
      <c r="I232" s="6">
        <v>0.6</v>
      </c>
    </row>
    <row r="233" spans="3:9" ht="15.5" x14ac:dyDescent="0.35">
      <c r="C233" t="s">
        <v>288</v>
      </c>
      <c r="I233" s="6">
        <v>7.0000000000000007E-2</v>
      </c>
    </row>
    <row r="234" spans="3:9" ht="15.5" x14ac:dyDescent="0.35">
      <c r="C234" t="s">
        <v>289</v>
      </c>
      <c r="I234" s="6">
        <v>7.0000000000000007E-2</v>
      </c>
    </row>
    <row r="235" spans="3:9" ht="15.5" x14ac:dyDescent="0.35">
      <c r="C235" t="s">
        <v>553</v>
      </c>
      <c r="I235" s="6">
        <v>0.38</v>
      </c>
    </row>
    <row r="236" spans="3:9" ht="15.5" x14ac:dyDescent="0.35">
      <c r="C236" t="s">
        <v>290</v>
      </c>
      <c r="I236" s="6">
        <v>0.14000000000000001</v>
      </c>
    </row>
    <row r="237" spans="3:9" ht="15.5" x14ac:dyDescent="0.35">
      <c r="C237" t="s">
        <v>291</v>
      </c>
      <c r="I237" s="6">
        <v>0.33</v>
      </c>
    </row>
    <row r="238" spans="3:9" ht="15.5" x14ac:dyDescent="0.35">
      <c r="C238" t="s">
        <v>292</v>
      </c>
      <c r="I238" s="6">
        <v>0.68</v>
      </c>
    </row>
    <row r="239" spans="3:9" ht="15.5" x14ac:dyDescent="0.35">
      <c r="C239" t="s">
        <v>297</v>
      </c>
      <c r="D239" s="5">
        <v>1000000000</v>
      </c>
    </row>
    <row r="240" spans="3:9" ht="15.5" x14ac:dyDescent="0.35">
      <c r="C240" t="s">
        <v>298</v>
      </c>
      <c r="D240" s="5">
        <v>39000000000</v>
      </c>
    </row>
    <row r="241" spans="3:9" ht="15.5" x14ac:dyDescent="0.35">
      <c r="C241" t="s">
        <v>299</v>
      </c>
      <c r="D241" s="5">
        <v>0</v>
      </c>
    </row>
    <row r="242" spans="3:9" ht="15.5" x14ac:dyDescent="0.35">
      <c r="C242" t="s">
        <v>206</v>
      </c>
      <c r="D242" s="5">
        <v>11000000000</v>
      </c>
    </row>
    <row r="243" spans="3:9" ht="15.5" x14ac:dyDescent="0.35">
      <c r="C243" t="s">
        <v>205</v>
      </c>
      <c r="I243" s="5">
        <v>39000000000</v>
      </c>
    </row>
    <row r="244" spans="3:9" ht="15.5" x14ac:dyDescent="0.35">
      <c r="C244" t="s">
        <v>20</v>
      </c>
      <c r="D244" s="5">
        <v>-1000000000</v>
      </c>
    </row>
    <row r="245" spans="3:9" ht="15.5" x14ac:dyDescent="0.35">
      <c r="C245" t="s">
        <v>300</v>
      </c>
      <c r="I245" s="5">
        <v>39000000000</v>
      </c>
    </row>
    <row r="246" spans="3:9" ht="15.5" x14ac:dyDescent="0.35">
      <c r="C246" t="s">
        <v>301</v>
      </c>
      <c r="I246" s="5">
        <v>2000000000</v>
      </c>
    </row>
    <row r="247" spans="3:9" ht="15.5" x14ac:dyDescent="0.35">
      <c r="C247" t="s">
        <v>302</v>
      </c>
      <c r="I247" s="5">
        <v>0</v>
      </c>
    </row>
    <row r="248" spans="3:9" ht="15.5" x14ac:dyDescent="0.35">
      <c r="C248" t="s">
        <v>303</v>
      </c>
      <c r="I248" s="5">
        <v>0</v>
      </c>
    </row>
    <row r="249" spans="3:9" ht="15.5" x14ac:dyDescent="0.35">
      <c r="C249" t="s">
        <v>305</v>
      </c>
      <c r="I249" s="5">
        <v>2000000000</v>
      </c>
    </row>
  </sheetData>
  <pageMargins left="0.7" right="0.7" top="0.75" bottom="0.75" header="0.3" footer="0.3"/>
  <ignoredErrors>
    <ignoredError sqref="A1:M250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743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744</v>
      </c>
      <c r="D2" s="2" vm="74">
        <f ca="1">IFERROR(_xlfn.STOCKHISTORY("XIDX:" &amp; $C$1, D3, , 0, 0, 1), "Libur")</f>
        <v>151</v>
      </c>
      <c r="H2" s="2" vm="74">
        <f ca="1">IFERROR(INDEX(D2:G2,COUNT(D2:G2)),"")</f>
        <v>151</v>
      </c>
      <c r="I2" s="2" vm="75">
        <f t="shared" ref="I2:O2" ca="1" si="0">IFERROR(_xlfn.STOCKHISTORY("XIDX:" &amp; $C$1, I1, , 0, 0, 1), "Libur")</f>
        <v>216</v>
      </c>
      <c r="J2" s="2" vm="76">
        <f t="shared" ca="1" si="0"/>
        <v>346</v>
      </c>
      <c r="K2" s="2" vm="46">
        <f t="shared" ca="1" si="0"/>
        <v>308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15759392985</v>
      </c>
      <c r="H4" s="2">
        <f>IFERROR(SUM(D4:G4)*(4/MAX(1,COUNT(D4:G4))),"")</f>
        <v>63037571940</v>
      </c>
      <c r="I4" s="2">
        <f t="shared" ref="I4:O4" si="1">IFERROR(INDEX(I51:I500,MATCH($C$4,$C$51:$C$500,0)),"")</f>
        <v>63101969747</v>
      </c>
      <c r="J4" s="2">
        <f t="shared" si="1"/>
        <v>69929811835</v>
      </c>
      <c r="K4" s="2">
        <f t="shared" si="1"/>
        <v>31792536857</v>
      </c>
      <c r="L4" s="2">
        <f t="shared" si="1"/>
        <v>27206600029</v>
      </c>
      <c r="M4" s="2">
        <f t="shared" si="1"/>
        <v>28490868701</v>
      </c>
      <c r="N4" s="2">
        <f t="shared" si="1"/>
        <v>31453729934</v>
      </c>
      <c r="O4" s="2">
        <f t="shared" si="1"/>
        <v>18418651591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-397898100</v>
      </c>
      <c r="H5" s="2">
        <f>IFERROR(SUM(D5:G5)*(4/MAX(1,COUNT(D5:G5))),"")</f>
        <v>-1591592400</v>
      </c>
      <c r="I5" s="2">
        <f t="shared" ref="I5:O5" si="2">IFERROR(INDEX(I51:I500,MATCH($C$5,$C$51:$C$500,0)),"")</f>
        <v>-6381122443</v>
      </c>
      <c r="J5" s="2">
        <f t="shared" si="2"/>
        <v>1534628716</v>
      </c>
      <c r="K5" s="2">
        <f t="shared" si="2"/>
        <v>418259890</v>
      </c>
      <c r="L5" s="2">
        <f t="shared" si="2"/>
        <v>7145686978</v>
      </c>
      <c r="M5" s="2">
        <f t="shared" si="2"/>
        <v>9329796151</v>
      </c>
      <c r="N5" s="2">
        <f t="shared" si="2"/>
        <v>7066824179</v>
      </c>
      <c r="O5" s="2">
        <f t="shared" si="2"/>
        <v>3266609679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75043075946</v>
      </c>
      <c r="H6" s="2">
        <f>IFERROR(INDEX(D6:G6,COUNT(D6:G6)),"")</f>
        <v>75043075946</v>
      </c>
      <c r="I6" s="2">
        <f t="shared" ref="I6:O6" si="3">IFERROR(INDEX(I51:I500,MATCH($C$6,$C$51:$C$500,0)),"")</f>
        <v>74980420513</v>
      </c>
      <c r="J6" s="2">
        <f t="shared" si="3"/>
        <v>104723838499</v>
      </c>
      <c r="K6" s="2">
        <f t="shared" si="3"/>
        <v>96866255282</v>
      </c>
      <c r="L6" s="2">
        <f t="shared" si="3"/>
        <v>20746198141</v>
      </c>
      <c r="M6" s="2">
        <f t="shared" si="3"/>
        <v>7769305667</v>
      </c>
      <c r="N6" s="2">
        <f t="shared" si="3"/>
        <v>7013262545</v>
      </c>
      <c r="O6" s="2">
        <f t="shared" si="3"/>
        <v>3081754755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3.44</v>
      </c>
      <c r="H7" s="3">
        <f>IFERROR(INDEX(D7:G7,COUNT(D7:G7)),"")</f>
        <v>3.44</v>
      </c>
      <c r="I7" s="3">
        <f t="shared" ref="I7:O7" si="4">IFERROR(INDEX(I51:I500,MATCH($C$7,$C$51:$C$500,0))/1000000000,"")</f>
        <v>3.44</v>
      </c>
      <c r="J7" s="3">
        <f t="shared" si="4"/>
        <v>3.44</v>
      </c>
      <c r="K7" s="3">
        <f t="shared" si="4"/>
        <v>3.44</v>
      </c>
      <c r="L7" s="3">
        <f t="shared" si="4"/>
        <v>2.69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O8" si="5">IFERROR(INDEX(I51:I500,MATCH($C$8,$C$51:$C$500,0)),"")</f>
        <v>20000000000</v>
      </c>
      <c r="J8" s="2">
        <f t="shared" si="5"/>
        <v>-21000000000</v>
      </c>
      <c r="K8" s="2">
        <f t="shared" si="5"/>
        <v>-36000000000</v>
      </c>
      <c r="L8" s="2">
        <f t="shared" si="5"/>
        <v>3000000000</v>
      </c>
      <c r="M8" s="2">
        <f t="shared" si="5"/>
        <v>4000000000</v>
      </c>
      <c r="N8" s="2">
        <f t="shared" si="5"/>
        <v>6000000000</v>
      </c>
      <c r="O8" s="2">
        <f t="shared" si="5"/>
        <v>2000000000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0.32</v>
      </c>
      <c r="H9" s="3">
        <f>IFERROR(INDEX(D9:G9,COUNT(D9:G9)),"")</f>
        <v>0.32</v>
      </c>
      <c r="I9" s="3">
        <f t="shared" ref="I9:O9" si="6">IFERROR(INDEX(I51:I500,MATCH($C$9,$C$51:$C$500,0)),"")</f>
        <v>5.8</v>
      </c>
      <c r="J9" s="3">
        <f t="shared" si="6"/>
        <v>-5.99</v>
      </c>
      <c r="K9" s="3">
        <f t="shared" si="6"/>
        <v>-10.62</v>
      </c>
      <c r="L9" s="3">
        <f t="shared" si="6"/>
        <v>1.25</v>
      </c>
      <c r="M9" s="3">
        <f t="shared" si="6"/>
        <v>1781880.54</v>
      </c>
      <c r="N9" s="3">
        <f t="shared" si="6"/>
        <v>2519124.69</v>
      </c>
      <c r="O9" s="3">
        <f t="shared" si="6"/>
        <v>673492.22</v>
      </c>
    </row>
    <row r="10" spans="1:15" ht="15.5" x14ac:dyDescent="0.35">
      <c r="C10" t="s">
        <v>17</v>
      </c>
      <c r="D10" s="3">
        <f ca="1">IFERROR(IF(D9=0,"",D2/D9),"")</f>
        <v>471.875</v>
      </c>
      <c r="I10" s="3">
        <f t="shared" ref="I10:O10" ca="1" si="7">IFERROR(IF(I9=0,"",I2/I9),"")</f>
        <v>37.241379310344826</v>
      </c>
      <c r="J10" s="3">
        <f t="shared" ca="1" si="7"/>
        <v>-57.762938230383973</v>
      </c>
      <c r="K10" s="3">
        <f t="shared" ca="1" si="7"/>
        <v>-29.001883239171377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1207183168</v>
      </c>
      <c r="H11" s="2">
        <f>IFERROR(INDEX(D11:G11,COUNT(D11:G11)),"")</f>
        <v>1207183168</v>
      </c>
      <c r="I11" s="2">
        <f t="shared" ref="I11:O11" si="8">IFERROR(INDEX(I51:I500,MATCH($C$11,$C$51:$C$500,0)),"")</f>
        <v>1570232970</v>
      </c>
      <c r="J11" s="2">
        <f t="shared" si="8"/>
        <v>11244822171</v>
      </c>
      <c r="K11" s="2">
        <f t="shared" si="8"/>
        <v>29837730300</v>
      </c>
      <c r="L11" s="2">
        <f t="shared" si="8"/>
        <v>7512546972</v>
      </c>
      <c r="M11" s="2">
        <f t="shared" si="8"/>
        <v>213825682</v>
      </c>
      <c r="N11" s="2">
        <f t="shared" si="8"/>
        <v>1546980478</v>
      </c>
      <c r="O11" s="2">
        <f t="shared" si="8"/>
        <v>177072514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8000000000</v>
      </c>
      <c r="H12" s="2">
        <f>IFERROR(INDEX(D12:G12,COUNT(D12:G12)),"")</f>
        <v>8000000000</v>
      </c>
      <c r="I12" s="2">
        <f t="shared" ref="I12:O12" si="9">IFERROR(INDEX(I51:I500,MATCH($C$12,$C$51:$C$500,0)),"")</f>
        <v>9000000000</v>
      </c>
      <c r="J12" s="2">
        <f t="shared" si="9"/>
        <v>-4000000000</v>
      </c>
      <c r="K12" s="2">
        <f t="shared" si="9"/>
        <v>-19000000000</v>
      </c>
      <c r="L12" s="2">
        <f t="shared" si="9"/>
        <v>-7000000000</v>
      </c>
      <c r="M12" s="2">
        <f t="shared" si="9"/>
        <v>0</v>
      </c>
      <c r="N12" s="2">
        <f t="shared" si="9"/>
        <v>-2000000000</v>
      </c>
      <c r="O12" s="2">
        <f t="shared" si="9"/>
        <v>1000000000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9000000000</v>
      </c>
      <c r="H13" s="2">
        <f>IFERROR(INDEX(D13:G13,COUNT(D13:G13)),"")</f>
        <v>9000000000</v>
      </c>
      <c r="I13" s="2">
        <f t="shared" ref="I13:O13" si="10">IFERROR(INDEX(I51:I500,MATCH($C$13,$C$51:$C$500,0)),"")</f>
        <v>10000000000</v>
      </c>
      <c r="J13" s="2">
        <f t="shared" si="10"/>
        <v>7000000000</v>
      </c>
      <c r="K13" s="2">
        <f t="shared" si="10"/>
        <v>11000000000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1000000000</v>
      </c>
    </row>
    <row r="14" spans="1:15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O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</row>
    <row r="15" spans="1:15" ht="15.5" x14ac:dyDescent="0.35">
      <c r="C15" t="s">
        <v>27</v>
      </c>
      <c r="D15" s="2">
        <f>IFERROR(INDEX(D51:D500,MATCH($C$15,$C$51:$C$500,0)),"")</f>
        <v>-441861246</v>
      </c>
      <c r="H15" s="2">
        <f>IFERROR(SUM(D15:G15)*(4/MAX(1,COUNT(D15:G15))),"")</f>
        <v>-1767444984</v>
      </c>
      <c r="I15" s="2">
        <f t="shared" ref="I15:O15" si="12">IFERROR(INDEX(I51:I500,MATCH($C$15,$C$51:$C$500,0)),"")</f>
        <v>-334530642</v>
      </c>
      <c r="J15" s="2">
        <f t="shared" si="12"/>
        <v>-1455999331</v>
      </c>
      <c r="K15" s="2">
        <f t="shared" si="12"/>
        <v>-1130035645</v>
      </c>
      <c r="L15" s="2">
        <f t="shared" si="12"/>
        <v>-2046481099</v>
      </c>
      <c r="M15" s="2">
        <f t="shared" si="12"/>
        <v>-2329060509</v>
      </c>
      <c r="N15" s="2">
        <f t="shared" si="12"/>
        <v>-1897685343</v>
      </c>
      <c r="O15" s="2">
        <f t="shared" si="12"/>
        <v>-1030126106</v>
      </c>
    </row>
    <row r="16" spans="1:15" ht="15.5" x14ac:dyDescent="0.35">
      <c r="C16" t="s">
        <v>28</v>
      </c>
      <c r="D16" s="2">
        <f>IFERROR(INDEX(D51:D500,MATCH($C$16,$C$51:$C$500,0)),"")</f>
        <v>504516679</v>
      </c>
      <c r="H16" s="2">
        <f>IFERROR(SUM(D16:G16)*(4/MAX(1,COUNT(D16:G16))),"")</f>
        <v>2018066716</v>
      </c>
      <c r="I16" s="2">
        <f t="shared" ref="I16:O16" si="13">IFERROR(INDEX(I51:I500,MATCH($C$16,$C$51:$C$500,0)),"")</f>
        <v>-5706906274</v>
      </c>
      <c r="J16" s="2">
        <f t="shared" si="13"/>
        <v>2465548066</v>
      </c>
      <c r="K16" s="2">
        <f t="shared" si="13"/>
        <v>1754931814</v>
      </c>
      <c r="L16" s="2">
        <f t="shared" si="13"/>
        <v>5347241932</v>
      </c>
      <c r="M16" s="2">
        <f t="shared" si="13"/>
        <v>8117735615</v>
      </c>
      <c r="N16" s="2">
        <f t="shared" si="13"/>
        <v>7846981885</v>
      </c>
      <c r="O16" s="2">
        <f t="shared" si="13"/>
        <v>4296735785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</row>
    <row r="19" spans="1:15" ht="15.5" x14ac:dyDescent="0.35">
      <c r="A19" t="s">
        <v>36</v>
      </c>
      <c r="C19" t="s">
        <v>37</v>
      </c>
    </row>
    <row r="20" spans="1:15" ht="15.5" x14ac:dyDescent="0.35">
      <c r="A20" t="s">
        <v>38</v>
      </c>
      <c r="C20" t="s">
        <v>39</v>
      </c>
      <c r="D20" s="2">
        <f ca="1">IFERROR(D21*D2,"")</f>
        <v>519440000000</v>
      </c>
      <c r="H20" s="2">
        <f t="shared" ref="H20:O20" ca="1" si="14">IFERROR(H21*H2,"")</f>
        <v>519440000000</v>
      </c>
      <c r="I20" s="2">
        <f t="shared" ca="1" si="14"/>
        <v>743040000000</v>
      </c>
      <c r="J20" s="2">
        <f t="shared" ca="1" si="14"/>
        <v>1190240000000</v>
      </c>
      <c r="K20" s="2">
        <f t="shared" ca="1" si="14"/>
        <v>1059520000000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3440000000</v>
      </c>
      <c r="H21" s="2">
        <f>IFERROR(INDEX(D21:G21,COUNT(D21:G21)),"")</f>
        <v>3440000000</v>
      </c>
      <c r="I21" s="2">
        <f t="shared" ref="I21:O21" si="15">IFERROR(INDEX(I51:I500,MATCH($C$7,$C$51:$C$500,0)),"")</f>
        <v>3440000000</v>
      </c>
      <c r="J21" s="2">
        <f t="shared" si="15"/>
        <v>3440000000</v>
      </c>
      <c r="K21" s="2">
        <f t="shared" si="15"/>
        <v>3440000000</v>
      </c>
      <c r="L21" s="2">
        <f t="shared" si="15"/>
        <v>2690000000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40</v>
      </c>
      <c r="C23" t="s">
        <v>41</v>
      </c>
      <c r="D23" s="3">
        <f>IFERROR(D5/D6*100,"")</f>
        <v>-0.53022626669290873</v>
      </c>
      <c r="H23" s="3">
        <f t="shared" ref="H23:O23" si="16">IFERROR(H5/H6*100,"")</f>
        <v>-2.1209050667716349</v>
      </c>
      <c r="I23" s="3">
        <f t="shared" si="16"/>
        <v>-8.5103849769602853</v>
      </c>
      <c r="J23" s="3">
        <f t="shared" si="16"/>
        <v>1.4654053346360618</v>
      </c>
      <c r="K23" s="3">
        <f t="shared" si="16"/>
        <v>0.43179112146159576</v>
      </c>
      <c r="L23" s="3">
        <f t="shared" si="16"/>
        <v>34.443356461915904</v>
      </c>
      <c r="M23" s="3">
        <f t="shared" si="16"/>
        <v>120.08532745246667</v>
      </c>
      <c r="N23" s="3">
        <f t="shared" si="16"/>
        <v>100.76371921992549</v>
      </c>
      <c r="O23" s="3">
        <f t="shared" si="16"/>
        <v>105.9983658238892</v>
      </c>
    </row>
    <row r="24" spans="1:15" ht="15.5" x14ac:dyDescent="0.35">
      <c r="C24" t="s">
        <v>42</v>
      </c>
      <c r="D24" s="4">
        <f>IFERROR(_xlfn.RRI(5,I23,D23),"")</f>
        <v>-0.42601253736463629</v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-0.57525163120286416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43</v>
      </c>
      <c r="C25" t="s">
        <v>44</v>
      </c>
      <c r="D25" s="3">
        <f>IFERROR(INDEX(D51:D500,MATCH($A$25,$C$51:$C$500,0)),"")</f>
        <v>-0.12</v>
      </c>
      <c r="H25" s="3">
        <f>IFERROR(INDEX(D25:G25,COUNT(D25:G25)),"")</f>
        <v>-0.12</v>
      </c>
      <c r="I25" s="3">
        <f t="shared" ref="I25:O25" si="18">IFERROR(INDEX(I51:I500,MATCH($C$25,$C$51:$C$500,0)),"")</f>
        <v>-1.96</v>
      </c>
      <c r="J25" s="3">
        <f t="shared" si="18"/>
        <v>0.19</v>
      </c>
      <c r="K25" s="3">
        <f t="shared" si="18"/>
        <v>0.18</v>
      </c>
      <c r="L25" s="3">
        <f t="shared" si="18"/>
        <v>2.77</v>
      </c>
      <c r="M25" s="3">
        <f t="shared" si="18"/>
        <v>3726263.62</v>
      </c>
      <c r="N25" s="3">
        <f t="shared" si="18"/>
        <v>2833845.17</v>
      </c>
      <c r="O25" s="3">
        <f t="shared" si="18"/>
        <v>1306643.8700000001</v>
      </c>
    </row>
    <row r="26" spans="1:15" ht="15.5" x14ac:dyDescent="0.35">
      <c r="C26" t="s">
        <v>45</v>
      </c>
      <c r="D26" s="4">
        <f>IFERROR(_xlfn.RRI(5,I25,D25),"")</f>
        <v>-0.42801447958841499</v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-0.9570938770303723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46</v>
      </c>
      <c r="D27" s="3">
        <f>IFERROR(D4/D21,"")</f>
        <v>4.5812188909883718</v>
      </c>
      <c r="H27" s="3">
        <f t="shared" ref="H27:O27" si="20">IFERROR(H4/H21,"")</f>
        <v>18.324875563953487</v>
      </c>
      <c r="I27" s="3">
        <f t="shared" si="20"/>
        <v>18.343595856686047</v>
      </c>
      <c r="J27" s="3">
        <f t="shared" si="20"/>
        <v>20.328433672965115</v>
      </c>
      <c r="K27" s="3">
        <f t="shared" si="20"/>
        <v>9.2420165281976736</v>
      </c>
      <c r="L27" s="3">
        <f t="shared" si="20"/>
        <v>10.113977705947955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47</v>
      </c>
      <c r="D28" s="4">
        <f>IFERROR(_xlfn.RRI(5,I27,D27),"")</f>
        <v>-0.24229646420044404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48</v>
      </c>
      <c r="H29" s="4">
        <f t="shared" ref="H29:O29" si="22">IFERROR(((H25-I25)/I25)*100%,"")</f>
        <v>-0.93877551020408156</v>
      </c>
      <c r="I29" s="4">
        <f t="shared" si="22"/>
        <v>-11.315789473684211</v>
      </c>
      <c r="J29" s="4">
        <f t="shared" si="22"/>
        <v>5.5555555555555608E-2</v>
      </c>
      <c r="K29" s="4">
        <f t="shared" si="22"/>
        <v>-0.93501805054151621</v>
      </c>
      <c r="L29" s="4">
        <f t="shared" si="22"/>
        <v>-0.9999992566280107</v>
      </c>
      <c r="M29" s="4">
        <f t="shared" si="22"/>
        <v>0.31491432892926902</v>
      </c>
      <c r="N29" s="4">
        <f t="shared" si="22"/>
        <v>1.1687968964336086</v>
      </c>
      <c r="O29" s="4" t="str">
        <f t="shared" si="22"/>
        <v/>
      </c>
    </row>
    <row r="30" spans="1:15" ht="15.5" x14ac:dyDescent="0.35">
      <c r="C30" t="s">
        <v>49</v>
      </c>
      <c r="H30" s="4">
        <f t="shared" ref="H30:O30" si="23">IFERROR(((H27-I27)/I27)*100%,"")</f>
        <v>-1.0205356070214931E-3</v>
      </c>
      <c r="I30" s="4">
        <f t="shared" si="23"/>
        <v>-9.7638502218629547E-2</v>
      </c>
      <c r="J30" s="4">
        <f t="shared" si="23"/>
        <v>1.1995669030608682</v>
      </c>
      <c r="K30" s="4">
        <f t="shared" si="23"/>
        <v>-8.6213476349417603E-2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20.72</v>
      </c>
      <c r="H32" s="3">
        <f>IFERROR(INDEX(D32:G32,COUNT(D32:G32)),"")</f>
        <v>20.72</v>
      </c>
      <c r="I32" s="3">
        <f t="shared" ref="I32:O32" si="24">IFERROR(INDEX(I51:I500,MATCH($C$32,$C$51:$C$500,0)),"")</f>
        <v>20.84</v>
      </c>
      <c r="J32" s="3">
        <f t="shared" si="24"/>
        <v>30.42</v>
      </c>
      <c r="K32" s="3">
        <f t="shared" si="24"/>
        <v>28.2</v>
      </c>
      <c r="L32" s="3">
        <f t="shared" si="24"/>
        <v>7.73</v>
      </c>
      <c r="M32" s="3">
        <f t="shared" si="24"/>
        <v>3107722.27</v>
      </c>
      <c r="N32" s="3">
        <f t="shared" si="24"/>
        <v>2805305.02</v>
      </c>
      <c r="O32" s="3">
        <f t="shared" si="24"/>
        <v>1232701.8999999999</v>
      </c>
    </row>
    <row r="33" spans="1:15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7.72</v>
      </c>
      <c r="H33" s="3">
        <f>IFERROR(INDEX(D33:G33,COUNT(D33:G33)),"")</f>
        <v>7.72</v>
      </c>
      <c r="I33" s="3">
        <f t="shared" ref="I33:O33" si="25">IFERROR(INDEX(I51:I500,MATCH($C$33,$C$51:$C$500,0)),"")</f>
        <v>10.36</v>
      </c>
      <c r="J33" s="3">
        <f t="shared" si="25"/>
        <v>11.37</v>
      </c>
      <c r="K33" s="3">
        <f t="shared" si="25"/>
        <v>10.92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-1333.33</v>
      </c>
      <c r="H34" s="3">
        <f>IFERROR(INDEX(D34:G34,COUNT(D34:G34)),"")</f>
        <v>-1333.33</v>
      </c>
      <c r="I34" s="3">
        <f t="shared" ref="I34:O34" si="26">IFERROR(INDEX(I51:I500,MATCH($C$34,$C$51:$C$500,0)),"")</f>
        <v>-110.2</v>
      </c>
      <c r="J34" s="3">
        <f t="shared" si="26"/>
        <v>1821.05</v>
      </c>
      <c r="K34" s="3">
        <f t="shared" si="26"/>
        <v>1711.11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34.869999999999997</v>
      </c>
      <c r="H35" s="3">
        <f>IFERROR(INDEX(D35:G35,COUNT(D35:G35)),"")</f>
        <v>34.869999999999997</v>
      </c>
      <c r="I35" s="3">
        <f t="shared" ref="I35:O35" si="27">IFERROR(INDEX(I51:I500,MATCH($C$35,$C$51:$C$500,0)),"")</f>
        <v>11.76</v>
      </c>
      <c r="J35" s="3">
        <f t="shared" si="27"/>
        <v>17</v>
      </c>
      <c r="K35" s="3">
        <f t="shared" si="27"/>
        <v>33.28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</row>
    <row r="51" spans="2:15" ht="15.5" x14ac:dyDescent="0.35">
      <c r="B51" t="s">
        <v>71</v>
      </c>
      <c r="C51" t="s">
        <v>5</v>
      </c>
      <c r="D51" s="5">
        <v>15759392985</v>
      </c>
      <c r="E51" s="5">
        <v>8522126343</v>
      </c>
      <c r="F51" s="5">
        <v>17126826720</v>
      </c>
      <c r="G51" s="5">
        <v>20200085346</v>
      </c>
      <c r="I51" s="5">
        <v>63101969747</v>
      </c>
      <c r="J51" s="5">
        <v>69929811835</v>
      </c>
      <c r="K51" s="5">
        <v>31792536857</v>
      </c>
      <c r="L51" s="5">
        <v>27206600029</v>
      </c>
      <c r="M51" s="5">
        <v>28490868701</v>
      </c>
      <c r="N51" s="5">
        <v>31453729934</v>
      </c>
      <c r="O51" s="5">
        <v>18418651591</v>
      </c>
    </row>
    <row r="52" spans="2:15" ht="15.5" x14ac:dyDescent="0.35">
      <c r="C52" t="s">
        <v>72</v>
      </c>
      <c r="D52" s="5">
        <v>-6738455880</v>
      </c>
      <c r="E52" s="5">
        <v>-14644785613</v>
      </c>
      <c r="F52" s="5">
        <v>-9288121018</v>
      </c>
      <c r="G52" s="5">
        <v>-10867728877</v>
      </c>
      <c r="I52" s="5">
        <v>-41253218016</v>
      </c>
      <c r="J52" s="5">
        <v>-37330842286</v>
      </c>
      <c r="K52" s="5">
        <v>-11576831518</v>
      </c>
      <c r="L52" s="5">
        <v>-8865753173</v>
      </c>
      <c r="M52" s="5">
        <v>-11788457777</v>
      </c>
      <c r="N52" s="5">
        <v>-17926939127</v>
      </c>
      <c r="O52" s="5">
        <v>-10205797339</v>
      </c>
    </row>
    <row r="53" spans="2:15" ht="15.5" x14ac:dyDescent="0.35">
      <c r="C53" t="s">
        <v>73</v>
      </c>
      <c r="D53" s="5">
        <v>9020937105</v>
      </c>
      <c r="E53" s="5">
        <v>-6122659270</v>
      </c>
      <c r="F53" s="5">
        <v>7838705702</v>
      </c>
      <c r="G53" s="5">
        <v>9332356469</v>
      </c>
      <c r="I53" s="5">
        <v>21848751731</v>
      </c>
      <c r="J53" s="5">
        <v>32598969549</v>
      </c>
      <c r="K53" s="5">
        <v>20215705339</v>
      </c>
      <c r="L53" s="5">
        <v>18340846856</v>
      </c>
      <c r="M53" s="5">
        <v>16702410924</v>
      </c>
      <c r="N53" s="5">
        <v>13526790807</v>
      </c>
      <c r="O53" s="5">
        <v>8212854252</v>
      </c>
    </row>
    <row r="54" spans="2:15" ht="15.5" x14ac:dyDescent="0.35">
      <c r="C54" t="s">
        <v>74</v>
      </c>
      <c r="D54" s="5">
        <v>-7014831208</v>
      </c>
      <c r="E54" s="5">
        <v>-6188266610</v>
      </c>
      <c r="F54" s="5">
        <v>-5836580624</v>
      </c>
      <c r="G54" s="5">
        <v>-6919804920</v>
      </c>
      <c r="I54" s="5">
        <v>-26342476055</v>
      </c>
      <c r="J54" s="5">
        <v>-30332381612</v>
      </c>
      <c r="K54" s="5">
        <v>-19481404415</v>
      </c>
      <c r="L54" s="5">
        <v>-12938962380</v>
      </c>
      <c r="M54" s="5">
        <v>-8571648958</v>
      </c>
      <c r="N54" s="5">
        <v>-5680164098</v>
      </c>
      <c r="O54" s="5">
        <v>-3884943362</v>
      </c>
    </row>
    <row r="55" spans="2:15" ht="15.5" x14ac:dyDescent="0.35">
      <c r="C55" t="s">
        <v>75</v>
      </c>
      <c r="D55" s="5">
        <v>-346535194</v>
      </c>
      <c r="E55" s="5">
        <v>-1106349107</v>
      </c>
      <c r="I55" s="5">
        <v>-1106349107</v>
      </c>
      <c r="J55" s="5">
        <v>-1789351217</v>
      </c>
    </row>
    <row r="56" spans="2:15" ht="15.5" x14ac:dyDescent="0.35">
      <c r="C56" t="s">
        <v>77</v>
      </c>
      <c r="D56" s="5">
        <v>-6668296014</v>
      </c>
      <c r="E56" s="5">
        <v>-5081917503</v>
      </c>
      <c r="F56" s="5">
        <v>-5836580624</v>
      </c>
      <c r="G56" s="5">
        <v>-6919804920</v>
      </c>
      <c r="I56" s="5">
        <v>-25236126948</v>
      </c>
      <c r="J56" s="5">
        <v>-28543030395</v>
      </c>
      <c r="K56" s="5">
        <v>-19481404415</v>
      </c>
      <c r="L56" s="5">
        <v>-12938962380</v>
      </c>
      <c r="M56" s="5">
        <v>-8571648958</v>
      </c>
      <c r="N56" s="5">
        <v>-5680164098</v>
      </c>
      <c r="O56" s="5">
        <v>-3884943362</v>
      </c>
    </row>
    <row r="57" spans="2:15" ht="15.5" x14ac:dyDescent="0.35">
      <c r="C57" t="s">
        <v>79</v>
      </c>
      <c r="D57" s="5">
        <v>2006105897</v>
      </c>
      <c r="E57" s="5">
        <v>-12310925880</v>
      </c>
      <c r="F57" s="5">
        <v>2002125078</v>
      </c>
      <c r="G57" s="5">
        <v>2412551549</v>
      </c>
      <c r="I57" s="5">
        <v>-4493724324</v>
      </c>
      <c r="J57" s="5">
        <v>2266587937</v>
      </c>
      <c r="K57" s="5">
        <v>734300924</v>
      </c>
      <c r="L57" s="5">
        <v>5401884476</v>
      </c>
      <c r="M57" s="5">
        <v>8130761966</v>
      </c>
      <c r="N57" s="5">
        <v>7846626709</v>
      </c>
      <c r="O57" s="5">
        <v>4327910890</v>
      </c>
    </row>
    <row r="58" spans="2:15" ht="15.5" x14ac:dyDescent="0.35">
      <c r="C58" t="s">
        <v>80</v>
      </c>
      <c r="D58" s="5">
        <v>-1501589218</v>
      </c>
      <c r="E58" s="5">
        <v>-136297632</v>
      </c>
      <c r="F58" s="5">
        <v>-255755895</v>
      </c>
      <c r="G58" s="5">
        <v>-55675986</v>
      </c>
      <c r="I58" s="5">
        <v>-1213181950</v>
      </c>
      <c r="J58" s="5">
        <v>198960129</v>
      </c>
      <c r="K58" s="5">
        <v>1020630890</v>
      </c>
      <c r="L58" s="5">
        <v>-54642544</v>
      </c>
      <c r="M58" s="5">
        <v>-13026351</v>
      </c>
      <c r="N58" s="5">
        <v>355176</v>
      </c>
      <c r="O58" s="5">
        <v>-31175105</v>
      </c>
    </row>
    <row r="59" spans="2:15" ht="15.5" x14ac:dyDescent="0.35">
      <c r="C59" t="s">
        <v>78</v>
      </c>
      <c r="D59" s="5">
        <v>460553533</v>
      </c>
      <c r="E59" s="5">
        <v>-91961615</v>
      </c>
      <c r="F59" s="5">
        <v>108156479</v>
      </c>
      <c r="G59" s="5">
        <v>686001870</v>
      </c>
      <c r="I59" s="5">
        <v>482322178</v>
      </c>
      <c r="J59" s="5">
        <v>240363852</v>
      </c>
      <c r="K59" s="5">
        <v>-71702</v>
      </c>
      <c r="L59" s="5">
        <v>203</v>
      </c>
    </row>
    <row r="60" spans="2:15" ht="15.5" x14ac:dyDescent="0.35">
      <c r="C60" t="s">
        <v>81</v>
      </c>
      <c r="D60" s="5">
        <v>-1501589218</v>
      </c>
      <c r="E60" s="5">
        <v>-136297632</v>
      </c>
      <c r="F60" s="5">
        <v>-255755895</v>
      </c>
      <c r="G60" s="5">
        <v>-55675986</v>
      </c>
      <c r="I60" s="5">
        <v>-1213181950</v>
      </c>
      <c r="J60" s="5">
        <v>198960129</v>
      </c>
      <c r="K60" s="5">
        <v>1020630890</v>
      </c>
      <c r="L60" s="5">
        <v>-54642544</v>
      </c>
      <c r="M60" s="5">
        <v>-13026351</v>
      </c>
      <c r="N60" s="5">
        <v>355176</v>
      </c>
      <c r="O60" s="5">
        <v>-31175105</v>
      </c>
    </row>
    <row r="61" spans="2:15" ht="15.5" x14ac:dyDescent="0.35">
      <c r="C61" t="s">
        <v>28</v>
      </c>
      <c r="D61" s="5">
        <v>504516679</v>
      </c>
      <c r="E61" s="5">
        <v>-12447223512</v>
      </c>
      <c r="F61" s="5">
        <v>1746369183</v>
      </c>
      <c r="G61" s="5">
        <v>2356875563</v>
      </c>
      <c r="I61" s="5">
        <v>-5706906274</v>
      </c>
      <c r="J61" s="5">
        <v>2465548066</v>
      </c>
      <c r="K61" s="5">
        <v>1754931814</v>
      </c>
      <c r="L61" s="5">
        <v>5347241932</v>
      </c>
      <c r="M61" s="5">
        <v>8117735615</v>
      </c>
      <c r="N61" s="5">
        <v>7846981885</v>
      </c>
      <c r="O61" s="5">
        <v>4296735785</v>
      </c>
    </row>
    <row r="62" spans="2:15" ht="15.5" x14ac:dyDescent="0.35">
      <c r="C62" t="s">
        <v>27</v>
      </c>
      <c r="D62" s="5">
        <v>-441861246</v>
      </c>
      <c r="E62" s="5">
        <v>901725010</v>
      </c>
      <c r="F62" s="5">
        <v>-661917443</v>
      </c>
      <c r="G62" s="5">
        <v>-284207816</v>
      </c>
      <c r="I62" s="5">
        <v>-334530642</v>
      </c>
      <c r="J62" s="5">
        <v>-1455999331</v>
      </c>
      <c r="K62" s="5">
        <v>-1130035645</v>
      </c>
      <c r="L62" s="5">
        <v>-2046481099</v>
      </c>
      <c r="M62" s="5">
        <v>-2329060509</v>
      </c>
      <c r="N62" s="5">
        <v>-1897685343</v>
      </c>
      <c r="O62" s="5">
        <v>-1030126106</v>
      </c>
    </row>
    <row r="63" spans="2:15" ht="15.5" x14ac:dyDescent="0.35">
      <c r="C63" t="s">
        <v>82</v>
      </c>
      <c r="D63" s="5">
        <v>-504865406</v>
      </c>
      <c r="E63" s="5">
        <v>897319359</v>
      </c>
      <c r="F63" s="5">
        <v>-731635013</v>
      </c>
      <c r="G63" s="5">
        <v>-375886845</v>
      </c>
      <c r="I63" s="5">
        <v>-548089002</v>
      </c>
      <c r="J63" s="5">
        <v>-1722535640</v>
      </c>
      <c r="K63" s="5">
        <v>-1325842322</v>
      </c>
      <c r="L63" s="5">
        <v>-2047958387</v>
      </c>
      <c r="M63" s="5">
        <v>-2413428700</v>
      </c>
      <c r="N63" s="5">
        <v>-1929428019</v>
      </c>
      <c r="O63" s="5">
        <v>-1050360852</v>
      </c>
    </row>
    <row r="64" spans="2:15" ht="15.5" x14ac:dyDescent="0.35">
      <c r="C64" t="s">
        <v>83</v>
      </c>
      <c r="D64" s="5">
        <v>63004160</v>
      </c>
      <c r="E64" s="5">
        <v>4405651</v>
      </c>
      <c r="F64" s="5">
        <v>69717570</v>
      </c>
      <c r="G64" s="5">
        <v>91679029</v>
      </c>
      <c r="I64" s="5">
        <v>213558360</v>
      </c>
      <c r="J64" s="5">
        <v>266536309</v>
      </c>
      <c r="K64" s="5">
        <v>195806677</v>
      </c>
      <c r="L64" s="5">
        <v>1477288</v>
      </c>
      <c r="M64" s="5">
        <v>84368191</v>
      </c>
      <c r="N64" s="5">
        <v>31742676</v>
      </c>
      <c r="O64" s="5">
        <v>20234746</v>
      </c>
    </row>
    <row r="65" spans="2:15" ht="15.5" x14ac:dyDescent="0.35">
      <c r="C65" t="s">
        <v>84</v>
      </c>
      <c r="D65" s="5">
        <v>-441861246</v>
      </c>
      <c r="E65" s="5">
        <v>901725010</v>
      </c>
      <c r="F65" s="5">
        <v>-661917443</v>
      </c>
      <c r="G65" s="5">
        <v>-284207816</v>
      </c>
      <c r="I65" s="5">
        <v>-334530642</v>
      </c>
      <c r="J65" s="5">
        <v>-1455999331</v>
      </c>
      <c r="K65" s="5">
        <v>-1130035645</v>
      </c>
      <c r="L65" s="5">
        <v>-2046481099</v>
      </c>
      <c r="M65" s="5">
        <v>-2329060509</v>
      </c>
      <c r="N65" s="5">
        <v>-1897685343</v>
      </c>
      <c r="O65" s="5">
        <v>-1030126106</v>
      </c>
    </row>
    <row r="66" spans="2:15" ht="15.5" x14ac:dyDescent="0.35">
      <c r="C66" t="s">
        <v>308</v>
      </c>
    </row>
    <row r="67" spans="2:15" ht="15.5" x14ac:dyDescent="0.35">
      <c r="C67" t="s">
        <v>85</v>
      </c>
      <c r="D67" s="5">
        <v>62655433</v>
      </c>
      <c r="E67" s="5">
        <v>-11545498502</v>
      </c>
      <c r="F67" s="5">
        <v>1084451740</v>
      </c>
      <c r="G67" s="5">
        <v>2072667747</v>
      </c>
      <c r="I67" s="5">
        <v>-6244242666</v>
      </c>
      <c r="J67" s="5">
        <v>904531036</v>
      </c>
      <c r="K67" s="5">
        <v>624896169</v>
      </c>
      <c r="L67" s="5">
        <v>7448178051</v>
      </c>
      <c r="M67" s="5">
        <v>9315659052</v>
      </c>
      <c r="N67" s="5">
        <v>7084612930</v>
      </c>
      <c r="O67" s="5">
        <v>3266609679</v>
      </c>
    </row>
    <row r="68" spans="2:15" ht="15.5" x14ac:dyDescent="0.35">
      <c r="C68" t="s">
        <v>86</v>
      </c>
      <c r="E68" s="5">
        <v>345442401</v>
      </c>
      <c r="I68" s="5">
        <v>345442401</v>
      </c>
      <c r="J68" s="5">
        <v>870461532</v>
      </c>
      <c r="K68" s="5">
        <v>-206707981</v>
      </c>
      <c r="L68" s="5">
        <v>-302490870</v>
      </c>
      <c r="M68" s="5">
        <v>14137099</v>
      </c>
      <c r="N68" s="5">
        <v>-17788751</v>
      </c>
    </row>
    <row r="69" spans="2:15" ht="15.5" x14ac:dyDescent="0.35">
      <c r="C69" t="s">
        <v>87</v>
      </c>
      <c r="D69" s="5">
        <v>62655433</v>
      </c>
      <c r="E69" s="5">
        <v>-11200056101</v>
      </c>
      <c r="F69" s="5">
        <v>1084451740</v>
      </c>
      <c r="G69" s="5">
        <v>2072667747</v>
      </c>
      <c r="I69" s="5">
        <v>-5898800265</v>
      </c>
      <c r="J69" s="5">
        <v>1774992568</v>
      </c>
      <c r="K69" s="5">
        <v>418188188</v>
      </c>
      <c r="L69" s="5">
        <v>7145687181</v>
      </c>
      <c r="M69" s="5">
        <v>9329796151</v>
      </c>
      <c r="N69" s="5">
        <v>7066824179</v>
      </c>
      <c r="O69" s="5">
        <v>3266609679</v>
      </c>
    </row>
    <row r="70" spans="2:15" ht="15.5" x14ac:dyDescent="0.35">
      <c r="C70" t="s">
        <v>88</v>
      </c>
      <c r="D70" s="5">
        <v>62655433</v>
      </c>
      <c r="E70" s="5">
        <v>-11545498502</v>
      </c>
      <c r="F70" s="5">
        <v>1084451740</v>
      </c>
      <c r="G70" s="5">
        <v>2072667747</v>
      </c>
      <c r="I70" s="5">
        <v>-6244242666</v>
      </c>
      <c r="J70" s="5">
        <v>904531036</v>
      </c>
      <c r="K70" s="5">
        <v>624896169</v>
      </c>
      <c r="L70" s="5">
        <v>7448178051</v>
      </c>
      <c r="M70" s="5">
        <v>9315659052</v>
      </c>
      <c r="N70" s="5">
        <v>7084612929</v>
      </c>
      <c r="O70" s="5">
        <v>3266609679</v>
      </c>
    </row>
    <row r="71" spans="2:15" ht="15.5" x14ac:dyDescent="0.35">
      <c r="C71" t="s">
        <v>7</v>
      </c>
      <c r="D71" s="5">
        <v>-397898100</v>
      </c>
      <c r="E71" s="5">
        <v>-11108094486</v>
      </c>
      <c r="F71" s="5">
        <v>976295261</v>
      </c>
      <c r="G71" s="5">
        <v>1386665877</v>
      </c>
      <c r="I71" s="5">
        <v>-6381122443</v>
      </c>
      <c r="J71" s="5">
        <v>1534628716</v>
      </c>
      <c r="K71" s="5">
        <v>418259890</v>
      </c>
      <c r="L71" s="5">
        <v>7145686978</v>
      </c>
      <c r="M71" s="5">
        <v>9329796151</v>
      </c>
      <c r="N71" s="5">
        <v>7066824179</v>
      </c>
      <c r="O71" s="5">
        <v>3266609679</v>
      </c>
    </row>
    <row r="72" spans="2:15" ht="15.5" x14ac:dyDescent="0.35">
      <c r="C72" t="s">
        <v>745</v>
      </c>
    </row>
    <row r="73" spans="2:15" ht="15.5" x14ac:dyDescent="0.35">
      <c r="C73" t="s">
        <v>90</v>
      </c>
      <c r="D73" s="5">
        <v>62655433</v>
      </c>
      <c r="E73" s="5">
        <v>-11545498502</v>
      </c>
      <c r="F73" s="5">
        <v>1084451740</v>
      </c>
      <c r="G73" s="5">
        <v>2072667747</v>
      </c>
      <c r="I73" s="5">
        <v>-6244242666</v>
      </c>
      <c r="J73" s="5">
        <v>904531036</v>
      </c>
      <c r="K73" s="5">
        <v>624896169</v>
      </c>
      <c r="L73" s="5">
        <v>7448178051</v>
      </c>
      <c r="M73" s="5">
        <v>9315659052</v>
      </c>
      <c r="N73" s="5">
        <v>7084612929</v>
      </c>
      <c r="O73" s="5">
        <v>3266609679</v>
      </c>
    </row>
    <row r="74" spans="2:15" ht="15.5" x14ac:dyDescent="0.35">
      <c r="C74" t="s">
        <v>91</v>
      </c>
      <c r="D74" s="5">
        <v>62655433</v>
      </c>
      <c r="E74" s="5">
        <v>-11200056101</v>
      </c>
      <c r="F74" s="5">
        <v>1084451740</v>
      </c>
      <c r="G74" s="5">
        <v>2072667747</v>
      </c>
      <c r="I74" s="5">
        <v>-5898800265</v>
      </c>
      <c r="J74" s="5">
        <v>1774992568</v>
      </c>
      <c r="K74" s="5">
        <v>418188188</v>
      </c>
      <c r="L74" s="5">
        <v>7145687181</v>
      </c>
      <c r="M74" s="5">
        <v>9329796151</v>
      </c>
      <c r="N74" s="5">
        <v>7066824179</v>
      </c>
      <c r="O74" s="5">
        <v>3266609679</v>
      </c>
    </row>
    <row r="75" spans="2:15" ht="15.5" x14ac:dyDescent="0.35">
      <c r="C75" t="s">
        <v>92</v>
      </c>
      <c r="D75" s="5">
        <v>62655433</v>
      </c>
      <c r="E75" s="5">
        <v>-11200056101</v>
      </c>
      <c r="F75" s="5">
        <v>1084451740</v>
      </c>
      <c r="G75" s="5">
        <v>2072667747</v>
      </c>
      <c r="I75" s="5">
        <v>-5898800265</v>
      </c>
      <c r="J75" s="5">
        <v>1774992568</v>
      </c>
      <c r="K75" s="5">
        <v>418188188</v>
      </c>
      <c r="L75" s="5">
        <v>7145687181</v>
      </c>
      <c r="M75" s="5">
        <v>9329796151</v>
      </c>
      <c r="N75" s="5">
        <v>7066824179</v>
      </c>
      <c r="O75" s="5">
        <v>3266609679</v>
      </c>
    </row>
    <row r="77" spans="2:15" ht="15.5" x14ac:dyDescent="0.35">
      <c r="B77" t="s">
        <v>93</v>
      </c>
      <c r="C77" t="s">
        <v>94</v>
      </c>
    </row>
    <row r="78" spans="2:15" ht="15.5" x14ac:dyDescent="0.35">
      <c r="C78" t="s">
        <v>95</v>
      </c>
    </row>
    <row r="79" spans="2:15" ht="15.5" x14ac:dyDescent="0.35">
      <c r="C79" t="s">
        <v>19</v>
      </c>
      <c r="D79" s="5">
        <v>1207183168</v>
      </c>
      <c r="E79" s="5">
        <v>1570232970</v>
      </c>
      <c r="F79" s="5">
        <v>3097567689</v>
      </c>
      <c r="G79" s="5">
        <v>1656015993</v>
      </c>
      <c r="I79" s="5">
        <v>1570232970</v>
      </c>
      <c r="J79" s="5">
        <v>11244822171</v>
      </c>
      <c r="K79" s="5">
        <v>29837730300</v>
      </c>
      <c r="L79" s="5">
        <v>7512546972</v>
      </c>
      <c r="M79" s="5">
        <v>213825682</v>
      </c>
      <c r="N79" s="5">
        <v>1546980478</v>
      </c>
      <c r="O79" s="5">
        <v>177072514</v>
      </c>
    </row>
    <row r="80" spans="2:15" ht="15.5" x14ac:dyDescent="0.35">
      <c r="C80" t="s">
        <v>96</v>
      </c>
      <c r="D80" s="5">
        <v>14010279869</v>
      </c>
      <c r="E80" s="5">
        <v>12058491257</v>
      </c>
      <c r="F80" s="5">
        <v>20451782999</v>
      </c>
      <c r="G80" s="5">
        <v>21599566825</v>
      </c>
      <c r="I80" s="5">
        <v>12058491257</v>
      </c>
      <c r="J80" s="5">
        <v>14028562751</v>
      </c>
      <c r="K80" s="5">
        <v>14749081595</v>
      </c>
      <c r="L80" s="5">
        <v>2612726766</v>
      </c>
      <c r="M80" s="5">
        <v>2859572023</v>
      </c>
      <c r="N80" s="5">
        <v>3445197192</v>
      </c>
      <c r="O80" s="5">
        <v>4058151525</v>
      </c>
    </row>
    <row r="81" spans="3:15" ht="15.5" x14ac:dyDescent="0.35">
      <c r="C81" t="s">
        <v>100</v>
      </c>
      <c r="D81" s="5">
        <v>132720000</v>
      </c>
      <c r="E81" s="5">
        <v>149760000</v>
      </c>
      <c r="F81" s="5">
        <v>702128137</v>
      </c>
      <c r="G81" s="5">
        <v>1150648137</v>
      </c>
      <c r="I81" s="5">
        <v>149760000</v>
      </c>
      <c r="J81" s="5">
        <v>319632137</v>
      </c>
      <c r="K81" s="5">
        <v>280935137</v>
      </c>
      <c r="L81" s="5">
        <v>102000000</v>
      </c>
      <c r="M81" s="5">
        <v>8646348212</v>
      </c>
      <c r="N81" s="5">
        <v>5190683009</v>
      </c>
      <c r="O81" s="5">
        <v>845692095</v>
      </c>
    </row>
    <row r="82" spans="3:15" ht="15.5" x14ac:dyDescent="0.35">
      <c r="C82" t="s">
        <v>98</v>
      </c>
      <c r="J82" s="5">
        <v>186143140</v>
      </c>
      <c r="K82" s="5">
        <v>90363205</v>
      </c>
      <c r="L82" s="5">
        <v>199073657</v>
      </c>
    </row>
    <row r="83" spans="3:15" ht="15.5" x14ac:dyDescent="0.35">
      <c r="C83" t="s">
        <v>97</v>
      </c>
      <c r="J83" s="5">
        <v>1717285269</v>
      </c>
      <c r="K83" s="5">
        <v>1265811891</v>
      </c>
    </row>
    <row r="84" spans="3:15" ht="15.5" x14ac:dyDescent="0.35">
      <c r="C84" t="s">
        <v>101</v>
      </c>
      <c r="D84" s="5">
        <v>132720000</v>
      </c>
      <c r="E84" s="5">
        <v>149760000</v>
      </c>
      <c r="F84" s="5">
        <v>702128137</v>
      </c>
      <c r="G84" s="5">
        <v>1150648137</v>
      </c>
      <c r="I84" s="5">
        <v>149760000</v>
      </c>
      <c r="J84" s="5">
        <v>319632137</v>
      </c>
      <c r="K84" s="5">
        <v>280935137</v>
      </c>
      <c r="L84" s="5">
        <v>102000000</v>
      </c>
      <c r="M84" s="5">
        <v>8646348212</v>
      </c>
      <c r="N84" s="5">
        <v>5190683009</v>
      </c>
      <c r="O84" s="5">
        <v>845692095</v>
      </c>
    </row>
    <row r="85" spans="3:15" ht="15.5" x14ac:dyDescent="0.35">
      <c r="C85" t="s">
        <v>103</v>
      </c>
      <c r="G85" s="5">
        <v>1158825077</v>
      </c>
      <c r="J85" s="5">
        <v>1160825077</v>
      </c>
    </row>
    <row r="86" spans="3:15" ht="15.5" x14ac:dyDescent="0.35">
      <c r="C86" t="s">
        <v>78</v>
      </c>
      <c r="D86" s="5">
        <v>705233180</v>
      </c>
      <c r="E86" s="5">
        <v>705233180</v>
      </c>
      <c r="F86" s="5">
        <v>357602377</v>
      </c>
      <c r="G86" s="5">
        <v>357602377</v>
      </c>
      <c r="I86" s="5">
        <v>705233180</v>
      </c>
      <c r="J86" s="5">
        <v>11988827752</v>
      </c>
      <c r="K86" s="5">
        <v>5035789801</v>
      </c>
      <c r="L86" s="5">
        <v>-306142522</v>
      </c>
      <c r="M86" s="5">
        <v>-3662721069</v>
      </c>
      <c r="N86" s="5">
        <v>-153105139</v>
      </c>
    </row>
    <row r="87" spans="3:15" ht="15.5" x14ac:dyDescent="0.35">
      <c r="C87" t="s">
        <v>104</v>
      </c>
      <c r="D87" s="5">
        <v>43780811699</v>
      </c>
      <c r="E87" s="5">
        <v>41215961247</v>
      </c>
      <c r="F87" s="5">
        <v>59434307401</v>
      </c>
      <c r="G87" s="5">
        <v>55125848893</v>
      </c>
      <c r="I87" s="5">
        <v>41215961247</v>
      </c>
      <c r="J87" s="5">
        <v>64703955692</v>
      </c>
      <c r="K87" s="5">
        <v>57282663602</v>
      </c>
      <c r="L87" s="5">
        <v>15592212714</v>
      </c>
      <c r="M87" s="5">
        <v>12214779317</v>
      </c>
      <c r="N87" s="5">
        <v>10555831539</v>
      </c>
      <c r="O87" s="5">
        <v>5301516134</v>
      </c>
    </row>
    <row r="88" spans="3:15" ht="15.5" x14ac:dyDescent="0.35">
      <c r="C88" t="s">
        <v>105</v>
      </c>
    </row>
    <row r="89" spans="3:15" ht="15.5" x14ac:dyDescent="0.35">
      <c r="C89" t="s">
        <v>106</v>
      </c>
      <c r="D89" s="5">
        <v>23396422512</v>
      </c>
      <c r="E89" s="5">
        <v>24876829492</v>
      </c>
      <c r="F89" s="5">
        <v>24993836860</v>
      </c>
      <c r="G89" s="5">
        <v>28079193806</v>
      </c>
      <c r="I89" s="5">
        <v>24876829492</v>
      </c>
      <c r="J89" s="5">
        <v>29544615509</v>
      </c>
      <c r="K89" s="5">
        <v>30695255733</v>
      </c>
      <c r="L89" s="5">
        <v>3898991950</v>
      </c>
      <c r="M89" s="5">
        <v>2907329796</v>
      </c>
      <c r="N89" s="5">
        <v>3425407880</v>
      </c>
      <c r="O89" s="5">
        <v>98275448</v>
      </c>
    </row>
    <row r="90" spans="3:15" ht="15.5" x14ac:dyDescent="0.35">
      <c r="C90" t="s">
        <v>109</v>
      </c>
      <c r="D90" s="5">
        <v>670917120</v>
      </c>
      <c r="E90" s="5">
        <v>607912960</v>
      </c>
      <c r="F90" s="5">
        <v>700939782</v>
      </c>
      <c r="G90" s="5">
        <v>631222212</v>
      </c>
      <c r="I90" s="5">
        <v>607912960</v>
      </c>
      <c r="J90" s="5">
        <v>491787073</v>
      </c>
      <c r="K90" s="5">
        <v>465092855</v>
      </c>
      <c r="L90" s="5">
        <v>210983927</v>
      </c>
      <c r="M90" s="5">
        <v>136464282</v>
      </c>
      <c r="N90" s="5">
        <v>56994762</v>
      </c>
      <c r="O90" s="5">
        <v>20234746</v>
      </c>
    </row>
    <row r="91" spans="3:15" ht="15.5" x14ac:dyDescent="0.35">
      <c r="C91" t="s">
        <v>369</v>
      </c>
      <c r="D91" s="5">
        <v>23395737994</v>
      </c>
      <c r="E91" s="5">
        <v>24336331199</v>
      </c>
      <c r="F91" s="5">
        <v>23544910246</v>
      </c>
      <c r="G91" s="5">
        <v>22437274604</v>
      </c>
      <c r="I91" s="5">
        <v>24336331199</v>
      </c>
      <c r="J91" s="5">
        <v>24256654855</v>
      </c>
      <c r="K91" s="5">
        <v>22942571902</v>
      </c>
    </row>
    <row r="92" spans="3:15" ht="15.5" x14ac:dyDescent="0.35">
      <c r="C92" t="s">
        <v>110</v>
      </c>
      <c r="D92" s="5">
        <v>48124914614</v>
      </c>
      <c r="E92" s="5">
        <v>50750680940</v>
      </c>
      <c r="F92" s="5">
        <v>50432114479</v>
      </c>
      <c r="G92" s="5">
        <v>52607888514</v>
      </c>
      <c r="I92" s="5">
        <v>50750680940</v>
      </c>
      <c r="J92" s="5">
        <v>56288795932</v>
      </c>
      <c r="K92" s="5">
        <v>58925739534</v>
      </c>
      <c r="L92" s="5">
        <v>9013402825</v>
      </c>
      <c r="M92" s="5">
        <v>5629821385</v>
      </c>
      <c r="N92" s="5">
        <v>4583279142</v>
      </c>
      <c r="O92" s="5">
        <v>1131750194</v>
      </c>
    </row>
    <row r="93" spans="3:15" ht="15.5" x14ac:dyDescent="0.35">
      <c r="C93" t="s">
        <v>111</v>
      </c>
      <c r="D93" s="5">
        <v>91905726313</v>
      </c>
      <c r="E93" s="5">
        <v>91966642187</v>
      </c>
      <c r="F93" s="5">
        <v>109866421880</v>
      </c>
      <c r="G93" s="5">
        <v>107733737407</v>
      </c>
      <c r="I93" s="5">
        <v>91966642187</v>
      </c>
      <c r="J93" s="5">
        <v>120992751624</v>
      </c>
      <c r="K93" s="5">
        <v>116208403136</v>
      </c>
      <c r="L93" s="5">
        <v>24605615539</v>
      </c>
      <c r="M93" s="5">
        <v>17844600702</v>
      </c>
      <c r="N93" s="5">
        <v>15139110681</v>
      </c>
      <c r="O93" s="5">
        <v>6433266328</v>
      </c>
    </row>
    <row r="94" spans="3:15" ht="15.5" x14ac:dyDescent="0.35">
      <c r="C94" t="s">
        <v>112</v>
      </c>
    </row>
    <row r="95" spans="3:15" ht="15.5" x14ac:dyDescent="0.35">
      <c r="C95" t="s">
        <v>113</v>
      </c>
    </row>
    <row r="96" spans="3:15" ht="15.5" x14ac:dyDescent="0.35">
      <c r="C96" t="s">
        <v>114</v>
      </c>
      <c r="D96" s="5">
        <v>13800134381</v>
      </c>
      <c r="E96" s="5">
        <v>14164026467</v>
      </c>
      <c r="F96" s="5">
        <v>19968696054</v>
      </c>
      <c r="G96" s="5">
        <v>19103400172</v>
      </c>
      <c r="I96" s="5">
        <v>14164026467</v>
      </c>
      <c r="J96" s="5">
        <v>13372285718</v>
      </c>
      <c r="K96" s="5">
        <v>16426924593</v>
      </c>
      <c r="L96" s="5">
        <v>2261956699</v>
      </c>
      <c r="M96" s="5">
        <v>2313204612</v>
      </c>
      <c r="N96" s="5">
        <v>4540682866</v>
      </c>
      <c r="O96" s="5">
        <v>3131151163</v>
      </c>
    </row>
    <row r="97" spans="3:15" ht="15.5" x14ac:dyDescent="0.35">
      <c r="C97" t="s">
        <v>117</v>
      </c>
      <c r="D97" s="5">
        <v>8905003726</v>
      </c>
      <c r="E97" s="5">
        <v>9828915854</v>
      </c>
      <c r="F97" s="5">
        <v>12040499079</v>
      </c>
      <c r="G97" s="5">
        <v>11102240492</v>
      </c>
      <c r="I97" s="5">
        <v>9828915854</v>
      </c>
      <c r="J97" s="5">
        <v>6427075842</v>
      </c>
      <c r="K97" s="5">
        <v>9676302585</v>
      </c>
      <c r="N97" s="5">
        <v>3238704</v>
      </c>
      <c r="O97" s="5">
        <v>705368442</v>
      </c>
    </row>
    <row r="98" spans="3:15" ht="15.5" x14ac:dyDescent="0.35">
      <c r="C98" t="s">
        <v>115</v>
      </c>
      <c r="D98" s="5">
        <v>3445499563</v>
      </c>
      <c r="E98" s="5">
        <v>3095033310</v>
      </c>
      <c r="F98" s="5">
        <v>5841137453</v>
      </c>
      <c r="G98" s="5">
        <v>6445065188</v>
      </c>
      <c r="I98" s="5">
        <v>3095033310</v>
      </c>
      <c r="J98" s="5">
        <v>3984915173</v>
      </c>
      <c r="K98" s="5">
        <v>3571782312</v>
      </c>
      <c r="L98" s="5">
        <v>1267835595</v>
      </c>
      <c r="M98" s="5">
        <v>245178920</v>
      </c>
      <c r="N98" s="5">
        <v>3108319208</v>
      </c>
      <c r="O98" s="5">
        <v>1470498221</v>
      </c>
    </row>
    <row r="99" spans="3:15" ht="15.5" x14ac:dyDescent="0.35">
      <c r="C99" t="s">
        <v>118</v>
      </c>
      <c r="D99" s="5">
        <v>895539465</v>
      </c>
      <c r="E99" s="5">
        <v>676689080</v>
      </c>
      <c r="F99" s="5">
        <v>1591525506</v>
      </c>
      <c r="G99" s="5">
        <v>1099470185</v>
      </c>
      <c r="I99" s="5">
        <v>676689080</v>
      </c>
      <c r="J99" s="5">
        <v>518315483</v>
      </c>
      <c r="K99" s="5">
        <v>1509991899</v>
      </c>
      <c r="L99" s="5">
        <v>423977873</v>
      </c>
      <c r="M99" s="5">
        <v>1474974947</v>
      </c>
      <c r="N99" s="5">
        <v>1429124954</v>
      </c>
      <c r="O99" s="5">
        <v>955284500</v>
      </c>
    </row>
    <row r="100" spans="3:15" ht="15.5" x14ac:dyDescent="0.35">
      <c r="C100" t="s">
        <v>116</v>
      </c>
      <c r="F100" s="5">
        <v>151986202</v>
      </c>
      <c r="G100" s="5">
        <v>117288915</v>
      </c>
    </row>
    <row r="101" spans="3:15" ht="15.5" x14ac:dyDescent="0.35">
      <c r="C101" t="s">
        <v>318</v>
      </c>
      <c r="F101" s="5">
        <v>151986202</v>
      </c>
      <c r="G101" s="5">
        <v>117288915</v>
      </c>
      <c r="J101" s="5">
        <v>1903428409</v>
      </c>
      <c r="K101" s="5">
        <v>1356175096</v>
      </c>
      <c r="L101" s="5">
        <v>199073657</v>
      </c>
    </row>
    <row r="102" spans="3:15" ht="15.5" x14ac:dyDescent="0.35">
      <c r="C102" t="s">
        <v>313</v>
      </c>
    </row>
    <row r="103" spans="3:15" ht="15.5" x14ac:dyDescent="0.35">
      <c r="C103" t="s">
        <v>345</v>
      </c>
      <c r="D103" s="5">
        <v>172174654</v>
      </c>
      <c r="E103" s="5">
        <v>226430504</v>
      </c>
      <c r="I103" s="5">
        <v>226430504</v>
      </c>
      <c r="J103" s="5">
        <v>202993767</v>
      </c>
    </row>
    <row r="104" spans="3:15" ht="15.5" x14ac:dyDescent="0.35">
      <c r="C104" t="s">
        <v>125</v>
      </c>
      <c r="D104" s="5">
        <v>108999348</v>
      </c>
      <c r="E104" s="5">
        <v>155061114</v>
      </c>
      <c r="F104" s="5">
        <v>211473751</v>
      </c>
      <c r="G104" s="5">
        <v>288303800</v>
      </c>
      <c r="I104" s="5">
        <v>155061114</v>
      </c>
      <c r="J104" s="5">
        <v>460586117</v>
      </c>
      <c r="K104" s="5">
        <v>796143161</v>
      </c>
      <c r="L104" s="5">
        <v>121777463</v>
      </c>
    </row>
    <row r="105" spans="3:15" ht="15.5" x14ac:dyDescent="0.35">
      <c r="C105" t="s">
        <v>315</v>
      </c>
      <c r="D105" s="5">
        <v>374667528</v>
      </c>
      <c r="E105" s="5">
        <v>443950953</v>
      </c>
      <c r="F105" s="5">
        <v>343547814</v>
      </c>
      <c r="G105" s="5">
        <v>339335392</v>
      </c>
      <c r="I105" s="5">
        <v>443950953</v>
      </c>
      <c r="J105" s="5">
        <v>538550811</v>
      </c>
      <c r="K105" s="5">
        <v>312672701</v>
      </c>
      <c r="L105" s="5">
        <v>371069574</v>
      </c>
      <c r="M105" s="5">
        <v>593050745</v>
      </c>
    </row>
    <row r="106" spans="3:15" ht="15.5" x14ac:dyDescent="0.35">
      <c r="C106" t="s">
        <v>121</v>
      </c>
      <c r="D106" s="5">
        <v>3062515986</v>
      </c>
      <c r="E106" s="5">
        <v>2822195207</v>
      </c>
      <c r="F106" s="5">
        <v>3431202741</v>
      </c>
      <c r="G106" s="5">
        <v>3248265890</v>
      </c>
      <c r="I106" s="5">
        <v>2822195207</v>
      </c>
      <c r="J106" s="5">
        <v>2896627407</v>
      </c>
      <c r="K106" s="5">
        <v>2915223261</v>
      </c>
      <c r="L106" s="5">
        <v>1597460699</v>
      </c>
      <c r="M106" s="5">
        <v>7762090423</v>
      </c>
      <c r="N106" s="5">
        <v>3585165270</v>
      </c>
      <c r="O106" s="5">
        <v>220360410</v>
      </c>
    </row>
    <row r="107" spans="3:15" ht="15.5" x14ac:dyDescent="0.35">
      <c r="C107" t="s">
        <v>122</v>
      </c>
      <c r="D107" s="5">
        <v>3062515986</v>
      </c>
      <c r="E107" s="5">
        <v>2822195207</v>
      </c>
      <c r="F107" s="5">
        <v>3431202741</v>
      </c>
      <c r="G107" s="5">
        <v>3248265890</v>
      </c>
      <c r="I107" s="5">
        <v>2822195207</v>
      </c>
      <c r="J107" s="5">
        <v>2896627407</v>
      </c>
      <c r="K107" s="5">
        <v>2915223261</v>
      </c>
      <c r="L107" s="5">
        <v>1597460699</v>
      </c>
      <c r="M107" s="5">
        <v>7762090423</v>
      </c>
      <c r="N107" s="5">
        <v>3585165270</v>
      </c>
      <c r="O107" s="5">
        <v>220360410</v>
      </c>
    </row>
    <row r="108" spans="3:15" ht="15.5" x14ac:dyDescent="0.35">
      <c r="C108" t="s">
        <v>316</v>
      </c>
    </row>
    <row r="109" spans="3:15" ht="15.5" x14ac:dyDescent="0.35">
      <c r="C109" t="s">
        <v>317</v>
      </c>
      <c r="D109" s="5">
        <v>108999348</v>
      </c>
      <c r="E109" s="5">
        <v>155061114</v>
      </c>
      <c r="F109" s="5">
        <v>270897823</v>
      </c>
      <c r="G109" s="5">
        <v>404859015</v>
      </c>
      <c r="I109" s="5">
        <v>155061114</v>
      </c>
      <c r="J109" s="5">
        <v>687016621</v>
      </c>
      <c r="K109" s="5">
        <v>796143161</v>
      </c>
      <c r="L109" s="5">
        <v>641771704</v>
      </c>
      <c r="M109" s="5">
        <v>242100062</v>
      </c>
    </row>
    <row r="110" spans="3:15" ht="15.5" x14ac:dyDescent="0.35">
      <c r="C110" t="s">
        <v>557</v>
      </c>
      <c r="M110" s="5">
        <v>6899698168</v>
      </c>
      <c r="N110" s="5">
        <v>3326098169</v>
      </c>
      <c r="O110" s="5">
        <v>128384290</v>
      </c>
    </row>
    <row r="111" spans="3:15" ht="15.5" x14ac:dyDescent="0.35">
      <c r="C111" t="s">
        <v>127</v>
      </c>
      <c r="D111" s="5">
        <v>16862650367</v>
      </c>
      <c r="E111" s="5">
        <v>16986221674</v>
      </c>
      <c r="F111" s="5">
        <v>23399898795</v>
      </c>
      <c r="G111" s="5">
        <v>22351666062</v>
      </c>
      <c r="I111" s="5">
        <v>16986221674</v>
      </c>
      <c r="J111" s="5">
        <v>16268913125</v>
      </c>
      <c r="K111" s="5">
        <v>19342147854</v>
      </c>
      <c r="L111" s="5">
        <v>3859417398</v>
      </c>
      <c r="M111" s="5">
        <v>10075295035</v>
      </c>
      <c r="N111" s="5">
        <v>8125848136</v>
      </c>
      <c r="O111" s="5">
        <v>3351511573</v>
      </c>
    </row>
    <row r="112" spans="3:15" ht="15.5" x14ac:dyDescent="0.35">
      <c r="C112" t="s">
        <v>128</v>
      </c>
    </row>
    <row r="113" spans="2:15" ht="15.5" x14ac:dyDescent="0.35">
      <c r="C113" t="s">
        <v>129</v>
      </c>
      <c r="D113" s="5">
        <v>34350000000</v>
      </c>
      <c r="E113" s="5">
        <v>34350000000</v>
      </c>
      <c r="F113" s="5">
        <v>34350000000</v>
      </c>
      <c r="G113" s="5">
        <v>34350000000</v>
      </c>
      <c r="I113" s="5">
        <v>34350000000</v>
      </c>
      <c r="J113" s="5">
        <v>34350000000</v>
      </c>
      <c r="K113" s="5">
        <v>34350000000</v>
      </c>
      <c r="L113" s="5">
        <v>26850000000</v>
      </c>
      <c r="M113" s="5">
        <v>250000000</v>
      </c>
      <c r="N113" s="5">
        <v>250000000</v>
      </c>
      <c r="O113" s="5">
        <v>250000000</v>
      </c>
    </row>
    <row r="114" spans="2:15" ht="15.5" x14ac:dyDescent="0.35">
      <c r="C114" t="s">
        <v>130</v>
      </c>
      <c r="D114" s="5">
        <v>38994593929</v>
      </c>
      <c r="E114" s="5">
        <v>38994593929</v>
      </c>
      <c r="F114" s="5">
        <v>38994593929</v>
      </c>
      <c r="G114" s="5">
        <v>38994593929</v>
      </c>
      <c r="I114" s="5">
        <v>38994593929</v>
      </c>
      <c r="J114" s="5">
        <v>53890447585</v>
      </c>
      <c r="K114" s="5">
        <v>53890447585</v>
      </c>
      <c r="L114" s="5">
        <v>-8762088030</v>
      </c>
    </row>
    <row r="115" spans="2:15" ht="15.5" x14ac:dyDescent="0.35">
      <c r="C115" t="s">
        <v>131</v>
      </c>
      <c r="D115" s="5">
        <v>-2873334694</v>
      </c>
      <c r="E115" s="5">
        <v>-2475436594</v>
      </c>
      <c r="F115" s="5">
        <v>8980288695</v>
      </c>
      <c r="G115" s="5">
        <v>8003993434</v>
      </c>
      <c r="I115" s="5">
        <v>-2475436594</v>
      </c>
      <c r="J115" s="5">
        <v>4253316652</v>
      </c>
      <c r="K115" s="5">
        <v>3589135238</v>
      </c>
      <c r="L115" s="5">
        <v>2964172945</v>
      </c>
      <c r="M115" s="5">
        <v>11182026736</v>
      </c>
      <c r="N115" s="5">
        <v>6916367684</v>
      </c>
      <c r="O115" s="5">
        <v>2831754755</v>
      </c>
    </row>
    <row r="116" spans="2:15" ht="15.5" x14ac:dyDescent="0.35">
      <c r="C116" t="s">
        <v>132</v>
      </c>
      <c r="D116" s="5">
        <v>50000000</v>
      </c>
      <c r="E116" s="5">
        <v>50000000</v>
      </c>
      <c r="F116" s="5">
        <v>50000000</v>
      </c>
      <c r="G116" s="5">
        <v>50000000</v>
      </c>
      <c r="I116" s="5">
        <v>50000000</v>
      </c>
      <c r="J116" s="5">
        <v>50000000</v>
      </c>
      <c r="K116" s="5">
        <v>50000000</v>
      </c>
      <c r="L116" s="5">
        <v>50000000</v>
      </c>
      <c r="M116" s="5">
        <v>50000000</v>
      </c>
      <c r="N116" s="5">
        <v>50000000</v>
      </c>
    </row>
    <row r="117" spans="2:15" ht="15.5" x14ac:dyDescent="0.35">
      <c r="C117" t="s">
        <v>133</v>
      </c>
      <c r="D117" s="5">
        <v>-2923334694</v>
      </c>
      <c r="E117" s="5">
        <v>-2525436594</v>
      </c>
      <c r="F117" s="5">
        <v>8930288695</v>
      </c>
      <c r="G117" s="5">
        <v>7953993434</v>
      </c>
      <c r="I117" s="5">
        <v>-2525436594</v>
      </c>
      <c r="J117" s="5">
        <v>4203316652</v>
      </c>
      <c r="K117" s="5">
        <v>3539135238</v>
      </c>
      <c r="L117" s="5">
        <v>2914172945</v>
      </c>
      <c r="M117" s="5">
        <v>11132026736</v>
      </c>
      <c r="N117" s="5">
        <v>6866367684</v>
      </c>
      <c r="O117" s="5">
        <v>2831754755</v>
      </c>
    </row>
    <row r="118" spans="2:15" ht="15.5" x14ac:dyDescent="0.35">
      <c r="C118" t="s">
        <v>134</v>
      </c>
      <c r="D118" s="5">
        <v>-2873334694</v>
      </c>
      <c r="E118" s="5">
        <v>-2475436594</v>
      </c>
      <c r="F118" s="5">
        <v>8980288695</v>
      </c>
      <c r="G118" s="5">
        <v>8003993434</v>
      </c>
      <c r="I118" s="5">
        <v>-2475436594</v>
      </c>
      <c r="J118" s="5">
        <v>4253316652</v>
      </c>
      <c r="K118" s="5">
        <v>3589135238</v>
      </c>
      <c r="L118" s="5">
        <v>2964172945</v>
      </c>
      <c r="M118" s="5">
        <v>11182026736</v>
      </c>
      <c r="N118" s="5">
        <v>6916367684</v>
      </c>
      <c r="O118" s="5">
        <v>2831754755</v>
      </c>
    </row>
    <row r="119" spans="2:15" ht="15.5" x14ac:dyDescent="0.35">
      <c r="C119" t="s">
        <v>135</v>
      </c>
      <c r="D119" s="5">
        <v>3866583531</v>
      </c>
      <c r="E119" s="5">
        <v>3406029998</v>
      </c>
      <c r="F119" s="5">
        <v>3784038084</v>
      </c>
      <c r="G119" s="5">
        <v>3675881605</v>
      </c>
      <c r="I119" s="5">
        <v>3406029998</v>
      </c>
      <c r="J119" s="5">
        <v>241246510</v>
      </c>
      <c r="K119" s="5">
        <v>882658</v>
      </c>
      <c r="L119" s="5">
        <v>255748</v>
      </c>
    </row>
    <row r="120" spans="2:15" ht="15.5" x14ac:dyDescent="0.35">
      <c r="C120" t="s">
        <v>9</v>
      </c>
      <c r="D120" s="5">
        <v>75043075946</v>
      </c>
      <c r="E120" s="5">
        <v>74980420513</v>
      </c>
      <c r="F120" s="5">
        <v>86466523085</v>
      </c>
      <c r="G120" s="5">
        <v>85382071345</v>
      </c>
      <c r="I120" s="5">
        <v>74980420513</v>
      </c>
      <c r="J120" s="5">
        <v>104723838499</v>
      </c>
      <c r="K120" s="5">
        <v>96866255282</v>
      </c>
      <c r="L120" s="5">
        <v>20746198141</v>
      </c>
      <c r="M120" s="5">
        <v>7769305667</v>
      </c>
      <c r="N120" s="5">
        <v>7013262545</v>
      </c>
      <c r="O120" s="5">
        <v>3081754755</v>
      </c>
    </row>
    <row r="121" spans="2:15" ht="15.5" x14ac:dyDescent="0.35">
      <c r="C121" t="s">
        <v>136</v>
      </c>
      <c r="D121" s="5">
        <v>91905726313</v>
      </c>
      <c r="E121" s="5">
        <v>91966642187</v>
      </c>
      <c r="F121" s="5">
        <v>109866421880</v>
      </c>
      <c r="G121" s="5">
        <v>107733737407</v>
      </c>
      <c r="I121" s="5">
        <v>91966642187</v>
      </c>
      <c r="J121" s="5">
        <v>120992751624</v>
      </c>
      <c r="K121" s="5">
        <v>116208403136</v>
      </c>
      <c r="L121" s="5">
        <v>24605615539</v>
      </c>
      <c r="M121" s="5">
        <v>17844600702</v>
      </c>
      <c r="N121" s="5">
        <v>15139110681</v>
      </c>
      <c r="O121" s="5">
        <v>6433266328</v>
      </c>
    </row>
    <row r="122" spans="2:15" ht="15.5" x14ac:dyDescent="0.35">
      <c r="C122" t="s">
        <v>137</v>
      </c>
      <c r="D122" s="5">
        <v>3435000000</v>
      </c>
      <c r="E122" s="5">
        <v>3435000000</v>
      </c>
      <c r="F122" s="5">
        <v>3435000000</v>
      </c>
      <c r="G122" s="5">
        <v>3435000000</v>
      </c>
      <c r="I122" s="5">
        <v>3435000000</v>
      </c>
      <c r="J122" s="5">
        <v>3435000000</v>
      </c>
      <c r="K122" s="5">
        <v>3435000000</v>
      </c>
      <c r="L122" s="5">
        <v>2685000000</v>
      </c>
      <c r="M122" s="5">
        <v>2500</v>
      </c>
      <c r="N122" s="5">
        <v>2500</v>
      </c>
      <c r="O122" s="5">
        <v>2500</v>
      </c>
    </row>
    <row r="124" spans="2:15" ht="15.5" x14ac:dyDescent="0.35">
      <c r="B124" t="s">
        <v>138</v>
      </c>
      <c r="C124" t="s">
        <v>139</v>
      </c>
      <c r="D124" s="5">
        <v>1104470937</v>
      </c>
      <c r="E124" s="5">
        <v>3335314986</v>
      </c>
      <c r="F124" s="5">
        <v>2107769714</v>
      </c>
      <c r="G124" s="5">
        <v>8494455931</v>
      </c>
      <c r="I124" s="5">
        <v>21846263597</v>
      </c>
      <c r="J124" s="5">
        <v>-16842289275</v>
      </c>
      <c r="K124" s="5">
        <v>-14219793056</v>
      </c>
      <c r="L124" s="5">
        <v>5195060252</v>
      </c>
      <c r="M124" s="5">
        <v>4851444073</v>
      </c>
      <c r="N124" s="5">
        <v>9924545782</v>
      </c>
      <c r="O124" s="5">
        <v>1716531906</v>
      </c>
    </row>
    <row r="125" spans="2:15" ht="15.5" x14ac:dyDescent="0.35">
      <c r="C125" t="s">
        <v>319</v>
      </c>
      <c r="D125" s="5">
        <v>13824644373</v>
      </c>
      <c r="E125" s="5">
        <v>16988867266</v>
      </c>
      <c r="F125" s="5">
        <v>18217810546</v>
      </c>
      <c r="G125" s="5">
        <v>13521182870</v>
      </c>
      <c r="I125" s="5">
        <v>65088690422</v>
      </c>
      <c r="J125" s="5">
        <v>68335980679</v>
      </c>
      <c r="K125" s="5">
        <v>23227815640</v>
      </c>
      <c r="L125" s="5">
        <v>27445094762</v>
      </c>
      <c r="M125" s="5">
        <v>29076493870</v>
      </c>
      <c r="N125" s="5">
        <v>32066684267</v>
      </c>
      <c r="O125" s="5">
        <v>15068536052</v>
      </c>
    </row>
    <row r="126" spans="2:15" ht="15.5" x14ac:dyDescent="0.35">
      <c r="C126" t="s">
        <v>143</v>
      </c>
      <c r="D126" s="5">
        <v>-4842330213</v>
      </c>
      <c r="E126" s="5">
        <v>-8008991415</v>
      </c>
      <c r="F126" s="5">
        <v>-6988082972</v>
      </c>
      <c r="G126" s="5">
        <v>-875060863</v>
      </c>
      <c r="I126" s="5">
        <v>-19808210193</v>
      </c>
      <c r="J126" s="5">
        <v>-49192908678</v>
      </c>
      <c r="K126" s="5">
        <v>-10663189012</v>
      </c>
      <c r="L126" s="5">
        <v>-6859186752</v>
      </c>
      <c r="M126" s="5">
        <v>-14148934157</v>
      </c>
      <c r="N126" s="5">
        <v>-16117467001</v>
      </c>
      <c r="O126" s="5">
        <v>-9297369022</v>
      </c>
    </row>
    <row r="127" spans="2:15" ht="15.5" x14ac:dyDescent="0.35">
      <c r="C127" t="s">
        <v>371</v>
      </c>
      <c r="D127" s="5">
        <v>-3818114962</v>
      </c>
      <c r="E127" s="5">
        <v>-3311314892</v>
      </c>
      <c r="F127" s="5">
        <v>-2628141703</v>
      </c>
      <c r="G127" s="5">
        <v>-3946566603</v>
      </c>
      <c r="I127" s="5">
        <v>-13729112117</v>
      </c>
      <c r="J127" s="5">
        <v>-15964949327</v>
      </c>
      <c r="K127" s="5">
        <v>-10395010729</v>
      </c>
      <c r="L127" s="5">
        <v>-7807231641</v>
      </c>
      <c r="M127" s="5">
        <v>-4455335958</v>
      </c>
      <c r="N127" s="5">
        <v>-3175012852</v>
      </c>
      <c r="O127" s="5">
        <v>-2086027664</v>
      </c>
    </row>
    <row r="128" spans="2:15" ht="15.5" x14ac:dyDescent="0.35">
      <c r="C128" t="s">
        <v>746</v>
      </c>
      <c r="D128" s="5">
        <v>-3487274556</v>
      </c>
      <c r="E128" s="5">
        <v>-1813745631</v>
      </c>
      <c r="F128" s="5">
        <v>-5972479643</v>
      </c>
      <c r="G128" s="5">
        <v>-50773274</v>
      </c>
      <c r="I128" s="5">
        <v>-7942075150</v>
      </c>
      <c r="J128" s="5">
        <v>-18579890289</v>
      </c>
      <c r="K128" s="5">
        <v>-16267252469</v>
      </c>
      <c r="L128" s="5">
        <v>-4442005730</v>
      </c>
      <c r="M128" s="5">
        <v>-3337057940</v>
      </c>
      <c r="N128" s="5">
        <v>-643131124</v>
      </c>
      <c r="O128" s="5">
        <v>-906921708</v>
      </c>
    </row>
    <row r="129" spans="3:15" ht="15.5" x14ac:dyDescent="0.35">
      <c r="C129" t="s">
        <v>747</v>
      </c>
      <c r="D129" s="5">
        <v>-580703655</v>
      </c>
      <c r="E129" s="5">
        <v>-613461104</v>
      </c>
      <c r="F129" s="5">
        <v>-402506107</v>
      </c>
      <c r="G129" s="5">
        <v>-295048833</v>
      </c>
      <c r="I129" s="5">
        <v>-1542772363</v>
      </c>
      <c r="J129" s="5">
        <v>95645379</v>
      </c>
    </row>
    <row r="130" spans="3:15" ht="15.5" x14ac:dyDescent="0.35">
      <c r="C130" t="s">
        <v>366</v>
      </c>
      <c r="K130" s="5">
        <v>1153307694</v>
      </c>
      <c r="L130" s="5">
        <v>-42654926</v>
      </c>
      <c r="M130" s="5">
        <v>-12312649</v>
      </c>
      <c r="N130" s="5">
        <v>-134961212</v>
      </c>
      <c r="O130" s="5">
        <v>-31175105</v>
      </c>
    </row>
    <row r="131" spans="3:15" ht="15.5" x14ac:dyDescent="0.35">
      <c r="C131" t="s">
        <v>146</v>
      </c>
      <c r="D131" s="5">
        <v>8249950</v>
      </c>
      <c r="E131" s="5">
        <v>93960762</v>
      </c>
      <c r="F131" s="5">
        <v>-118830407</v>
      </c>
      <c r="G131" s="5">
        <v>140722634</v>
      </c>
      <c r="I131" s="5">
        <v>-220257002</v>
      </c>
      <c r="J131" s="5">
        <v>-1536167039</v>
      </c>
      <c r="K131" s="5">
        <v>-1275464180</v>
      </c>
      <c r="L131" s="5">
        <v>-3098955461</v>
      </c>
      <c r="M131" s="5">
        <v>-2271409093</v>
      </c>
      <c r="N131" s="5">
        <v>-2071566296</v>
      </c>
      <c r="O131" s="5">
        <v>-1030510647</v>
      </c>
    </row>
    <row r="132" spans="3:15" ht="15.5" x14ac:dyDescent="0.35">
      <c r="C132" t="s">
        <v>159</v>
      </c>
      <c r="D132" s="5">
        <v>-1865474861</v>
      </c>
      <c r="E132" s="5">
        <v>-2474542412</v>
      </c>
      <c r="F132" s="5">
        <v>740912783</v>
      </c>
      <c r="G132" s="5">
        <v>-332454250</v>
      </c>
      <c r="I132" s="5">
        <v>-152837326</v>
      </c>
      <c r="J132" s="5">
        <v>5788327299</v>
      </c>
      <c r="K132" s="5">
        <v>68844618775</v>
      </c>
      <c r="L132" s="5">
        <v>19597854114</v>
      </c>
      <c r="M132" s="5">
        <v>-5650000000</v>
      </c>
      <c r="N132" s="5">
        <v>-3000000000</v>
      </c>
    </row>
    <row r="133" spans="3:15" ht="15.5" x14ac:dyDescent="0.35">
      <c r="C133" t="s">
        <v>160</v>
      </c>
      <c r="D133" s="5">
        <v>-423133750</v>
      </c>
      <c r="E133" s="5">
        <v>-949328645</v>
      </c>
      <c r="F133" s="5">
        <v>-1465595262</v>
      </c>
      <c r="G133" s="5">
        <v>-13608293000</v>
      </c>
      <c r="I133" s="5">
        <v>-32578852176</v>
      </c>
      <c r="J133" s="5">
        <v>-7288023176</v>
      </c>
      <c r="K133" s="5">
        <v>-32682784560</v>
      </c>
      <c r="L133" s="5">
        <v>-17494193076</v>
      </c>
      <c r="M133" s="5">
        <v>-531360164</v>
      </c>
      <c r="N133" s="5">
        <v>-4852508079</v>
      </c>
      <c r="O133" s="5">
        <v>-2480862778</v>
      </c>
    </row>
    <row r="134" spans="3:15" ht="15.5" x14ac:dyDescent="0.35">
      <c r="C134" t="s">
        <v>748</v>
      </c>
      <c r="F134" s="5">
        <v>2548301269</v>
      </c>
      <c r="G134" s="5">
        <v>163084000</v>
      </c>
      <c r="K134" s="5">
        <v>-301594104</v>
      </c>
      <c r="L134" s="5">
        <v>1728337993</v>
      </c>
      <c r="M134" s="5">
        <v>15382552</v>
      </c>
    </row>
    <row r="135" spans="3:15" ht="15.5" x14ac:dyDescent="0.35">
      <c r="C135" t="s">
        <v>594</v>
      </c>
      <c r="E135" s="5">
        <v>2042981269</v>
      </c>
      <c r="F135" s="5">
        <v>-2042981269</v>
      </c>
      <c r="N135" s="5">
        <v>-1138137524</v>
      </c>
      <c r="O135" s="5">
        <v>-1434821433</v>
      </c>
    </row>
    <row r="136" spans="3:15" ht="15.5" x14ac:dyDescent="0.35">
      <c r="C136" t="s">
        <v>749</v>
      </c>
      <c r="K136" s="5">
        <v>5000000000</v>
      </c>
      <c r="L136" s="5">
        <v>-5000000000</v>
      </c>
    </row>
    <row r="137" spans="3:15" ht="15.5" x14ac:dyDescent="0.35">
      <c r="C137" t="s">
        <v>750</v>
      </c>
    </row>
    <row r="138" spans="3:15" ht="15.5" x14ac:dyDescent="0.35">
      <c r="C138" t="s">
        <v>751</v>
      </c>
      <c r="L138" s="5">
        <v>-10998900000</v>
      </c>
    </row>
    <row r="139" spans="3:15" ht="15.5" x14ac:dyDescent="0.35">
      <c r="C139" t="s">
        <v>161</v>
      </c>
      <c r="E139" s="5">
        <v>-1887128828</v>
      </c>
      <c r="F139" s="5">
        <v>-29410001</v>
      </c>
      <c r="I139" s="5">
        <v>-1916538829</v>
      </c>
      <c r="J139" s="5">
        <v>-3723599485</v>
      </c>
      <c r="K139" s="5">
        <v>-22256964044</v>
      </c>
      <c r="L139" s="5">
        <v>-1836853491</v>
      </c>
      <c r="M139" s="5">
        <v>-396742716</v>
      </c>
      <c r="N139" s="5">
        <v>-3626734055</v>
      </c>
      <c r="O139" s="5">
        <v>-32801345</v>
      </c>
    </row>
    <row r="140" spans="3:15" ht="15.5" x14ac:dyDescent="0.35">
      <c r="C140" t="s">
        <v>752</v>
      </c>
    </row>
    <row r="141" spans="3:15" ht="15.5" x14ac:dyDescent="0.35">
      <c r="C141" t="s">
        <v>753</v>
      </c>
      <c r="D141" s="5">
        <v>-423133750</v>
      </c>
    </row>
    <row r="142" spans="3:15" ht="15.5" x14ac:dyDescent="0.35">
      <c r="C142" t="s">
        <v>165</v>
      </c>
      <c r="E142" s="5">
        <v>368468468</v>
      </c>
      <c r="I142" s="5">
        <v>368468468</v>
      </c>
    </row>
    <row r="143" spans="3:15" ht="15.5" x14ac:dyDescent="0.35">
      <c r="C143" t="s">
        <v>162</v>
      </c>
      <c r="E143" s="5">
        <v>-1473649554</v>
      </c>
      <c r="F143" s="5">
        <v>-1941505261</v>
      </c>
      <c r="I143" s="5">
        <v>-3415154815</v>
      </c>
      <c r="J143" s="5">
        <v>-3564423691</v>
      </c>
      <c r="K143" s="5">
        <v>-13969404079</v>
      </c>
    </row>
    <row r="144" spans="3:15" ht="15.5" x14ac:dyDescent="0.35">
      <c r="C144" t="s">
        <v>754</v>
      </c>
      <c r="K144" s="5">
        <v>-1154822333</v>
      </c>
      <c r="L144" s="5">
        <v>-1485599078</v>
      </c>
    </row>
    <row r="145" spans="3:15" ht="15.5" x14ac:dyDescent="0.35">
      <c r="C145" t="s">
        <v>755</v>
      </c>
      <c r="E145" s="5">
        <v>3554250000</v>
      </c>
    </row>
    <row r="146" spans="3:15" ht="15.5" x14ac:dyDescent="0.35">
      <c r="C146" t="s">
        <v>402</v>
      </c>
      <c r="G146" s="5">
        <v>-13771377000</v>
      </c>
      <c r="I146" s="5">
        <v>-24061377000</v>
      </c>
    </row>
    <row r="147" spans="3:15" ht="15.5" x14ac:dyDescent="0.35">
      <c r="C147" t="s">
        <v>756</v>
      </c>
      <c r="E147" s="5">
        <v>-3554250000</v>
      </c>
      <c r="I147" s="5">
        <v>-3554250000</v>
      </c>
    </row>
    <row r="148" spans="3:15" ht="15.5" x14ac:dyDescent="0.35">
      <c r="C148" t="s">
        <v>757</v>
      </c>
      <c r="L148" s="5">
        <v>98821500</v>
      </c>
      <c r="M148" s="5">
        <v>-150000000</v>
      </c>
      <c r="N148" s="5">
        <v>-87636500</v>
      </c>
      <c r="O148" s="5">
        <v>-1013240000</v>
      </c>
    </row>
    <row r="149" spans="3:15" ht="15.5" x14ac:dyDescent="0.35">
      <c r="C149" t="s">
        <v>170</v>
      </c>
      <c r="D149" s="5">
        <v>-1865474861</v>
      </c>
      <c r="E149" s="5">
        <v>-2474542412</v>
      </c>
      <c r="F149" s="5">
        <v>740912783</v>
      </c>
      <c r="G149" s="5">
        <v>-332454250</v>
      </c>
      <c r="I149" s="5">
        <v>-152837326</v>
      </c>
      <c r="J149" s="5">
        <v>5788327299</v>
      </c>
      <c r="K149" s="5">
        <v>68844618775</v>
      </c>
      <c r="L149" s="5">
        <v>19597854114</v>
      </c>
      <c r="M149" s="5">
        <v>-5650000000</v>
      </c>
      <c r="N149" s="5">
        <v>-3000000000</v>
      </c>
    </row>
    <row r="150" spans="3:15" ht="15.5" x14ac:dyDescent="0.35">
      <c r="C150" t="s">
        <v>184</v>
      </c>
      <c r="L150" s="5">
        <v>-5666000000</v>
      </c>
      <c r="M150" s="5">
        <v>-5050000000</v>
      </c>
      <c r="N150" s="5">
        <v>-3000000000</v>
      </c>
    </row>
    <row r="151" spans="3:15" ht="15.5" x14ac:dyDescent="0.35">
      <c r="C151" t="s">
        <v>758</v>
      </c>
      <c r="D151" s="5">
        <v>-1799255850</v>
      </c>
      <c r="E151" s="5">
        <v>-402804378</v>
      </c>
      <c r="F151" s="5">
        <v>822662983</v>
      </c>
      <c r="G151" s="5">
        <v>-250978050</v>
      </c>
      <c r="I151" s="5">
        <v>2191003308</v>
      </c>
    </row>
    <row r="152" spans="3:15" ht="15.5" x14ac:dyDescent="0.35">
      <c r="C152" t="s">
        <v>181</v>
      </c>
      <c r="E152" s="5">
        <v>-202993767</v>
      </c>
      <c r="I152" s="5">
        <v>-202993767</v>
      </c>
    </row>
    <row r="153" spans="3:15" ht="15.5" x14ac:dyDescent="0.35">
      <c r="C153" t="s">
        <v>759</v>
      </c>
      <c r="K153" s="5">
        <v>-3625695177</v>
      </c>
      <c r="L153" s="5">
        <v>-1221070596</v>
      </c>
    </row>
    <row r="154" spans="3:15" ht="15.5" x14ac:dyDescent="0.35">
      <c r="C154" t="s">
        <v>358</v>
      </c>
      <c r="D154" s="5">
        <v>-66219011</v>
      </c>
      <c r="E154" s="5">
        <v>-151458998</v>
      </c>
      <c r="F154" s="5">
        <v>-81750200</v>
      </c>
      <c r="G154" s="5">
        <v>-81476200</v>
      </c>
      <c r="I154" s="5">
        <v>-423561598</v>
      </c>
      <c r="J154" s="5">
        <v>-312672701</v>
      </c>
      <c r="K154" s="5">
        <v>-639686048</v>
      </c>
      <c r="L154" s="5">
        <v>-115075290</v>
      </c>
    </row>
    <row r="155" spans="3:15" ht="15.5" x14ac:dyDescent="0.35">
      <c r="C155" t="s">
        <v>185</v>
      </c>
      <c r="K155" s="5">
        <v>-1890000000</v>
      </c>
      <c r="M155" s="5">
        <v>-600000000</v>
      </c>
    </row>
    <row r="156" spans="3:15" ht="15.5" x14ac:dyDescent="0.35">
      <c r="C156" t="s">
        <v>760</v>
      </c>
      <c r="E156" s="5">
        <v>-1717285269</v>
      </c>
      <c r="I156" s="5">
        <v>-1717285269</v>
      </c>
    </row>
    <row r="157" spans="3:15" ht="15.5" x14ac:dyDescent="0.35">
      <c r="C157" t="s">
        <v>761</v>
      </c>
    </row>
    <row r="158" spans="3:15" ht="15.5" x14ac:dyDescent="0.35">
      <c r="C158" t="s">
        <v>762</v>
      </c>
      <c r="J158" s="5">
        <v>6101000000</v>
      </c>
      <c r="L158" s="5">
        <v>10000000000</v>
      </c>
    </row>
    <row r="159" spans="3:15" ht="15.5" x14ac:dyDescent="0.35">
      <c r="C159" t="s">
        <v>130</v>
      </c>
      <c r="K159" s="5">
        <v>75000000000</v>
      </c>
      <c r="L159" s="5">
        <v>16600000000</v>
      </c>
    </row>
    <row r="160" spans="3:15" ht="15.5" x14ac:dyDescent="0.35">
      <c r="C160" t="s">
        <v>187</v>
      </c>
      <c r="D160" s="5">
        <v>-1184137674</v>
      </c>
      <c r="E160" s="5">
        <v>-88556071</v>
      </c>
      <c r="F160" s="5">
        <v>1383087235</v>
      </c>
      <c r="G160" s="5">
        <v>-5446291319</v>
      </c>
      <c r="I160" s="5">
        <v>-10885425905</v>
      </c>
      <c r="J160" s="5">
        <v>-18341985152</v>
      </c>
      <c r="K160" s="5">
        <v>21942041159</v>
      </c>
      <c r="L160" s="5">
        <v>7298721290</v>
      </c>
      <c r="M160" s="5">
        <v>-1329916091</v>
      </c>
      <c r="N160" s="5">
        <v>2072037703</v>
      </c>
      <c r="O160" s="5">
        <v>-764330872</v>
      </c>
    </row>
    <row r="161" spans="2:15" ht="15.5" x14ac:dyDescent="0.35">
      <c r="C161" t="s">
        <v>188</v>
      </c>
      <c r="D161" s="5">
        <v>-4345712884</v>
      </c>
      <c r="I161" s="5">
        <v>6539713021</v>
      </c>
      <c r="J161" s="5">
        <v>24881698173</v>
      </c>
      <c r="K161" s="5">
        <v>7512546972</v>
      </c>
      <c r="L161" s="5">
        <v>213825682</v>
      </c>
      <c r="M161" s="5">
        <v>1543741774</v>
      </c>
      <c r="N161" s="5">
        <v>-528295928</v>
      </c>
      <c r="O161" s="5">
        <v>236034944</v>
      </c>
    </row>
    <row r="162" spans="2:15" ht="15.5" x14ac:dyDescent="0.35">
      <c r="C162" t="s">
        <v>742</v>
      </c>
      <c r="D162" s="5">
        <v>-5529850558</v>
      </c>
      <c r="E162" s="5">
        <v>-88556071</v>
      </c>
      <c r="F162" s="5">
        <v>1383087235</v>
      </c>
      <c r="G162" s="5">
        <v>-5446291319</v>
      </c>
      <c r="I162" s="5">
        <v>-4345712884</v>
      </c>
      <c r="J162" s="5">
        <v>6539713021</v>
      </c>
      <c r="K162" s="5">
        <v>29454588131</v>
      </c>
      <c r="L162" s="5">
        <v>7512546972</v>
      </c>
      <c r="M162" s="5">
        <v>213825683</v>
      </c>
      <c r="N162" s="5">
        <v>1543741775</v>
      </c>
      <c r="O162" s="5">
        <v>-528295928</v>
      </c>
    </row>
    <row r="164" spans="2:15" ht="15.5" x14ac:dyDescent="0.35">
      <c r="B164" t="s">
        <v>190</v>
      </c>
      <c r="C164" t="s">
        <v>11</v>
      </c>
      <c r="D164" s="5">
        <v>3440000000</v>
      </c>
      <c r="E164" s="5">
        <v>3440000000</v>
      </c>
      <c r="F164" s="5">
        <v>3440000000</v>
      </c>
      <c r="G164" s="5">
        <v>3440000000</v>
      </c>
      <c r="I164" s="5">
        <v>3440000000</v>
      </c>
      <c r="J164" s="5">
        <v>3440000000</v>
      </c>
      <c r="K164" s="5">
        <v>3440000000</v>
      </c>
      <c r="L164" s="5">
        <v>2690000000</v>
      </c>
      <c r="M164" s="5">
        <v>0</v>
      </c>
      <c r="N164" s="5">
        <v>0</v>
      </c>
      <c r="O164" s="5">
        <v>0</v>
      </c>
    </row>
    <row r="165" spans="2:15" ht="15.5" x14ac:dyDescent="0.35">
      <c r="C165" t="s">
        <v>191</v>
      </c>
      <c r="D165" s="6">
        <v>-0.12</v>
      </c>
      <c r="E165" s="6">
        <v>-3.33</v>
      </c>
      <c r="F165" s="6">
        <v>0.28000000000000003</v>
      </c>
      <c r="G165" s="6">
        <v>0.4</v>
      </c>
    </row>
    <row r="166" spans="2:15" ht="15.5" x14ac:dyDescent="0.35">
      <c r="C166" t="s">
        <v>192</v>
      </c>
      <c r="D166" s="6">
        <v>-1333.33</v>
      </c>
      <c r="E166" s="6">
        <v>-64.67</v>
      </c>
      <c r="F166" s="6">
        <v>907.14</v>
      </c>
      <c r="G166" s="5">
        <v>680</v>
      </c>
    </row>
    <row r="167" spans="2:15" ht="15.5" x14ac:dyDescent="0.35">
      <c r="C167" t="s">
        <v>59</v>
      </c>
      <c r="D167" s="6">
        <v>34.869999999999997</v>
      </c>
      <c r="E167" s="6">
        <v>87.06</v>
      </c>
      <c r="F167" s="6">
        <v>50.94</v>
      </c>
      <c r="G167" s="6">
        <v>46.25</v>
      </c>
    </row>
    <row r="168" spans="2:15" ht="15.5" x14ac:dyDescent="0.35">
      <c r="C168" t="s">
        <v>193</v>
      </c>
      <c r="D168" s="5">
        <v>4690000000</v>
      </c>
      <c r="E168" s="5">
        <v>-9760000000</v>
      </c>
      <c r="F168" s="5">
        <v>6070000000</v>
      </c>
      <c r="G168" s="5">
        <v>3750000000</v>
      </c>
    </row>
    <row r="169" spans="2:15" ht="15.5" x14ac:dyDescent="0.35">
      <c r="C169" t="s">
        <v>194</v>
      </c>
      <c r="D169" s="6">
        <v>-4.3E-3</v>
      </c>
      <c r="E169" s="6">
        <v>-0.1246</v>
      </c>
      <c r="F169" s="6">
        <v>8.8999999999999999E-3</v>
      </c>
      <c r="G169" s="6">
        <v>1.29E-2</v>
      </c>
    </row>
    <row r="170" spans="2:15" ht="15.5" x14ac:dyDescent="0.35">
      <c r="C170" t="s">
        <v>195</v>
      </c>
      <c r="D170" s="6">
        <v>-5.6000000000000008E-3</v>
      </c>
      <c r="E170" s="6">
        <v>-0.16010000000000002</v>
      </c>
      <c r="F170" s="6">
        <v>1.18E-2</v>
      </c>
      <c r="G170" s="6">
        <v>1.7000000000000001E-2</v>
      </c>
    </row>
    <row r="171" spans="2:15" ht="15.5" x14ac:dyDescent="0.35">
      <c r="C171" t="s">
        <v>196</v>
      </c>
      <c r="D171" s="6">
        <v>2.5699999999999997E-2</v>
      </c>
      <c r="E171" s="6">
        <v>-0.14679999999999999</v>
      </c>
      <c r="F171" s="6">
        <v>2.2400000000000003E-2</v>
      </c>
      <c r="G171" s="6">
        <v>2.76E-2</v>
      </c>
    </row>
    <row r="172" spans="2:15" ht="15.5" x14ac:dyDescent="0.35">
      <c r="C172" t="s">
        <v>197</v>
      </c>
    </row>
    <row r="173" spans="2:15" ht="15.5" x14ac:dyDescent="0.35">
      <c r="C173" t="s">
        <v>198</v>
      </c>
      <c r="D173" s="5">
        <v>75000000000</v>
      </c>
      <c r="E173" s="5">
        <v>75000000000</v>
      </c>
      <c r="F173" s="5">
        <v>86000000000</v>
      </c>
      <c r="G173" s="5">
        <v>85000000000</v>
      </c>
    </row>
    <row r="174" spans="2:15" ht="15.5" x14ac:dyDescent="0.35">
      <c r="C174" t="s">
        <v>199</v>
      </c>
      <c r="D174" s="6">
        <v>7.72</v>
      </c>
      <c r="E174" s="6">
        <v>10.36</v>
      </c>
      <c r="F174" s="6">
        <v>10.55</v>
      </c>
      <c r="G174" s="6">
        <v>11.43</v>
      </c>
    </row>
    <row r="175" spans="2:15" ht="15.5" x14ac:dyDescent="0.35">
      <c r="C175" t="s">
        <v>200</v>
      </c>
      <c r="D175" s="6">
        <v>20.72</v>
      </c>
      <c r="E175" s="6">
        <v>20.84</v>
      </c>
      <c r="F175" s="6">
        <v>24.07</v>
      </c>
      <c r="G175" s="6">
        <v>23.79</v>
      </c>
    </row>
    <row r="176" spans="2:15" ht="15.5" x14ac:dyDescent="0.35">
      <c r="C176" t="s">
        <v>201</v>
      </c>
      <c r="D176" s="6">
        <v>11.5</v>
      </c>
      <c r="E176" s="6">
        <v>15.71</v>
      </c>
      <c r="F176" s="6">
        <v>14.75</v>
      </c>
      <c r="G176" s="6">
        <v>15.77</v>
      </c>
    </row>
    <row r="177" spans="3:15" ht="15.5" x14ac:dyDescent="0.35">
      <c r="C177" t="s">
        <v>202</v>
      </c>
      <c r="D177" s="6">
        <v>13.91</v>
      </c>
      <c r="E177" s="6">
        <v>13.75</v>
      </c>
      <c r="F177" s="6">
        <v>17.22</v>
      </c>
      <c r="G177" s="6">
        <v>17.25</v>
      </c>
    </row>
    <row r="178" spans="3:15" ht="15.5" x14ac:dyDescent="0.35">
      <c r="C178" t="s">
        <v>203</v>
      </c>
      <c r="D178" s="5">
        <v>9000000000</v>
      </c>
      <c r="E178" s="5">
        <v>10000000000</v>
      </c>
      <c r="F178" s="5">
        <v>12000000000</v>
      </c>
      <c r="G178" s="5">
        <v>11000000000</v>
      </c>
    </row>
    <row r="179" spans="3:15" ht="15.5" x14ac:dyDescent="0.35">
      <c r="C179" t="s">
        <v>204</v>
      </c>
      <c r="D179" s="5">
        <v>0</v>
      </c>
      <c r="E179" s="5">
        <v>0</v>
      </c>
      <c r="F179" s="5">
        <v>0</v>
      </c>
      <c r="G179" s="5">
        <v>0</v>
      </c>
    </row>
    <row r="180" spans="3:15" ht="15.5" x14ac:dyDescent="0.35">
      <c r="C180" t="s">
        <v>205</v>
      </c>
      <c r="D180" s="5">
        <v>71000000000</v>
      </c>
      <c r="E180" s="5">
        <v>72000000000</v>
      </c>
      <c r="F180" s="5">
        <v>83000000000</v>
      </c>
      <c r="G180" s="5">
        <v>82000000000</v>
      </c>
    </row>
    <row r="181" spans="3:15" ht="15.5" x14ac:dyDescent="0.35">
      <c r="C181" t="s">
        <v>23</v>
      </c>
      <c r="D181" s="5">
        <v>9000000000</v>
      </c>
      <c r="E181" s="5">
        <v>10000000000</v>
      </c>
      <c r="F181" s="5">
        <v>13000000000</v>
      </c>
      <c r="G181" s="5">
        <v>12000000000</v>
      </c>
    </row>
    <row r="182" spans="3:15" ht="15.5" x14ac:dyDescent="0.35">
      <c r="C182" t="s">
        <v>20</v>
      </c>
      <c r="D182" s="5">
        <v>8000000000</v>
      </c>
      <c r="E182" s="5">
        <v>9000000000</v>
      </c>
      <c r="F182" s="5">
        <v>9000000000</v>
      </c>
      <c r="G182" s="5">
        <v>10000000000</v>
      </c>
    </row>
    <row r="183" spans="3:15" ht="15.5" x14ac:dyDescent="0.35">
      <c r="C183" t="s">
        <v>206</v>
      </c>
      <c r="D183" s="5">
        <v>30000000000</v>
      </c>
      <c r="E183" s="5">
        <v>27000000000</v>
      </c>
      <c r="F183" s="5">
        <v>39000000000</v>
      </c>
      <c r="G183" s="5">
        <v>36000000000</v>
      </c>
    </row>
    <row r="184" spans="3:15" ht="15.5" x14ac:dyDescent="0.35">
      <c r="C184" t="s">
        <v>207</v>
      </c>
      <c r="D184" s="5">
        <v>1000000000</v>
      </c>
      <c r="E184" s="5">
        <v>3000000000</v>
      </c>
      <c r="F184" s="5">
        <v>2000000000</v>
      </c>
      <c r="G184" s="5">
        <v>8000000000</v>
      </c>
    </row>
    <row r="185" spans="3:15" ht="15.5" x14ac:dyDescent="0.35">
      <c r="C185" t="s">
        <v>208</v>
      </c>
      <c r="E185" s="5">
        <v>-2000000000</v>
      </c>
      <c r="F185" s="5">
        <v>0</v>
      </c>
    </row>
    <row r="186" spans="3:15" ht="15.5" x14ac:dyDescent="0.35">
      <c r="C186" t="s">
        <v>12</v>
      </c>
      <c r="D186" s="5">
        <v>1000000000</v>
      </c>
      <c r="E186" s="5">
        <v>1000000000</v>
      </c>
      <c r="F186" s="5">
        <v>2000000000</v>
      </c>
      <c r="G186" s="5">
        <v>8000000000</v>
      </c>
    </row>
    <row r="187" spans="3:15" ht="15.5" x14ac:dyDescent="0.35">
      <c r="C187" t="s">
        <v>15</v>
      </c>
      <c r="D187" s="6">
        <v>0.32</v>
      </c>
      <c r="E187" s="6">
        <v>0.42</v>
      </c>
      <c r="F187" s="6">
        <v>0.61</v>
      </c>
      <c r="G187" s="6">
        <v>2.4700000000000002</v>
      </c>
    </row>
    <row r="188" spans="3:15" ht="15.5" x14ac:dyDescent="0.35">
      <c r="C188" t="s">
        <v>44</v>
      </c>
      <c r="I188" s="6">
        <v>-1.96</v>
      </c>
      <c r="J188" s="6">
        <v>0.19</v>
      </c>
      <c r="K188" s="6">
        <v>0.18</v>
      </c>
      <c r="L188" s="6">
        <v>2.77</v>
      </c>
      <c r="M188" s="6">
        <v>3726263.62</v>
      </c>
      <c r="N188" s="6">
        <v>2833845.17</v>
      </c>
      <c r="O188" s="6">
        <v>1306643.8700000001</v>
      </c>
    </row>
    <row r="189" spans="3:15" ht="15.5" x14ac:dyDescent="0.35">
      <c r="C189" t="s">
        <v>58</v>
      </c>
      <c r="I189" s="6">
        <v>-110.2</v>
      </c>
      <c r="J189" s="6">
        <v>1821.05</v>
      </c>
      <c r="K189" s="6">
        <v>1711.11</v>
      </c>
      <c r="L189" s="5">
        <v>0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61</v>
      </c>
      <c r="I190" s="6">
        <v>11.76</v>
      </c>
      <c r="J190" s="5">
        <v>17</v>
      </c>
      <c r="K190" s="6">
        <v>33.28</v>
      </c>
      <c r="L190" s="5">
        <v>0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209</v>
      </c>
      <c r="I191" s="5">
        <v>5950000000</v>
      </c>
      <c r="J191" s="5">
        <v>10460000000</v>
      </c>
      <c r="K191" s="5">
        <v>4560000000</v>
      </c>
      <c r="L191" s="5">
        <v>6810000000</v>
      </c>
      <c r="M191" s="5">
        <v>9140000000</v>
      </c>
      <c r="N191" s="5">
        <v>8150000000</v>
      </c>
      <c r="O191" s="5">
        <v>4360000000</v>
      </c>
    </row>
    <row r="192" spans="3:15" ht="15.5" x14ac:dyDescent="0.35">
      <c r="C192" t="s">
        <v>210</v>
      </c>
      <c r="I192" s="6">
        <v>-7.3200000000000001E-2</v>
      </c>
      <c r="J192" s="6">
        <v>5.5000000000000005E-3</v>
      </c>
      <c r="K192" s="6">
        <v>5.4000000000000003E-3</v>
      </c>
      <c r="L192" s="6">
        <v>0.30269999999999997</v>
      </c>
      <c r="M192" s="6">
        <v>0.52200000000000002</v>
      </c>
      <c r="N192" s="6">
        <v>0.46799999999999997</v>
      </c>
      <c r="O192" s="6">
        <v>0.50780000000000003</v>
      </c>
    </row>
    <row r="193" spans="3:15" ht="15.5" x14ac:dyDescent="0.35">
      <c r="C193" t="s">
        <v>211</v>
      </c>
      <c r="I193" s="6">
        <v>-9.4E-2</v>
      </c>
      <c r="J193" s="6">
        <v>6.4000000000000003E-3</v>
      </c>
      <c r="K193" s="6">
        <v>6.5000000000000006E-3</v>
      </c>
      <c r="L193" s="6">
        <v>0.35899999999999999</v>
      </c>
      <c r="M193" s="6">
        <v>1.1990000000000001</v>
      </c>
      <c r="N193" s="6">
        <v>1.0102</v>
      </c>
      <c r="O193" s="6">
        <v>1.06</v>
      </c>
    </row>
    <row r="194" spans="3:15" ht="15.5" x14ac:dyDescent="0.35">
      <c r="C194" t="s">
        <v>212</v>
      </c>
      <c r="I194" s="6">
        <v>-4.8499999999999995E-2</v>
      </c>
      <c r="J194" s="6">
        <v>2.1899999999999999E-2</v>
      </c>
      <c r="K194" s="6">
        <v>1.2E-2</v>
      </c>
      <c r="L194" s="6">
        <v>0.28520000000000001</v>
      </c>
      <c r="M194" s="6">
        <v>0.62229999999999996</v>
      </c>
      <c r="N194" s="6">
        <v>1.129</v>
      </c>
      <c r="O194" s="6">
        <v>2.6212999999999997</v>
      </c>
    </row>
    <row r="195" spans="3:15" ht="15.5" x14ac:dyDescent="0.35">
      <c r="C195" t="s">
        <v>213</v>
      </c>
    </row>
    <row r="196" spans="3:15" ht="15.5" x14ac:dyDescent="0.35">
      <c r="C196" t="s">
        <v>55</v>
      </c>
      <c r="I196" s="6">
        <v>10.36</v>
      </c>
      <c r="J196" s="6">
        <v>11.37</v>
      </c>
      <c r="K196" s="6">
        <v>10.92</v>
      </c>
      <c r="L196" s="5">
        <v>0</v>
      </c>
      <c r="M196" s="5">
        <v>0</v>
      </c>
      <c r="N196" s="5">
        <v>0</v>
      </c>
      <c r="O196" s="5">
        <v>0</v>
      </c>
    </row>
    <row r="197" spans="3:15" ht="15.5" x14ac:dyDescent="0.35">
      <c r="C197" t="s">
        <v>52</v>
      </c>
      <c r="I197" s="6">
        <v>20.84</v>
      </c>
      <c r="J197" s="6">
        <v>30.42</v>
      </c>
      <c r="K197" s="6">
        <v>28.2</v>
      </c>
      <c r="L197" s="6">
        <v>7.73</v>
      </c>
      <c r="M197" s="6">
        <v>3107722.27</v>
      </c>
      <c r="N197" s="6">
        <v>2805305.02</v>
      </c>
      <c r="O197" s="6">
        <v>1232701.8999999999</v>
      </c>
    </row>
    <row r="198" spans="3:15" ht="15.5" x14ac:dyDescent="0.35">
      <c r="C198" t="s">
        <v>214</v>
      </c>
      <c r="I198" s="6">
        <v>15.71</v>
      </c>
      <c r="J198" s="6">
        <v>14.81</v>
      </c>
      <c r="K198" s="6">
        <v>14.31</v>
      </c>
      <c r="L198" s="5">
        <v>0</v>
      </c>
      <c r="M198" s="5">
        <v>0</v>
      </c>
      <c r="N198" s="5">
        <v>0</v>
      </c>
      <c r="O198" s="5">
        <v>0</v>
      </c>
    </row>
    <row r="199" spans="3:15" ht="15.5" x14ac:dyDescent="0.35">
      <c r="C199" t="s">
        <v>215</v>
      </c>
      <c r="I199" s="6">
        <v>13.75</v>
      </c>
      <c r="J199" s="6">
        <v>23.36</v>
      </c>
      <c r="K199" s="6">
        <v>21.52</v>
      </c>
      <c r="L199" s="6">
        <v>7.73</v>
      </c>
      <c r="M199" s="6">
        <v>3107722.27</v>
      </c>
      <c r="N199" s="6">
        <v>2805305.02</v>
      </c>
      <c r="O199" s="6">
        <v>1232701.8999999999</v>
      </c>
    </row>
    <row r="200" spans="3:15" ht="15.5" x14ac:dyDescent="0.35">
      <c r="C200" t="s">
        <v>216</v>
      </c>
      <c r="I200" s="5">
        <v>10000000000</v>
      </c>
      <c r="J200" s="5">
        <v>7000000000</v>
      </c>
      <c r="K200" s="5">
        <v>10000000000</v>
      </c>
      <c r="L200" s="5">
        <v>0</v>
      </c>
      <c r="N200" s="5">
        <v>0</v>
      </c>
      <c r="O200" s="5">
        <v>1000000000</v>
      </c>
    </row>
    <row r="201" spans="3:15" ht="15.5" x14ac:dyDescent="0.35">
      <c r="C201" t="s">
        <v>217</v>
      </c>
      <c r="I201" s="5">
        <v>0</v>
      </c>
      <c r="J201" s="5">
        <v>0</v>
      </c>
      <c r="K201" s="5">
        <v>1000000000</v>
      </c>
      <c r="L201" s="5">
        <v>0</v>
      </c>
    </row>
    <row r="202" spans="3:15" ht="15.5" x14ac:dyDescent="0.35">
      <c r="C202" t="s">
        <v>25</v>
      </c>
      <c r="I202" s="5">
        <v>10000000000</v>
      </c>
      <c r="J202" s="5">
        <v>7000000000</v>
      </c>
      <c r="K202" s="5">
        <v>11000000000</v>
      </c>
      <c r="L202" s="5">
        <v>0</v>
      </c>
      <c r="N202" s="5">
        <v>0</v>
      </c>
      <c r="O202" s="5">
        <v>1000000000</v>
      </c>
    </row>
    <row r="203" spans="3:15" ht="15.5" x14ac:dyDescent="0.35">
      <c r="C203" t="s">
        <v>22</v>
      </c>
      <c r="I203" s="5">
        <v>9000000000</v>
      </c>
      <c r="J203" s="5">
        <v>-4000000000</v>
      </c>
      <c r="K203" s="5">
        <v>-19000000000</v>
      </c>
      <c r="L203" s="5">
        <v>-7000000000</v>
      </c>
      <c r="M203" s="5">
        <v>0</v>
      </c>
      <c r="N203" s="5">
        <v>-2000000000</v>
      </c>
      <c r="O203" s="5">
        <v>1000000000</v>
      </c>
    </row>
    <row r="204" spans="3:15" ht="15.5" x14ac:dyDescent="0.35">
      <c r="C204" t="s">
        <v>218</v>
      </c>
      <c r="I204" s="5">
        <v>27000000000</v>
      </c>
      <c r="J204" s="5">
        <v>51000000000</v>
      </c>
      <c r="K204" s="5">
        <v>41000000000</v>
      </c>
      <c r="L204" s="5">
        <v>13000000000</v>
      </c>
      <c r="M204" s="5">
        <v>10000000000</v>
      </c>
      <c r="N204" s="5">
        <v>6000000000</v>
      </c>
      <c r="O204" s="5">
        <v>2000000000</v>
      </c>
    </row>
    <row r="205" spans="3:15" ht="15.5" x14ac:dyDescent="0.35">
      <c r="C205" t="s">
        <v>219</v>
      </c>
      <c r="I205" s="5">
        <v>22000000000</v>
      </c>
      <c r="J205" s="5">
        <v>-17000000000</v>
      </c>
      <c r="K205" s="5">
        <v>-14000000000</v>
      </c>
      <c r="L205" s="5">
        <v>5000000000</v>
      </c>
      <c r="M205" s="5">
        <v>5000000000</v>
      </c>
      <c r="N205" s="5">
        <v>10000000000</v>
      </c>
      <c r="O205" s="5">
        <v>2000000000</v>
      </c>
    </row>
    <row r="206" spans="3:15" ht="15.5" x14ac:dyDescent="0.35">
      <c r="C206" t="s">
        <v>220</v>
      </c>
      <c r="I206" s="5">
        <v>-2000000000</v>
      </c>
      <c r="J206" s="5">
        <v>-4000000000</v>
      </c>
      <c r="K206" s="5">
        <v>-22000000000</v>
      </c>
      <c r="L206" s="5">
        <v>-2000000000</v>
      </c>
      <c r="M206" s="5">
        <v>0</v>
      </c>
      <c r="N206" s="5">
        <v>-4000000000</v>
      </c>
      <c r="O206" s="5">
        <v>0</v>
      </c>
    </row>
    <row r="207" spans="3:15" ht="15.5" x14ac:dyDescent="0.35">
      <c r="C207" t="s">
        <v>14</v>
      </c>
      <c r="I207" s="5">
        <v>20000000000</v>
      </c>
      <c r="J207" s="5">
        <v>-21000000000</v>
      </c>
      <c r="K207" s="5">
        <v>-36000000000</v>
      </c>
      <c r="L207" s="5">
        <v>3000000000</v>
      </c>
      <c r="M207" s="5">
        <v>4000000000</v>
      </c>
      <c r="N207" s="5">
        <v>6000000000</v>
      </c>
      <c r="O207" s="5">
        <v>2000000000</v>
      </c>
    </row>
    <row r="208" spans="3:15" ht="15.5" x14ac:dyDescent="0.35">
      <c r="C208" t="s">
        <v>16</v>
      </c>
      <c r="I208" s="6">
        <v>5.8</v>
      </c>
      <c r="J208" s="6">
        <v>-5.99</v>
      </c>
      <c r="K208" s="6">
        <v>-10.62</v>
      </c>
      <c r="L208" s="6">
        <v>1.25</v>
      </c>
      <c r="M208" s="6">
        <v>1781880.54</v>
      </c>
      <c r="N208" s="6">
        <v>2519124.69</v>
      </c>
      <c r="O208" s="6">
        <v>673492.22</v>
      </c>
    </row>
    <row r="210" spans="2:15" ht="15.5" x14ac:dyDescent="0.35">
      <c r="B210" t="s">
        <v>221</v>
      </c>
      <c r="C210" t="s">
        <v>222</v>
      </c>
      <c r="D210" s="5">
        <v>-398000000</v>
      </c>
      <c r="E210" s="5">
        <v>-11000000000</v>
      </c>
      <c r="F210" s="5">
        <v>976000000</v>
      </c>
      <c r="G210" s="5">
        <v>1000000000</v>
      </c>
      <c r="H210" s="5">
        <v>-2000000000</v>
      </c>
      <c r="I210" s="5">
        <v>-7000000000</v>
      </c>
      <c r="J210" s="5">
        <v>664000000</v>
      </c>
      <c r="K210" s="5">
        <v>625000000</v>
      </c>
      <c r="L210" s="5">
        <v>7000000000</v>
      </c>
      <c r="M210" s="5">
        <v>9000000000</v>
      </c>
      <c r="N210" s="5">
        <v>7000000000</v>
      </c>
      <c r="O210" s="5">
        <v>3000000000</v>
      </c>
    </row>
    <row r="211" spans="2:15" ht="15.5" x14ac:dyDescent="0.35">
      <c r="C211" t="s">
        <v>223</v>
      </c>
      <c r="H211" s="5">
        <v>-9000000000</v>
      </c>
      <c r="I211" s="5">
        <v>-7000000000</v>
      </c>
      <c r="J211" s="5">
        <v>664000000</v>
      </c>
      <c r="K211" s="5">
        <v>625000000</v>
      </c>
    </row>
    <row r="212" spans="2:15" ht="15.5" x14ac:dyDescent="0.35">
      <c r="C212" t="s">
        <v>43</v>
      </c>
      <c r="D212" s="6">
        <v>-0.12</v>
      </c>
      <c r="E212" s="6">
        <v>-3.33</v>
      </c>
      <c r="F212" s="6">
        <v>0.28000000000000003</v>
      </c>
      <c r="G212" s="6">
        <v>0.4</v>
      </c>
      <c r="H212" s="6">
        <v>-0.46</v>
      </c>
      <c r="I212" s="6">
        <v>-1.96</v>
      </c>
      <c r="J212" s="6">
        <v>0.19</v>
      </c>
      <c r="K212" s="6">
        <v>0.18</v>
      </c>
      <c r="L212" s="6">
        <v>2.17</v>
      </c>
      <c r="M212" s="6">
        <v>2.71</v>
      </c>
      <c r="N212" s="6">
        <v>2.06</v>
      </c>
      <c r="O212" s="6">
        <v>0.95</v>
      </c>
    </row>
    <row r="213" spans="2:15" ht="15.5" x14ac:dyDescent="0.35">
      <c r="C213" t="s">
        <v>226</v>
      </c>
      <c r="H213" s="6">
        <v>-2.76</v>
      </c>
      <c r="I213" s="6">
        <v>-1.96</v>
      </c>
      <c r="J213" s="6">
        <v>0.19</v>
      </c>
      <c r="K213" s="6">
        <v>0.18</v>
      </c>
    </row>
    <row r="214" spans="2:15" ht="15.5" x14ac:dyDescent="0.35">
      <c r="C214" t="s">
        <v>229</v>
      </c>
      <c r="D214" s="5">
        <v>16000000000</v>
      </c>
      <c r="E214" s="5">
        <v>9000000000</v>
      </c>
      <c r="F214" s="5">
        <v>17000000000</v>
      </c>
      <c r="G214" s="5">
        <v>20000000000</v>
      </c>
      <c r="H214" s="5">
        <v>63000000000</v>
      </c>
      <c r="I214" s="5">
        <v>63000000000</v>
      </c>
      <c r="J214" s="5">
        <v>70000000000</v>
      </c>
      <c r="K214" s="5">
        <v>32000000000</v>
      </c>
      <c r="L214" s="5">
        <v>27000000000</v>
      </c>
      <c r="M214" s="5">
        <v>28000000000</v>
      </c>
      <c r="N214" s="5">
        <v>31000000000</v>
      </c>
      <c r="O214" s="5">
        <v>18000000000</v>
      </c>
    </row>
    <row r="215" spans="2:15" ht="15.5" x14ac:dyDescent="0.35">
      <c r="C215" t="s">
        <v>230</v>
      </c>
      <c r="H215" s="5">
        <v>62000000000</v>
      </c>
      <c r="I215" s="5">
        <v>63000000000</v>
      </c>
      <c r="J215" s="5">
        <v>70000000000</v>
      </c>
      <c r="K215" s="5">
        <v>32000000000</v>
      </c>
    </row>
    <row r="216" spans="2:15" ht="15.5" x14ac:dyDescent="0.35">
      <c r="C216" t="s">
        <v>234</v>
      </c>
      <c r="I216" s="6">
        <v>-306.47000000000003</v>
      </c>
    </row>
    <row r="217" spans="2:15" ht="15.5" x14ac:dyDescent="0.35">
      <c r="C217" t="s">
        <v>235</v>
      </c>
      <c r="I217" s="6">
        <v>-51.39</v>
      </c>
    </row>
    <row r="218" spans="2:15" ht="15.5" x14ac:dyDescent="0.35">
      <c r="C218" t="s">
        <v>236</v>
      </c>
      <c r="I218" s="6">
        <v>7.42</v>
      </c>
    </row>
    <row r="219" spans="2:15" ht="15.5" x14ac:dyDescent="0.35">
      <c r="C219" t="s">
        <v>237</v>
      </c>
      <c r="I219" s="6">
        <v>-1.95E-2</v>
      </c>
    </row>
    <row r="220" spans="2:15" ht="15.5" x14ac:dyDescent="0.35">
      <c r="C220" t="s">
        <v>238</v>
      </c>
      <c r="I220" s="6">
        <v>7.92</v>
      </c>
    </row>
    <row r="221" spans="2:15" ht="15.5" x14ac:dyDescent="0.35">
      <c r="C221" t="s">
        <v>239</v>
      </c>
      <c r="I221" s="6">
        <v>6.85</v>
      </c>
    </row>
    <row r="222" spans="2:15" ht="15.5" x14ac:dyDescent="0.35">
      <c r="C222" t="s">
        <v>240</v>
      </c>
      <c r="I222" s="6">
        <v>32.43</v>
      </c>
    </row>
    <row r="223" spans="2:15" ht="15.5" x14ac:dyDescent="0.35">
      <c r="C223" t="s">
        <v>241</v>
      </c>
      <c r="I223" s="6">
        <v>37.159999999999997</v>
      </c>
    </row>
    <row r="224" spans="2:15" ht="15.5" x14ac:dyDescent="0.35">
      <c r="C224" t="s">
        <v>242</v>
      </c>
      <c r="I224" s="6">
        <v>-95.35</v>
      </c>
    </row>
    <row r="225" spans="3:9" ht="15.5" x14ac:dyDescent="0.35">
      <c r="C225" t="s">
        <v>243</v>
      </c>
      <c r="I225" s="5">
        <v>105</v>
      </c>
    </row>
    <row r="226" spans="3:9" ht="15.5" x14ac:dyDescent="0.35">
      <c r="C226" t="s">
        <v>246</v>
      </c>
      <c r="I226" s="6">
        <v>-2.76</v>
      </c>
    </row>
    <row r="227" spans="3:9" ht="15.5" x14ac:dyDescent="0.35">
      <c r="C227" t="s">
        <v>247</v>
      </c>
      <c r="I227" s="6">
        <v>-0.46</v>
      </c>
    </row>
    <row r="228" spans="3:9" ht="15.5" x14ac:dyDescent="0.35">
      <c r="C228" t="s">
        <v>248</v>
      </c>
      <c r="I228" s="6">
        <v>17.940000000000001</v>
      </c>
    </row>
    <row r="229" spans="3:9" ht="15.5" x14ac:dyDescent="0.35">
      <c r="C229" t="s">
        <v>249</v>
      </c>
      <c r="D229" s="6">
        <v>0.35</v>
      </c>
    </row>
    <row r="230" spans="3:9" ht="15.5" x14ac:dyDescent="0.35">
      <c r="C230" t="s">
        <v>250</v>
      </c>
      <c r="I230" s="6">
        <v>20.72</v>
      </c>
    </row>
    <row r="231" spans="3:9" ht="15.5" x14ac:dyDescent="0.35">
      <c r="C231" t="s">
        <v>251</v>
      </c>
      <c r="I231" s="6">
        <v>3.82</v>
      </c>
    </row>
    <row r="232" spans="3:9" ht="15.5" x14ac:dyDescent="0.35">
      <c r="C232" t="s">
        <v>252</v>
      </c>
      <c r="D232" s="6">
        <v>3.17</v>
      </c>
    </row>
    <row r="233" spans="3:9" ht="15.5" x14ac:dyDescent="0.35">
      <c r="C233" t="s">
        <v>253</v>
      </c>
      <c r="D233" s="6">
        <v>3.17</v>
      </c>
    </row>
    <row r="234" spans="3:9" ht="15.5" x14ac:dyDescent="0.35">
      <c r="C234" t="s">
        <v>254</v>
      </c>
      <c r="D234" s="6">
        <v>0.13</v>
      </c>
    </row>
    <row r="235" spans="3:9" ht="15.5" x14ac:dyDescent="0.35">
      <c r="C235" t="s">
        <v>256</v>
      </c>
      <c r="D235" s="6">
        <v>0.24</v>
      </c>
    </row>
    <row r="236" spans="3:9" ht="15.5" x14ac:dyDescent="0.35">
      <c r="C236" t="s">
        <v>257</v>
      </c>
      <c r="D236" s="6">
        <v>0.1</v>
      </c>
    </row>
    <row r="237" spans="3:9" ht="15.5" x14ac:dyDescent="0.35">
      <c r="C237" t="s">
        <v>258</v>
      </c>
      <c r="D237" s="6">
        <v>1.29</v>
      </c>
    </row>
    <row r="238" spans="3:9" ht="15.5" x14ac:dyDescent="0.35">
      <c r="C238" t="s">
        <v>12</v>
      </c>
      <c r="D238" s="5">
        <v>1000000000</v>
      </c>
    </row>
    <row r="239" spans="3:9" ht="15.5" x14ac:dyDescent="0.35">
      <c r="C239" t="s">
        <v>260</v>
      </c>
      <c r="I239" s="6">
        <v>6.04</v>
      </c>
    </row>
    <row r="240" spans="3:9" ht="15.5" x14ac:dyDescent="0.35">
      <c r="C240" t="s">
        <v>261</v>
      </c>
      <c r="I240" s="6">
        <v>-0.1033</v>
      </c>
    </row>
    <row r="241" spans="3:9" ht="15.5" x14ac:dyDescent="0.35">
      <c r="C241" t="s">
        <v>262</v>
      </c>
      <c r="I241" s="6">
        <v>-0.1333</v>
      </c>
    </row>
    <row r="242" spans="3:9" ht="15.5" x14ac:dyDescent="0.35">
      <c r="C242" t="s">
        <v>263</v>
      </c>
      <c r="I242" s="6">
        <v>-7.5600000000000001E-2</v>
      </c>
    </row>
    <row r="243" spans="3:9" ht="15.5" x14ac:dyDescent="0.35">
      <c r="C243" t="s">
        <v>264</v>
      </c>
      <c r="I243" s="6">
        <v>-6.5099999999999991E-2</v>
      </c>
    </row>
    <row r="244" spans="3:9" ht="15.5" x14ac:dyDescent="0.35">
      <c r="C244" t="s">
        <v>265</v>
      </c>
      <c r="D244" s="6">
        <v>75.260000000000005</v>
      </c>
    </row>
    <row r="245" spans="3:9" ht="15.5" x14ac:dyDescent="0.35">
      <c r="C245" t="s">
        <v>340</v>
      </c>
      <c r="D245" s="6">
        <v>44.16</v>
      </c>
    </row>
    <row r="246" spans="3:9" ht="15.5" x14ac:dyDescent="0.35">
      <c r="C246" t="s">
        <v>267</v>
      </c>
      <c r="D246" s="6">
        <v>31.1</v>
      </c>
    </row>
    <row r="247" spans="3:9" ht="15.5" x14ac:dyDescent="0.35">
      <c r="C247" t="s">
        <v>268</v>
      </c>
      <c r="D247" s="6">
        <v>1.21</v>
      </c>
    </row>
    <row r="248" spans="3:9" ht="15.5" x14ac:dyDescent="0.35">
      <c r="C248" t="s">
        <v>269</v>
      </c>
      <c r="I248" s="6">
        <v>0.67</v>
      </c>
    </row>
    <row r="249" spans="3:9" ht="15.5" x14ac:dyDescent="0.35">
      <c r="C249" t="s">
        <v>39</v>
      </c>
      <c r="I249" s="5">
        <v>488000000000</v>
      </c>
    </row>
    <row r="250" spans="3:9" ht="15.5" x14ac:dyDescent="0.35">
      <c r="C250" t="s">
        <v>271</v>
      </c>
      <c r="I250" s="5">
        <v>500000000000</v>
      </c>
    </row>
    <row r="251" spans="3:9" ht="15.5" x14ac:dyDescent="0.35">
      <c r="C251" t="s">
        <v>272</v>
      </c>
      <c r="I251" s="5">
        <v>3440000000</v>
      </c>
    </row>
    <row r="252" spans="3:9" ht="15.5" x14ac:dyDescent="0.35">
      <c r="C252" t="s">
        <v>273</v>
      </c>
      <c r="I252" s="6">
        <v>0.1173</v>
      </c>
    </row>
    <row r="253" spans="3:9" ht="15.5" x14ac:dyDescent="0.35">
      <c r="C253" t="s">
        <v>274</v>
      </c>
      <c r="D253" s="6">
        <v>0.57240000000000002</v>
      </c>
    </row>
    <row r="254" spans="3:9" ht="15.5" x14ac:dyDescent="0.35">
      <c r="C254" t="s">
        <v>275</v>
      </c>
      <c r="D254" s="6">
        <v>0.1273</v>
      </c>
    </row>
    <row r="255" spans="3:9" ht="15.5" x14ac:dyDescent="0.35">
      <c r="C255" t="s">
        <v>276</v>
      </c>
      <c r="D255" s="6">
        <v>-2.52E-2</v>
      </c>
    </row>
    <row r="256" spans="3:9" ht="15.5" x14ac:dyDescent="0.35">
      <c r="C256" t="s">
        <v>277</v>
      </c>
      <c r="D256" s="6">
        <v>-8.6599999999999996E-2</v>
      </c>
    </row>
    <row r="257" spans="3:9" ht="15.5" x14ac:dyDescent="0.35">
      <c r="C257" t="s">
        <v>278</v>
      </c>
      <c r="D257" s="6">
        <v>-0.1648</v>
      </c>
    </row>
    <row r="258" spans="3:9" ht="15.5" x14ac:dyDescent="0.35">
      <c r="C258" t="s">
        <v>279</v>
      </c>
      <c r="D258" s="6">
        <v>-1.1682999999999999</v>
      </c>
    </row>
    <row r="259" spans="3:9" ht="15.5" x14ac:dyDescent="0.35">
      <c r="C259" t="s">
        <v>286</v>
      </c>
      <c r="I259" s="5">
        <v>6</v>
      </c>
    </row>
    <row r="260" spans="3:9" ht="15.5" x14ac:dyDescent="0.35">
      <c r="C260" t="s">
        <v>287</v>
      </c>
      <c r="I260" s="6">
        <v>0.14000000000000001</v>
      </c>
    </row>
    <row r="261" spans="3:9" ht="15.5" x14ac:dyDescent="0.35">
      <c r="C261" t="s">
        <v>288</v>
      </c>
      <c r="I261" s="6">
        <v>0.38</v>
      </c>
    </row>
    <row r="262" spans="3:9" ht="15.5" x14ac:dyDescent="0.35">
      <c r="C262" t="s">
        <v>289</v>
      </c>
      <c r="I262" s="6">
        <v>7.0000000000000007E-2</v>
      </c>
    </row>
    <row r="263" spans="3:9" ht="15.5" x14ac:dyDescent="0.35">
      <c r="C263" t="s">
        <v>553</v>
      </c>
      <c r="I263" s="6">
        <v>0.38</v>
      </c>
    </row>
    <row r="264" spans="3:9" ht="15.5" x14ac:dyDescent="0.35">
      <c r="C264" t="s">
        <v>290</v>
      </c>
      <c r="I264" s="6">
        <v>0.16</v>
      </c>
    </row>
    <row r="265" spans="3:9" ht="15.5" x14ac:dyDescent="0.35">
      <c r="C265" t="s">
        <v>291</v>
      </c>
      <c r="I265" s="6">
        <v>0.09</v>
      </c>
    </row>
    <row r="266" spans="3:9" ht="15.5" x14ac:dyDescent="0.35">
      <c r="C266" t="s">
        <v>292</v>
      </c>
      <c r="I266" s="6">
        <v>0.35</v>
      </c>
    </row>
    <row r="267" spans="3:9" ht="15.5" x14ac:dyDescent="0.35">
      <c r="C267" t="s">
        <v>293</v>
      </c>
      <c r="I267" s="5">
        <v>62000000000</v>
      </c>
    </row>
    <row r="268" spans="3:9" ht="15.5" x14ac:dyDescent="0.35">
      <c r="C268" t="s">
        <v>294</v>
      </c>
      <c r="I268" s="5">
        <v>20000000000</v>
      </c>
    </row>
    <row r="269" spans="3:9" ht="15.5" x14ac:dyDescent="0.35">
      <c r="C269" t="s">
        <v>295</v>
      </c>
      <c r="I269" s="5">
        <v>5000000000</v>
      </c>
    </row>
    <row r="270" spans="3:9" ht="15.5" x14ac:dyDescent="0.35">
      <c r="C270" t="s">
        <v>296</v>
      </c>
      <c r="I270" s="5">
        <v>-9000000000</v>
      </c>
    </row>
    <row r="271" spans="3:9" ht="15.5" x14ac:dyDescent="0.35">
      <c r="C271" t="s">
        <v>297</v>
      </c>
      <c r="D271" s="5">
        <v>1000000000</v>
      </c>
    </row>
    <row r="272" spans="3:9" ht="15.5" x14ac:dyDescent="0.35">
      <c r="C272" t="s">
        <v>298</v>
      </c>
      <c r="D272" s="5">
        <v>92000000000</v>
      </c>
    </row>
    <row r="273" spans="3:9" ht="15.5" x14ac:dyDescent="0.35">
      <c r="C273" t="s">
        <v>299</v>
      </c>
      <c r="D273" s="5">
        <v>17000000000</v>
      </c>
    </row>
    <row r="274" spans="3:9" ht="15.5" x14ac:dyDescent="0.35">
      <c r="C274" t="s">
        <v>206</v>
      </c>
      <c r="D274" s="5">
        <v>30000000000</v>
      </c>
    </row>
    <row r="275" spans="3:9" ht="15.5" x14ac:dyDescent="0.35">
      <c r="C275" t="s">
        <v>205</v>
      </c>
      <c r="I275" s="5">
        <v>71000000000</v>
      </c>
    </row>
    <row r="276" spans="3:9" ht="15.5" x14ac:dyDescent="0.35">
      <c r="C276" t="s">
        <v>204</v>
      </c>
      <c r="D276" s="5">
        <v>0</v>
      </c>
    </row>
    <row r="277" spans="3:9" ht="15.5" x14ac:dyDescent="0.35">
      <c r="C277" t="s">
        <v>203</v>
      </c>
      <c r="D277" s="5">
        <v>9000000000</v>
      </c>
    </row>
    <row r="278" spans="3:9" ht="15.5" x14ac:dyDescent="0.35">
      <c r="C278" t="s">
        <v>23</v>
      </c>
      <c r="D278" s="5">
        <v>9000000000</v>
      </c>
    </row>
    <row r="279" spans="3:9" ht="15.5" x14ac:dyDescent="0.35">
      <c r="C279" t="s">
        <v>20</v>
      </c>
      <c r="D279" s="5">
        <v>8000000000</v>
      </c>
    </row>
    <row r="280" spans="3:9" ht="15.5" x14ac:dyDescent="0.35">
      <c r="C280" t="s">
        <v>300</v>
      </c>
      <c r="I280" s="5">
        <v>75000000000</v>
      </c>
    </row>
    <row r="281" spans="3:9" ht="15.5" x14ac:dyDescent="0.35">
      <c r="C281" t="s">
        <v>301</v>
      </c>
      <c r="I281" s="5">
        <v>15000000000</v>
      </c>
    </row>
    <row r="282" spans="3:9" ht="15.5" x14ac:dyDescent="0.35">
      <c r="C282" t="s">
        <v>302</v>
      </c>
      <c r="I282" s="5">
        <v>-16000000000</v>
      </c>
    </row>
    <row r="283" spans="3:9" ht="15.5" x14ac:dyDescent="0.35">
      <c r="C283" t="s">
        <v>303</v>
      </c>
      <c r="I283" s="5">
        <v>-4000000000</v>
      </c>
    </row>
    <row r="284" spans="3:9" ht="15.5" x14ac:dyDescent="0.35">
      <c r="C284" t="s">
        <v>304</v>
      </c>
      <c r="I284" s="5">
        <v>-2000000000</v>
      </c>
    </row>
    <row r="285" spans="3:9" ht="15.5" x14ac:dyDescent="0.35">
      <c r="C285" t="s">
        <v>305</v>
      </c>
      <c r="I285" s="5">
        <v>13000000000</v>
      </c>
    </row>
  </sheetData>
  <pageMargins left="0.7" right="0.7" top="0.75" bottom="0.75" header="0.3" footer="0.3"/>
  <ignoredErrors>
    <ignoredError sqref="A1:O28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763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764</v>
      </c>
      <c r="D2" s="2" vm="36">
        <f ca="1">IFERROR(_xlfn.STOCKHISTORY("XIDX:" &amp; $C$1, D3, , 0, 0, 1), "Libur")</f>
        <v>680</v>
      </c>
      <c r="H2" s="2" vm="36">
        <f ca="1">IFERROR(INDEX(D2:G2,COUNT(D2:G2)),"")</f>
        <v>680</v>
      </c>
      <c r="I2" s="2" vm="77">
        <f t="shared" ref="I2:O2" ca="1" si="0">IFERROR(_xlfn.STOCKHISTORY("XIDX:" &amp; $C$1, I1, , 0, 0, 1), "Libur")</f>
        <v>570</v>
      </c>
      <c r="J2" s="2" vm="78">
        <f t="shared" ca="1" si="0"/>
        <v>458</v>
      </c>
      <c r="K2" s="2" vm="79">
        <f t="shared" ca="1" si="0"/>
        <v>560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499527393</v>
      </c>
      <c r="H4" s="2">
        <f>IFERROR(SUM(D4:G4)*(4/MAX(1,COUNT(D4:G4))),"")</f>
        <v>1998109572</v>
      </c>
      <c r="I4" s="2">
        <f t="shared" ref="I4:O4" si="1">IFERROR(INDEX(I51:I500,MATCH($C$4,$C$51:$C$500,0)),"")</f>
        <v>1434519209</v>
      </c>
      <c r="J4" s="2">
        <f t="shared" si="1"/>
        <v>1844695967</v>
      </c>
      <c r="K4" s="2">
        <f t="shared" si="1"/>
        <v>1328326436</v>
      </c>
      <c r="L4" s="2">
        <f t="shared" si="1"/>
        <v>455737485</v>
      </c>
      <c r="M4" s="2">
        <f t="shared" si="1"/>
        <v>0</v>
      </c>
      <c r="N4" s="2">
        <f t="shared" si="1"/>
        <v>0</v>
      </c>
      <c r="O4" s="2">
        <f t="shared" si="1"/>
        <v>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4041885</v>
      </c>
      <c r="H5" s="2">
        <f>IFERROR(SUM(D5:G5)*(4/MAX(1,COUNT(D5:G5))),"")</f>
        <v>16167540</v>
      </c>
      <c r="I5" s="2">
        <f t="shared" ref="I5:O5" si="2">IFERROR(INDEX(I51:I500,MATCH($C$5,$C$51:$C$500,0)),"")</f>
        <v>29113856</v>
      </c>
      <c r="J5" s="2">
        <f t="shared" si="2"/>
        <v>22602933</v>
      </c>
      <c r="K5" s="2">
        <f t="shared" si="2"/>
        <v>7010290</v>
      </c>
      <c r="L5" s="2">
        <f t="shared" si="2"/>
        <v>21485455</v>
      </c>
      <c r="M5" s="2">
        <f t="shared" si="2"/>
        <v>188999</v>
      </c>
      <c r="N5" s="2">
        <f t="shared" si="2"/>
        <v>-197871</v>
      </c>
      <c r="O5" s="2">
        <f t="shared" si="2"/>
        <v>2651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2348054065</v>
      </c>
      <c r="H6" s="2">
        <f>IFERROR(INDEX(D6:G6,COUNT(D6:G6)),"")</f>
        <v>2348054065</v>
      </c>
      <c r="I6" s="2">
        <f t="shared" ref="I6:O6" si="3">IFERROR(INDEX(I51:I500,MATCH($C$6,$C$51:$C$500,0)),"")</f>
        <v>2348054065</v>
      </c>
      <c r="J6" s="2">
        <f t="shared" si="3"/>
        <v>2349245843</v>
      </c>
      <c r="K6" s="2">
        <f t="shared" si="3"/>
        <v>2309487780</v>
      </c>
      <c r="L6" s="2">
        <f t="shared" si="3"/>
        <v>1559389920</v>
      </c>
      <c r="M6" s="2">
        <f t="shared" si="3"/>
        <v>169181</v>
      </c>
      <c r="N6" s="2">
        <f t="shared" si="3"/>
        <v>10862093</v>
      </c>
      <c r="O6" s="2">
        <f t="shared" si="3"/>
        <v>14988181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108</v>
      </c>
      <c r="H7" s="3">
        <f>IFERROR(INDEX(D7:G7,COUNT(D7:G7)),"")</f>
        <v>108</v>
      </c>
      <c r="I7" s="3">
        <f t="shared" ref="I7:O7" si="4">IFERROR(INDEX(I51:I500,MATCH($C$7,$C$51:$C$500,0))/1000000000,"")</f>
        <v>108</v>
      </c>
      <c r="J7" s="3">
        <f t="shared" si="4"/>
        <v>108</v>
      </c>
      <c r="K7" s="3">
        <f t="shared" si="4"/>
        <v>108</v>
      </c>
      <c r="L7" s="3">
        <f t="shared" si="4"/>
        <v>0.01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85000000000</v>
      </c>
      <c r="H8" s="2">
        <f>IFERROR(INDEX(D8:G8,COUNT(D8:G8)),"")</f>
        <v>85000000000</v>
      </c>
      <c r="I8" s="2">
        <f t="shared" ref="I8:O8" si="5">IFERROR(INDEX(I51:I500,MATCH($C$8,$C$51:$C$500,0)),"")</f>
        <v>-2611000000000</v>
      </c>
      <c r="J8" s="2">
        <f t="shared" si="5"/>
        <v>-2644000000000</v>
      </c>
      <c r="K8" s="2">
        <f t="shared" si="5"/>
        <v>-5939000000000</v>
      </c>
      <c r="L8" s="2">
        <f t="shared" si="5"/>
        <v>-6537000000000</v>
      </c>
      <c r="M8" s="2">
        <f t="shared" si="5"/>
        <v>0</v>
      </c>
      <c r="N8" s="2">
        <f t="shared" si="5"/>
        <v>0</v>
      </c>
      <c r="O8" s="2">
        <f t="shared" si="5"/>
        <v>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0.79</v>
      </c>
      <c r="H9" s="3">
        <f>IFERROR(INDEX(D9:G9,COUNT(D9:G9)),"")</f>
        <v>0.79</v>
      </c>
      <c r="I9" s="3">
        <f t="shared" ref="I9:O9" si="6">IFERROR(INDEX(I51:I500,MATCH($C$9,$C$51:$C$500,0)),"")</f>
        <v>-24.18</v>
      </c>
      <c r="J9" s="3">
        <f t="shared" si="6"/>
        <v>-24.48</v>
      </c>
      <c r="K9" s="3">
        <f t="shared" si="6"/>
        <v>-54.99</v>
      </c>
      <c r="L9" s="3">
        <f t="shared" si="6"/>
        <v>-740337.57</v>
      </c>
      <c r="M9" s="3">
        <f t="shared" si="6"/>
        <v>-30035.200000000001</v>
      </c>
      <c r="N9" s="3">
        <f t="shared" si="6"/>
        <v>253.89</v>
      </c>
      <c r="O9" s="3">
        <f t="shared" si="6"/>
        <v>-567.16</v>
      </c>
    </row>
    <row r="10" spans="1:15" ht="15.5" x14ac:dyDescent="0.35">
      <c r="C10" t="s">
        <v>17</v>
      </c>
      <c r="D10" s="3">
        <f ca="1">IFERROR(IF(D9=0,"",D2/D9),"")</f>
        <v>860.75949367088606</v>
      </c>
      <c r="I10" s="3">
        <f t="shared" ref="I10:O10" ca="1" si="7">IFERROR(IF(I9=0,"",I2/I9),"")</f>
        <v>-23.573200992555833</v>
      </c>
      <c r="J10" s="3">
        <f t="shared" ca="1" si="7"/>
        <v>-18.709150326797385</v>
      </c>
      <c r="K10" s="3">
        <f t="shared" ca="1" si="7"/>
        <v>-10.183669758137842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192638927</v>
      </c>
      <c r="H11" s="2">
        <f>IFERROR(INDEX(D11:G11,COUNT(D11:G11)),"")</f>
        <v>192638927</v>
      </c>
      <c r="I11" s="2">
        <f t="shared" ref="I11:O11" si="8">IFERROR(INDEX(I51:I500,MATCH($C$11,$C$51:$C$500,0)),"")</f>
        <v>192638927</v>
      </c>
      <c r="J11" s="2">
        <f t="shared" si="8"/>
        <v>244034440</v>
      </c>
      <c r="K11" s="2">
        <f t="shared" si="8"/>
        <v>290213641</v>
      </c>
      <c r="L11" s="2">
        <f t="shared" si="8"/>
        <v>280291055</v>
      </c>
      <c r="M11" s="2">
        <f t="shared" si="8"/>
        <v>169181</v>
      </c>
      <c r="N11" s="2">
        <f t="shared" si="8"/>
        <v>84</v>
      </c>
      <c r="O11" s="2">
        <f t="shared" si="8"/>
        <v>40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8981000000000</v>
      </c>
      <c r="H12" s="2">
        <f>IFERROR(INDEX(D12:G12,COUNT(D12:G12)),"")</f>
        <v>8981000000000</v>
      </c>
      <c r="I12" s="2">
        <f t="shared" ref="I12:O12" si="9">IFERROR(INDEX(I51:I500,MATCH($C$12,$C$51:$C$500,0)),"")</f>
        <v>8981000000000</v>
      </c>
      <c r="J12" s="2">
        <f t="shared" si="9"/>
        <v>5410000000000</v>
      </c>
      <c r="K12" s="2">
        <f t="shared" si="9"/>
        <v>2712000000000</v>
      </c>
      <c r="L12" s="2">
        <f t="shared" si="9"/>
        <v>3982000000000</v>
      </c>
      <c r="M12" s="2">
        <f t="shared" si="9"/>
        <v>-2000000000</v>
      </c>
      <c r="N12" s="2">
        <f t="shared" si="9"/>
        <v>0</v>
      </c>
      <c r="O12" s="2">
        <f t="shared" si="9"/>
        <v>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12202000000000</v>
      </c>
      <c r="H13" s="2">
        <f>IFERROR(INDEX(D13:G13,COUNT(D13:G13)),"")</f>
        <v>12202000000000</v>
      </c>
      <c r="I13" s="2">
        <f t="shared" ref="I13:O13" si="10">IFERROR(INDEX(I51:I500,MATCH($C$13,$C$51:$C$500,0)),"")</f>
        <v>12202000000000</v>
      </c>
      <c r="J13" s="2">
        <f t="shared" si="10"/>
        <v>9353000000000</v>
      </c>
      <c r="K13" s="2">
        <f t="shared" si="10"/>
        <v>7193000000000</v>
      </c>
      <c r="L13" s="2">
        <f t="shared" si="10"/>
        <v>8353000000000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26</v>
      </c>
      <c r="D14" s="2">
        <f>IFERROR(INDEX(D51:D500,MATCH($C$14,$C$51:$C$500,0)),"")</f>
        <v>-7989467</v>
      </c>
      <c r="H14" s="2">
        <f>IFERROR(SUM(D14:G14)*(4/MAX(1,COUNT(D14:G14))),"")</f>
        <v>-31957868</v>
      </c>
      <c r="I14" s="2">
        <f t="shared" ref="I14:O14" si="11">IFERROR(INDEX(I51:I500,MATCH($C$14,$C$51:$C$500,0)),"")</f>
        <v>-20656743</v>
      </c>
      <c r="J14" s="2">
        <f t="shared" si="11"/>
        <v>-7957749</v>
      </c>
      <c r="K14" s="2">
        <f t="shared" si="11"/>
        <v>-20037391</v>
      </c>
      <c r="L14" s="2">
        <f t="shared" si="11"/>
        <v>-21625994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27</v>
      </c>
      <c r="D15" s="2">
        <f>IFERROR(INDEX(D51:D500,MATCH($C$15,$C$51:$C$500,0)),"")</f>
        <v>-8327495</v>
      </c>
      <c r="H15" s="2">
        <f>IFERROR(SUM(D15:G15)*(4/MAX(1,COUNT(D15:G15))),"")</f>
        <v>-33309980</v>
      </c>
      <c r="I15" s="2">
        <f t="shared" ref="I15:O15" si="12">IFERROR(INDEX(I51:I500,MATCH($C$15,$C$51:$C$500,0)),"")</f>
        <v>-12044544</v>
      </c>
      <c r="J15" s="2">
        <f t="shared" si="12"/>
        <v>-10605032</v>
      </c>
      <c r="K15" s="2">
        <f t="shared" si="12"/>
        <v>-164307</v>
      </c>
      <c r="L15" s="2">
        <f t="shared" si="12"/>
        <v>372028</v>
      </c>
      <c r="M15" s="2">
        <f t="shared" si="12"/>
        <v>0</v>
      </c>
      <c r="N15" s="2">
        <f t="shared" si="12"/>
        <v>0</v>
      </c>
      <c r="O15" s="2">
        <f t="shared" si="12"/>
        <v>0</v>
      </c>
    </row>
    <row r="16" spans="1:15" ht="15.5" x14ac:dyDescent="0.35">
      <c r="C16" t="s">
        <v>28</v>
      </c>
      <c r="D16" s="2">
        <f>IFERROR(INDEX(D51:D500,MATCH($C$16,$C$51:$C$500,0)),"")</f>
        <v>46052469</v>
      </c>
      <c r="H16" s="2">
        <f>IFERROR(SUM(D16:G16)*(4/MAX(1,COUNT(D16:G16))),"")</f>
        <v>184209876</v>
      </c>
      <c r="I16" s="2">
        <f t="shared" ref="I16:O16" si="13">IFERROR(INDEX(I51:I500,MATCH($C$16,$C$51:$C$500,0)),"")</f>
        <v>112556022</v>
      </c>
      <c r="J16" s="2">
        <f t="shared" si="13"/>
        <v>90111713</v>
      </c>
      <c r="K16" s="2">
        <f t="shared" si="13"/>
        <v>33470128</v>
      </c>
      <c r="L16" s="2">
        <f t="shared" si="13"/>
        <v>37476131</v>
      </c>
      <c r="M16" s="2">
        <f t="shared" si="13"/>
        <v>16074</v>
      </c>
      <c r="N16" s="2">
        <f t="shared" si="13"/>
        <v>-20878</v>
      </c>
      <c r="O16" s="2">
        <f t="shared" si="13"/>
        <v>-500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</row>
    <row r="19" spans="1:15" ht="15.5" x14ac:dyDescent="0.35">
      <c r="A19" t="s">
        <v>36</v>
      </c>
      <c r="C19" t="s">
        <v>37</v>
      </c>
    </row>
    <row r="20" spans="1:15" ht="15.5" x14ac:dyDescent="0.35">
      <c r="A20" t="s">
        <v>38</v>
      </c>
      <c r="C20" t="s">
        <v>39</v>
      </c>
      <c r="D20" s="2">
        <f ca="1">IFERROR(D21*D2,"")</f>
        <v>73440000000000</v>
      </c>
      <c r="H20" s="2">
        <f t="shared" ref="H20:O20" ca="1" si="14">IFERROR(H21*H2,"")</f>
        <v>73440000000000</v>
      </c>
      <c r="I20" s="2">
        <f t="shared" ca="1" si="14"/>
        <v>61560000000000</v>
      </c>
      <c r="J20" s="2">
        <f t="shared" ca="1" si="14"/>
        <v>49464000000000</v>
      </c>
      <c r="K20" s="2">
        <f t="shared" ca="1" si="14"/>
        <v>60480000000000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108000000000</v>
      </c>
      <c r="H21" s="2">
        <f>IFERROR(INDEX(D21:G21,COUNT(D21:G21)),"")</f>
        <v>108000000000</v>
      </c>
      <c r="I21" s="2">
        <f t="shared" ref="I21:O21" si="15">IFERROR(INDEX(I51:I500,MATCH($C$7,$C$51:$C$500,0)),"")</f>
        <v>108000000000</v>
      </c>
      <c r="J21" s="2">
        <f t="shared" si="15"/>
        <v>108000000000</v>
      </c>
      <c r="K21" s="2">
        <f t="shared" si="15"/>
        <v>108000000000</v>
      </c>
      <c r="L21" s="2">
        <f t="shared" si="15"/>
        <v>10000000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40</v>
      </c>
      <c r="C23" t="s">
        <v>41</v>
      </c>
      <c r="D23" s="3">
        <f>IFERROR(D5/D6*100,"")</f>
        <v>0.17213764624282618</v>
      </c>
      <c r="H23" s="3">
        <f t="shared" ref="H23:O23" si="16">IFERROR(H5/H6*100,"")</f>
        <v>0.68855058497130472</v>
      </c>
      <c r="I23" s="3">
        <f t="shared" si="16"/>
        <v>1.2399142095563289</v>
      </c>
      <c r="J23" s="3">
        <f t="shared" si="16"/>
        <v>0.96213570271283022</v>
      </c>
      <c r="K23" s="3">
        <f t="shared" si="16"/>
        <v>0.30354306529389818</v>
      </c>
      <c r="L23" s="3">
        <f t="shared" si="16"/>
        <v>1.3778115867261731</v>
      </c>
      <c r="M23" s="3">
        <f t="shared" si="16"/>
        <v>111.71408136847518</v>
      </c>
      <c r="N23" s="3">
        <f t="shared" si="16"/>
        <v>-1.821665493013179</v>
      </c>
      <c r="O23" s="3">
        <f t="shared" si="16"/>
        <v>1.7687269722723525E-2</v>
      </c>
    </row>
    <row r="24" spans="1:15" ht="15.5" x14ac:dyDescent="0.35">
      <c r="C24" t="s">
        <v>42</v>
      </c>
      <c r="D24" s="4">
        <f>IFERROR(_xlfn.RRI(5,I23,D23),"")</f>
        <v>-0.32625299965587684</v>
      </c>
      <c r="H24" s="4">
        <f t="shared" ref="H24:O24" si="17">IFERROR(_xlfn.RRI(5,M23,H23),"")</f>
        <v>-0.63861877427307889</v>
      </c>
      <c r="I24" s="4" t="str">
        <f t="shared" si="17"/>
        <v/>
      </c>
      <c r="J24" s="4">
        <f t="shared" si="17"/>
        <v>1.2238992398605819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43</v>
      </c>
      <c r="C25" t="s">
        <v>44</v>
      </c>
      <c r="D25" s="3">
        <f>IFERROR(INDEX(D51:D500,MATCH($A$25,$C$51:$C$500,0)),"")</f>
        <v>0.66</v>
      </c>
      <c r="H25" s="3">
        <f>IFERROR(INDEX(D25:G25,COUNT(D25:G25)),"")</f>
        <v>0.66</v>
      </c>
      <c r="I25" s="3">
        <f t="shared" ref="I25:O25" si="18">IFERROR(INDEX(I51:I500,MATCH($C$25,$C$51:$C$500,0)),"")</f>
        <v>4.51</v>
      </c>
      <c r="J25" s="3">
        <f t="shared" si="18"/>
        <v>3.34</v>
      </c>
      <c r="K25" s="3">
        <f t="shared" si="18"/>
        <v>0.98</v>
      </c>
      <c r="L25" s="3">
        <f t="shared" si="18"/>
        <v>36499.47</v>
      </c>
      <c r="M25" s="3">
        <f t="shared" si="18"/>
        <v>92017.95</v>
      </c>
      <c r="N25" s="3">
        <f t="shared" si="18"/>
        <v>-121733.89</v>
      </c>
      <c r="O25" s="3">
        <f t="shared" si="18"/>
        <v>-2829.27</v>
      </c>
    </row>
    <row r="26" spans="1:15" ht="15.5" x14ac:dyDescent="0.35">
      <c r="C26" t="s">
        <v>45</v>
      </c>
      <c r="D26" s="4">
        <f>IFERROR(_xlfn.RRI(5,I25,D25),"")</f>
        <v>-0.31911545148976428</v>
      </c>
      <c r="H26" s="4">
        <f t="shared" ref="H26:O26" si="19">IFERROR(_xlfn.RRI(5,M25,H25),"")</f>
        <v>-0.90643050698307559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46</v>
      </c>
      <c r="D27" s="3">
        <f>IFERROR(D4/D21,"")</f>
        <v>4.625253638888889E-3</v>
      </c>
      <c r="H27" s="3">
        <f t="shared" ref="H27:O27" si="20">IFERROR(H4/H21,"")</f>
        <v>1.8501014555555556E-2</v>
      </c>
      <c r="I27" s="3">
        <f t="shared" si="20"/>
        <v>1.3282585268518518E-2</v>
      </c>
      <c r="J27" s="3">
        <f t="shared" si="20"/>
        <v>1.7080518212962963E-2</v>
      </c>
      <c r="K27" s="3">
        <f t="shared" si="20"/>
        <v>1.2299318851851851E-2</v>
      </c>
      <c r="L27" s="3">
        <f t="shared" si="20"/>
        <v>45.573748500000001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47</v>
      </c>
      <c r="D28" s="4">
        <f>IFERROR(_xlfn.RRI(5,I27,D27),"")</f>
        <v>-0.19021339587841801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48</v>
      </c>
      <c r="H29" s="4">
        <f t="shared" ref="H29:O29" si="22">IFERROR(((H25-I25)/I25)*100%,"")</f>
        <v>-0.85365853658536583</v>
      </c>
      <c r="I29" s="4">
        <f t="shared" si="22"/>
        <v>0.35029940119760478</v>
      </c>
      <c r="J29" s="4">
        <f t="shared" si="22"/>
        <v>2.4081632653061225</v>
      </c>
      <c r="K29" s="4">
        <f t="shared" si="22"/>
        <v>-0.99997315029505895</v>
      </c>
      <c r="L29" s="4">
        <f t="shared" si="22"/>
        <v>-0.60334402146537713</v>
      </c>
      <c r="M29" s="4">
        <f t="shared" si="22"/>
        <v>-1.7558942706915881</v>
      </c>
      <c r="N29" s="4">
        <f t="shared" si="22"/>
        <v>42.026607570150603</v>
      </c>
      <c r="O29" s="4" t="str">
        <f t="shared" si="22"/>
        <v/>
      </c>
    </row>
    <row r="30" spans="1:15" ht="15.5" x14ac:dyDescent="0.35">
      <c r="C30" t="s">
        <v>49</v>
      </c>
      <c r="H30" s="4">
        <f t="shared" ref="H30:O30" si="23">IFERROR(((H27-I27)/I27)*100%,"")</f>
        <v>0.3928775296030213</v>
      </c>
      <c r="I30" s="4">
        <f t="shared" si="23"/>
        <v>-0.22235466729352918</v>
      </c>
      <c r="J30" s="4">
        <f t="shared" si="23"/>
        <v>0.3887369226460235</v>
      </c>
      <c r="K30" s="4">
        <f t="shared" si="23"/>
        <v>-0.99973012272949524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245.18</v>
      </c>
      <c r="H32" s="3">
        <f>IFERROR(INDEX(D32:G32,COUNT(D32:G32)),"")</f>
        <v>245.18</v>
      </c>
      <c r="I32" s="3">
        <f t="shared" ref="I32:O32" si="24">IFERROR(INDEX(I51:I500,MATCH($C$32,$C$51:$C$500,0)),"")</f>
        <v>245.18</v>
      </c>
      <c r="J32" s="3">
        <f t="shared" si="24"/>
        <v>232.57</v>
      </c>
      <c r="K32" s="3">
        <f t="shared" si="24"/>
        <v>218.99</v>
      </c>
      <c r="L32" s="3">
        <f t="shared" si="24"/>
        <v>1689920.73</v>
      </c>
      <c r="M32" s="3">
        <f t="shared" si="24"/>
        <v>966226.53</v>
      </c>
      <c r="N32" s="3">
        <f t="shared" si="24"/>
        <v>61283928.710000001</v>
      </c>
      <c r="O32" s="3">
        <f t="shared" si="24"/>
        <v>83340281.629999995</v>
      </c>
    </row>
    <row r="33" spans="1:15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2.3199999999999998</v>
      </c>
      <c r="H33" s="3">
        <f>IFERROR(INDEX(D33:G33,COUNT(D33:G33)),"")</f>
        <v>2.3199999999999998</v>
      </c>
      <c r="I33" s="3">
        <f t="shared" ref="I33:O33" si="25">IFERROR(INDEX(I51:I500,MATCH($C$33,$C$51:$C$500,0)),"")</f>
        <v>2.3199999999999998</v>
      </c>
      <c r="J33" s="3">
        <f t="shared" si="25"/>
        <v>1.97</v>
      </c>
      <c r="K33" s="3">
        <f t="shared" si="25"/>
        <v>2.56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863.64</v>
      </c>
      <c r="H34" s="3">
        <f>IFERROR(INDEX(D34:G34,COUNT(D34:G34)),"")</f>
        <v>863.64</v>
      </c>
      <c r="I34" s="3">
        <f t="shared" ref="I34:O34" si="26">IFERROR(INDEX(I51:I500,MATCH($C$34,$C$51:$C$500,0)),"")</f>
        <v>126.39</v>
      </c>
      <c r="J34" s="3">
        <f t="shared" si="26"/>
        <v>137.13</v>
      </c>
      <c r="K34" s="3">
        <f t="shared" si="26"/>
        <v>571.42999999999995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7.39</v>
      </c>
      <c r="H35" s="3">
        <f>IFERROR(INDEX(D35:G35,COUNT(D35:G35)),"")</f>
        <v>7.39</v>
      </c>
      <c r="I35" s="3">
        <f t="shared" ref="I35:O35" si="27">IFERROR(INDEX(I51:I500,MATCH($C$35,$C$51:$C$500,0)),"")</f>
        <v>2.6</v>
      </c>
      <c r="J35" s="3">
        <f t="shared" si="27"/>
        <v>1.69</v>
      </c>
      <c r="K35" s="3">
        <f t="shared" si="27"/>
        <v>2.98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67</v>
      </c>
      <c r="E50" t="s">
        <v>68</v>
      </c>
      <c r="F50" t="s">
        <v>69</v>
      </c>
      <c r="G50" t="s">
        <v>668</v>
      </c>
      <c r="H50" t="s">
        <v>670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</row>
    <row r="51" spans="2:15" ht="15.5" x14ac:dyDescent="0.35">
      <c r="B51" t="s">
        <v>71</v>
      </c>
      <c r="C51" t="s">
        <v>5</v>
      </c>
      <c r="D51" s="5">
        <v>499527393</v>
      </c>
      <c r="E51" s="5">
        <v>307288415</v>
      </c>
      <c r="F51" s="5">
        <v>261592725</v>
      </c>
      <c r="G51" s="5">
        <v>366110676</v>
      </c>
      <c r="I51" s="5">
        <v>1434519209</v>
      </c>
      <c r="J51" s="5">
        <v>1844695967</v>
      </c>
      <c r="K51" s="5">
        <v>1328326436</v>
      </c>
      <c r="L51" s="5">
        <v>455737485</v>
      </c>
    </row>
    <row r="52" spans="2:15" ht="15.5" x14ac:dyDescent="0.35">
      <c r="C52" t="s">
        <v>72</v>
      </c>
      <c r="D52" s="5">
        <v>-425324671</v>
      </c>
      <c r="E52" s="5">
        <v>-264342110</v>
      </c>
      <c r="F52" s="5">
        <v>-231133806</v>
      </c>
      <c r="G52" s="5">
        <v>-347237258</v>
      </c>
      <c r="I52" s="5">
        <v>-1268037845</v>
      </c>
      <c r="J52" s="5">
        <v>-1730586120</v>
      </c>
      <c r="K52" s="5">
        <v>-1250849502</v>
      </c>
      <c r="L52" s="5">
        <v>-411330832</v>
      </c>
    </row>
    <row r="53" spans="2:15" ht="15.5" x14ac:dyDescent="0.35">
      <c r="C53" t="s">
        <v>73</v>
      </c>
      <c r="D53" s="5">
        <v>74202722</v>
      </c>
      <c r="E53" s="5">
        <v>42946305</v>
      </c>
      <c r="F53" s="5">
        <v>30458919</v>
      </c>
      <c r="G53" s="5">
        <v>18873418</v>
      </c>
      <c r="I53" s="5">
        <v>166481364</v>
      </c>
      <c r="J53" s="5">
        <v>114109847</v>
      </c>
      <c r="K53" s="5">
        <v>77476934</v>
      </c>
      <c r="L53" s="5">
        <v>44406653</v>
      </c>
    </row>
    <row r="54" spans="2:15" ht="15.5" x14ac:dyDescent="0.35">
      <c r="C54" t="s">
        <v>74</v>
      </c>
      <c r="D54" s="5">
        <v>-11388482</v>
      </c>
      <c r="E54" s="5">
        <v>-10366766</v>
      </c>
      <c r="F54" s="5">
        <v>-6135107</v>
      </c>
      <c r="G54" s="5">
        <v>-7340702</v>
      </c>
      <c r="I54" s="5">
        <v>-35231057</v>
      </c>
      <c r="J54" s="5">
        <v>-34288748</v>
      </c>
      <c r="K54" s="5">
        <v>-29921896</v>
      </c>
      <c r="L54" s="5">
        <v>-13912406</v>
      </c>
      <c r="M54" s="5">
        <v>-5383</v>
      </c>
      <c r="O54" s="5">
        <v>-398</v>
      </c>
    </row>
    <row r="55" spans="2:15" ht="15.5" x14ac:dyDescent="0.35">
      <c r="C55" t="s">
        <v>75</v>
      </c>
      <c r="D55" s="5">
        <v>-1359359</v>
      </c>
      <c r="E55" s="5">
        <v>-1157223</v>
      </c>
      <c r="F55" s="5">
        <v>-1026328</v>
      </c>
      <c r="G55" s="5">
        <v>-1064876</v>
      </c>
      <c r="I55" s="5">
        <v>-4607786</v>
      </c>
      <c r="J55" s="5">
        <v>-3197065</v>
      </c>
      <c r="K55" s="5">
        <v>-1192096</v>
      </c>
      <c r="L55" s="5">
        <v>-122807</v>
      </c>
    </row>
    <row r="56" spans="2:15" ht="15.5" x14ac:dyDescent="0.35">
      <c r="C56" t="s">
        <v>77</v>
      </c>
      <c r="D56" s="5">
        <v>-10029123</v>
      </c>
      <c r="E56" s="5">
        <v>-9209543</v>
      </c>
      <c r="F56" s="5">
        <v>-5108779</v>
      </c>
      <c r="G56" s="5">
        <v>-6275826</v>
      </c>
      <c r="I56" s="5">
        <v>-30623271</v>
      </c>
      <c r="J56" s="5">
        <v>-31091683</v>
      </c>
      <c r="K56" s="5">
        <v>-28729800</v>
      </c>
      <c r="L56" s="5">
        <v>-13789599</v>
      </c>
      <c r="M56" s="5">
        <v>-5383</v>
      </c>
      <c r="O56" s="5">
        <v>-398</v>
      </c>
    </row>
    <row r="57" spans="2:15" ht="15.5" x14ac:dyDescent="0.35">
      <c r="C57" t="s">
        <v>79</v>
      </c>
      <c r="D57" s="5">
        <v>62814240</v>
      </c>
      <c r="E57" s="5">
        <v>32579539</v>
      </c>
      <c r="F57" s="5">
        <v>24323812</v>
      </c>
      <c r="G57" s="5">
        <v>11532716</v>
      </c>
      <c r="I57" s="5">
        <v>131250307</v>
      </c>
      <c r="J57" s="5">
        <v>79821099</v>
      </c>
      <c r="K57" s="5">
        <v>47555038</v>
      </c>
      <c r="L57" s="5">
        <v>30494247</v>
      </c>
      <c r="M57" s="5">
        <v>-5383</v>
      </c>
      <c r="O57" s="5">
        <v>-398</v>
      </c>
    </row>
    <row r="58" spans="2:15" ht="15.5" x14ac:dyDescent="0.35">
      <c r="C58" t="s">
        <v>80</v>
      </c>
      <c r="D58" s="5">
        <v>-16761771</v>
      </c>
      <c r="E58" s="5">
        <v>2698720</v>
      </c>
      <c r="F58" s="5">
        <v>-1001395</v>
      </c>
      <c r="G58" s="5">
        <v>-3629839</v>
      </c>
      <c r="I58" s="5">
        <v>-18694285</v>
      </c>
      <c r="J58" s="5">
        <v>10290614</v>
      </c>
      <c r="K58" s="5">
        <v>-14084910</v>
      </c>
      <c r="L58" s="5">
        <v>6981884</v>
      </c>
      <c r="M58" s="5">
        <v>21457</v>
      </c>
      <c r="N58" s="5">
        <v>-20878</v>
      </c>
      <c r="O58" s="5">
        <v>-102</v>
      </c>
    </row>
    <row r="59" spans="2:15" ht="15.5" x14ac:dyDescent="0.35">
      <c r="C59" t="s">
        <v>366</v>
      </c>
      <c r="D59" s="5">
        <v>1710785</v>
      </c>
      <c r="E59" s="5">
        <v>1710012</v>
      </c>
      <c r="F59" s="5">
        <v>1763078</v>
      </c>
      <c r="G59" s="5">
        <v>1674299</v>
      </c>
      <c r="I59" s="5">
        <v>6858174</v>
      </c>
      <c r="J59" s="5">
        <v>6621075</v>
      </c>
      <c r="K59" s="5">
        <v>5516434</v>
      </c>
      <c r="L59" s="5">
        <v>295822</v>
      </c>
      <c r="M59" s="5">
        <v>149</v>
      </c>
    </row>
    <row r="60" spans="2:15" ht="15.5" x14ac:dyDescent="0.35">
      <c r="C60" t="s">
        <v>26</v>
      </c>
      <c r="D60" s="5">
        <v>-7989467</v>
      </c>
      <c r="E60" s="5">
        <v>-5118351</v>
      </c>
      <c r="F60" s="5">
        <v>-4507994</v>
      </c>
      <c r="G60" s="5">
        <v>-3040931</v>
      </c>
      <c r="I60" s="5">
        <v>-20656743</v>
      </c>
      <c r="J60" s="5">
        <v>-7957749</v>
      </c>
      <c r="K60" s="5">
        <v>-20037391</v>
      </c>
      <c r="L60" s="5">
        <v>-21625994</v>
      </c>
    </row>
    <row r="61" spans="2:15" ht="15.5" x14ac:dyDescent="0.35">
      <c r="C61" t="s">
        <v>389</v>
      </c>
      <c r="D61" s="5">
        <v>-3767597</v>
      </c>
      <c r="E61" s="5">
        <v>10920360</v>
      </c>
      <c r="F61" s="5">
        <v>2823622</v>
      </c>
      <c r="G61" s="5">
        <v>610389</v>
      </c>
      <c r="I61" s="5">
        <v>10586774</v>
      </c>
      <c r="J61" s="5">
        <v>-476870</v>
      </c>
      <c r="K61" s="5">
        <v>-34441</v>
      </c>
      <c r="L61" s="5">
        <v>850785</v>
      </c>
      <c r="N61" s="5">
        <v>-17967</v>
      </c>
    </row>
    <row r="62" spans="2:15" ht="15.5" x14ac:dyDescent="0.35">
      <c r="C62" t="s">
        <v>78</v>
      </c>
      <c r="D62" s="5">
        <v>-8327495</v>
      </c>
      <c r="E62" s="5">
        <v>-1003227</v>
      </c>
      <c r="F62" s="5">
        <v>-956063</v>
      </c>
      <c r="G62" s="5">
        <v>-1757759</v>
      </c>
      <c r="I62" s="5">
        <v>-12044544</v>
      </c>
      <c r="J62" s="5">
        <v>-10605032</v>
      </c>
      <c r="K62" s="5">
        <v>-164307</v>
      </c>
      <c r="L62" s="5">
        <v>372028</v>
      </c>
    </row>
    <row r="63" spans="2:15" ht="15.5" x14ac:dyDescent="0.35">
      <c r="C63" t="s">
        <v>81</v>
      </c>
      <c r="D63" s="5">
        <v>-16761771</v>
      </c>
      <c r="E63" s="5">
        <v>2698720</v>
      </c>
      <c r="F63" s="5">
        <v>-1001395</v>
      </c>
      <c r="G63" s="5">
        <v>-3629839</v>
      </c>
      <c r="I63" s="5">
        <v>-18694285</v>
      </c>
      <c r="J63" s="5">
        <v>10290614</v>
      </c>
      <c r="K63" s="5">
        <v>-14084910</v>
      </c>
      <c r="L63" s="5">
        <v>6981884</v>
      </c>
      <c r="M63" s="5">
        <v>21457</v>
      </c>
      <c r="N63" s="5">
        <v>-20878</v>
      </c>
      <c r="O63" s="5">
        <v>-102</v>
      </c>
    </row>
    <row r="64" spans="2:15" ht="15.5" x14ac:dyDescent="0.35">
      <c r="C64" t="s">
        <v>28</v>
      </c>
      <c r="D64" s="5">
        <v>46052469</v>
      </c>
      <c r="E64" s="5">
        <v>35278259</v>
      </c>
      <c r="F64" s="5">
        <v>23322417</v>
      </c>
      <c r="G64" s="5">
        <v>7902877</v>
      </c>
      <c r="I64" s="5">
        <v>112556022</v>
      </c>
      <c r="J64" s="5">
        <v>90111713</v>
      </c>
      <c r="K64" s="5">
        <v>33470128</v>
      </c>
      <c r="L64" s="5">
        <v>37476131</v>
      </c>
      <c r="M64" s="5">
        <v>16074</v>
      </c>
      <c r="N64" s="5">
        <v>-20878</v>
      </c>
      <c r="O64" s="5">
        <v>-500</v>
      </c>
    </row>
    <row r="65" spans="2:15" ht="15.5" x14ac:dyDescent="0.35">
      <c r="C65" t="s">
        <v>27</v>
      </c>
      <c r="D65" s="5">
        <v>-8327495</v>
      </c>
      <c r="E65" s="5">
        <v>-1003227</v>
      </c>
      <c r="F65" s="5">
        <v>-956063</v>
      </c>
      <c r="G65" s="5">
        <v>-1757759</v>
      </c>
      <c r="I65" s="5">
        <v>-12044544</v>
      </c>
      <c r="J65" s="5">
        <v>-10605032</v>
      </c>
      <c r="K65" s="5">
        <v>-164307</v>
      </c>
      <c r="L65" s="5">
        <v>372028</v>
      </c>
    </row>
    <row r="66" spans="2:15" ht="15.5" x14ac:dyDescent="0.35">
      <c r="C66" t="s">
        <v>84</v>
      </c>
      <c r="D66" s="5">
        <v>-8327495</v>
      </c>
      <c r="E66" s="5">
        <v>-1003227</v>
      </c>
      <c r="F66" s="5">
        <v>-956063</v>
      </c>
      <c r="G66" s="5">
        <v>-1757759</v>
      </c>
      <c r="I66" s="5">
        <v>-12044544</v>
      </c>
      <c r="J66" s="5">
        <v>-10605032</v>
      </c>
      <c r="K66" s="5">
        <v>-164307</v>
      </c>
      <c r="L66" s="5">
        <v>372028</v>
      </c>
    </row>
    <row r="67" spans="2:15" ht="15.5" x14ac:dyDescent="0.35">
      <c r="C67" t="s">
        <v>85</v>
      </c>
      <c r="D67" s="5">
        <v>37724974</v>
      </c>
      <c r="E67" s="5">
        <v>34275032</v>
      </c>
      <c r="F67" s="5">
        <v>22366354</v>
      </c>
      <c r="G67" s="5">
        <v>6145118</v>
      </c>
      <c r="I67" s="5">
        <v>100511478</v>
      </c>
      <c r="J67" s="5">
        <v>79506681</v>
      </c>
      <c r="K67" s="5">
        <v>33305821</v>
      </c>
      <c r="L67" s="5">
        <v>37848159</v>
      </c>
      <c r="M67" s="5">
        <v>16074</v>
      </c>
      <c r="N67" s="5">
        <v>-20878</v>
      </c>
      <c r="O67" s="5">
        <v>-500</v>
      </c>
    </row>
    <row r="68" spans="2:15" ht="15.5" x14ac:dyDescent="0.35">
      <c r="C68" t="s">
        <v>86</v>
      </c>
      <c r="D68" s="5">
        <v>-174019</v>
      </c>
      <c r="E68" s="5">
        <v>-104608</v>
      </c>
      <c r="F68" s="5">
        <v>134902</v>
      </c>
      <c r="G68" s="5">
        <v>-262277</v>
      </c>
      <c r="I68" s="5">
        <v>-406002</v>
      </c>
      <c r="J68" s="5">
        <v>-63312</v>
      </c>
      <c r="K68" s="5">
        <v>104992</v>
      </c>
      <c r="L68" s="5">
        <v>-171873</v>
      </c>
      <c r="M68" s="5">
        <v>172925</v>
      </c>
      <c r="N68" s="5">
        <v>-176993</v>
      </c>
      <c r="O68" s="5">
        <v>3151</v>
      </c>
    </row>
    <row r="69" spans="2:15" ht="15.5" x14ac:dyDescent="0.35">
      <c r="C69" t="s">
        <v>87</v>
      </c>
      <c r="D69" s="5">
        <v>37550955</v>
      </c>
      <c r="E69" s="5">
        <v>34170424</v>
      </c>
      <c r="F69" s="5">
        <v>22501256</v>
      </c>
      <c r="G69" s="5">
        <v>5882841</v>
      </c>
      <c r="I69" s="5">
        <v>100105476</v>
      </c>
      <c r="J69" s="5">
        <v>79443369</v>
      </c>
      <c r="K69" s="5">
        <v>33410813</v>
      </c>
      <c r="L69" s="5">
        <v>37676286</v>
      </c>
      <c r="M69" s="5">
        <v>188999</v>
      </c>
      <c r="N69" s="5">
        <v>-197871</v>
      </c>
      <c r="O69" s="5">
        <v>2651</v>
      </c>
    </row>
    <row r="70" spans="2:15" ht="15.5" x14ac:dyDescent="0.35">
      <c r="C70" t="s">
        <v>88</v>
      </c>
      <c r="D70" s="5">
        <v>37724974</v>
      </c>
      <c r="E70" s="5">
        <v>34275032</v>
      </c>
      <c r="F70" s="5">
        <v>22366354</v>
      </c>
      <c r="G70" s="5">
        <v>6145118</v>
      </c>
      <c r="I70" s="5">
        <v>100511478</v>
      </c>
      <c r="J70" s="5">
        <v>79506681</v>
      </c>
      <c r="K70" s="5">
        <v>33305821</v>
      </c>
      <c r="L70" s="5">
        <v>37848159</v>
      </c>
      <c r="M70" s="5">
        <v>16074</v>
      </c>
      <c r="N70" s="5">
        <v>-20878</v>
      </c>
      <c r="O70" s="5">
        <v>-500</v>
      </c>
    </row>
    <row r="71" spans="2:15" ht="15.5" x14ac:dyDescent="0.35">
      <c r="C71" t="s">
        <v>7</v>
      </c>
      <c r="D71" s="5">
        <v>4041885</v>
      </c>
      <c r="E71" s="5">
        <v>19348009</v>
      </c>
      <c r="F71" s="5">
        <v>9444796</v>
      </c>
      <c r="G71" s="5">
        <v>-3720834</v>
      </c>
      <c r="I71" s="5">
        <v>29113856</v>
      </c>
      <c r="J71" s="5">
        <v>22602933</v>
      </c>
      <c r="K71" s="5">
        <v>7010290</v>
      </c>
      <c r="L71" s="5">
        <v>21485455</v>
      </c>
      <c r="M71" s="5">
        <v>188999</v>
      </c>
      <c r="N71" s="5">
        <v>-197871</v>
      </c>
      <c r="O71" s="5">
        <v>2651</v>
      </c>
    </row>
    <row r="72" spans="2:15" ht="15.5" x14ac:dyDescent="0.35">
      <c r="C72" t="s">
        <v>89</v>
      </c>
      <c r="D72" s="5">
        <v>33509070</v>
      </c>
      <c r="E72" s="5">
        <v>14822415</v>
      </c>
      <c r="F72" s="5">
        <v>13056460</v>
      </c>
      <c r="G72" s="5">
        <v>9603675</v>
      </c>
      <c r="I72" s="5">
        <v>70991620</v>
      </c>
      <c r="J72" s="5">
        <v>56840436</v>
      </c>
      <c r="K72" s="5">
        <v>26400523</v>
      </c>
      <c r="L72" s="5">
        <v>16190831</v>
      </c>
    </row>
    <row r="73" spans="2:15" ht="15.5" x14ac:dyDescent="0.35">
      <c r="C73" t="s">
        <v>90</v>
      </c>
      <c r="D73" s="5">
        <v>37724974</v>
      </c>
      <c r="E73" s="5">
        <v>34275032</v>
      </c>
      <c r="F73" s="5">
        <v>22366354</v>
      </c>
      <c r="G73" s="5">
        <v>6145118</v>
      </c>
      <c r="I73" s="5">
        <v>100511478</v>
      </c>
      <c r="J73" s="5">
        <v>79506681</v>
      </c>
      <c r="K73" s="5">
        <v>33305821</v>
      </c>
      <c r="L73" s="5">
        <v>37848159</v>
      </c>
      <c r="M73" s="5">
        <v>16074</v>
      </c>
      <c r="N73" s="5">
        <v>-20878</v>
      </c>
      <c r="O73" s="5">
        <v>-500</v>
      </c>
    </row>
    <row r="74" spans="2:15" ht="15.5" x14ac:dyDescent="0.35">
      <c r="C74" t="s">
        <v>91</v>
      </c>
      <c r="D74" s="5">
        <v>37550955</v>
      </c>
      <c r="E74" s="5">
        <v>34170424</v>
      </c>
      <c r="F74" s="5">
        <v>22501256</v>
      </c>
      <c r="G74" s="5">
        <v>5882841</v>
      </c>
      <c r="I74" s="5">
        <v>100105476</v>
      </c>
      <c r="J74" s="5">
        <v>79443369</v>
      </c>
      <c r="K74" s="5">
        <v>33410813</v>
      </c>
      <c r="L74" s="5">
        <v>37676286</v>
      </c>
      <c r="M74" s="5">
        <v>188999</v>
      </c>
      <c r="N74" s="5">
        <v>-197871</v>
      </c>
      <c r="O74" s="5">
        <v>2651</v>
      </c>
    </row>
    <row r="75" spans="2:15" ht="15.5" x14ac:dyDescent="0.35">
      <c r="C75" t="s">
        <v>92</v>
      </c>
      <c r="D75" s="5">
        <v>37550955</v>
      </c>
      <c r="E75" s="5">
        <v>34170424</v>
      </c>
      <c r="F75" s="5">
        <v>22501256</v>
      </c>
      <c r="G75" s="5">
        <v>5882841</v>
      </c>
      <c r="I75" s="5">
        <v>100105476</v>
      </c>
      <c r="J75" s="5">
        <v>79443369</v>
      </c>
      <c r="K75" s="5">
        <v>33410813</v>
      </c>
      <c r="L75" s="5">
        <v>37676286</v>
      </c>
      <c r="M75" s="5">
        <v>188999</v>
      </c>
      <c r="N75" s="5">
        <v>-197871</v>
      </c>
      <c r="O75" s="5">
        <v>2651</v>
      </c>
    </row>
    <row r="77" spans="2:15" ht="15.5" x14ac:dyDescent="0.35">
      <c r="B77" t="s">
        <v>93</v>
      </c>
      <c r="C77" t="s">
        <v>94</v>
      </c>
    </row>
    <row r="78" spans="2:15" ht="15.5" x14ac:dyDescent="0.35">
      <c r="C78" t="s">
        <v>95</v>
      </c>
    </row>
    <row r="79" spans="2:15" ht="15.5" x14ac:dyDescent="0.35">
      <c r="C79" t="s">
        <v>19</v>
      </c>
      <c r="D79" s="5">
        <v>192638927</v>
      </c>
      <c r="E79" s="5">
        <v>176319960</v>
      </c>
      <c r="F79" s="5">
        <v>222480349</v>
      </c>
      <c r="G79" s="5">
        <v>214745975</v>
      </c>
      <c r="I79" s="5">
        <v>192638927</v>
      </c>
      <c r="J79" s="5">
        <v>244034440</v>
      </c>
      <c r="K79" s="5">
        <v>290213641</v>
      </c>
      <c r="L79" s="5">
        <v>280291055</v>
      </c>
      <c r="M79" s="5">
        <v>169181</v>
      </c>
      <c r="N79" s="5">
        <v>84</v>
      </c>
      <c r="O79" s="5">
        <v>40</v>
      </c>
    </row>
    <row r="80" spans="2:15" ht="15.5" x14ac:dyDescent="0.35">
      <c r="C80" t="s">
        <v>96</v>
      </c>
      <c r="D80" s="5">
        <v>289780455</v>
      </c>
      <c r="E80" s="5">
        <v>238807754</v>
      </c>
      <c r="F80" s="5">
        <v>150622790</v>
      </c>
      <c r="G80" s="5">
        <v>149211651</v>
      </c>
      <c r="I80" s="5">
        <v>289780455</v>
      </c>
      <c r="J80" s="5">
        <v>179100788</v>
      </c>
      <c r="K80" s="5">
        <v>119231169</v>
      </c>
      <c r="L80" s="5">
        <v>64181247</v>
      </c>
    </row>
    <row r="81" spans="3:15" ht="15.5" x14ac:dyDescent="0.35">
      <c r="C81" t="s">
        <v>98</v>
      </c>
      <c r="L81" s="5">
        <v>43733806</v>
      </c>
    </row>
    <row r="82" spans="3:15" ht="15.5" x14ac:dyDescent="0.35">
      <c r="C82" t="s">
        <v>97</v>
      </c>
    </row>
    <row r="83" spans="3:15" ht="15.5" x14ac:dyDescent="0.35">
      <c r="C83" t="s">
        <v>99</v>
      </c>
      <c r="D83" s="5">
        <v>289780455</v>
      </c>
      <c r="E83" s="5">
        <v>238807754</v>
      </c>
      <c r="F83" s="5">
        <v>150622790</v>
      </c>
      <c r="G83" s="5">
        <v>149211651</v>
      </c>
      <c r="I83" s="5">
        <v>289780455</v>
      </c>
      <c r="J83" s="5">
        <v>179100788</v>
      </c>
      <c r="K83" s="5">
        <v>119231169</v>
      </c>
      <c r="L83" s="5">
        <v>64181247</v>
      </c>
    </row>
    <row r="84" spans="3:15" ht="15.5" x14ac:dyDescent="0.35">
      <c r="C84" t="s">
        <v>100</v>
      </c>
      <c r="D84" s="5">
        <v>5503324</v>
      </c>
      <c r="E84" s="5">
        <v>5070909</v>
      </c>
      <c r="F84" s="5">
        <v>4073642</v>
      </c>
      <c r="G84" s="5">
        <v>2976177</v>
      </c>
      <c r="I84" s="5">
        <v>5503324</v>
      </c>
      <c r="J84" s="5">
        <v>2947387</v>
      </c>
      <c r="K84" s="5">
        <v>1550743</v>
      </c>
      <c r="L84" s="5">
        <v>3365391</v>
      </c>
    </row>
    <row r="85" spans="3:15" ht="15.5" x14ac:dyDescent="0.35">
      <c r="C85" t="s">
        <v>101</v>
      </c>
      <c r="D85" s="5">
        <v>5503324</v>
      </c>
      <c r="E85" s="5">
        <v>5070909</v>
      </c>
      <c r="F85" s="5">
        <v>4073642</v>
      </c>
      <c r="G85" s="5">
        <v>2976177</v>
      </c>
      <c r="I85" s="5">
        <v>5503324</v>
      </c>
      <c r="J85" s="5">
        <v>2947387</v>
      </c>
      <c r="K85" s="5">
        <v>1550743</v>
      </c>
      <c r="L85" s="5">
        <v>3365391</v>
      </c>
    </row>
    <row r="86" spans="3:15" ht="15.5" x14ac:dyDescent="0.35">
      <c r="C86" t="s">
        <v>103</v>
      </c>
      <c r="D86" s="5">
        <v>232296189</v>
      </c>
      <c r="E86" s="5">
        <v>214896479</v>
      </c>
      <c r="F86" s="5">
        <v>204455667</v>
      </c>
      <c r="G86" s="5">
        <v>228661182</v>
      </c>
      <c r="I86" s="5">
        <v>232296189</v>
      </c>
      <c r="J86" s="5">
        <v>275170772</v>
      </c>
      <c r="K86" s="5">
        <v>287696073</v>
      </c>
      <c r="L86" s="5">
        <v>78914708</v>
      </c>
    </row>
    <row r="87" spans="3:15" ht="15.5" x14ac:dyDescent="0.35">
      <c r="C87" t="s">
        <v>78</v>
      </c>
      <c r="D87" s="5">
        <v>-1407956</v>
      </c>
      <c r="E87" s="5">
        <v>-1164457</v>
      </c>
      <c r="F87" s="5">
        <v>-1059314</v>
      </c>
      <c r="G87" s="5">
        <v>-1194718</v>
      </c>
      <c r="I87" s="5">
        <v>-1407956</v>
      </c>
      <c r="J87" s="5">
        <v>-931139</v>
      </c>
      <c r="K87" s="5">
        <v>-481444</v>
      </c>
      <c r="L87" s="5">
        <v>74263514</v>
      </c>
      <c r="M87" s="5">
        <v>-917</v>
      </c>
      <c r="N87" s="5">
        <v>10708069</v>
      </c>
      <c r="O87" s="5">
        <v>14813279</v>
      </c>
    </row>
    <row r="88" spans="3:15" ht="15.5" x14ac:dyDescent="0.35">
      <c r="C88" t="s">
        <v>104</v>
      </c>
      <c r="D88" s="5">
        <v>905212907</v>
      </c>
      <c r="E88" s="5">
        <v>801678921</v>
      </c>
      <c r="F88" s="5">
        <v>748186875</v>
      </c>
      <c r="G88" s="5">
        <v>741614807</v>
      </c>
      <c r="I88" s="5">
        <v>905212907</v>
      </c>
      <c r="J88" s="5">
        <v>804207634</v>
      </c>
      <c r="K88" s="5">
        <v>783949286</v>
      </c>
      <c r="L88" s="5">
        <v>469128438</v>
      </c>
      <c r="M88" s="5">
        <v>169181</v>
      </c>
      <c r="N88" s="5">
        <v>84</v>
      </c>
      <c r="O88" s="5">
        <v>40</v>
      </c>
    </row>
    <row r="89" spans="3:15" ht="15.5" x14ac:dyDescent="0.35">
      <c r="C89" t="s">
        <v>105</v>
      </c>
    </row>
    <row r="90" spans="3:15" ht="15.5" x14ac:dyDescent="0.35">
      <c r="C90" t="s">
        <v>391</v>
      </c>
      <c r="D90" s="5">
        <v>129824398</v>
      </c>
      <c r="E90" s="5">
        <v>133808370</v>
      </c>
      <c r="F90" s="5">
        <v>122978624</v>
      </c>
      <c r="G90" s="5">
        <v>101743674</v>
      </c>
      <c r="I90" s="5">
        <v>129824398</v>
      </c>
      <c r="J90" s="5">
        <v>61017604</v>
      </c>
      <c r="K90" s="5">
        <v>226088</v>
      </c>
      <c r="L90" s="5">
        <v>255816</v>
      </c>
      <c r="N90" s="5">
        <v>479313</v>
      </c>
      <c r="O90" s="5">
        <v>482108</v>
      </c>
    </row>
    <row r="91" spans="3:15" ht="15.5" x14ac:dyDescent="0.35">
      <c r="C91" t="s">
        <v>106</v>
      </c>
      <c r="D91" s="5">
        <v>1764201215</v>
      </c>
      <c r="E91" s="5">
        <v>1754649704</v>
      </c>
      <c r="F91" s="5">
        <v>1689885692</v>
      </c>
      <c r="G91" s="5">
        <v>1645723985</v>
      </c>
      <c r="I91" s="5">
        <v>1764201215</v>
      </c>
      <c r="J91" s="5">
        <v>1582456238</v>
      </c>
      <c r="K91" s="5">
        <v>1414237588</v>
      </c>
      <c r="L91" s="5">
        <v>917881988</v>
      </c>
    </row>
    <row r="92" spans="3:15" ht="15.5" x14ac:dyDescent="0.35">
      <c r="C92" t="s">
        <v>688</v>
      </c>
      <c r="D92" s="5">
        <v>483625406</v>
      </c>
      <c r="E92" s="5">
        <v>477614333</v>
      </c>
      <c r="F92" s="5">
        <v>489469291</v>
      </c>
      <c r="G92" s="5">
        <v>494672920</v>
      </c>
      <c r="I92" s="5">
        <v>483625406</v>
      </c>
      <c r="J92" s="5">
        <v>499191249</v>
      </c>
      <c r="K92" s="5">
        <v>521044691</v>
      </c>
      <c r="L92" s="5">
        <v>527347795</v>
      </c>
    </row>
    <row r="93" spans="3:15" ht="15.5" x14ac:dyDescent="0.35">
      <c r="C93" t="s">
        <v>107</v>
      </c>
      <c r="D93" s="5">
        <v>358694581</v>
      </c>
      <c r="E93" s="5">
        <v>358694581</v>
      </c>
      <c r="F93" s="5">
        <v>358694581</v>
      </c>
      <c r="G93" s="5">
        <v>358694581</v>
      </c>
      <c r="I93" s="5">
        <v>358694581</v>
      </c>
      <c r="J93" s="5">
        <v>358694581</v>
      </c>
      <c r="K93" s="5">
        <v>358694581</v>
      </c>
      <c r="L93" s="5">
        <v>324918803</v>
      </c>
    </row>
    <row r="94" spans="3:15" ht="15.5" x14ac:dyDescent="0.35">
      <c r="C94" t="s">
        <v>109</v>
      </c>
      <c r="D94" s="5">
        <v>3886774</v>
      </c>
      <c r="E94" s="5">
        <v>1538466</v>
      </c>
      <c r="F94" s="5">
        <v>1785189</v>
      </c>
      <c r="G94" s="5">
        <v>3351164</v>
      </c>
      <c r="I94" s="5">
        <v>3886774</v>
      </c>
      <c r="J94" s="5">
        <v>5700598</v>
      </c>
      <c r="K94" s="5">
        <v>6042195</v>
      </c>
      <c r="L94" s="5">
        <v>1378118</v>
      </c>
    </row>
    <row r="95" spans="3:15" ht="15.5" x14ac:dyDescent="0.35">
      <c r="C95" t="s">
        <v>369</v>
      </c>
      <c r="D95" s="5">
        <v>1289719</v>
      </c>
      <c r="E95" s="5">
        <v>1401101</v>
      </c>
      <c r="F95" s="5">
        <v>1502360</v>
      </c>
      <c r="G95" s="5">
        <v>989850</v>
      </c>
      <c r="I95" s="5">
        <v>1289719</v>
      </c>
      <c r="J95" s="5">
        <v>1061958</v>
      </c>
      <c r="K95" s="5">
        <v>802020</v>
      </c>
      <c r="L95" s="5">
        <v>650682</v>
      </c>
    </row>
    <row r="96" spans="3:15" ht="15.5" x14ac:dyDescent="0.35">
      <c r="C96" t="s">
        <v>110</v>
      </c>
      <c r="D96" s="5">
        <v>2830121055</v>
      </c>
      <c r="E96" s="5">
        <v>2797857115</v>
      </c>
      <c r="F96" s="5">
        <v>2732876076</v>
      </c>
      <c r="G96" s="5">
        <v>2692346071</v>
      </c>
      <c r="I96" s="5">
        <v>2830121055</v>
      </c>
      <c r="J96" s="5">
        <v>2631013528</v>
      </c>
      <c r="K96" s="5">
        <v>2479127133</v>
      </c>
      <c r="L96" s="5">
        <v>1952439436</v>
      </c>
      <c r="N96" s="5">
        <v>10862009</v>
      </c>
      <c r="O96" s="5">
        <v>14988141</v>
      </c>
    </row>
    <row r="97" spans="3:15" ht="15.5" x14ac:dyDescent="0.35">
      <c r="C97" t="s">
        <v>111</v>
      </c>
      <c r="D97" s="5">
        <v>3735333962</v>
      </c>
      <c r="E97" s="5">
        <v>3599536036</v>
      </c>
      <c r="F97" s="5">
        <v>3481062951</v>
      </c>
      <c r="G97" s="5">
        <v>3433960878</v>
      </c>
      <c r="I97" s="5">
        <v>3735333962</v>
      </c>
      <c r="J97" s="5">
        <v>3435221162</v>
      </c>
      <c r="K97" s="5">
        <v>3263076419</v>
      </c>
      <c r="L97" s="5">
        <v>2421567874</v>
      </c>
      <c r="M97" s="5">
        <v>169181</v>
      </c>
      <c r="N97" s="5">
        <v>10862093</v>
      </c>
      <c r="O97" s="5">
        <v>14988181</v>
      </c>
    </row>
    <row r="98" spans="3:15" ht="15.5" x14ac:dyDescent="0.35">
      <c r="C98" t="s">
        <v>112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D100" s="5">
        <v>559390578</v>
      </c>
      <c r="E100" s="5">
        <v>557835084</v>
      </c>
      <c r="F100" s="5">
        <v>399251780</v>
      </c>
      <c r="G100" s="5">
        <v>332980754</v>
      </c>
      <c r="I100" s="5">
        <v>559390578</v>
      </c>
      <c r="J100" s="5">
        <v>419384088</v>
      </c>
      <c r="K100" s="5">
        <v>358158255</v>
      </c>
      <c r="L100" s="5">
        <v>164437587</v>
      </c>
    </row>
    <row r="101" spans="3:15" ht="15.5" x14ac:dyDescent="0.35">
      <c r="C101" t="s">
        <v>115</v>
      </c>
    </row>
    <row r="102" spans="3:15" ht="15.5" x14ac:dyDescent="0.35">
      <c r="C102" t="s">
        <v>312</v>
      </c>
      <c r="D102" s="5">
        <v>157449007</v>
      </c>
      <c r="E102" s="5">
        <v>114176320</v>
      </c>
      <c r="F102" s="5">
        <v>101220221</v>
      </c>
      <c r="G102" s="5">
        <v>101195009</v>
      </c>
      <c r="I102" s="5">
        <v>157449007</v>
      </c>
      <c r="J102" s="5">
        <v>199792625</v>
      </c>
      <c r="K102" s="5">
        <v>262169726</v>
      </c>
      <c r="L102" s="5">
        <v>66058946</v>
      </c>
    </row>
    <row r="103" spans="3:15" ht="15.5" x14ac:dyDescent="0.35">
      <c r="C103" t="s">
        <v>116</v>
      </c>
      <c r="D103" s="5">
        <v>46506800</v>
      </c>
      <c r="I103" s="5">
        <v>46506800</v>
      </c>
    </row>
    <row r="104" spans="3:15" ht="15.5" x14ac:dyDescent="0.35">
      <c r="C104" t="s">
        <v>318</v>
      </c>
      <c r="D104" s="5">
        <v>46506800</v>
      </c>
      <c r="I104" s="5">
        <v>46506800</v>
      </c>
      <c r="L104" s="5">
        <v>43733806</v>
      </c>
    </row>
    <row r="105" spans="3:15" ht="15.5" x14ac:dyDescent="0.35">
      <c r="C105" t="s">
        <v>119</v>
      </c>
      <c r="D105" s="5">
        <v>3154347</v>
      </c>
      <c r="E105" s="5">
        <v>10776768</v>
      </c>
      <c r="F105" s="5">
        <v>15468577</v>
      </c>
      <c r="G105" s="5">
        <v>11520351</v>
      </c>
      <c r="I105" s="5">
        <v>3154347</v>
      </c>
      <c r="J105" s="5">
        <v>9894284</v>
      </c>
      <c r="K105" s="5">
        <v>3847648</v>
      </c>
      <c r="L105" s="5">
        <v>2083333</v>
      </c>
    </row>
    <row r="106" spans="3:15" ht="15.5" x14ac:dyDescent="0.35">
      <c r="C106" t="s">
        <v>118</v>
      </c>
      <c r="D106" s="5">
        <v>7090139</v>
      </c>
      <c r="E106" s="5">
        <v>4841010</v>
      </c>
      <c r="F106" s="5">
        <v>3540384</v>
      </c>
      <c r="G106" s="5">
        <v>10314661</v>
      </c>
      <c r="I106" s="5">
        <v>7090139</v>
      </c>
      <c r="J106" s="5">
        <v>10630236</v>
      </c>
      <c r="K106" s="5">
        <v>8695954</v>
      </c>
      <c r="L106" s="5">
        <v>2601723</v>
      </c>
    </row>
    <row r="107" spans="3:15" ht="15.5" x14ac:dyDescent="0.35">
      <c r="C107" t="s">
        <v>765</v>
      </c>
      <c r="D107" s="5">
        <v>435586169</v>
      </c>
      <c r="E107" s="5">
        <v>317010422</v>
      </c>
      <c r="F107" s="5">
        <v>202621812</v>
      </c>
      <c r="G107" s="5">
        <v>166482425</v>
      </c>
      <c r="I107" s="5">
        <v>435586169</v>
      </c>
      <c r="J107" s="5">
        <v>169689139</v>
      </c>
    </row>
    <row r="108" spans="3:15" ht="15.5" x14ac:dyDescent="0.35">
      <c r="C108" t="s">
        <v>313</v>
      </c>
    </row>
    <row r="109" spans="3:15" ht="15.5" x14ac:dyDescent="0.35">
      <c r="C109" t="s">
        <v>766</v>
      </c>
      <c r="D109" s="5">
        <v>95743022</v>
      </c>
      <c r="F109" s="5">
        <v>238520196</v>
      </c>
      <c r="G109" s="5">
        <v>257919419</v>
      </c>
      <c r="I109" s="5">
        <v>95743022</v>
      </c>
      <c r="J109" s="5">
        <v>257421147</v>
      </c>
      <c r="K109" s="5">
        <v>282848725</v>
      </c>
      <c r="L109" s="5">
        <v>311035809</v>
      </c>
    </row>
    <row r="110" spans="3:15" ht="15.5" x14ac:dyDescent="0.35">
      <c r="C110" t="s">
        <v>767</v>
      </c>
      <c r="E110" s="5">
        <v>130000000</v>
      </c>
      <c r="F110" s="5">
        <v>180000000</v>
      </c>
      <c r="G110" s="5">
        <v>180000000</v>
      </c>
      <c r="J110" s="5">
        <v>105300000</v>
      </c>
      <c r="K110" s="5">
        <v>183050000</v>
      </c>
      <c r="L110" s="5">
        <v>206759748</v>
      </c>
    </row>
    <row r="111" spans="3:15" ht="15.5" x14ac:dyDescent="0.35">
      <c r="C111" t="s">
        <v>768</v>
      </c>
      <c r="D111" s="5">
        <v>5667510</v>
      </c>
      <c r="E111" s="5">
        <v>1955159</v>
      </c>
      <c r="F111" s="5">
        <v>258487</v>
      </c>
      <c r="G111" s="5">
        <v>325960</v>
      </c>
      <c r="I111" s="5">
        <v>5667510</v>
      </c>
      <c r="J111" s="5">
        <v>385091</v>
      </c>
    </row>
    <row r="112" spans="3:15" ht="15.5" x14ac:dyDescent="0.35">
      <c r="C112" t="s">
        <v>315</v>
      </c>
      <c r="D112" s="5">
        <v>61634097</v>
      </c>
      <c r="E112" s="5">
        <v>155409875</v>
      </c>
      <c r="F112" s="5">
        <v>96087174</v>
      </c>
      <c r="G112" s="5">
        <v>101445552</v>
      </c>
      <c r="I112" s="5">
        <v>61634097</v>
      </c>
      <c r="J112" s="5">
        <v>79396122</v>
      </c>
      <c r="K112" s="5">
        <v>2363764</v>
      </c>
      <c r="L112" s="5">
        <v>19849794</v>
      </c>
    </row>
    <row r="113" spans="3:15" ht="15.5" x14ac:dyDescent="0.35">
      <c r="C113" t="s">
        <v>121</v>
      </c>
      <c r="D113" s="5">
        <v>827889319</v>
      </c>
      <c r="E113" s="5">
        <v>671252151</v>
      </c>
      <c r="F113" s="5">
        <v>760704931</v>
      </c>
      <c r="G113" s="5">
        <v>745840326</v>
      </c>
      <c r="I113" s="5">
        <v>827889319</v>
      </c>
      <c r="J113" s="5">
        <v>666591231</v>
      </c>
      <c r="K113" s="5">
        <v>595430384</v>
      </c>
      <c r="L113" s="5">
        <v>697740367</v>
      </c>
    </row>
    <row r="114" spans="3:15" ht="15.5" x14ac:dyDescent="0.35">
      <c r="C114" t="s">
        <v>122</v>
      </c>
      <c r="D114" s="5">
        <v>827889319</v>
      </c>
      <c r="E114" s="5">
        <v>671252151</v>
      </c>
      <c r="F114" s="5">
        <v>760704931</v>
      </c>
      <c r="G114" s="5">
        <v>745840326</v>
      </c>
      <c r="I114" s="5">
        <v>827889319</v>
      </c>
      <c r="J114" s="5">
        <v>666591231</v>
      </c>
      <c r="K114" s="5">
        <v>595430384</v>
      </c>
      <c r="L114" s="5">
        <v>697740367</v>
      </c>
    </row>
    <row r="115" spans="3:15" ht="15.5" x14ac:dyDescent="0.35">
      <c r="C115" t="s">
        <v>316</v>
      </c>
    </row>
    <row r="116" spans="3:15" ht="15.5" x14ac:dyDescent="0.35">
      <c r="C116" t="s">
        <v>317</v>
      </c>
      <c r="D116" s="5">
        <v>276957488</v>
      </c>
      <c r="E116" s="5">
        <v>246959456</v>
      </c>
      <c r="F116" s="5">
        <v>444398430</v>
      </c>
      <c r="G116" s="5">
        <v>464076239</v>
      </c>
      <c r="I116" s="5">
        <v>276957488</v>
      </c>
      <c r="J116" s="5">
        <v>389628627</v>
      </c>
      <c r="K116" s="5">
        <v>490028345</v>
      </c>
      <c r="L116" s="5">
        <v>595463293</v>
      </c>
    </row>
    <row r="117" spans="3:15" ht="15.5" x14ac:dyDescent="0.35">
      <c r="C117" t="s">
        <v>347</v>
      </c>
      <c r="D117" s="5">
        <v>81682689</v>
      </c>
      <c r="E117" s="5">
        <v>82976248</v>
      </c>
      <c r="F117" s="5">
        <v>84985933</v>
      </c>
      <c r="G117" s="5">
        <v>86486064</v>
      </c>
      <c r="I117" s="5">
        <v>81682689</v>
      </c>
      <c r="J117" s="5">
        <v>87725917</v>
      </c>
      <c r="K117" s="5">
        <v>93187444</v>
      </c>
      <c r="L117" s="5">
        <v>93349814</v>
      </c>
    </row>
    <row r="118" spans="3:15" ht="15.5" x14ac:dyDescent="0.35">
      <c r="C118" t="s">
        <v>769</v>
      </c>
      <c r="D118" s="5">
        <v>16353583</v>
      </c>
      <c r="E118" s="5">
        <v>4254333</v>
      </c>
      <c r="F118" s="5">
        <v>4436433</v>
      </c>
      <c r="G118" s="5">
        <v>8941336</v>
      </c>
      <c r="I118" s="5">
        <v>16353583</v>
      </c>
      <c r="J118" s="5">
        <v>306399</v>
      </c>
    </row>
    <row r="119" spans="3:15" ht="15.5" x14ac:dyDescent="0.35">
      <c r="C119" t="s">
        <v>127</v>
      </c>
      <c r="D119" s="5">
        <v>1387279897</v>
      </c>
      <c r="E119" s="5">
        <v>1229087235</v>
      </c>
      <c r="F119" s="5">
        <v>1159956711</v>
      </c>
      <c r="G119" s="5">
        <v>1078821080</v>
      </c>
      <c r="I119" s="5">
        <v>1387279897</v>
      </c>
      <c r="J119" s="5">
        <v>1085975319</v>
      </c>
      <c r="K119" s="5">
        <v>953588639</v>
      </c>
      <c r="L119" s="5">
        <v>862177954</v>
      </c>
    </row>
    <row r="120" spans="3:15" ht="15.5" x14ac:dyDescent="0.35">
      <c r="C120" t="s">
        <v>128</v>
      </c>
    </row>
    <row r="121" spans="3:15" ht="15.5" x14ac:dyDescent="0.35">
      <c r="C121" t="s">
        <v>129</v>
      </c>
      <c r="D121" s="5">
        <v>739792644</v>
      </c>
      <c r="E121" s="5">
        <v>739792644</v>
      </c>
      <c r="F121" s="5">
        <v>739792644</v>
      </c>
      <c r="G121" s="5">
        <v>739792644</v>
      </c>
      <c r="I121" s="5">
        <v>739792644</v>
      </c>
      <c r="J121" s="5">
        <v>739792644</v>
      </c>
      <c r="K121" s="5">
        <v>739792644</v>
      </c>
      <c r="L121" s="5">
        <v>605532557</v>
      </c>
      <c r="M121" s="5">
        <v>175402</v>
      </c>
      <c r="N121" s="5">
        <v>175402</v>
      </c>
      <c r="O121" s="5">
        <v>175402</v>
      </c>
    </row>
    <row r="122" spans="3:15" ht="15.5" x14ac:dyDescent="0.35">
      <c r="C122" t="s">
        <v>130</v>
      </c>
      <c r="D122" s="5">
        <v>765639788</v>
      </c>
      <c r="E122" s="5">
        <v>765651739</v>
      </c>
      <c r="F122" s="5">
        <v>765668317</v>
      </c>
      <c r="G122" s="5">
        <v>765686708</v>
      </c>
      <c r="I122" s="5">
        <v>765639788</v>
      </c>
      <c r="J122" s="5">
        <v>765675594</v>
      </c>
      <c r="K122" s="5">
        <v>765543895</v>
      </c>
      <c r="L122" s="5">
        <v>257192537</v>
      </c>
    </row>
    <row r="123" spans="3:15" ht="15.5" x14ac:dyDescent="0.35">
      <c r="C123" t="s">
        <v>131</v>
      </c>
      <c r="D123" s="5">
        <v>79602147</v>
      </c>
      <c r="E123" s="5">
        <v>75316763</v>
      </c>
      <c r="F123" s="5">
        <v>55863611</v>
      </c>
      <c r="G123" s="5">
        <v>46554219</v>
      </c>
      <c r="I123" s="5">
        <v>79602147</v>
      </c>
      <c r="J123" s="5">
        <v>50011474</v>
      </c>
      <c r="K123" s="5">
        <v>26958846</v>
      </c>
      <c r="L123" s="5">
        <v>20001190</v>
      </c>
      <c r="M123" s="5">
        <v>-5304</v>
      </c>
      <c r="N123" s="5">
        <v>-21378</v>
      </c>
      <c r="O123" s="5">
        <v>-500</v>
      </c>
    </row>
    <row r="124" spans="3:15" ht="15.5" x14ac:dyDescent="0.35">
      <c r="C124" t="s">
        <v>132</v>
      </c>
      <c r="D124" s="5">
        <v>4000</v>
      </c>
      <c r="E124" s="5">
        <v>4000</v>
      </c>
      <c r="F124" s="5">
        <v>4000</v>
      </c>
      <c r="G124" s="5">
        <v>3000</v>
      </c>
      <c r="I124" s="5">
        <v>4000</v>
      </c>
      <c r="J124" s="5">
        <v>3000</v>
      </c>
      <c r="K124" s="5">
        <v>2000</v>
      </c>
    </row>
    <row r="125" spans="3:15" ht="15.5" x14ac:dyDescent="0.35">
      <c r="C125" t="s">
        <v>133</v>
      </c>
      <c r="D125" s="5">
        <v>79598147</v>
      </c>
      <c r="E125" s="5">
        <v>75312763</v>
      </c>
      <c r="F125" s="5">
        <v>55859611</v>
      </c>
      <c r="G125" s="5">
        <v>46551219</v>
      </c>
      <c r="I125" s="5">
        <v>79598147</v>
      </c>
      <c r="J125" s="5">
        <v>50008474</v>
      </c>
      <c r="K125" s="5">
        <v>26956846</v>
      </c>
      <c r="L125" s="5">
        <v>20001190</v>
      </c>
    </row>
    <row r="126" spans="3:15" ht="15.5" x14ac:dyDescent="0.35">
      <c r="C126" t="s">
        <v>134</v>
      </c>
      <c r="D126" s="5">
        <v>79602147</v>
      </c>
      <c r="E126" s="5">
        <v>75316763</v>
      </c>
      <c r="F126" s="5">
        <v>55863611</v>
      </c>
      <c r="G126" s="5">
        <v>46554219</v>
      </c>
      <c r="I126" s="5">
        <v>79602147</v>
      </c>
      <c r="J126" s="5">
        <v>50011474</v>
      </c>
      <c r="K126" s="5">
        <v>26958846</v>
      </c>
      <c r="L126" s="5">
        <v>20001190</v>
      </c>
      <c r="M126" s="5">
        <v>-5304</v>
      </c>
      <c r="N126" s="5">
        <v>-21378</v>
      </c>
      <c r="O126" s="5">
        <v>-500</v>
      </c>
    </row>
    <row r="127" spans="3:15" ht="15.5" x14ac:dyDescent="0.35">
      <c r="C127" t="s">
        <v>135</v>
      </c>
      <c r="D127" s="5">
        <v>764427442</v>
      </c>
      <c r="E127" s="5">
        <v>790852112</v>
      </c>
      <c r="F127" s="5">
        <v>760840982</v>
      </c>
      <c r="G127" s="5">
        <v>804300945</v>
      </c>
      <c r="I127" s="5">
        <v>764427442</v>
      </c>
      <c r="J127" s="5">
        <v>794697270</v>
      </c>
      <c r="K127" s="5">
        <v>777673839</v>
      </c>
      <c r="L127" s="5">
        <v>602400122</v>
      </c>
    </row>
    <row r="128" spans="3:15" ht="15.5" x14ac:dyDescent="0.35">
      <c r="C128" t="s">
        <v>9</v>
      </c>
      <c r="D128" s="5">
        <v>2348054065</v>
      </c>
      <c r="E128" s="5">
        <v>2370448801</v>
      </c>
      <c r="F128" s="5">
        <v>2321106240</v>
      </c>
      <c r="G128" s="5">
        <v>2355139798</v>
      </c>
      <c r="I128" s="5">
        <v>2348054065</v>
      </c>
      <c r="J128" s="5">
        <v>2349245843</v>
      </c>
      <c r="K128" s="5">
        <v>2309487780</v>
      </c>
      <c r="L128" s="5">
        <v>1559389920</v>
      </c>
      <c r="M128" s="5">
        <v>169181</v>
      </c>
      <c r="N128" s="5">
        <v>10862093</v>
      </c>
      <c r="O128" s="5">
        <v>14988181</v>
      </c>
    </row>
    <row r="129" spans="2:15" ht="15.5" x14ac:dyDescent="0.35">
      <c r="C129" t="s">
        <v>136</v>
      </c>
      <c r="D129" s="5">
        <v>3735333962</v>
      </c>
      <c r="E129" s="5">
        <v>3599536036</v>
      </c>
      <c r="F129" s="5">
        <v>3481062951</v>
      </c>
      <c r="G129" s="5">
        <v>3433960878</v>
      </c>
      <c r="I129" s="5">
        <v>3735333962</v>
      </c>
      <c r="J129" s="5">
        <v>3435221162</v>
      </c>
      <c r="K129" s="5">
        <v>3263076419</v>
      </c>
      <c r="L129" s="5">
        <v>2421567874</v>
      </c>
      <c r="M129" s="5">
        <v>169181</v>
      </c>
      <c r="N129" s="5">
        <v>10862093</v>
      </c>
      <c r="O129" s="5">
        <v>14988181</v>
      </c>
    </row>
    <row r="130" spans="2:15" ht="15.5" x14ac:dyDescent="0.35">
      <c r="C130" t="s">
        <v>137</v>
      </c>
      <c r="D130" s="5">
        <v>107995419900</v>
      </c>
      <c r="E130" s="5">
        <v>107995419900</v>
      </c>
      <c r="F130" s="5">
        <v>107995419900</v>
      </c>
      <c r="G130" s="5">
        <v>107995419900</v>
      </c>
      <c r="I130" s="5">
        <v>107995419900</v>
      </c>
      <c r="J130" s="5">
        <v>107995419900</v>
      </c>
      <c r="K130" s="5">
        <v>107995419900</v>
      </c>
      <c r="L130" s="5">
        <v>8829636</v>
      </c>
      <c r="M130" s="5">
        <v>2500</v>
      </c>
      <c r="N130" s="5">
        <v>2500</v>
      </c>
      <c r="O130" s="5">
        <v>2500</v>
      </c>
    </row>
    <row r="132" spans="2:15" ht="15.5" x14ac:dyDescent="0.35">
      <c r="B132" t="s">
        <v>138</v>
      </c>
      <c r="C132" t="s">
        <v>139</v>
      </c>
      <c r="D132" s="5">
        <v>40539017</v>
      </c>
      <c r="E132" s="5">
        <v>-18805920</v>
      </c>
      <c r="F132" s="5">
        <v>26335718</v>
      </c>
      <c r="G132" s="5">
        <v>-10878547</v>
      </c>
      <c r="I132" s="5">
        <v>37190268</v>
      </c>
      <c r="J132" s="5">
        <v>78493399</v>
      </c>
      <c r="K132" s="5">
        <v>-15485718</v>
      </c>
      <c r="L132" s="5">
        <v>108901822</v>
      </c>
      <c r="M132" s="5">
        <v>-5259</v>
      </c>
      <c r="N132" s="5">
        <v>45</v>
      </c>
      <c r="O132" s="5">
        <v>-102</v>
      </c>
    </row>
    <row r="133" spans="2:15" ht="15.5" x14ac:dyDescent="0.35">
      <c r="C133" t="s">
        <v>140</v>
      </c>
      <c r="D133" s="5">
        <v>452949624</v>
      </c>
      <c r="E133" s="5">
        <v>221618997</v>
      </c>
      <c r="F133" s="5">
        <v>260181586</v>
      </c>
      <c r="G133" s="5">
        <v>391932050</v>
      </c>
      <c r="I133" s="5">
        <v>1326682257</v>
      </c>
      <c r="J133" s="5">
        <v>1787850403</v>
      </c>
      <c r="K133" s="5">
        <v>1447495456</v>
      </c>
      <c r="L133" s="5">
        <v>491705162</v>
      </c>
    </row>
    <row r="134" spans="2:15" ht="15.5" x14ac:dyDescent="0.35">
      <c r="C134" t="s">
        <v>419</v>
      </c>
      <c r="D134" s="5">
        <v>-391783352</v>
      </c>
      <c r="E134" s="5">
        <v>-232077316</v>
      </c>
      <c r="F134" s="5">
        <v>-212083256</v>
      </c>
      <c r="G134" s="5">
        <v>-389387995</v>
      </c>
      <c r="I134" s="5">
        <v>-1225331919</v>
      </c>
      <c r="J134" s="5">
        <v>-1720893377</v>
      </c>
      <c r="K134" s="5">
        <v>-1442994481</v>
      </c>
      <c r="L134" s="5">
        <v>-431965241</v>
      </c>
      <c r="M134" s="5">
        <v>-5383</v>
      </c>
    </row>
    <row r="135" spans="2:15" ht="15.5" x14ac:dyDescent="0.35">
      <c r="C135" t="s">
        <v>422</v>
      </c>
      <c r="E135" s="5">
        <v>248084</v>
      </c>
      <c r="I135" s="5">
        <v>248084</v>
      </c>
    </row>
    <row r="136" spans="2:15" ht="15.5" x14ac:dyDescent="0.35">
      <c r="C136" t="s">
        <v>770</v>
      </c>
      <c r="D136" s="5">
        <v>-14612904</v>
      </c>
      <c r="E136" s="5">
        <v>-8056214</v>
      </c>
      <c r="F136" s="5">
        <v>-16853350</v>
      </c>
      <c r="G136" s="5">
        <v>-19448579</v>
      </c>
      <c r="I136" s="5">
        <v>-58971047</v>
      </c>
      <c r="J136" s="5">
        <v>-68219213</v>
      </c>
      <c r="K136" s="5">
        <v>-51717845</v>
      </c>
      <c r="L136" s="5">
        <v>-23162858</v>
      </c>
    </row>
    <row r="137" spans="2:15" ht="15.5" x14ac:dyDescent="0.35">
      <c r="C137" t="s">
        <v>771</v>
      </c>
      <c r="D137" s="5">
        <v>-27428389</v>
      </c>
      <c r="E137" s="5">
        <v>-22141810</v>
      </c>
      <c r="F137" s="5">
        <v>-7998739</v>
      </c>
      <c r="G137" s="5">
        <v>-19514570</v>
      </c>
      <c r="I137" s="5">
        <v>-77083508</v>
      </c>
      <c r="J137" s="5">
        <v>-58933251</v>
      </c>
      <c r="K137" s="5">
        <v>-54060753</v>
      </c>
      <c r="L137" s="5">
        <v>-17588253</v>
      </c>
    </row>
    <row r="138" spans="2:15" ht="15.5" x14ac:dyDescent="0.35">
      <c r="C138" t="s">
        <v>146</v>
      </c>
      <c r="D138" s="5">
        <v>-9780366</v>
      </c>
      <c r="E138" s="5">
        <v>-4299687</v>
      </c>
      <c r="F138" s="5">
        <v>-9314858</v>
      </c>
      <c r="G138" s="5">
        <v>-2897115</v>
      </c>
      <c r="I138" s="5">
        <v>-26292026</v>
      </c>
      <c r="J138" s="5">
        <v>-16151496</v>
      </c>
      <c r="K138" s="5">
        <v>-4783474</v>
      </c>
      <c r="L138" s="5">
        <v>-263834</v>
      </c>
    </row>
    <row r="139" spans="2:15" ht="15.5" x14ac:dyDescent="0.35">
      <c r="C139" t="s">
        <v>772</v>
      </c>
      <c r="D139" s="5">
        <v>-1</v>
      </c>
      <c r="G139" s="5">
        <v>4202</v>
      </c>
      <c r="I139" s="5">
        <v>4201</v>
      </c>
    </row>
    <row r="140" spans="2:15" ht="15.5" x14ac:dyDescent="0.35">
      <c r="C140" t="s">
        <v>773</v>
      </c>
    </row>
    <row r="141" spans="2:15" ht="15.5" x14ac:dyDescent="0.35">
      <c r="C141" t="s">
        <v>774</v>
      </c>
      <c r="K141" s="5">
        <v>12327633</v>
      </c>
    </row>
    <row r="142" spans="2:15" ht="15.5" x14ac:dyDescent="0.35">
      <c r="C142" t="s">
        <v>775</v>
      </c>
      <c r="D142" s="5">
        <v>2260065</v>
      </c>
      <c r="E142" s="5">
        <v>2018264</v>
      </c>
      <c r="F142" s="5">
        <v>1884813</v>
      </c>
      <c r="G142" s="5">
        <v>2228751</v>
      </c>
      <c r="I142" s="5">
        <v>8391893</v>
      </c>
      <c r="J142" s="5">
        <v>8802624</v>
      </c>
      <c r="K142" s="5">
        <v>9173931</v>
      </c>
      <c r="N142" s="5">
        <v>71</v>
      </c>
      <c r="O142" s="5">
        <v>-71</v>
      </c>
    </row>
    <row r="143" spans="2:15" ht="15.5" x14ac:dyDescent="0.35">
      <c r="C143" t="s">
        <v>159</v>
      </c>
      <c r="D143" s="5">
        <v>19491977</v>
      </c>
      <c r="E143" s="5">
        <v>44700114</v>
      </c>
      <c r="F143" s="5">
        <v>18082042</v>
      </c>
      <c r="G143" s="5">
        <v>75980825</v>
      </c>
      <c r="I143" s="5">
        <v>158254958</v>
      </c>
      <c r="J143" s="5">
        <v>150087134</v>
      </c>
      <c r="K143" s="5">
        <v>486722595</v>
      </c>
      <c r="L143" s="5">
        <v>1304651598</v>
      </c>
      <c r="M143" s="5">
        <v>-9803593</v>
      </c>
      <c r="N143" s="5">
        <v>-4468377</v>
      </c>
    </row>
    <row r="144" spans="2:15" ht="15.5" x14ac:dyDescent="0.35">
      <c r="C144" t="s">
        <v>160</v>
      </c>
      <c r="D144" s="5">
        <v>-41207733</v>
      </c>
      <c r="E144" s="5">
        <v>-69933081</v>
      </c>
      <c r="F144" s="5">
        <v>-38764708</v>
      </c>
      <c r="G144" s="5">
        <v>-92023469</v>
      </c>
      <c r="I144" s="5">
        <v>-241928991</v>
      </c>
      <c r="J144" s="5">
        <v>-270536876</v>
      </c>
      <c r="K144" s="5">
        <v>-462286837</v>
      </c>
      <c r="L144" s="5">
        <v>-1126829845</v>
      </c>
      <c r="M144" s="5">
        <v>9963966</v>
      </c>
      <c r="N144" s="5">
        <v>4468377</v>
      </c>
      <c r="O144" s="5">
        <v>141</v>
      </c>
    </row>
    <row r="145" spans="3:14" ht="15.5" x14ac:dyDescent="0.35">
      <c r="C145" t="s">
        <v>702</v>
      </c>
      <c r="K145" s="5">
        <v>-49252803</v>
      </c>
      <c r="L145" s="5">
        <v>-432914745</v>
      </c>
    </row>
    <row r="146" spans="3:14" ht="15.5" x14ac:dyDescent="0.35">
      <c r="C146" t="s">
        <v>776</v>
      </c>
      <c r="J146" s="5">
        <v>13713519</v>
      </c>
    </row>
    <row r="147" spans="3:14" ht="15.5" x14ac:dyDescent="0.35">
      <c r="C147" t="s">
        <v>161</v>
      </c>
      <c r="D147" s="5">
        <v>-32312436</v>
      </c>
      <c r="E147" s="5">
        <v>-67029608</v>
      </c>
      <c r="F147" s="5">
        <v>-36001707</v>
      </c>
      <c r="G147" s="5">
        <v>-49038340</v>
      </c>
      <c r="I147" s="5">
        <v>-184382091</v>
      </c>
      <c r="J147" s="5">
        <v>-236276977</v>
      </c>
      <c r="K147" s="5">
        <v>-363685011</v>
      </c>
      <c r="L147" s="5">
        <v>-522456323</v>
      </c>
    </row>
    <row r="148" spans="3:14" ht="15.5" x14ac:dyDescent="0.35">
      <c r="C148" t="s">
        <v>777</v>
      </c>
      <c r="D148" s="5">
        <v>31086645</v>
      </c>
      <c r="F148" s="5">
        <v>-739316</v>
      </c>
      <c r="G148" s="5">
        <v>-30347329</v>
      </c>
      <c r="K148" s="5">
        <v>-41194015</v>
      </c>
    </row>
    <row r="149" spans="3:14" ht="15.5" x14ac:dyDescent="0.35">
      <c r="C149" t="s">
        <v>778</v>
      </c>
      <c r="G149" s="5">
        <v>-11458333</v>
      </c>
      <c r="I149" s="5">
        <v>-11458333</v>
      </c>
      <c r="L149" s="5">
        <v>-74899500</v>
      </c>
    </row>
    <row r="150" spans="3:14" ht="15.5" x14ac:dyDescent="0.35">
      <c r="C150" t="s">
        <v>699</v>
      </c>
      <c r="D150" s="5">
        <v>-2851003</v>
      </c>
      <c r="E150" s="5">
        <v>-2903473</v>
      </c>
      <c r="F150" s="5">
        <v>-1452476</v>
      </c>
      <c r="G150" s="5">
        <v>-1183669</v>
      </c>
      <c r="I150" s="5">
        <v>-8390621</v>
      </c>
      <c r="J150" s="5">
        <v>-5560338</v>
      </c>
      <c r="K150" s="5">
        <v>-5222267</v>
      </c>
      <c r="L150" s="5">
        <v>-5456448</v>
      </c>
    </row>
    <row r="151" spans="3:14" ht="15.5" x14ac:dyDescent="0.35">
      <c r="C151" t="s">
        <v>779</v>
      </c>
      <c r="F151" s="5">
        <v>-571209</v>
      </c>
      <c r="I151" s="5">
        <v>-571209</v>
      </c>
      <c r="J151" s="5">
        <v>-283227</v>
      </c>
      <c r="K151" s="5">
        <v>-284372</v>
      </c>
      <c r="L151" s="5">
        <v>-236823</v>
      </c>
    </row>
    <row r="152" spans="3:14" ht="15.5" x14ac:dyDescent="0.35">
      <c r="C152" t="s">
        <v>780</v>
      </c>
      <c r="D152" s="5">
        <v>1928507</v>
      </c>
      <c r="I152" s="5">
        <v>1928507</v>
      </c>
      <c r="J152" s="5">
        <v>297847</v>
      </c>
      <c r="K152" s="5">
        <v>13069</v>
      </c>
      <c r="L152" s="5">
        <v>10513</v>
      </c>
    </row>
    <row r="153" spans="3:14" ht="15.5" x14ac:dyDescent="0.35">
      <c r="C153" t="s">
        <v>781</v>
      </c>
      <c r="K153" s="5">
        <v>2317762</v>
      </c>
    </row>
    <row r="154" spans="3:14" ht="15.5" x14ac:dyDescent="0.35">
      <c r="C154" t="s">
        <v>782</v>
      </c>
      <c r="D154" s="5">
        <v>-39059445</v>
      </c>
      <c r="I154" s="5">
        <v>-39059445</v>
      </c>
      <c r="J154" s="5">
        <v>-41673267</v>
      </c>
      <c r="K154" s="5">
        <v>-4979200</v>
      </c>
      <c r="L154" s="5">
        <v>-102383072</v>
      </c>
    </row>
    <row r="155" spans="3:14" ht="15.5" x14ac:dyDescent="0.35">
      <c r="C155" t="s">
        <v>165</v>
      </c>
      <c r="L155" s="5">
        <v>63</v>
      </c>
      <c r="M155" s="5">
        <v>9963966</v>
      </c>
    </row>
    <row r="156" spans="3:14" ht="15.5" x14ac:dyDescent="0.35">
      <c r="C156" t="s">
        <v>164</v>
      </c>
      <c r="L156" s="5">
        <v>11506490</v>
      </c>
    </row>
    <row r="157" spans="3:14" ht="15.5" x14ac:dyDescent="0.35">
      <c r="C157" t="s">
        <v>695</v>
      </c>
      <c r="J157" s="5">
        <v>-754433</v>
      </c>
    </row>
    <row r="158" spans="3:14" ht="15.5" x14ac:dyDescent="0.35">
      <c r="C158" t="s">
        <v>783</v>
      </c>
      <c r="N158" s="5">
        <v>4468377</v>
      </c>
    </row>
    <row r="159" spans="3:14" ht="15.5" x14ac:dyDescent="0.35">
      <c r="C159" t="s">
        <v>170</v>
      </c>
      <c r="D159" s="5">
        <v>19491977</v>
      </c>
      <c r="E159" s="5">
        <v>44700114</v>
      </c>
      <c r="F159" s="5">
        <v>18082042</v>
      </c>
      <c r="G159" s="5">
        <v>75980825</v>
      </c>
      <c r="I159" s="5">
        <v>158254958</v>
      </c>
      <c r="J159" s="5">
        <v>150087134</v>
      </c>
      <c r="K159" s="5">
        <v>486722595</v>
      </c>
      <c r="L159" s="5">
        <v>1304651598</v>
      </c>
      <c r="M159" s="5">
        <v>-9803593</v>
      </c>
      <c r="N159" s="5">
        <v>-4468377</v>
      </c>
    </row>
    <row r="160" spans="3:14" ht="15.5" x14ac:dyDescent="0.35">
      <c r="C160" t="s">
        <v>784</v>
      </c>
      <c r="K160" s="5">
        <v>614402805</v>
      </c>
    </row>
    <row r="161" spans="3:12" ht="15.5" x14ac:dyDescent="0.35">
      <c r="C161" t="s">
        <v>785</v>
      </c>
      <c r="D161" s="5">
        <v>126024233</v>
      </c>
      <c r="E161" s="5">
        <v>249513445</v>
      </c>
      <c r="F161" s="5">
        <v>84221586</v>
      </c>
      <c r="I161" s="5">
        <v>459759264</v>
      </c>
      <c r="J161" s="5">
        <v>226717730</v>
      </c>
    </row>
    <row r="162" spans="3:12" ht="15.5" x14ac:dyDescent="0.35">
      <c r="C162" t="s">
        <v>786</v>
      </c>
      <c r="D162" s="5">
        <v>59984404</v>
      </c>
      <c r="E162" s="5">
        <v>146372611</v>
      </c>
      <c r="I162" s="5">
        <v>206357015</v>
      </c>
    </row>
    <row r="163" spans="3:12" ht="15.5" x14ac:dyDescent="0.35">
      <c r="C163" t="s">
        <v>360</v>
      </c>
      <c r="D163" s="5">
        <v>-706</v>
      </c>
      <c r="E163" s="5">
        <v>706</v>
      </c>
      <c r="F163" s="5">
        <v>-116551</v>
      </c>
      <c r="I163" s="5">
        <v>-116551</v>
      </c>
      <c r="J163" s="5">
        <v>-1250000</v>
      </c>
      <c r="K163" s="5">
        <v>-14780657</v>
      </c>
    </row>
    <row r="164" spans="3:12" ht="15.5" x14ac:dyDescent="0.35">
      <c r="C164" t="s">
        <v>787</v>
      </c>
      <c r="E164" s="5">
        <v>7000000</v>
      </c>
      <c r="F164" s="5">
        <v>-7000000</v>
      </c>
      <c r="K164" s="5">
        <v>-6037</v>
      </c>
    </row>
    <row r="165" spans="3:12" ht="15.5" x14ac:dyDescent="0.35">
      <c r="C165" t="s">
        <v>382</v>
      </c>
      <c r="E165" s="5">
        <v>-81700000</v>
      </c>
      <c r="F165" s="5">
        <v>81700000</v>
      </c>
    </row>
    <row r="166" spans="3:12" ht="15.5" x14ac:dyDescent="0.35">
      <c r="C166" t="s">
        <v>788</v>
      </c>
      <c r="L166" s="5">
        <v>70000000</v>
      </c>
    </row>
    <row r="167" spans="3:12" ht="15.5" x14ac:dyDescent="0.35">
      <c r="C167" t="s">
        <v>789</v>
      </c>
      <c r="E167" s="5">
        <v>102370000</v>
      </c>
      <c r="F167" s="5">
        <v>-102370000</v>
      </c>
      <c r="L167" s="5">
        <v>-71374948</v>
      </c>
    </row>
    <row r="168" spans="3:12" ht="15.5" x14ac:dyDescent="0.35">
      <c r="C168" t="s">
        <v>716</v>
      </c>
    </row>
    <row r="169" spans="3:12" ht="15.5" x14ac:dyDescent="0.35">
      <c r="C169" t="s">
        <v>176</v>
      </c>
      <c r="D169" s="5">
        <v>221000000</v>
      </c>
      <c r="E169" s="5">
        <v>92000000</v>
      </c>
      <c r="F169" s="5">
        <v>77000000</v>
      </c>
      <c r="G169" s="5">
        <v>22000000</v>
      </c>
      <c r="I169" s="5">
        <v>412000000</v>
      </c>
      <c r="J169" s="5">
        <v>158000000</v>
      </c>
      <c r="K169" s="5">
        <v>40650789</v>
      </c>
      <c r="L169" s="5">
        <v>547819256</v>
      </c>
    </row>
    <row r="170" spans="3:12" ht="15.5" x14ac:dyDescent="0.35">
      <c r="C170" t="s">
        <v>492</v>
      </c>
      <c r="D170" s="5">
        <v>-220580000</v>
      </c>
      <c r="E170" s="5">
        <v>-429420000</v>
      </c>
      <c r="I170" s="5">
        <v>-650000000</v>
      </c>
      <c r="J170" s="5">
        <v>-106419268</v>
      </c>
      <c r="K170" s="5">
        <v>-75000000</v>
      </c>
      <c r="L170" s="5">
        <v>-96994430</v>
      </c>
    </row>
    <row r="171" spans="3:12" ht="15.5" x14ac:dyDescent="0.35">
      <c r="C171" t="s">
        <v>790</v>
      </c>
      <c r="K171" s="5">
        <v>40</v>
      </c>
    </row>
    <row r="172" spans="3:12" ht="15.5" x14ac:dyDescent="0.35">
      <c r="C172" t="s">
        <v>719</v>
      </c>
      <c r="D172" s="5">
        <v>-5339913</v>
      </c>
      <c r="E172" s="5">
        <v>-56517708</v>
      </c>
      <c r="G172" s="5">
        <v>-270607</v>
      </c>
      <c r="I172" s="5">
        <v>-62128228</v>
      </c>
      <c r="J172" s="5">
        <v>-16520304</v>
      </c>
      <c r="K172" s="5">
        <v>-25678839</v>
      </c>
      <c r="L172" s="5">
        <v>-56108671</v>
      </c>
    </row>
    <row r="173" spans="3:12" ht="15.5" x14ac:dyDescent="0.35">
      <c r="C173" t="s">
        <v>791</v>
      </c>
      <c r="D173" s="5">
        <v>8030673</v>
      </c>
      <c r="E173" s="5">
        <v>15190000</v>
      </c>
      <c r="I173" s="5">
        <v>23220673</v>
      </c>
      <c r="J173" s="5">
        <v>28350000</v>
      </c>
      <c r="K173" s="5">
        <v>52885290</v>
      </c>
      <c r="L173" s="5">
        <v>47138000</v>
      </c>
    </row>
    <row r="174" spans="3:12" ht="15.5" x14ac:dyDescent="0.35">
      <c r="C174" t="s">
        <v>792</v>
      </c>
      <c r="L174" s="5">
        <v>-4500000</v>
      </c>
    </row>
    <row r="175" spans="3:12" ht="15.5" x14ac:dyDescent="0.35">
      <c r="C175" t="s">
        <v>487</v>
      </c>
      <c r="L175" s="5">
        <v>1097043</v>
      </c>
    </row>
    <row r="176" spans="3:12" ht="15.5" x14ac:dyDescent="0.35">
      <c r="C176" t="s">
        <v>793</v>
      </c>
      <c r="D176" s="5">
        <v>-1875000</v>
      </c>
      <c r="I176" s="5">
        <v>-1875000</v>
      </c>
      <c r="J176" s="5">
        <v>-2747500</v>
      </c>
      <c r="K176" s="5">
        <v>-743346</v>
      </c>
      <c r="L176" s="5">
        <v>-8750099</v>
      </c>
    </row>
    <row r="177" spans="2:15" ht="15.5" x14ac:dyDescent="0.35">
      <c r="C177" t="s">
        <v>794</v>
      </c>
      <c r="K177" s="5">
        <v>-80040000</v>
      </c>
      <c r="L177" s="5">
        <v>-417331</v>
      </c>
    </row>
    <row r="178" spans="2:15" ht="15.5" x14ac:dyDescent="0.35">
      <c r="C178" t="s">
        <v>185</v>
      </c>
      <c r="D178" s="5">
        <v>-2132167</v>
      </c>
      <c r="E178" s="5">
        <v>-280457</v>
      </c>
      <c r="F178" s="5">
        <v>-364200</v>
      </c>
      <c r="G178" s="5">
        <v>-644331</v>
      </c>
      <c r="I178" s="5">
        <v>-3421155</v>
      </c>
      <c r="J178" s="5">
        <v>-2351074</v>
      </c>
      <c r="K178" s="5">
        <v>-4578724</v>
      </c>
      <c r="L178" s="5">
        <v>-3785466</v>
      </c>
    </row>
    <row r="179" spans="2:15" ht="15.5" x14ac:dyDescent="0.35">
      <c r="C179" t="s">
        <v>648</v>
      </c>
      <c r="K179" s="5">
        <v>-3483706</v>
      </c>
      <c r="L179" s="5">
        <v>-8843927</v>
      </c>
    </row>
    <row r="180" spans="2:15" ht="15.5" x14ac:dyDescent="0.35">
      <c r="C180" t="s">
        <v>795</v>
      </c>
      <c r="D180" s="5">
        <v>-12969979</v>
      </c>
      <c r="F180" s="5">
        <v>-31655110</v>
      </c>
      <c r="I180" s="5">
        <v>-44625089</v>
      </c>
    </row>
    <row r="181" spans="2:15" ht="15.5" x14ac:dyDescent="0.35">
      <c r="C181" t="s">
        <v>796</v>
      </c>
      <c r="E181" s="5">
        <v>924611</v>
      </c>
      <c r="F181" s="5">
        <v>-924611</v>
      </c>
    </row>
    <row r="182" spans="2:15" ht="15.5" x14ac:dyDescent="0.35">
      <c r="C182" t="s">
        <v>797</v>
      </c>
      <c r="D182" s="5">
        <v>-406001</v>
      </c>
      <c r="E182" s="5">
        <v>-876973</v>
      </c>
      <c r="I182" s="5">
        <v>-1282974</v>
      </c>
    </row>
    <row r="183" spans="2:15" ht="15.5" x14ac:dyDescent="0.35">
      <c r="C183" t="s">
        <v>798</v>
      </c>
      <c r="L183" s="5">
        <v>-21758432</v>
      </c>
      <c r="M183" s="5">
        <v>-9803593</v>
      </c>
      <c r="N183" s="5">
        <v>-4468377</v>
      </c>
    </row>
    <row r="184" spans="2:15" ht="15.5" x14ac:dyDescent="0.35">
      <c r="C184" t="s">
        <v>187</v>
      </c>
      <c r="D184" s="5">
        <v>18823261</v>
      </c>
      <c r="E184" s="5">
        <v>-44038887</v>
      </c>
      <c r="F184" s="5">
        <v>5653052</v>
      </c>
      <c r="G184" s="5">
        <v>-26921191</v>
      </c>
      <c r="I184" s="5">
        <v>-46483765</v>
      </c>
      <c r="J184" s="5">
        <v>-41956343</v>
      </c>
      <c r="K184" s="5">
        <v>8950040</v>
      </c>
      <c r="L184" s="5">
        <v>286723575</v>
      </c>
      <c r="M184" s="5">
        <v>155114</v>
      </c>
      <c r="N184" s="5">
        <v>45</v>
      </c>
      <c r="O184" s="5">
        <v>39</v>
      </c>
    </row>
    <row r="185" spans="2:15" ht="15.5" x14ac:dyDescent="0.35">
      <c r="C185" t="s">
        <v>188</v>
      </c>
      <c r="G185" s="5">
        <v>244034440</v>
      </c>
      <c r="I185" s="5">
        <v>244034440</v>
      </c>
      <c r="J185" s="5">
        <v>290213641</v>
      </c>
      <c r="K185" s="5">
        <v>280291055</v>
      </c>
      <c r="L185" s="5">
        <v>169181</v>
      </c>
      <c r="M185" s="5">
        <v>84</v>
      </c>
      <c r="N185" s="5">
        <v>40</v>
      </c>
    </row>
    <row r="186" spans="2:15" ht="15.5" x14ac:dyDescent="0.35">
      <c r="C186" t="s">
        <v>799</v>
      </c>
      <c r="L186" s="5">
        <v>-2595</v>
      </c>
    </row>
    <row r="187" spans="2:15" ht="15.5" x14ac:dyDescent="0.35">
      <c r="C187" t="s">
        <v>339</v>
      </c>
      <c r="D187" s="5">
        <v>-2504294</v>
      </c>
      <c r="E187" s="5">
        <v>-2121502</v>
      </c>
      <c r="F187" s="5">
        <v>2081322</v>
      </c>
      <c r="G187" s="5">
        <v>-2367274</v>
      </c>
      <c r="I187" s="5">
        <v>-4911748</v>
      </c>
      <c r="J187" s="5">
        <v>-4222858</v>
      </c>
      <c r="K187" s="5">
        <v>972546</v>
      </c>
      <c r="L187" s="5">
        <v>-6599106</v>
      </c>
      <c r="M187" s="5">
        <v>13983</v>
      </c>
      <c r="N187" s="5">
        <v>-1</v>
      </c>
      <c r="O187" s="5">
        <v>1</v>
      </c>
    </row>
    <row r="188" spans="2:15" ht="15.5" x14ac:dyDescent="0.35">
      <c r="C188" t="s">
        <v>189</v>
      </c>
      <c r="D188" s="5">
        <v>16318967</v>
      </c>
      <c r="E188" s="5">
        <v>-46160389</v>
      </c>
      <c r="F188" s="5">
        <v>7734374</v>
      </c>
      <c r="G188" s="5">
        <v>214745975</v>
      </c>
      <c r="I188" s="5">
        <v>192638927</v>
      </c>
      <c r="J188" s="5">
        <v>244034440</v>
      </c>
      <c r="K188" s="5">
        <v>290213641</v>
      </c>
      <c r="L188" s="5">
        <v>280291055</v>
      </c>
      <c r="M188" s="5">
        <v>169181</v>
      </c>
      <c r="N188" s="5">
        <v>84</v>
      </c>
      <c r="O188" s="5">
        <v>40</v>
      </c>
    </row>
    <row r="190" spans="2:15" ht="15.5" x14ac:dyDescent="0.35">
      <c r="B190" t="s">
        <v>190</v>
      </c>
      <c r="C190" t="s">
        <v>11</v>
      </c>
      <c r="D190" s="5">
        <v>108000000000</v>
      </c>
      <c r="E190" s="5">
        <v>108000000000</v>
      </c>
      <c r="F190" s="5">
        <v>108000000000</v>
      </c>
      <c r="G190" s="5">
        <v>108000000000</v>
      </c>
      <c r="I190" s="5">
        <v>108000000000</v>
      </c>
      <c r="J190" s="5">
        <v>108000000000</v>
      </c>
      <c r="K190" s="5">
        <v>108000000000</v>
      </c>
      <c r="L190" s="5">
        <v>10000000</v>
      </c>
      <c r="M190" s="5">
        <v>0</v>
      </c>
      <c r="N190" s="5">
        <v>0</v>
      </c>
      <c r="O190" s="5">
        <v>0</v>
      </c>
    </row>
    <row r="191" spans="2:15" ht="15.5" x14ac:dyDescent="0.35">
      <c r="C191" t="s">
        <v>191</v>
      </c>
      <c r="D191" s="6">
        <v>0.66</v>
      </c>
      <c r="E191" s="6">
        <v>2.95</v>
      </c>
      <c r="F191" s="6">
        <v>1.42</v>
      </c>
      <c r="G191" s="6">
        <v>-0.52</v>
      </c>
    </row>
    <row r="192" spans="2:15" ht="15.5" x14ac:dyDescent="0.35">
      <c r="C192" t="s">
        <v>192</v>
      </c>
      <c r="D192" s="6">
        <v>863.64</v>
      </c>
      <c r="E192" s="6">
        <v>218.64</v>
      </c>
      <c r="F192" s="6">
        <v>323.94</v>
      </c>
      <c r="G192" s="6">
        <v>-576.91999999999996</v>
      </c>
    </row>
    <row r="193" spans="3:7" ht="15.5" x14ac:dyDescent="0.35">
      <c r="C193" t="s">
        <v>59</v>
      </c>
      <c r="D193" s="6">
        <v>7.39</v>
      </c>
      <c r="E193" s="6">
        <v>13.85</v>
      </c>
      <c r="F193" s="6">
        <v>11.5</v>
      </c>
      <c r="G193" s="6">
        <v>5.41</v>
      </c>
    </row>
    <row r="194" spans="3:7" ht="15.5" x14ac:dyDescent="0.35">
      <c r="C194" t="s">
        <v>193</v>
      </c>
      <c r="D194" s="5">
        <v>1333330000000</v>
      </c>
      <c r="E194" s="5">
        <v>1053040000000</v>
      </c>
      <c r="F194" s="5">
        <v>768380000000</v>
      </c>
      <c r="G194" s="5">
        <v>524100000000</v>
      </c>
    </row>
    <row r="195" spans="3:7" ht="15.5" x14ac:dyDescent="0.35">
      <c r="C195" t="s">
        <v>194</v>
      </c>
      <c r="D195" s="6">
        <v>1.1000000000000001E-3</v>
      </c>
      <c r="E195" s="6">
        <v>5.3E-3</v>
      </c>
      <c r="F195" s="6">
        <v>2.7000000000000001E-3</v>
      </c>
      <c r="G195" s="6">
        <v>-1E-3</v>
      </c>
    </row>
    <row r="196" spans="3:7" ht="15.5" x14ac:dyDescent="0.35">
      <c r="C196" t="s">
        <v>195</v>
      </c>
      <c r="D196" s="6">
        <v>2.7000000000000001E-3</v>
      </c>
      <c r="E196" s="6">
        <v>1.21E-2</v>
      </c>
      <c r="F196" s="6">
        <v>6.0999999999999995E-3</v>
      </c>
      <c r="G196" s="6">
        <v>-2.2000000000000001E-3</v>
      </c>
    </row>
    <row r="197" spans="3:7" ht="15.5" x14ac:dyDescent="0.35">
      <c r="C197" t="s">
        <v>196</v>
      </c>
      <c r="D197" s="6">
        <v>2.0199999999999999E-2</v>
      </c>
      <c r="E197" s="6">
        <v>1.06E-2</v>
      </c>
      <c r="F197" s="6">
        <v>7.9000000000000008E-3</v>
      </c>
      <c r="G197" s="6">
        <v>3.8E-3</v>
      </c>
    </row>
    <row r="198" spans="3:7" ht="15.5" x14ac:dyDescent="0.35">
      <c r="C198" t="s">
        <v>197</v>
      </c>
      <c r="D198" s="6">
        <v>7.86</v>
      </c>
      <c r="E198" s="6">
        <v>6.37</v>
      </c>
      <c r="F198" s="6">
        <v>5.4</v>
      </c>
      <c r="G198" s="6">
        <v>3.79</v>
      </c>
    </row>
    <row r="199" spans="3:7" ht="15.5" x14ac:dyDescent="0.35">
      <c r="C199" t="s">
        <v>198</v>
      </c>
      <c r="D199" s="5">
        <v>39259000000000</v>
      </c>
      <c r="E199" s="5">
        <v>39568000000000</v>
      </c>
      <c r="F199" s="5">
        <v>37674000000000</v>
      </c>
      <c r="G199" s="5">
        <v>39015000000000</v>
      </c>
    </row>
    <row r="200" spans="3:7" ht="15.5" x14ac:dyDescent="0.35">
      <c r="C200" t="s">
        <v>199</v>
      </c>
      <c r="D200" s="6">
        <v>2.3199999999999998</v>
      </c>
      <c r="E200" s="6">
        <v>2.64</v>
      </c>
      <c r="F200" s="6">
        <v>1.96</v>
      </c>
      <c r="G200" s="6">
        <v>1.26</v>
      </c>
    </row>
    <row r="201" spans="3:7" ht="15.5" x14ac:dyDescent="0.35">
      <c r="C201" t="s">
        <v>200</v>
      </c>
      <c r="D201" s="6">
        <v>245.18</v>
      </c>
      <c r="E201" s="6">
        <v>244.15</v>
      </c>
      <c r="F201" s="6">
        <v>234.5</v>
      </c>
      <c r="G201" s="6">
        <v>237.89</v>
      </c>
    </row>
    <row r="202" spans="3:7" ht="15.5" x14ac:dyDescent="0.35">
      <c r="C202" t="s">
        <v>201</v>
      </c>
      <c r="D202" s="6">
        <v>3.01</v>
      </c>
      <c r="E202" s="6">
        <v>3.42</v>
      </c>
      <c r="F202" s="6">
        <v>2.5499999999999998</v>
      </c>
      <c r="G202" s="6">
        <v>1.64</v>
      </c>
    </row>
    <row r="203" spans="3:7" ht="15.5" x14ac:dyDescent="0.35">
      <c r="C203" t="s">
        <v>202</v>
      </c>
      <c r="D203" s="6">
        <v>189.45</v>
      </c>
      <c r="E203" s="6">
        <v>188.49</v>
      </c>
      <c r="F203" s="6">
        <v>180.36</v>
      </c>
      <c r="G203" s="6">
        <v>182.72</v>
      </c>
    </row>
    <row r="204" spans="3:7" ht="15.5" x14ac:dyDescent="0.35">
      <c r="C204" t="s">
        <v>203</v>
      </c>
      <c r="D204" s="5">
        <v>3045000000000</v>
      </c>
      <c r="E204" s="5">
        <v>3249000000000</v>
      </c>
      <c r="F204" s="5">
        <v>1034000000000</v>
      </c>
      <c r="G204" s="5">
        <v>750000000000</v>
      </c>
    </row>
    <row r="205" spans="3:7" ht="15.5" x14ac:dyDescent="0.35">
      <c r="C205" t="s">
        <v>204</v>
      </c>
      <c r="D205" s="5">
        <v>9157000000000</v>
      </c>
      <c r="E205" s="5">
        <v>7533000000000</v>
      </c>
      <c r="F205" s="5">
        <v>10154000000000</v>
      </c>
      <c r="G205" s="5">
        <v>10161000000000</v>
      </c>
    </row>
    <row r="206" spans="3:7" ht="15.5" x14ac:dyDescent="0.35">
      <c r="C206" t="s">
        <v>205</v>
      </c>
      <c r="D206" s="5">
        <v>26478000000000</v>
      </c>
      <c r="E206" s="5">
        <v>26367000000000</v>
      </c>
      <c r="F206" s="5">
        <v>25325000000000</v>
      </c>
      <c r="G206" s="5">
        <v>25691000000000</v>
      </c>
    </row>
    <row r="207" spans="3:7" ht="15.5" x14ac:dyDescent="0.35">
      <c r="C207" t="s">
        <v>23</v>
      </c>
      <c r="D207" s="5">
        <v>12202000000000</v>
      </c>
      <c r="E207" s="5">
        <v>10782000000000</v>
      </c>
      <c r="F207" s="5">
        <v>11188000000000</v>
      </c>
      <c r="G207" s="5">
        <v>10911000000000</v>
      </c>
    </row>
    <row r="208" spans="3:7" ht="15.5" x14ac:dyDescent="0.35">
      <c r="C208" t="s">
        <v>20</v>
      </c>
      <c r="D208" s="5">
        <v>8981000000000</v>
      </c>
      <c r="E208" s="5">
        <v>7839000000000</v>
      </c>
      <c r="F208" s="5">
        <v>7577000000000</v>
      </c>
      <c r="G208" s="5">
        <v>7353000000000</v>
      </c>
    </row>
    <row r="209" spans="3:15" ht="15.5" x14ac:dyDescent="0.35">
      <c r="C209" t="s">
        <v>206</v>
      </c>
      <c r="D209" s="5">
        <v>5782000000000</v>
      </c>
      <c r="E209" s="5">
        <v>4070000000000</v>
      </c>
      <c r="F209" s="5">
        <v>5664000000000</v>
      </c>
      <c r="G209" s="5">
        <v>6769000000000</v>
      </c>
    </row>
    <row r="210" spans="3:15" ht="15.5" x14ac:dyDescent="0.35">
      <c r="C210" t="s">
        <v>207</v>
      </c>
      <c r="D210" s="5">
        <v>678000000000</v>
      </c>
      <c r="E210" s="5">
        <v>-307000000000</v>
      </c>
      <c r="F210" s="5">
        <v>431000000000</v>
      </c>
      <c r="G210" s="5">
        <v>-180000000000</v>
      </c>
    </row>
    <row r="211" spans="3:15" ht="15.5" x14ac:dyDescent="0.35">
      <c r="C211" t="s">
        <v>208</v>
      </c>
      <c r="D211" s="5">
        <v>-592000000000</v>
      </c>
      <c r="E211" s="5">
        <v>-1208000000000</v>
      </c>
      <c r="F211" s="5">
        <v>-600000000000</v>
      </c>
      <c r="G211" s="5">
        <v>-832000000000</v>
      </c>
    </row>
    <row r="212" spans="3:15" ht="15.5" x14ac:dyDescent="0.35">
      <c r="C212" t="s">
        <v>12</v>
      </c>
      <c r="D212" s="5">
        <v>85000000000</v>
      </c>
      <c r="E212" s="5">
        <v>-1515000000000</v>
      </c>
      <c r="F212" s="5">
        <v>-169000000000</v>
      </c>
      <c r="G212" s="5">
        <v>-1012000000000</v>
      </c>
    </row>
    <row r="213" spans="3:15" ht="15.5" x14ac:dyDescent="0.35">
      <c r="C213" t="s">
        <v>15</v>
      </c>
      <c r="D213" s="6">
        <v>0.79</v>
      </c>
      <c r="E213" s="6">
        <v>-14.03</v>
      </c>
      <c r="F213" s="6">
        <v>-1.57</v>
      </c>
      <c r="G213" s="6">
        <v>-9.3699999999999992</v>
      </c>
    </row>
    <row r="214" spans="3:15" ht="15.5" x14ac:dyDescent="0.35">
      <c r="C214" t="s">
        <v>44</v>
      </c>
      <c r="I214" s="6">
        <v>4.51</v>
      </c>
      <c r="J214" s="6">
        <v>3.34</v>
      </c>
      <c r="K214" s="6">
        <v>0.98</v>
      </c>
      <c r="L214" s="6">
        <v>36499.47</v>
      </c>
      <c r="M214" s="6">
        <v>92017.95</v>
      </c>
      <c r="N214" s="6">
        <v>-121733.89</v>
      </c>
      <c r="O214" s="6">
        <v>-2829.27</v>
      </c>
    </row>
    <row r="215" spans="3:15" ht="15.5" x14ac:dyDescent="0.35">
      <c r="C215" t="s">
        <v>58</v>
      </c>
      <c r="I215" s="6">
        <v>126.39</v>
      </c>
      <c r="J215" s="6">
        <v>137.13</v>
      </c>
      <c r="K215" s="6">
        <v>571.42999999999995</v>
      </c>
      <c r="L215" s="5">
        <v>0</v>
      </c>
      <c r="M215" s="5">
        <v>0</v>
      </c>
      <c r="N215" s="5">
        <v>0</v>
      </c>
      <c r="O215" s="5">
        <v>0</v>
      </c>
    </row>
    <row r="216" spans="3:15" ht="15.5" x14ac:dyDescent="0.35">
      <c r="C216" t="s">
        <v>61</v>
      </c>
      <c r="I216" s="6">
        <v>2.6</v>
      </c>
      <c r="J216" s="6">
        <v>1.69</v>
      </c>
      <c r="K216" s="6">
        <v>2.98</v>
      </c>
      <c r="L216" s="5">
        <v>0</v>
      </c>
      <c r="M216" s="5">
        <v>0</v>
      </c>
      <c r="N216" s="5">
        <v>0</v>
      </c>
      <c r="O216" s="5">
        <v>0</v>
      </c>
    </row>
    <row r="217" spans="3:15" ht="15.5" x14ac:dyDescent="0.35">
      <c r="C217" t="s">
        <v>209</v>
      </c>
      <c r="I217" s="5">
        <v>3671000000000</v>
      </c>
      <c r="J217" s="5">
        <v>2667360000000</v>
      </c>
      <c r="K217" s="5">
        <v>1584960000000</v>
      </c>
      <c r="L217" s="5">
        <v>764940000000</v>
      </c>
    </row>
    <row r="218" spans="3:15" ht="15.5" x14ac:dyDescent="0.35">
      <c r="C218" t="s">
        <v>210</v>
      </c>
      <c r="I218" s="6">
        <v>7.8000000000000005E-3</v>
      </c>
      <c r="J218" s="6">
        <v>6.5000000000000006E-3</v>
      </c>
      <c r="K218" s="6">
        <v>2.0999999999999999E-3</v>
      </c>
      <c r="L218" s="6">
        <v>8.5000000000000006E-3</v>
      </c>
      <c r="M218" s="6">
        <v>9.5199999999999993E-2</v>
      </c>
      <c r="N218" s="6">
        <v>-2E-3</v>
      </c>
      <c r="O218" s="5">
        <v>0</v>
      </c>
    </row>
    <row r="219" spans="3:15" ht="15.5" x14ac:dyDescent="0.35">
      <c r="C219" t="s">
        <v>211</v>
      </c>
      <c r="I219" s="6">
        <v>1.84E-2</v>
      </c>
      <c r="J219" s="6">
        <v>1.44E-2</v>
      </c>
      <c r="K219" s="6">
        <v>4.5000000000000005E-3</v>
      </c>
      <c r="L219" s="6">
        <v>2.1600000000000001E-2</v>
      </c>
      <c r="M219" s="6">
        <v>9.5199999999999993E-2</v>
      </c>
      <c r="N219" s="6">
        <v>-2E-3</v>
      </c>
      <c r="O219" s="5">
        <v>0</v>
      </c>
    </row>
    <row r="220" spans="3:15" ht="15.5" x14ac:dyDescent="0.35">
      <c r="C220" t="s">
        <v>212</v>
      </c>
      <c r="I220" s="6">
        <v>4.2500000000000003E-2</v>
      </c>
      <c r="J220" s="6">
        <v>2.7000000000000003E-2</v>
      </c>
      <c r="K220" s="6">
        <v>1.8100000000000002E-2</v>
      </c>
      <c r="L220" s="6">
        <v>2.58E-2</v>
      </c>
      <c r="M220" s="6">
        <v>-1E-3</v>
      </c>
      <c r="N220" s="5">
        <v>0</v>
      </c>
      <c r="O220" s="6">
        <v>-1E-4</v>
      </c>
    </row>
    <row r="221" spans="3:15" ht="15.5" x14ac:dyDescent="0.35">
      <c r="C221" t="s">
        <v>213</v>
      </c>
      <c r="I221" s="6">
        <v>6.35</v>
      </c>
      <c r="J221" s="6">
        <v>10.029999999999999</v>
      </c>
      <c r="K221" s="6">
        <v>2.37</v>
      </c>
      <c r="L221" s="6">
        <v>1.41</v>
      </c>
    </row>
    <row r="222" spans="3:15" ht="15.5" x14ac:dyDescent="0.35">
      <c r="C222" t="s">
        <v>55</v>
      </c>
      <c r="I222" s="6">
        <v>2.3199999999999998</v>
      </c>
      <c r="J222" s="6">
        <v>1.97</v>
      </c>
      <c r="K222" s="6">
        <v>2.56</v>
      </c>
      <c r="L222" s="5">
        <v>0</v>
      </c>
      <c r="M222" s="5">
        <v>0</v>
      </c>
      <c r="N222" s="5">
        <v>0</v>
      </c>
      <c r="O222" s="5">
        <v>0</v>
      </c>
    </row>
    <row r="223" spans="3:15" ht="15.5" x14ac:dyDescent="0.35">
      <c r="C223" t="s">
        <v>52</v>
      </c>
      <c r="I223" s="6">
        <v>245.18</v>
      </c>
      <c r="J223" s="6">
        <v>232.57</v>
      </c>
      <c r="K223" s="6">
        <v>218.99</v>
      </c>
      <c r="L223" s="6">
        <v>1689920.73</v>
      </c>
      <c r="M223" s="6">
        <v>966226.53</v>
      </c>
      <c r="N223" s="6">
        <v>61283928.710000001</v>
      </c>
      <c r="O223" s="6">
        <v>83340281.629999995</v>
      </c>
    </row>
    <row r="224" spans="3:15" ht="15.5" x14ac:dyDescent="0.35">
      <c r="C224" t="s">
        <v>214</v>
      </c>
      <c r="I224" s="6">
        <v>3.01</v>
      </c>
      <c r="J224" s="6">
        <v>2.56</v>
      </c>
      <c r="K224" s="6">
        <v>3.34</v>
      </c>
      <c r="L224" s="5">
        <v>0</v>
      </c>
      <c r="M224" s="5">
        <v>0</v>
      </c>
      <c r="N224" s="5">
        <v>0</v>
      </c>
      <c r="O224" s="5">
        <v>0</v>
      </c>
    </row>
    <row r="225" spans="2:15" ht="15.5" x14ac:dyDescent="0.35">
      <c r="C225" t="s">
        <v>215</v>
      </c>
      <c r="I225" s="6">
        <v>189.45</v>
      </c>
      <c r="J225" s="6">
        <v>178.75</v>
      </c>
      <c r="K225" s="6">
        <v>167.59</v>
      </c>
      <c r="L225" s="6">
        <v>1115006.95</v>
      </c>
      <c r="M225" s="6">
        <v>966226.53</v>
      </c>
      <c r="N225" s="6">
        <v>61283928.710000001</v>
      </c>
      <c r="O225" s="6">
        <v>83340281.629999995</v>
      </c>
    </row>
    <row r="226" spans="2:15" ht="15.5" x14ac:dyDescent="0.35">
      <c r="C226" t="s">
        <v>216</v>
      </c>
      <c r="I226" s="5">
        <v>3045000000000</v>
      </c>
      <c r="J226" s="5">
        <v>746000000000</v>
      </c>
      <c r="L226" s="5">
        <v>279000000000</v>
      </c>
    </row>
    <row r="227" spans="2:15" ht="15.5" x14ac:dyDescent="0.35">
      <c r="C227" t="s">
        <v>217</v>
      </c>
      <c r="I227" s="5">
        <v>9157000000000</v>
      </c>
      <c r="J227" s="5">
        <v>8607000000000</v>
      </c>
      <c r="K227" s="5">
        <v>7193000000000</v>
      </c>
      <c r="L227" s="5">
        <v>8073000000000</v>
      </c>
    </row>
    <row r="228" spans="2:15" ht="15.5" x14ac:dyDescent="0.35">
      <c r="C228" t="s">
        <v>25</v>
      </c>
      <c r="I228" s="5">
        <v>12202000000000</v>
      </c>
      <c r="J228" s="5">
        <v>9353000000000</v>
      </c>
      <c r="K228" s="5">
        <v>7193000000000</v>
      </c>
      <c r="L228" s="5">
        <v>8353000000000</v>
      </c>
    </row>
    <row r="229" spans="2:15" ht="15.5" x14ac:dyDescent="0.35">
      <c r="C229" t="s">
        <v>22</v>
      </c>
      <c r="I229" s="5">
        <v>8981000000000</v>
      </c>
      <c r="J229" s="5">
        <v>5410000000000</v>
      </c>
      <c r="K229" s="5">
        <v>2712000000000</v>
      </c>
      <c r="L229" s="5">
        <v>3982000000000</v>
      </c>
      <c r="M229" s="5">
        <v>-2000000000</v>
      </c>
      <c r="N229" s="5">
        <v>0</v>
      </c>
      <c r="O229" s="5">
        <v>0</v>
      </c>
    </row>
    <row r="230" spans="2:15" ht="15.5" x14ac:dyDescent="0.35">
      <c r="C230" t="s">
        <v>218</v>
      </c>
      <c r="I230" s="5">
        <v>5782000000000</v>
      </c>
      <c r="J230" s="5">
        <v>6218000000000</v>
      </c>
      <c r="K230" s="5">
        <v>6574000000000</v>
      </c>
      <c r="L230" s="5">
        <v>4751000000000</v>
      </c>
      <c r="M230" s="5">
        <v>2000000000</v>
      </c>
      <c r="N230" s="5">
        <v>0</v>
      </c>
      <c r="O230" s="5">
        <v>0</v>
      </c>
    </row>
    <row r="231" spans="2:15" ht="15.5" x14ac:dyDescent="0.35">
      <c r="C231" t="s">
        <v>219</v>
      </c>
      <c r="I231" s="5">
        <v>622000000000</v>
      </c>
      <c r="J231" s="5">
        <v>1268000000000</v>
      </c>
      <c r="K231" s="5">
        <v>-239000000000</v>
      </c>
      <c r="L231" s="5">
        <v>1698000000000</v>
      </c>
      <c r="M231" s="5">
        <v>0</v>
      </c>
      <c r="N231" s="5">
        <v>0</v>
      </c>
      <c r="O231" s="5">
        <v>0</v>
      </c>
    </row>
    <row r="232" spans="2:15" ht="15.5" x14ac:dyDescent="0.35">
      <c r="C232" t="s">
        <v>220</v>
      </c>
      <c r="I232" s="5">
        <v>-3233000000000</v>
      </c>
      <c r="J232" s="5">
        <v>-3912000000000</v>
      </c>
      <c r="K232" s="5">
        <v>-5700000000000</v>
      </c>
      <c r="L232" s="5">
        <v>-8235000000000</v>
      </c>
    </row>
    <row r="233" spans="2:15" ht="15.5" x14ac:dyDescent="0.35">
      <c r="C233" t="s">
        <v>14</v>
      </c>
      <c r="I233" s="5">
        <v>-2611000000000</v>
      </c>
      <c r="J233" s="5">
        <v>-2644000000000</v>
      </c>
      <c r="K233" s="5">
        <v>-5939000000000</v>
      </c>
      <c r="L233" s="5">
        <v>-6537000000000</v>
      </c>
      <c r="M233" s="5">
        <v>0</v>
      </c>
      <c r="N233" s="5">
        <v>0</v>
      </c>
      <c r="O233" s="5">
        <v>0</v>
      </c>
    </row>
    <row r="234" spans="2:15" ht="15.5" x14ac:dyDescent="0.35">
      <c r="C234" t="s">
        <v>16</v>
      </c>
      <c r="I234" s="6">
        <v>-24.18</v>
      </c>
      <c r="J234" s="6">
        <v>-24.48</v>
      </c>
      <c r="K234" s="6">
        <v>-54.99</v>
      </c>
      <c r="L234" s="6">
        <v>-740337.57</v>
      </c>
      <c r="M234" s="6">
        <v>-30035.200000000001</v>
      </c>
      <c r="N234" s="6">
        <v>253.89</v>
      </c>
      <c r="O234" s="6">
        <v>-567.16</v>
      </c>
    </row>
    <row r="236" spans="2:15" ht="15.5" x14ac:dyDescent="0.35">
      <c r="B236" t="s">
        <v>221</v>
      </c>
      <c r="C236" t="s">
        <v>222</v>
      </c>
      <c r="D236" s="5">
        <v>71000000000</v>
      </c>
      <c r="E236" s="5">
        <v>318000000000</v>
      </c>
      <c r="F236" s="5">
        <v>154000000000</v>
      </c>
      <c r="G236" s="5">
        <v>-57000000000</v>
      </c>
      <c r="H236" s="5">
        <v>487000000000</v>
      </c>
      <c r="J236" s="5">
        <v>361000000000</v>
      </c>
      <c r="K236" s="5">
        <v>106000000000</v>
      </c>
      <c r="L236" s="5">
        <v>322000000000</v>
      </c>
      <c r="M236" s="5">
        <v>230000000</v>
      </c>
      <c r="N236" s="5">
        <v>-304000000</v>
      </c>
      <c r="O236" s="5">
        <v>-7000000</v>
      </c>
    </row>
    <row r="237" spans="2:15" ht="15.5" x14ac:dyDescent="0.35">
      <c r="C237" t="s">
        <v>43</v>
      </c>
      <c r="D237" s="6">
        <v>0.66</v>
      </c>
      <c r="E237" s="6">
        <v>2.95</v>
      </c>
      <c r="F237" s="6">
        <v>1.42</v>
      </c>
      <c r="G237" s="6">
        <v>-0.52</v>
      </c>
      <c r="H237" s="6">
        <v>4.51</v>
      </c>
      <c r="J237" s="6">
        <v>3.34</v>
      </c>
      <c r="K237" s="6">
        <v>0.98</v>
      </c>
      <c r="L237" s="6">
        <v>2.98</v>
      </c>
      <c r="M237" s="5">
        <v>0</v>
      </c>
      <c r="N237" s="5">
        <v>0</v>
      </c>
      <c r="O237" s="5">
        <v>0</v>
      </c>
    </row>
    <row r="238" spans="2:15" ht="15.5" x14ac:dyDescent="0.35">
      <c r="C238" t="s">
        <v>229</v>
      </c>
      <c r="D238" s="5">
        <v>8326000000000</v>
      </c>
      <c r="E238" s="5">
        <v>5031000000000</v>
      </c>
      <c r="F238" s="5">
        <v>4318000000000</v>
      </c>
      <c r="G238" s="5">
        <v>5989000000000</v>
      </c>
      <c r="H238" s="5">
        <v>23637000000000</v>
      </c>
      <c r="J238" s="5">
        <v>29238000000000</v>
      </c>
      <c r="K238" s="5">
        <v>20263000000000</v>
      </c>
      <c r="L238" s="5">
        <v>6780000000000</v>
      </c>
    </row>
    <row r="239" spans="2:15" ht="15.5" x14ac:dyDescent="0.35">
      <c r="C239" t="s">
        <v>234</v>
      </c>
      <c r="I239" s="6">
        <v>117.5</v>
      </c>
    </row>
    <row r="240" spans="2:15" ht="15.5" x14ac:dyDescent="0.35">
      <c r="C240" t="s">
        <v>235</v>
      </c>
      <c r="I240" s="6">
        <v>117.5</v>
      </c>
    </row>
    <row r="241" spans="3:9" ht="15.5" x14ac:dyDescent="0.35">
      <c r="C241" t="s">
        <v>724</v>
      </c>
      <c r="I241" s="6">
        <v>10.72</v>
      </c>
    </row>
    <row r="242" spans="3:9" ht="15.5" x14ac:dyDescent="0.35">
      <c r="C242" t="s">
        <v>236</v>
      </c>
      <c r="I242" s="6">
        <v>7.42</v>
      </c>
    </row>
    <row r="243" spans="3:9" ht="15.5" x14ac:dyDescent="0.35">
      <c r="C243" t="s">
        <v>237</v>
      </c>
      <c r="I243" s="6">
        <v>8.5000000000000006E-3</v>
      </c>
    </row>
    <row r="244" spans="3:9" ht="15.5" x14ac:dyDescent="0.35">
      <c r="C244" t="s">
        <v>238</v>
      </c>
      <c r="I244" s="6">
        <v>2.42</v>
      </c>
    </row>
    <row r="245" spans="3:9" ht="15.5" x14ac:dyDescent="0.35">
      <c r="C245" t="s">
        <v>239</v>
      </c>
      <c r="I245" s="6">
        <v>2.16</v>
      </c>
    </row>
    <row r="246" spans="3:9" ht="15.5" x14ac:dyDescent="0.35">
      <c r="C246" t="s">
        <v>240</v>
      </c>
      <c r="I246" s="6">
        <v>92.05</v>
      </c>
    </row>
    <row r="247" spans="3:9" ht="15.5" x14ac:dyDescent="0.35">
      <c r="C247" t="s">
        <v>241</v>
      </c>
      <c r="I247" s="6">
        <v>-21.92</v>
      </c>
    </row>
    <row r="248" spans="3:9" ht="15.5" x14ac:dyDescent="0.35">
      <c r="C248" t="s">
        <v>242</v>
      </c>
      <c r="I248" s="6">
        <v>38.53</v>
      </c>
    </row>
    <row r="249" spans="3:9" ht="15.5" x14ac:dyDescent="0.35">
      <c r="C249" t="s">
        <v>243</v>
      </c>
      <c r="I249" s="5">
        <v>22</v>
      </c>
    </row>
    <row r="250" spans="3:9" ht="15.5" x14ac:dyDescent="0.35">
      <c r="C250" t="s">
        <v>244</v>
      </c>
      <c r="I250" s="6">
        <v>3.39</v>
      </c>
    </row>
    <row r="251" spans="3:9" ht="15.5" x14ac:dyDescent="0.35">
      <c r="C251" t="s">
        <v>245</v>
      </c>
      <c r="I251" s="6">
        <v>-1.25</v>
      </c>
    </row>
    <row r="252" spans="3:9" ht="15.5" x14ac:dyDescent="0.35">
      <c r="C252" t="s">
        <v>246</v>
      </c>
      <c r="I252" s="6">
        <v>4.51</v>
      </c>
    </row>
    <row r="253" spans="3:9" ht="15.5" x14ac:dyDescent="0.35">
      <c r="C253" t="s">
        <v>247</v>
      </c>
      <c r="I253" s="6">
        <v>4.51</v>
      </c>
    </row>
    <row r="254" spans="3:9" ht="15.5" x14ac:dyDescent="0.35">
      <c r="C254" t="s">
        <v>248</v>
      </c>
      <c r="I254" s="6">
        <v>218.87</v>
      </c>
    </row>
    <row r="255" spans="3:9" ht="15.5" x14ac:dyDescent="0.35">
      <c r="C255" t="s">
        <v>249</v>
      </c>
      <c r="D255" s="6">
        <v>29.82</v>
      </c>
    </row>
    <row r="256" spans="3:9" ht="15.5" x14ac:dyDescent="0.35">
      <c r="C256" t="s">
        <v>250</v>
      </c>
      <c r="I256" s="6">
        <v>245.18</v>
      </c>
    </row>
    <row r="257" spans="3:9" ht="15.5" x14ac:dyDescent="0.35">
      <c r="C257" t="s">
        <v>251</v>
      </c>
      <c r="I257" s="6">
        <v>-24.18</v>
      </c>
    </row>
    <row r="258" spans="3:9" ht="15.5" x14ac:dyDescent="0.35">
      <c r="C258" t="s">
        <v>252</v>
      </c>
      <c r="D258" s="6">
        <v>1.62</v>
      </c>
    </row>
    <row r="259" spans="3:9" ht="15.5" x14ac:dyDescent="0.35">
      <c r="C259" t="s">
        <v>253</v>
      </c>
      <c r="D259" s="6">
        <v>1.2</v>
      </c>
    </row>
    <row r="260" spans="3:9" ht="15.5" x14ac:dyDescent="0.35">
      <c r="C260" t="s">
        <v>254</v>
      </c>
      <c r="D260" s="6">
        <v>0.46</v>
      </c>
    </row>
    <row r="261" spans="3:9" ht="15.5" x14ac:dyDescent="0.35">
      <c r="C261" t="s">
        <v>255</v>
      </c>
      <c r="D261" s="6">
        <v>0.35</v>
      </c>
    </row>
    <row r="262" spans="3:9" ht="15.5" x14ac:dyDescent="0.35">
      <c r="C262" t="s">
        <v>256</v>
      </c>
      <c r="D262" s="6">
        <v>0.88</v>
      </c>
    </row>
    <row r="263" spans="3:9" ht="15.5" x14ac:dyDescent="0.35">
      <c r="C263" t="s">
        <v>257</v>
      </c>
      <c r="D263" s="6">
        <v>0.2</v>
      </c>
    </row>
    <row r="264" spans="3:9" ht="15.5" x14ac:dyDescent="0.35">
      <c r="C264" t="s">
        <v>258</v>
      </c>
      <c r="D264" s="6">
        <v>2.36</v>
      </c>
    </row>
    <row r="265" spans="3:9" ht="15.5" x14ac:dyDescent="0.35">
      <c r="C265" t="s">
        <v>259</v>
      </c>
      <c r="I265" s="6">
        <v>6.35</v>
      </c>
    </row>
    <row r="266" spans="3:9" ht="15.5" x14ac:dyDescent="0.35">
      <c r="C266" t="s">
        <v>12</v>
      </c>
      <c r="D266" s="5">
        <v>85000000000</v>
      </c>
    </row>
    <row r="267" spans="3:9" ht="15.5" x14ac:dyDescent="0.35">
      <c r="C267" t="s">
        <v>260</v>
      </c>
      <c r="I267" s="6">
        <v>2.11</v>
      </c>
    </row>
    <row r="268" spans="3:9" ht="15.5" x14ac:dyDescent="0.35">
      <c r="C268" t="s">
        <v>261</v>
      </c>
      <c r="I268" s="6">
        <v>7.8000000000000005E-3</v>
      </c>
    </row>
    <row r="269" spans="3:9" ht="15.5" x14ac:dyDescent="0.35">
      <c r="C269" t="s">
        <v>262</v>
      </c>
      <c r="I269" s="6">
        <v>1.84E-2</v>
      </c>
    </row>
    <row r="270" spans="3:9" ht="15.5" x14ac:dyDescent="0.35">
      <c r="C270" t="s">
        <v>263</v>
      </c>
      <c r="I270" s="6">
        <v>4.1599999999999998E-2</v>
      </c>
    </row>
    <row r="271" spans="3:9" ht="15.5" x14ac:dyDescent="0.35">
      <c r="C271" t="s">
        <v>264</v>
      </c>
      <c r="I271" s="6">
        <v>3.7900000000000003E-2</v>
      </c>
    </row>
    <row r="272" spans="3:9" ht="15.5" x14ac:dyDescent="0.35">
      <c r="C272" t="s">
        <v>265</v>
      </c>
      <c r="D272" s="6">
        <v>48.26</v>
      </c>
    </row>
    <row r="273" spans="3:9" ht="15.5" x14ac:dyDescent="0.35">
      <c r="C273" t="s">
        <v>266</v>
      </c>
      <c r="D273" s="6">
        <v>47.95</v>
      </c>
    </row>
    <row r="274" spans="3:9" ht="15.5" x14ac:dyDescent="0.35">
      <c r="C274" t="s">
        <v>340</v>
      </c>
      <c r="D274" s="6">
        <v>29.13</v>
      </c>
    </row>
    <row r="275" spans="3:9" ht="15.5" x14ac:dyDescent="0.35">
      <c r="C275" t="s">
        <v>267</v>
      </c>
      <c r="D275" s="6">
        <v>67.08</v>
      </c>
    </row>
    <row r="276" spans="3:9" ht="15.5" x14ac:dyDescent="0.35">
      <c r="C276" t="s">
        <v>268</v>
      </c>
      <c r="D276" s="6">
        <v>1.89</v>
      </c>
    </row>
    <row r="277" spans="3:9" ht="15.5" x14ac:dyDescent="0.35">
      <c r="C277" t="s">
        <v>269</v>
      </c>
      <c r="I277" s="6">
        <v>0.39</v>
      </c>
    </row>
    <row r="278" spans="3:9" ht="15.5" x14ac:dyDescent="0.35">
      <c r="C278" t="s">
        <v>270</v>
      </c>
      <c r="I278" s="6">
        <v>5.59</v>
      </c>
    </row>
    <row r="279" spans="3:9" ht="15.5" x14ac:dyDescent="0.35">
      <c r="C279" t="s">
        <v>39</v>
      </c>
      <c r="I279" s="5">
        <v>57238000000000</v>
      </c>
    </row>
    <row r="280" spans="3:9" ht="15.5" x14ac:dyDescent="0.35">
      <c r="C280" t="s">
        <v>271</v>
      </c>
      <c r="I280" s="5">
        <v>79000000000000</v>
      </c>
    </row>
    <row r="281" spans="3:9" ht="15.5" x14ac:dyDescent="0.35">
      <c r="C281" t="s">
        <v>272</v>
      </c>
      <c r="I281" s="5">
        <v>108000000000</v>
      </c>
    </row>
    <row r="282" spans="3:9" ht="15.5" x14ac:dyDescent="0.35">
      <c r="C282" t="s">
        <v>273</v>
      </c>
      <c r="I282" s="6">
        <v>0.26640000000000003</v>
      </c>
    </row>
    <row r="283" spans="3:9" ht="15.5" x14ac:dyDescent="0.35">
      <c r="C283" t="s">
        <v>274</v>
      </c>
      <c r="D283" s="6">
        <v>0.14849999999999999</v>
      </c>
    </row>
    <row r="284" spans="3:9" ht="15.5" x14ac:dyDescent="0.35">
      <c r="C284" t="s">
        <v>275</v>
      </c>
      <c r="D284" s="6">
        <v>0.12570000000000001</v>
      </c>
    </row>
    <row r="285" spans="3:9" ht="15.5" x14ac:dyDescent="0.35">
      <c r="C285" t="s">
        <v>276</v>
      </c>
      <c r="D285" s="6">
        <v>8.5000000000000006E-3</v>
      </c>
    </row>
    <row r="286" spans="3:9" ht="15.5" x14ac:dyDescent="0.35">
      <c r="C286" t="s">
        <v>277</v>
      </c>
      <c r="D286" s="6">
        <v>0.1338</v>
      </c>
    </row>
    <row r="287" spans="3:9" ht="15.5" x14ac:dyDescent="0.35">
      <c r="C287" t="s">
        <v>278</v>
      </c>
      <c r="D287" s="6">
        <v>1.2536</v>
      </c>
    </row>
    <row r="288" spans="3:9" ht="15.5" x14ac:dyDescent="0.35">
      <c r="C288" t="s">
        <v>279</v>
      </c>
      <c r="D288" s="6">
        <v>4.1100000000000005E-2</v>
      </c>
    </row>
    <row r="289" spans="3:9" ht="15.5" x14ac:dyDescent="0.35">
      <c r="C289" t="s">
        <v>286</v>
      </c>
      <c r="I289" s="5">
        <v>7</v>
      </c>
    </row>
    <row r="290" spans="3:9" ht="15.5" x14ac:dyDescent="0.35">
      <c r="C290" t="s">
        <v>287</v>
      </c>
      <c r="I290" s="6">
        <v>0.56999999999999995</v>
      </c>
    </row>
    <row r="291" spans="3:9" ht="15.5" x14ac:dyDescent="0.35">
      <c r="C291" t="s">
        <v>288</v>
      </c>
      <c r="I291" s="6">
        <v>0.96</v>
      </c>
    </row>
    <row r="292" spans="3:9" ht="15.5" x14ac:dyDescent="0.35">
      <c r="C292" t="s">
        <v>289</v>
      </c>
      <c r="I292" s="6">
        <v>0.09</v>
      </c>
    </row>
    <row r="293" spans="3:9" ht="15.5" x14ac:dyDescent="0.35">
      <c r="C293" t="s">
        <v>553</v>
      </c>
      <c r="I293" s="6">
        <v>0.33</v>
      </c>
    </row>
    <row r="294" spans="3:9" ht="15.5" x14ac:dyDescent="0.35">
      <c r="C294" t="s">
        <v>290</v>
      </c>
      <c r="I294" s="6">
        <v>0.35</v>
      </c>
    </row>
    <row r="295" spans="3:9" ht="15.5" x14ac:dyDescent="0.35">
      <c r="C295" t="s">
        <v>291</v>
      </c>
      <c r="I295" s="6">
        <v>0.3</v>
      </c>
    </row>
    <row r="296" spans="3:9" ht="15.5" x14ac:dyDescent="0.35">
      <c r="C296" t="s">
        <v>292</v>
      </c>
      <c r="I296" s="6">
        <v>0.51</v>
      </c>
    </row>
    <row r="297" spans="3:9" ht="15.5" x14ac:dyDescent="0.35">
      <c r="C297" t="s">
        <v>293</v>
      </c>
      <c r="I297" s="5">
        <v>23637000000000</v>
      </c>
    </row>
    <row r="298" spans="3:9" ht="15.5" x14ac:dyDescent="0.35">
      <c r="C298" t="s">
        <v>294</v>
      </c>
      <c r="I298" s="5">
        <v>2743000000000</v>
      </c>
    </row>
    <row r="299" spans="3:9" ht="15.5" x14ac:dyDescent="0.35">
      <c r="C299" t="s">
        <v>295</v>
      </c>
      <c r="I299" s="5">
        <v>3671000000000</v>
      </c>
    </row>
    <row r="300" spans="3:9" ht="15.5" x14ac:dyDescent="0.35">
      <c r="C300" t="s">
        <v>296</v>
      </c>
      <c r="I300" s="5">
        <v>487000000000</v>
      </c>
    </row>
    <row r="301" spans="3:9" ht="15.5" x14ac:dyDescent="0.35">
      <c r="C301" t="s">
        <v>297</v>
      </c>
      <c r="D301" s="5">
        <v>3221000000000</v>
      </c>
    </row>
    <row r="302" spans="3:9" ht="15.5" x14ac:dyDescent="0.35">
      <c r="C302" t="s">
        <v>298</v>
      </c>
      <c r="D302" s="5">
        <v>62455000000000</v>
      </c>
    </row>
    <row r="303" spans="3:9" ht="15.5" x14ac:dyDescent="0.35">
      <c r="C303" t="s">
        <v>299</v>
      </c>
      <c r="D303" s="5">
        <v>23195000000000</v>
      </c>
    </row>
    <row r="304" spans="3:9" ht="15.5" x14ac:dyDescent="0.35">
      <c r="C304" t="s">
        <v>206</v>
      </c>
      <c r="D304" s="5">
        <v>5782000000000</v>
      </c>
    </row>
    <row r="305" spans="3:9" ht="15.5" x14ac:dyDescent="0.35">
      <c r="C305" t="s">
        <v>205</v>
      </c>
      <c r="I305" s="5">
        <v>26478000000000</v>
      </c>
    </row>
    <row r="306" spans="3:9" ht="15.5" x14ac:dyDescent="0.35">
      <c r="C306" t="s">
        <v>204</v>
      </c>
      <c r="D306" s="5">
        <v>9157000000000</v>
      </c>
    </row>
    <row r="307" spans="3:9" ht="15.5" x14ac:dyDescent="0.35">
      <c r="C307" t="s">
        <v>203</v>
      </c>
      <c r="D307" s="5">
        <v>3045000000000</v>
      </c>
    </row>
    <row r="308" spans="3:9" ht="15.5" x14ac:dyDescent="0.35">
      <c r="C308" t="s">
        <v>23</v>
      </c>
      <c r="D308" s="5">
        <v>12202000000000</v>
      </c>
    </row>
    <row r="309" spans="3:9" ht="15.5" x14ac:dyDescent="0.35">
      <c r="C309" t="s">
        <v>20</v>
      </c>
      <c r="D309" s="5">
        <v>8981000000000</v>
      </c>
    </row>
    <row r="310" spans="3:9" ht="15.5" x14ac:dyDescent="0.35">
      <c r="C310" t="s">
        <v>300</v>
      </c>
      <c r="I310" s="5">
        <v>39259000000000</v>
      </c>
    </row>
    <row r="311" spans="3:9" ht="15.5" x14ac:dyDescent="0.35">
      <c r="C311" t="s">
        <v>301</v>
      </c>
      <c r="I311" s="5">
        <v>622000000000</v>
      </c>
    </row>
    <row r="312" spans="3:9" ht="15.5" x14ac:dyDescent="0.35">
      <c r="C312" t="s">
        <v>302</v>
      </c>
      <c r="I312" s="5">
        <v>-4045000000000</v>
      </c>
    </row>
    <row r="313" spans="3:9" ht="15.5" x14ac:dyDescent="0.35">
      <c r="C313" t="s">
        <v>303</v>
      </c>
      <c r="I313" s="5">
        <v>2646000000000</v>
      </c>
    </row>
    <row r="314" spans="3:9" ht="15.5" x14ac:dyDescent="0.35">
      <c r="C314" t="s">
        <v>304</v>
      </c>
      <c r="I314" s="5">
        <v>-3233000000000</v>
      </c>
    </row>
    <row r="315" spans="3:9" ht="15.5" x14ac:dyDescent="0.35">
      <c r="C315" t="s">
        <v>305</v>
      </c>
      <c r="I315" s="5">
        <v>-2611000000000</v>
      </c>
    </row>
  </sheetData>
  <pageMargins left="0.7" right="0.7" top="0.75" bottom="0.75" header="0.3" footer="0.3"/>
  <ignoredErrors>
    <ignoredError sqref="A1:O31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800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801</v>
      </c>
      <c r="D2" s="2" vm="51">
        <f ca="1">IFERROR(_xlfn.STOCKHISTORY("XIDX:" &amp; $C$1, D3, , 0, 0, 1), "Libur")</f>
        <v>212</v>
      </c>
      <c r="H2" s="2" vm="51">
        <f ca="1">IFERROR(INDEX(D2:G2,COUNT(D2:G2)),"")</f>
        <v>212</v>
      </c>
      <c r="I2" s="2" vm="80">
        <f ca="1">IFERROR(_xlfn.STOCKHISTORY("XIDX:" &amp; $C$1, I1, , 0, 0, 1), "Libur")</f>
        <v>232</v>
      </c>
      <c r="J2" s="2" vm="81">
        <f ca="1">IFERROR(_xlfn.STOCKHISTORY("XIDX:" &amp; $C$1, J1, , 0, 0, 1), "Libur")</f>
        <v>310</v>
      </c>
      <c r="K2" s="2" vm="82">
        <f ca="1">IFERROR(_xlfn.STOCKHISTORY("XIDX:" &amp; $C$1, K1, , 0, 0, 1), "Libur")</f>
        <v>575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48199779950</v>
      </c>
      <c r="H4" s="2">
        <f>IFERROR(SUM(D4:G4)*(4/MAX(1,COUNT(D4:G4))),"")</f>
        <v>192799119800</v>
      </c>
      <c r="I4" s="2">
        <f>IFERROR(INDEX(I51:I500,MATCH($C$4,$C$51:$C$500,0)),"")</f>
        <v>180957047079</v>
      </c>
      <c r="J4" s="2">
        <f>IFERROR(INDEX(J51:J500,MATCH($C$4,$C$51:$C$500,0)),"")</f>
        <v>229340286787</v>
      </c>
      <c r="K4" s="2">
        <f>IFERROR(INDEX(K51:K500,MATCH($C$4,$C$51:$C$500,0)),"")</f>
        <v>399266687835</v>
      </c>
      <c r="L4" s="2">
        <f>IFERROR(INDEX(L51:L500,MATCH($C$4,$C$51:$C$500,0)),"")</f>
        <v>321849469846</v>
      </c>
      <c r="M4" s="2">
        <f>IFERROR(INDEX(M51:M500,MATCH($C$4,$C$51:$C$500,0)),"")</f>
        <v>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-8966340561</v>
      </c>
      <c r="H5" s="2">
        <f>IFERROR(SUM(D5:G5)*(4/MAX(1,COUNT(D5:G5))),"")</f>
        <v>-35865362244</v>
      </c>
      <c r="I5" s="2">
        <f>IFERROR(INDEX(I51:I500,MATCH($C$5,$C$51:$C$500,0)),"")</f>
        <v>-34017440929</v>
      </c>
      <c r="J5" s="2">
        <f>IFERROR(INDEX(J51:J500,MATCH($C$5,$C$51:$C$500,0)),"")</f>
        <v>-321709600</v>
      </c>
      <c r="K5" s="2">
        <f>IFERROR(INDEX(K51:K500,MATCH($C$5,$C$51:$C$500,0)),"")</f>
        <v>-1140911665</v>
      </c>
      <c r="L5" s="2">
        <f>IFERROR(INDEX(L51:L500,MATCH($C$5,$C$51:$C$500,0)),"")</f>
        <v>1801201500</v>
      </c>
      <c r="M5" s="2">
        <f>IFERROR(INDEX(M51:M500,MATCH($C$5,$C$51:$C$500,0)),"")</f>
        <v>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1287531438039</v>
      </c>
      <c r="H6" s="2">
        <f>IFERROR(INDEX(D6:G6,COUNT(D6:G6)),"")</f>
        <v>1287531438039</v>
      </c>
      <c r="I6" s="2">
        <f>IFERROR(INDEX(I51:I500,MATCH($C$6,$C$51:$C$500,0)),"")</f>
        <v>1296497778600</v>
      </c>
      <c r="J6" s="2">
        <f>IFERROR(INDEX(J51:J500,MATCH($C$6,$C$51:$C$500,0)),"")</f>
        <v>1330525481065</v>
      </c>
      <c r="K6" s="2">
        <f>IFERROR(INDEX(K51:K500,MATCH($C$6,$C$51:$C$500,0)),"")</f>
        <v>1226390774332</v>
      </c>
      <c r="L6" s="2">
        <f>IFERROR(INDEX(L51:L500,MATCH($C$6,$C$51:$C$500,0)),"")</f>
        <v>912807604156</v>
      </c>
      <c r="M6" s="2">
        <f>IFERROR(INDEX(M51:M500,MATCH($C$6,$C$51:$C$500,0)),"")</f>
        <v>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6.81</v>
      </c>
      <c r="H7" s="3">
        <f>IFERROR(INDEX(D7:G7,COUNT(D7:G7)),"")</f>
        <v>6.81</v>
      </c>
      <c r="I7" s="3">
        <f>IFERROR(INDEX(I51:I500,MATCH($C$7,$C$51:$C$500,0))/1000000000,"")</f>
        <v>6.81</v>
      </c>
      <c r="J7" s="3">
        <f>IFERROR(INDEX(J51:J500,MATCH($C$7,$C$51:$C$500,0))/1000000000,"")</f>
        <v>6.81</v>
      </c>
      <c r="K7" s="3">
        <f>IFERROR(INDEX(K51:K500,MATCH($C$7,$C$51:$C$500,0))/1000000000,"")</f>
        <v>6.19</v>
      </c>
      <c r="L7" s="3">
        <f>IFERROR(INDEX(L51:L500,MATCH($C$7,$C$51:$C$500,0))/1000000000,"")</f>
        <v>0.32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>IFERROR(INDEX(I51:I500,MATCH($C$8,$C$51:$C$500,0)),"")</f>
        <v>17000000000</v>
      </c>
      <c r="J8" s="2">
        <f>IFERROR(INDEX(J51:J500,MATCH($C$8,$C$51:$C$500,0)),"")</f>
        <v>-50000000000</v>
      </c>
      <c r="K8" s="2">
        <f>IFERROR(INDEX(K51:K500,MATCH($C$8,$C$51:$C$500,0)),"")</f>
        <v>-46000000000</v>
      </c>
      <c r="L8" s="2">
        <f>IFERROR(INDEX(L51:L500,MATCH($C$8,$C$51:$C$500,0)),"")</f>
        <v>8000000000</v>
      </c>
      <c r="M8" s="2">
        <f>IFERROR(INDEX(M51:M500,MATCH($C$8,$C$51:$C$500,0)),"")</f>
        <v>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-0.28000000000000003</v>
      </c>
      <c r="H9" s="3">
        <f>IFERROR(INDEX(D9:G9,COUNT(D9:G9)),"")</f>
        <v>-0.28000000000000003</v>
      </c>
      <c r="I9" s="3">
        <f>IFERROR(INDEX(I51:I500,MATCH($C$9,$C$51:$C$500,0)),"")</f>
        <v>2.4900000000000002</v>
      </c>
      <c r="J9" s="3">
        <f>IFERROR(INDEX(J51:J500,MATCH($C$9,$C$51:$C$500,0)),"")</f>
        <v>-7.36</v>
      </c>
      <c r="K9" s="3">
        <f>IFERROR(INDEX(K51:K500,MATCH($C$9,$C$51:$C$500,0)),"")</f>
        <v>-7.43</v>
      </c>
      <c r="L9" s="3">
        <f>IFERROR(INDEX(L51:L500,MATCH($C$9,$C$51:$C$500,0)),"")</f>
        <v>25.83</v>
      </c>
      <c r="M9" s="3">
        <f>IFERROR(INDEX(M51:M500,MATCH($C$9,$C$51:$C$500,0)),"")</f>
        <v>0</v>
      </c>
    </row>
    <row r="10" spans="1:13" ht="15.5" x14ac:dyDescent="0.35">
      <c r="C10" t="s">
        <v>17</v>
      </c>
      <c r="D10" s="3">
        <f ca="1">IFERROR(IF(D9=0,"",D2/D9),"")</f>
        <v>-757.14285714285711</v>
      </c>
      <c r="I10" s="3">
        <f ca="1">IFERROR(IF(I9=0,"",I2/I9),"")</f>
        <v>93.172690763052202</v>
      </c>
      <c r="J10" s="3">
        <f ca="1">IFERROR(IF(J9=0,"",J2/J9),"")</f>
        <v>-42.119565217391305</v>
      </c>
      <c r="K10" s="3">
        <f ca="1">IFERROR(IF(K9=0,"",K2/K9),"")</f>
        <v>-77.388963660834463</v>
      </c>
      <c r="L10" s="3" t="str">
        <f ca="1">IFERROR(IF(L9=0,"",L2/L9),"")</f>
        <v/>
      </c>
      <c r="M10" s="3" t="str">
        <f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14186892403</v>
      </c>
      <c r="H11" s="2">
        <f>IFERROR(INDEX(D11:G11,COUNT(D11:G11)),"")</f>
        <v>14186892403</v>
      </c>
      <c r="I11" s="2">
        <f>IFERROR(INDEX(I51:I500,MATCH($C$11,$C$51:$C$500,0)),"")</f>
        <v>23999313005</v>
      </c>
      <c r="J11" s="2">
        <f>IFERROR(INDEX(J51:J500,MATCH($C$11,$C$51:$C$500,0)),"")</f>
        <v>46018082201</v>
      </c>
      <c r="K11" s="2">
        <f>IFERROR(INDEX(K51:K500,MATCH($C$11,$C$51:$C$500,0)),"")</f>
        <v>114411330909</v>
      </c>
      <c r="L11" s="2">
        <f>IFERROR(INDEX(L51:L500,MATCH($C$11,$C$51:$C$500,0)),"")</f>
        <v>18425331000</v>
      </c>
      <c r="M11" s="2">
        <f>IFERROR(INDEX(M51:M500,MATCH($C$11,$C$51:$C$500,0)),"")</f>
        <v>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281000000000</v>
      </c>
      <c r="H12" s="2">
        <f>IFERROR(INDEX(D12:G12,COUNT(D12:G12)),"")</f>
        <v>281000000000</v>
      </c>
      <c r="I12" s="2">
        <f>IFERROR(INDEX(I51:I500,MATCH($C$12,$C$51:$C$500,0)),"")</f>
        <v>278000000000</v>
      </c>
      <c r="J12" s="2">
        <f>IFERROR(INDEX(J51:J500,MATCH($C$12,$C$51:$C$500,0)),"")</f>
        <v>220000000000</v>
      </c>
      <c r="K12" s="2">
        <f>IFERROR(INDEX(K51:K500,MATCH($C$12,$C$51:$C$500,0)),"")</f>
        <v>-4000000000</v>
      </c>
      <c r="L12" s="2">
        <f>IFERROR(INDEX(L51:L500,MATCH($C$12,$C$51:$C$500,0)),"")</f>
        <v>108000000000</v>
      </c>
      <c r="M12" s="2">
        <f>IFERROR(INDEX(M51:M500,MATCH($C$12,$C$51:$C$500,0)),"")</f>
        <v>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296000000000</v>
      </c>
      <c r="H13" s="2">
        <f>IFERROR(INDEX(D13:G13,COUNT(D13:G13)),"")</f>
        <v>296000000000</v>
      </c>
      <c r="I13" s="2">
        <f>IFERROR(INDEX(I51:I500,MATCH($C$13,$C$51:$C$500,0)),"")</f>
        <v>302000000000</v>
      </c>
      <c r="J13" s="2">
        <f>IFERROR(INDEX(J51:J500,MATCH($C$13,$C$51:$C$500,0)),"")</f>
        <v>266000000000</v>
      </c>
      <c r="K13" s="2">
        <f>IFERROR(INDEX(K51:K500,MATCH($C$13,$C$51:$C$500,0)),"")</f>
        <v>110000000000</v>
      </c>
      <c r="L13" s="2">
        <f>IFERROR(INDEX(L51:L500,MATCH($C$13,$C$51:$C$500,0)),"")</f>
        <v>127000000000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-7725257615</v>
      </c>
      <c r="H14" s="2">
        <f>IFERROR(SUM(D14:G14)*(4/MAX(1,COUNT(D14:G14))),"")</f>
        <v>-30901030460</v>
      </c>
      <c r="I14" s="2">
        <f>IFERROR(INDEX(I51:I500,MATCH($C$14,$C$51:$C$500,0)),"")</f>
        <v>-33036999781</v>
      </c>
      <c r="J14" s="2">
        <f>IFERROR(INDEX(J51:J500,MATCH($C$14,$C$51:$C$500,0)),"")</f>
        <v>-17749335602</v>
      </c>
      <c r="K14" s="2">
        <f>IFERROR(INDEX(K51:K500,MATCH($C$14,$C$51:$C$500,0)),"")</f>
        <v>-14779995884</v>
      </c>
      <c r="L14" s="2">
        <f>IFERROR(INDEX(L51:L500,MATCH($C$14,$C$51:$C$500,0)),"")</f>
        <v>-15311484014</v>
      </c>
      <c r="M14" s="2">
        <f>IFERROR(INDEX(M51:M500,MATCH($C$14,$C$51:$C$500,0)),"")</f>
        <v>0</v>
      </c>
    </row>
    <row r="15" spans="1:13" ht="15.5" x14ac:dyDescent="0.35">
      <c r="C15" t="s">
        <v>27</v>
      </c>
      <c r="D15" s="2">
        <f>IFERROR(INDEX(D51:D500,MATCH($C$15,$C$51:$C$500,0)),"")</f>
        <v>3199603331</v>
      </c>
      <c r="H15" s="2">
        <f>IFERROR(SUM(D15:G15)*(4/MAX(1,COUNT(D15:G15))),"")</f>
        <v>12798413324</v>
      </c>
      <c r="I15" s="2">
        <f>IFERROR(INDEX(I51:I500,MATCH($C$15,$C$51:$C$500,0)),"")</f>
        <v>25857579747</v>
      </c>
      <c r="J15" s="2">
        <f>IFERROR(INDEX(J51:J500,MATCH($C$15,$C$51:$C$500,0)),"")</f>
        <v>48978045810</v>
      </c>
      <c r="K15" s="2">
        <f>IFERROR(INDEX(K51:K500,MATCH($C$15,$C$51:$C$500,0)),"")</f>
        <v>-30922364564</v>
      </c>
      <c r="L15" s="2">
        <f>IFERROR(INDEX(L51:L500,MATCH($C$15,$C$51:$C$500,0)),"")</f>
        <v>-19568382013</v>
      </c>
      <c r="M15" s="2">
        <f>IFERROR(INDEX(M51:M500,MATCH($C$15,$C$51:$C$500,0)),"")</f>
        <v>0</v>
      </c>
    </row>
    <row r="16" spans="1:13" ht="15.5" x14ac:dyDescent="0.35">
      <c r="C16" t="s">
        <v>28</v>
      </c>
      <c r="D16" s="2">
        <f>IFERROR(INDEX(D51:D500,MATCH($C$16,$C$51:$C$500,0)),"")</f>
        <v>-12165943893</v>
      </c>
      <c r="H16" s="2">
        <f>IFERROR(SUM(D16:G16)*(4/MAX(1,COUNT(D16:G16))),"")</f>
        <v>-48663775572</v>
      </c>
      <c r="I16" s="2">
        <f>IFERROR(INDEX(I51:I500,MATCH($C$16,$C$51:$C$500,0)),"")</f>
        <v>-80157364666</v>
      </c>
      <c r="J16" s="2">
        <f>IFERROR(INDEX(J51:J500,MATCH($C$16,$C$51:$C$500,0)),"")</f>
        <v>-227745839240</v>
      </c>
      <c r="K16" s="2">
        <f>IFERROR(INDEX(K51:K500,MATCH($C$16,$C$51:$C$500,0)),"")</f>
        <v>133903454273</v>
      </c>
      <c r="L16" s="2">
        <f>IFERROR(INDEX(L51:L500,MATCH($C$16,$C$51:$C$500,0)),"")</f>
        <v>106864632332</v>
      </c>
      <c r="M16" s="2">
        <f>IFERROR(INDEX(M51:M500,MATCH($C$16,$C$51:$C$500,0)),"")</f>
        <v>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802</v>
      </c>
    </row>
    <row r="19" spans="1:13" ht="15.5" x14ac:dyDescent="0.35">
      <c r="A19" t="s">
        <v>36</v>
      </c>
      <c r="C19" t="s">
        <v>37</v>
      </c>
    </row>
    <row r="20" spans="1:13" ht="15.5" x14ac:dyDescent="0.35">
      <c r="A20" t="s">
        <v>38</v>
      </c>
      <c r="C20" t="s">
        <v>39</v>
      </c>
      <c r="D20" s="2">
        <f ca="1">IFERROR(D21*D2,"")</f>
        <v>1443720000000</v>
      </c>
      <c r="H20" s="2">
        <f t="shared" ref="H20:M20" ca="1" si="0">IFERROR(H21*H2,"")</f>
        <v>1443720000000</v>
      </c>
      <c r="I20" s="2">
        <f t="shared" ca="1" si="0"/>
        <v>1579920000000</v>
      </c>
      <c r="J20" s="2">
        <f t="shared" ca="1" si="0"/>
        <v>2111100000000</v>
      </c>
      <c r="K20" s="2">
        <f t="shared" ca="1" si="0"/>
        <v>3559250000000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6810000000</v>
      </c>
      <c r="H21" s="2">
        <f>IFERROR(INDEX(D21:G21,COUNT(D21:G21)),"")</f>
        <v>6810000000</v>
      </c>
      <c r="I21" s="2">
        <f>IFERROR(INDEX(I51:I500,MATCH($C$7,$C$51:$C$500,0)),"")</f>
        <v>6810000000</v>
      </c>
      <c r="J21" s="2">
        <f>IFERROR(INDEX(J51:J500,MATCH($C$7,$C$51:$C$500,0)),"")</f>
        <v>6810000000</v>
      </c>
      <c r="K21" s="2">
        <f>IFERROR(INDEX(K51:K500,MATCH($C$7,$C$51:$C$500,0)),"")</f>
        <v>6190000000</v>
      </c>
      <c r="L21" s="2">
        <f>IFERROR(INDEX(L51:L500,MATCH($C$7,$C$51:$C$500,0)),"")</f>
        <v>320000000</v>
      </c>
      <c r="M21" s="2">
        <f>IFERROR(INDEX(M51:M500,MATCH($C$7,$C$51:$C$500,0)),"")</f>
        <v>0</v>
      </c>
    </row>
    <row r="23" spans="1:13" ht="15.5" x14ac:dyDescent="0.35">
      <c r="B23" t="s">
        <v>40</v>
      </c>
      <c r="C23" t="s">
        <v>41</v>
      </c>
      <c r="D23" s="3">
        <f>IFERROR(D5/D6*100,"")</f>
        <v>-0.69639779628654042</v>
      </c>
      <c r="H23" s="3">
        <f t="shared" ref="H23:M23" si="1">IFERROR(H5/H6*100,"")</f>
        <v>-2.7855911851461617</v>
      </c>
      <c r="I23" s="3">
        <f t="shared" si="1"/>
        <v>-2.6237947716141194</v>
      </c>
      <c r="J23" s="3">
        <f t="shared" si="1"/>
        <v>-2.4179138586845565E-2</v>
      </c>
      <c r="K23" s="3">
        <f t="shared" si="1"/>
        <v>-9.3030026715704914E-2</v>
      </c>
      <c r="L23" s="3">
        <f t="shared" si="1"/>
        <v>0.19732542671633707</v>
      </c>
      <c r="M23" s="3" t="str">
        <f t="shared" si="1"/>
        <v/>
      </c>
    </row>
    <row r="24" spans="1:13" ht="15.5" x14ac:dyDescent="0.35">
      <c r="C24" t="s">
        <v>42</v>
      </c>
      <c r="D24" s="4">
        <f>IFERROR(_xlfn.RRI(5,I23,D23),"")</f>
        <v>-0.23301741123020292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43</v>
      </c>
      <c r="C25" t="s">
        <v>44</v>
      </c>
      <c r="D25" s="3">
        <f>IFERROR(INDEX(D51:D500,MATCH($A$25,$C$51:$C$500,0)),"")</f>
        <v>-1.32</v>
      </c>
      <c r="H25" s="3">
        <f>IFERROR(INDEX(D25:G25,COUNT(D25:G25)),"")</f>
        <v>-1.32</v>
      </c>
      <c r="I25" s="3">
        <f>IFERROR(INDEX(I51:I500,MATCH($C$25,$C$51:$C$500,0)),"")</f>
        <v>-7.97</v>
      </c>
      <c r="J25" s="3">
        <f>IFERROR(INDEX(J51:J500,MATCH($C$25,$C$51:$C$500,0)),"")</f>
        <v>-26.24</v>
      </c>
      <c r="K25" s="3">
        <f>IFERROR(INDEX(K51:K500,MATCH($C$25,$C$51:$C$500,0)),"")</f>
        <v>16.63</v>
      </c>
      <c r="L25" s="3">
        <f>IFERROR(INDEX(L51:L500,MATCH($C$25,$C$51:$C$500,0)),"")</f>
        <v>276.33999999999997</v>
      </c>
      <c r="M25" s="3">
        <f>IFERROR(INDEX(M51:M500,MATCH($C$25,$C$51:$C$500,0)),"")</f>
        <v>0</v>
      </c>
    </row>
    <row r="26" spans="1:13" ht="15.5" x14ac:dyDescent="0.35">
      <c r="C26" t="s">
        <v>45</v>
      </c>
      <c r="D26" s="4">
        <f>IFERROR(_xlfn.RRI(5,I25,D25),"")</f>
        <v>-0.30205191183416513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>
        <f t="shared" si="3"/>
        <v>0</v>
      </c>
    </row>
    <row r="27" spans="1:13" ht="15.5" x14ac:dyDescent="0.35">
      <c r="C27" t="s">
        <v>46</v>
      </c>
      <c r="D27" s="3">
        <f>IFERROR(D4/D21,"")</f>
        <v>7.0777944126284877</v>
      </c>
      <c r="H27" s="3">
        <f t="shared" ref="H27:M27" si="4">IFERROR(H4/H21,"")</f>
        <v>28.311177650513951</v>
      </c>
      <c r="I27" s="3">
        <f t="shared" si="4"/>
        <v>26.572253609251103</v>
      </c>
      <c r="J27" s="3">
        <f t="shared" si="4"/>
        <v>33.676987780763582</v>
      </c>
      <c r="K27" s="3">
        <f t="shared" si="4"/>
        <v>64.501888180129242</v>
      </c>
      <c r="L27" s="3">
        <f t="shared" si="4"/>
        <v>1005.77959326875</v>
      </c>
      <c r="M27" s="3" t="str">
        <f t="shared" si="4"/>
        <v/>
      </c>
    </row>
    <row r="28" spans="1:13" ht="15.5" x14ac:dyDescent="0.35">
      <c r="C28" t="s">
        <v>47</v>
      </c>
      <c r="D28" s="4">
        <f>IFERROR(_xlfn.RRI(5,I27,D27),"")</f>
        <v>-0.2324725599800298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48</v>
      </c>
      <c r="H29" s="4">
        <f t="shared" ref="H29:M29" si="6">IFERROR(((H25-I25)/I25)*100%,"")</f>
        <v>-0.83437892095357591</v>
      </c>
      <c r="I29" s="4">
        <f t="shared" si="6"/>
        <v>-0.69626524390243905</v>
      </c>
      <c r="J29" s="4">
        <f t="shared" si="6"/>
        <v>-2.5778713168971739</v>
      </c>
      <c r="K29" s="4">
        <f t="shared" si="6"/>
        <v>-0.93982051096475361</v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49</v>
      </c>
      <c r="H30" s="4">
        <f t="shared" ref="H30:M30" si="7">IFERROR(((H27-I27)/I27)*100%,"")</f>
        <v>6.5441345955596461E-2</v>
      </c>
      <c r="I30" s="4">
        <f t="shared" si="7"/>
        <v>-0.21096703237724632</v>
      </c>
      <c r="J30" s="4">
        <f t="shared" si="7"/>
        <v>-0.47789144270138939</v>
      </c>
      <c r="K30" s="4">
        <f t="shared" si="7"/>
        <v>-0.93586876427816523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188.95</v>
      </c>
      <c r="H32" s="3">
        <f>IFERROR(INDEX(D32:G32,COUNT(D32:G32)),"")</f>
        <v>188.95</v>
      </c>
      <c r="I32" s="3">
        <f>IFERROR(INDEX(I51:I500,MATCH($C$32,$C$51:$C$500,0)),"")</f>
        <v>190.27</v>
      </c>
      <c r="J32" s="3">
        <f>IFERROR(INDEX(J51:J500,MATCH($C$32,$C$51:$C$500,0)),"")</f>
        <v>195.26</v>
      </c>
      <c r="K32" s="3">
        <f>IFERROR(INDEX(K51:K500,MATCH($C$32,$C$51:$C$500,0)),"")</f>
        <v>197.97</v>
      </c>
      <c r="L32" s="3">
        <f>IFERROR(INDEX(L51:L500,MATCH($C$32,$C$51:$C$500,0)),"")</f>
        <v>2889.18</v>
      </c>
      <c r="M32" s="3">
        <f>IFERROR(INDEX(M51:M500,MATCH($C$32,$C$51:$C$500,0)),"")</f>
        <v>0</v>
      </c>
    </row>
    <row r="33" spans="1:13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1.1200000000000001</v>
      </c>
      <c r="H33" s="3">
        <f>IFERROR(INDEX(D33:G33,COUNT(D33:G33)),"")</f>
        <v>1.1200000000000001</v>
      </c>
      <c r="I33" s="3">
        <f>IFERROR(INDEX(I51:I500,MATCH($C$33,$C$51:$C$500,0)),"")</f>
        <v>1.22</v>
      </c>
      <c r="J33" s="3">
        <f>IFERROR(INDEX(J51:J500,MATCH($C$33,$C$51:$C$500,0)),"")</f>
        <v>1.59</v>
      </c>
      <c r="K33" s="3">
        <f>IFERROR(INDEX(K51:K500,MATCH($C$33,$C$51:$C$500,0)),"")</f>
        <v>2.9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-160.61000000000001</v>
      </c>
      <c r="H34" s="3">
        <f>IFERROR(INDEX(D34:G34,COUNT(D34:G34)),"")</f>
        <v>-160.61000000000001</v>
      </c>
      <c r="I34" s="3">
        <f>IFERROR(INDEX(I51:I500,MATCH($C$34,$C$51:$C$500,0)),"")</f>
        <v>-29.11</v>
      </c>
      <c r="J34" s="3">
        <f>IFERROR(INDEX(J51:J500,MATCH($C$34,$C$51:$C$500,0)),"")</f>
        <v>-11.81</v>
      </c>
      <c r="K34" s="3">
        <f>IFERROR(INDEX(K51:K500,MATCH($C$34,$C$51:$C$500,0)),"")</f>
        <v>34.58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29.97</v>
      </c>
      <c r="H35" s="3">
        <f>IFERROR(INDEX(D35:G35,COUNT(D35:G35)),"")</f>
        <v>29.97</v>
      </c>
      <c r="I35" s="3">
        <f>IFERROR(INDEX(I51:I500,MATCH($C$35,$C$51:$C$500,0)),"")</f>
        <v>8.74</v>
      </c>
      <c r="J35" s="3">
        <f>IFERROR(INDEX(J51:J500,MATCH($C$35,$C$51:$C$500,0)),"")</f>
        <v>9.2100000000000009</v>
      </c>
      <c r="K35" s="3">
        <f>IFERROR(INDEX(K51:K500,MATCH($C$35,$C$51:$C$500,0)),"")</f>
        <v>8.92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M36" si="8">IFERROR(INDEX(H51:H500,MATCH($C$36,$C$51:$C$500,0)),"")</f>
        <v>0</v>
      </c>
      <c r="I36" s="4">
        <f t="shared" si="8"/>
        <v>-0.1525</v>
      </c>
      <c r="J36" s="4">
        <f t="shared" si="8"/>
        <v>0</v>
      </c>
      <c r="K36" s="4">
        <f t="shared" si="8"/>
        <v>0.2646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M37" si="9">IFERROR(INDEX(H51:H500,MATCH($C$37,$C$51:$C$500,0)),"")</f>
        <v>0</v>
      </c>
      <c r="I37" s="3">
        <f t="shared" si="9"/>
        <v>0</v>
      </c>
      <c r="J37" s="3">
        <f t="shared" si="9"/>
        <v>0</v>
      </c>
      <c r="K37" s="3">
        <f t="shared" si="9"/>
        <v>4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802</v>
      </c>
    </row>
    <row r="51" spans="2:13" ht="15.5" x14ac:dyDescent="0.35">
      <c r="B51" t="s">
        <v>71</v>
      </c>
      <c r="C51" t="s">
        <v>5</v>
      </c>
      <c r="D51" s="5">
        <v>48199779950</v>
      </c>
      <c r="E51" s="5">
        <v>35535204586</v>
      </c>
      <c r="F51" s="5">
        <v>33307305571</v>
      </c>
      <c r="G51" s="5">
        <v>62362282231</v>
      </c>
      <c r="I51" s="5">
        <v>180957047079</v>
      </c>
      <c r="J51" s="5">
        <v>229340286787</v>
      </c>
      <c r="K51" s="5">
        <v>399266687835</v>
      </c>
      <c r="L51" s="5">
        <v>321849469846</v>
      </c>
    </row>
    <row r="52" spans="2:13" ht="15.5" x14ac:dyDescent="0.35">
      <c r="C52" t="s">
        <v>72</v>
      </c>
      <c r="D52" s="5">
        <v>-34649474968</v>
      </c>
      <c r="E52" s="5">
        <v>-41970796323</v>
      </c>
      <c r="F52" s="5">
        <v>-41393212792</v>
      </c>
      <c r="G52" s="5">
        <v>-47487652390</v>
      </c>
      <c r="I52" s="5">
        <v>-167971822669</v>
      </c>
      <c r="J52" s="5">
        <v>-148964659245</v>
      </c>
      <c r="K52" s="5">
        <v>-161089351996</v>
      </c>
      <c r="L52" s="5">
        <v>-157853365990</v>
      </c>
    </row>
    <row r="53" spans="2:13" ht="15.5" x14ac:dyDescent="0.35">
      <c r="C53" t="s">
        <v>73</v>
      </c>
      <c r="D53" s="5">
        <v>13550304982</v>
      </c>
      <c r="E53" s="5">
        <v>-6435591737</v>
      </c>
      <c r="F53" s="5">
        <v>-8085907221</v>
      </c>
      <c r="G53" s="5">
        <v>14874629841</v>
      </c>
      <c r="I53" s="5">
        <v>12985224410</v>
      </c>
      <c r="J53" s="5">
        <v>80375627542</v>
      </c>
      <c r="K53" s="5">
        <v>238177335839</v>
      </c>
      <c r="L53" s="5">
        <v>163996103856</v>
      </c>
    </row>
    <row r="54" spans="2:13" ht="15.5" x14ac:dyDescent="0.35">
      <c r="C54" t="s">
        <v>74</v>
      </c>
      <c r="D54" s="5">
        <v>-23808487703</v>
      </c>
      <c r="E54" s="5">
        <v>-30016545221</v>
      </c>
      <c r="F54" s="5">
        <v>-27043710459</v>
      </c>
      <c r="G54" s="5">
        <v>-26904228661</v>
      </c>
      <c r="I54" s="5">
        <v>-111889661127</v>
      </c>
      <c r="J54" s="5">
        <v>-100360897980</v>
      </c>
      <c r="K54" s="5">
        <v>-89427766035</v>
      </c>
      <c r="L54" s="5">
        <v>-72916318688</v>
      </c>
    </row>
    <row r="55" spans="2:13" ht="15.5" x14ac:dyDescent="0.35">
      <c r="C55" t="s">
        <v>77</v>
      </c>
      <c r="D55" s="5">
        <v>-23808487703</v>
      </c>
      <c r="E55" s="5">
        <v>-30016545221</v>
      </c>
      <c r="F55" s="5">
        <v>-27043710459</v>
      </c>
      <c r="G55" s="5">
        <v>-26904228661</v>
      </c>
      <c r="I55" s="5">
        <v>-111889661127</v>
      </c>
      <c r="J55" s="5">
        <v>-100360897980</v>
      </c>
      <c r="K55" s="5">
        <v>-89427766035</v>
      </c>
      <c r="L55" s="5">
        <v>-72916318688</v>
      </c>
    </row>
    <row r="56" spans="2:13" ht="15.5" x14ac:dyDescent="0.35">
      <c r="C56" t="s">
        <v>79</v>
      </c>
      <c r="D56" s="5">
        <v>-10258182721</v>
      </c>
      <c r="E56" s="5">
        <v>-36452136958</v>
      </c>
      <c r="F56" s="5">
        <v>-35129617680</v>
      </c>
      <c r="G56" s="5">
        <v>-12029598820</v>
      </c>
      <c r="I56" s="5">
        <v>-98904436717</v>
      </c>
      <c r="J56" s="5">
        <v>-19985270438</v>
      </c>
      <c r="K56" s="5">
        <v>148749569804</v>
      </c>
      <c r="L56" s="5">
        <v>91079785168</v>
      </c>
    </row>
    <row r="57" spans="2:13" ht="15.5" x14ac:dyDescent="0.35">
      <c r="C57" t="s">
        <v>80</v>
      </c>
      <c r="D57" s="5">
        <v>-1907761172</v>
      </c>
      <c r="E57" s="5">
        <v>-8216431530</v>
      </c>
      <c r="F57" s="5">
        <v>-1449346992</v>
      </c>
      <c r="G57" s="5">
        <v>8361358533</v>
      </c>
      <c r="I57" s="5">
        <v>18747072051</v>
      </c>
      <c r="J57" s="5">
        <v>-207760568802</v>
      </c>
      <c r="K57" s="5">
        <v>-14846115531</v>
      </c>
      <c r="L57" s="5">
        <v>15784847164</v>
      </c>
    </row>
    <row r="58" spans="2:13" ht="15.5" x14ac:dyDescent="0.35">
      <c r="C58" t="s">
        <v>366</v>
      </c>
      <c r="D58" s="5">
        <v>14139293</v>
      </c>
      <c r="E58" s="5">
        <v>207642034</v>
      </c>
      <c r="F58" s="5">
        <v>93313639</v>
      </c>
      <c r="G58" s="5">
        <v>164797948</v>
      </c>
      <c r="I58" s="5">
        <v>551595719</v>
      </c>
      <c r="J58" s="5">
        <v>3253780875</v>
      </c>
      <c r="K58" s="5">
        <v>3339619129</v>
      </c>
      <c r="L58" s="5">
        <v>163158422</v>
      </c>
    </row>
    <row r="59" spans="2:13" ht="15.5" x14ac:dyDescent="0.35">
      <c r="C59" t="s">
        <v>26</v>
      </c>
      <c r="D59" s="5">
        <v>-7725257615</v>
      </c>
      <c r="E59" s="5">
        <v>-10901965275</v>
      </c>
      <c r="F59" s="5">
        <v>-7794252971</v>
      </c>
      <c r="G59" s="5">
        <v>-7965080558</v>
      </c>
      <c r="I59" s="5">
        <v>-33036999781</v>
      </c>
      <c r="J59" s="5">
        <v>-17749335602</v>
      </c>
      <c r="K59" s="5">
        <v>-14779995884</v>
      </c>
      <c r="L59" s="5">
        <v>-15311484014</v>
      </c>
    </row>
    <row r="60" spans="2:13" ht="15.5" x14ac:dyDescent="0.35">
      <c r="C60" t="s">
        <v>78</v>
      </c>
      <c r="E60" s="5">
        <v>-11369801</v>
      </c>
      <c r="F60" s="5">
        <v>-33657</v>
      </c>
      <c r="G60" s="5">
        <v>1141922</v>
      </c>
      <c r="I60" s="5">
        <v>-10261536</v>
      </c>
      <c r="J60" s="5">
        <v>-237</v>
      </c>
      <c r="K60" s="5">
        <v>793</v>
      </c>
      <c r="L60" s="5">
        <v>19564</v>
      </c>
    </row>
    <row r="61" spans="2:13" ht="15.5" x14ac:dyDescent="0.35">
      <c r="C61" t="s">
        <v>81</v>
      </c>
      <c r="D61" s="5">
        <v>-1907761172</v>
      </c>
      <c r="E61" s="5">
        <v>-8216431530</v>
      </c>
      <c r="F61" s="5">
        <v>-1449346992</v>
      </c>
      <c r="G61" s="5">
        <v>8361358533</v>
      </c>
      <c r="I61" s="5">
        <v>18747072051</v>
      </c>
      <c r="J61" s="5">
        <v>-207760568802</v>
      </c>
      <c r="K61" s="5">
        <v>-14846115531</v>
      </c>
      <c r="L61" s="5">
        <v>15784847164</v>
      </c>
    </row>
    <row r="62" spans="2:13" ht="15.5" x14ac:dyDescent="0.35">
      <c r="C62" t="s">
        <v>28</v>
      </c>
      <c r="D62" s="5">
        <v>-12165943893</v>
      </c>
      <c r="E62" s="5">
        <v>-44668568488</v>
      </c>
      <c r="F62" s="5">
        <v>-36578964672</v>
      </c>
      <c r="G62" s="5">
        <v>-3668240287</v>
      </c>
      <c r="I62" s="5">
        <v>-80157364666</v>
      </c>
      <c r="J62" s="5">
        <v>-227745839240</v>
      </c>
      <c r="K62" s="5">
        <v>133903454273</v>
      </c>
      <c r="L62" s="5">
        <v>106864632332</v>
      </c>
    </row>
    <row r="63" spans="2:13" ht="15.5" x14ac:dyDescent="0.35">
      <c r="C63" t="s">
        <v>27</v>
      </c>
      <c r="D63" s="5">
        <v>3199603331</v>
      </c>
      <c r="E63" s="5">
        <v>10662224981</v>
      </c>
      <c r="F63" s="5">
        <v>9096910207</v>
      </c>
      <c r="G63" s="5">
        <v>4205358911</v>
      </c>
      <c r="I63" s="5">
        <v>25857579747</v>
      </c>
      <c r="J63" s="5">
        <v>48978045810</v>
      </c>
      <c r="K63" s="5">
        <v>-30922364564</v>
      </c>
      <c r="L63" s="5">
        <v>-19568382013</v>
      </c>
    </row>
    <row r="64" spans="2:13" ht="15.5" x14ac:dyDescent="0.35">
      <c r="C64" t="s">
        <v>82</v>
      </c>
    </row>
    <row r="65" spans="2:12" ht="15.5" x14ac:dyDescent="0.35">
      <c r="C65" t="s">
        <v>83</v>
      </c>
    </row>
    <row r="66" spans="2:12" ht="15.5" x14ac:dyDescent="0.35">
      <c r="C66" t="s">
        <v>84</v>
      </c>
      <c r="D66" s="5">
        <v>3199603331</v>
      </c>
      <c r="E66" s="5">
        <v>10662224981</v>
      </c>
      <c r="F66" s="5">
        <v>9096910207</v>
      </c>
      <c r="G66" s="5">
        <v>4205358911</v>
      </c>
      <c r="I66" s="5">
        <v>25857579747</v>
      </c>
      <c r="J66" s="5">
        <v>48978045810</v>
      </c>
      <c r="K66" s="5">
        <v>-30922364564</v>
      </c>
      <c r="L66" s="5">
        <v>-19568382013</v>
      </c>
    </row>
    <row r="67" spans="2:12" ht="15.5" x14ac:dyDescent="0.35">
      <c r="C67" t="s">
        <v>85</v>
      </c>
      <c r="D67" s="5">
        <v>-8966340562</v>
      </c>
      <c r="E67" s="5">
        <v>-34006343507</v>
      </c>
      <c r="F67" s="5">
        <v>-27482054465</v>
      </c>
      <c r="G67" s="5">
        <v>537118624</v>
      </c>
      <c r="I67" s="5">
        <v>-54299784919</v>
      </c>
      <c r="J67" s="5">
        <v>-178767793430</v>
      </c>
      <c r="K67" s="5">
        <v>102981089709</v>
      </c>
      <c r="L67" s="5">
        <v>87296250319</v>
      </c>
    </row>
    <row r="68" spans="2:12" ht="15.5" x14ac:dyDescent="0.35">
      <c r="C68" t="s">
        <v>86</v>
      </c>
      <c r="E68" s="5">
        <v>20272082454</v>
      </c>
      <c r="I68" s="5">
        <v>20272082454</v>
      </c>
      <c r="J68" s="5">
        <v>-321709838</v>
      </c>
      <c r="K68" s="5">
        <v>-1140911095</v>
      </c>
      <c r="L68" s="5">
        <v>1801221064</v>
      </c>
    </row>
    <row r="69" spans="2:12" ht="15.5" x14ac:dyDescent="0.35">
      <c r="C69" t="s">
        <v>344</v>
      </c>
      <c r="E69" s="5">
        <v>20272082454</v>
      </c>
      <c r="I69" s="5">
        <v>20272082454</v>
      </c>
      <c r="J69" s="5">
        <v>-321709838</v>
      </c>
      <c r="K69" s="5">
        <v>-1140911095</v>
      </c>
      <c r="L69" s="5">
        <v>1801221064</v>
      </c>
    </row>
    <row r="70" spans="2:12" ht="15.5" x14ac:dyDescent="0.35">
      <c r="C70" t="s">
        <v>87</v>
      </c>
      <c r="D70" s="5">
        <v>-8966340562</v>
      </c>
      <c r="E70" s="5">
        <v>-13734261053</v>
      </c>
      <c r="F70" s="5">
        <v>-27482054465</v>
      </c>
      <c r="G70" s="5">
        <v>537118624</v>
      </c>
      <c r="I70" s="5">
        <v>-34027702465</v>
      </c>
      <c r="J70" s="5">
        <v>-179089503268</v>
      </c>
      <c r="K70" s="5">
        <v>101840178614</v>
      </c>
      <c r="L70" s="5">
        <v>89097471383</v>
      </c>
    </row>
    <row r="71" spans="2:12" ht="15.5" x14ac:dyDescent="0.35">
      <c r="C71" t="s">
        <v>88</v>
      </c>
      <c r="D71" s="5">
        <v>-8966340561</v>
      </c>
      <c r="E71" s="5">
        <v>-34006343507</v>
      </c>
      <c r="F71" s="5">
        <v>-27482054467</v>
      </c>
      <c r="G71" s="5">
        <v>537118625</v>
      </c>
      <c r="I71" s="5">
        <v>-54299784919</v>
      </c>
      <c r="J71" s="5">
        <v>-178767793430</v>
      </c>
      <c r="K71" s="5">
        <v>102981089486</v>
      </c>
      <c r="L71" s="5">
        <v>87296250321</v>
      </c>
    </row>
    <row r="72" spans="2:12" ht="15.5" x14ac:dyDescent="0.35">
      <c r="C72" t="s">
        <v>7</v>
      </c>
      <c r="D72" s="5">
        <v>-8966340561</v>
      </c>
      <c r="E72" s="5">
        <v>-13722891252</v>
      </c>
      <c r="F72" s="5">
        <v>-27482020810</v>
      </c>
      <c r="G72" s="5">
        <v>535976703</v>
      </c>
      <c r="I72" s="5">
        <v>-34017440929</v>
      </c>
      <c r="J72" s="5">
        <v>-321709600</v>
      </c>
      <c r="K72" s="5">
        <v>-1140911665</v>
      </c>
      <c r="L72" s="5">
        <v>1801201500</v>
      </c>
    </row>
    <row r="73" spans="2:12" ht="15.5" x14ac:dyDescent="0.35">
      <c r="C73" t="s">
        <v>90</v>
      </c>
      <c r="D73" s="5">
        <v>-8966340561</v>
      </c>
      <c r="E73" s="5">
        <v>-34006343507</v>
      </c>
      <c r="F73" s="5">
        <v>-27482054467</v>
      </c>
      <c r="G73" s="5">
        <v>537118625</v>
      </c>
      <c r="I73" s="5">
        <v>-54299784919</v>
      </c>
      <c r="J73" s="5">
        <v>-178767793430</v>
      </c>
      <c r="K73" s="5">
        <v>102981089486</v>
      </c>
      <c r="L73" s="5">
        <v>87296250321</v>
      </c>
    </row>
    <row r="74" spans="2:12" ht="15.5" x14ac:dyDescent="0.35">
      <c r="C74" t="s">
        <v>91</v>
      </c>
      <c r="D74" s="5">
        <v>-8966340561</v>
      </c>
      <c r="E74" s="5">
        <v>-13734261053</v>
      </c>
      <c r="F74" s="5">
        <v>-27482054467</v>
      </c>
      <c r="G74" s="5">
        <v>537118625</v>
      </c>
      <c r="I74" s="5">
        <v>-34027702465</v>
      </c>
      <c r="J74" s="5">
        <v>-179089503268</v>
      </c>
      <c r="K74" s="5">
        <v>101840178614</v>
      </c>
      <c r="L74" s="5">
        <v>89097471383</v>
      </c>
    </row>
    <row r="75" spans="2:12" ht="15.5" x14ac:dyDescent="0.35">
      <c r="C75" t="s">
        <v>731</v>
      </c>
      <c r="J75" s="5">
        <v>-178767793431</v>
      </c>
      <c r="K75" s="5">
        <v>102981089486</v>
      </c>
      <c r="L75" s="5">
        <v>87296250319</v>
      </c>
    </row>
    <row r="76" spans="2:12" ht="15.5" x14ac:dyDescent="0.35">
      <c r="C76" t="s">
        <v>92</v>
      </c>
      <c r="D76" s="5">
        <v>-8966340561</v>
      </c>
      <c r="E76" s="5">
        <v>-13734261053</v>
      </c>
      <c r="F76" s="5">
        <v>-27482054467</v>
      </c>
      <c r="G76" s="5">
        <v>537118625</v>
      </c>
      <c r="I76" s="5">
        <v>-34027702465</v>
      </c>
      <c r="J76" s="5">
        <v>-179089503268</v>
      </c>
      <c r="K76" s="5">
        <v>101840178614</v>
      </c>
      <c r="L76" s="5">
        <v>89097471383</v>
      </c>
    </row>
    <row r="78" spans="2:12" ht="15.5" x14ac:dyDescent="0.35">
      <c r="B78" t="s">
        <v>93</v>
      </c>
      <c r="C78" t="s">
        <v>94</v>
      </c>
    </row>
    <row r="79" spans="2:12" ht="15.5" x14ac:dyDescent="0.35">
      <c r="C79" t="s">
        <v>95</v>
      </c>
    </row>
    <row r="80" spans="2:12" ht="15.5" x14ac:dyDescent="0.35">
      <c r="C80" t="s">
        <v>19</v>
      </c>
      <c r="D80" s="5">
        <v>14186892403</v>
      </c>
      <c r="E80" s="5">
        <v>23999313005</v>
      </c>
      <c r="F80" s="5">
        <v>26889269294</v>
      </c>
      <c r="G80" s="5">
        <v>28396455166</v>
      </c>
      <c r="I80" s="5">
        <v>23999313005</v>
      </c>
      <c r="J80" s="5">
        <v>46018082201</v>
      </c>
      <c r="K80" s="5">
        <v>114411330909</v>
      </c>
      <c r="L80" s="5">
        <v>18425331000</v>
      </c>
    </row>
    <row r="81" spans="3:12" ht="15.5" x14ac:dyDescent="0.35">
      <c r="C81" t="s">
        <v>96</v>
      </c>
      <c r="D81" s="5">
        <v>102754054219</v>
      </c>
      <c r="E81" s="5">
        <v>91519113857</v>
      </c>
      <c r="F81" s="5">
        <v>105675516867</v>
      </c>
      <c r="G81" s="5">
        <v>117471385563</v>
      </c>
      <c r="I81" s="5">
        <v>91519113857</v>
      </c>
      <c r="J81" s="5">
        <v>154325302199</v>
      </c>
      <c r="K81" s="5">
        <v>376182215905</v>
      </c>
      <c r="L81" s="5">
        <v>197274760598</v>
      </c>
    </row>
    <row r="82" spans="3:12" ht="15.5" x14ac:dyDescent="0.35">
      <c r="C82" t="s">
        <v>98</v>
      </c>
      <c r="D82" s="5">
        <v>26230402822</v>
      </c>
      <c r="E82" s="5">
        <v>26942191992</v>
      </c>
      <c r="F82" s="5">
        <v>20006714403</v>
      </c>
      <c r="G82" s="5">
        <v>17162669592</v>
      </c>
      <c r="I82" s="5">
        <v>26942191992</v>
      </c>
      <c r="J82" s="5">
        <v>20292659368</v>
      </c>
      <c r="K82" s="5">
        <v>25586959945</v>
      </c>
      <c r="L82" s="5">
        <v>15885866637</v>
      </c>
    </row>
    <row r="83" spans="3:12" ht="15.5" x14ac:dyDescent="0.35">
      <c r="C83" t="s">
        <v>97</v>
      </c>
      <c r="D83" s="5">
        <v>329172581</v>
      </c>
      <c r="E83" s="5">
        <v>136467077</v>
      </c>
      <c r="F83" s="5">
        <v>342065360</v>
      </c>
      <c r="G83" s="5">
        <v>442136594</v>
      </c>
      <c r="I83" s="5">
        <v>136467077</v>
      </c>
      <c r="J83" s="5">
        <v>627792979</v>
      </c>
    </row>
    <row r="84" spans="3:12" ht="15.5" x14ac:dyDescent="0.35">
      <c r="C84" t="s">
        <v>99</v>
      </c>
      <c r="D84" s="5">
        <v>102754054219</v>
      </c>
      <c r="E84" s="5">
        <v>91519113857</v>
      </c>
      <c r="F84" s="5">
        <v>105675516867</v>
      </c>
      <c r="G84" s="5">
        <v>117471385563</v>
      </c>
      <c r="I84" s="5">
        <v>91519113857</v>
      </c>
      <c r="J84" s="5">
        <v>154325302199</v>
      </c>
      <c r="K84" s="5">
        <v>376182215905</v>
      </c>
      <c r="L84" s="5">
        <v>197274760598</v>
      </c>
    </row>
    <row r="85" spans="3:12" ht="15.5" x14ac:dyDescent="0.35">
      <c r="C85" t="s">
        <v>100</v>
      </c>
      <c r="D85" s="5">
        <v>364514672</v>
      </c>
      <c r="E85" s="5">
        <v>107308155</v>
      </c>
      <c r="F85" s="5">
        <v>441713861</v>
      </c>
      <c r="G85" s="5">
        <v>436704220</v>
      </c>
      <c r="I85" s="5">
        <v>107308155</v>
      </c>
      <c r="J85" s="5">
        <v>340916347</v>
      </c>
      <c r="K85" s="5">
        <v>16541891442</v>
      </c>
      <c r="L85" s="5">
        <v>3746537557</v>
      </c>
    </row>
    <row r="86" spans="3:12" ht="15.5" x14ac:dyDescent="0.35">
      <c r="C86" t="s">
        <v>101</v>
      </c>
      <c r="D86" s="5">
        <v>364514672</v>
      </c>
      <c r="E86" s="5">
        <v>107308155</v>
      </c>
      <c r="F86" s="5">
        <v>441713861</v>
      </c>
      <c r="G86" s="5">
        <v>436704220</v>
      </c>
      <c r="I86" s="5">
        <v>107308155</v>
      </c>
      <c r="J86" s="5">
        <v>340916347</v>
      </c>
      <c r="K86" s="5">
        <v>16541891442</v>
      </c>
      <c r="L86" s="5">
        <v>3746537557</v>
      </c>
    </row>
    <row r="87" spans="3:12" ht="15.5" x14ac:dyDescent="0.35">
      <c r="C87" t="s">
        <v>103</v>
      </c>
      <c r="D87" s="5">
        <v>2621502975</v>
      </c>
      <c r="E87" s="5">
        <v>1923960625</v>
      </c>
      <c r="F87" s="5">
        <v>2111183788</v>
      </c>
      <c r="G87" s="5">
        <v>2385234324</v>
      </c>
      <c r="I87" s="5">
        <v>1923960625</v>
      </c>
      <c r="J87" s="5">
        <v>1770111511</v>
      </c>
      <c r="K87" s="5">
        <v>1152576619</v>
      </c>
      <c r="L87" s="5">
        <v>1836949896</v>
      </c>
    </row>
    <row r="88" spans="3:12" ht="15.5" x14ac:dyDescent="0.35">
      <c r="C88" t="s">
        <v>78</v>
      </c>
      <c r="D88" s="5">
        <v>23314245072</v>
      </c>
      <c r="E88" s="5">
        <v>23314245072</v>
      </c>
      <c r="F88" s="5">
        <v>3042162380</v>
      </c>
      <c r="G88" s="5">
        <v>3042162380</v>
      </c>
      <c r="I88" s="5">
        <v>23314245072</v>
      </c>
      <c r="J88" s="5">
        <v>3042162380</v>
      </c>
      <c r="K88" s="5">
        <v>3363872204</v>
      </c>
      <c r="L88" s="5">
        <v>4504783869</v>
      </c>
    </row>
    <row r="89" spans="3:12" ht="15.5" x14ac:dyDescent="0.35">
      <c r="C89" t="s">
        <v>104</v>
      </c>
      <c r="D89" s="5">
        <v>195027070673</v>
      </c>
      <c r="E89" s="5">
        <v>189017047148</v>
      </c>
      <c r="F89" s="5">
        <v>227203115208</v>
      </c>
      <c r="G89" s="5">
        <v>252343222230</v>
      </c>
      <c r="I89" s="5">
        <v>189017047148</v>
      </c>
      <c r="J89" s="5">
        <v>276837975357</v>
      </c>
      <c r="K89" s="5">
        <v>551386658479</v>
      </c>
      <c r="L89" s="5">
        <v>277880149029</v>
      </c>
    </row>
    <row r="90" spans="3:12" ht="15.5" x14ac:dyDescent="0.35">
      <c r="C90" t="s">
        <v>105</v>
      </c>
    </row>
    <row r="91" spans="3:12" ht="15.5" x14ac:dyDescent="0.35">
      <c r="C91" t="s">
        <v>106</v>
      </c>
      <c r="D91" s="5">
        <v>147027656130</v>
      </c>
      <c r="E91" s="5">
        <v>146920533949</v>
      </c>
      <c r="F91" s="5">
        <v>137453393683</v>
      </c>
      <c r="G91" s="5">
        <v>131639737150</v>
      </c>
      <c r="I91" s="5">
        <v>146920533949</v>
      </c>
      <c r="J91" s="5">
        <v>129724705420</v>
      </c>
      <c r="K91" s="5">
        <v>114880112667</v>
      </c>
      <c r="L91" s="5">
        <v>107245303963</v>
      </c>
    </row>
    <row r="92" spans="3:12" ht="15.5" x14ac:dyDescent="0.35">
      <c r="C92" t="s">
        <v>108</v>
      </c>
      <c r="D92" s="5">
        <v>326213496494</v>
      </c>
      <c r="E92" s="5">
        <v>326213496494</v>
      </c>
      <c r="F92" s="5">
        <v>322333039760</v>
      </c>
      <c r="G92" s="5">
        <v>322333039760</v>
      </c>
      <c r="I92" s="5">
        <v>326213496494</v>
      </c>
      <c r="J92" s="5">
        <v>322333039760</v>
      </c>
      <c r="K92" s="5">
        <v>319109064300</v>
      </c>
      <c r="L92" s="5">
        <v>310190902640</v>
      </c>
    </row>
    <row r="93" spans="3:12" ht="15.5" x14ac:dyDescent="0.35">
      <c r="C93" t="s">
        <v>369</v>
      </c>
      <c r="D93" s="5">
        <v>115496625</v>
      </c>
      <c r="E93" s="5">
        <v>122303214</v>
      </c>
      <c r="F93" s="5">
        <v>129109804</v>
      </c>
      <c r="G93" s="5">
        <v>135916392</v>
      </c>
      <c r="I93" s="5">
        <v>122303214</v>
      </c>
      <c r="J93" s="5">
        <v>149529570</v>
      </c>
      <c r="K93" s="5">
        <v>176755928</v>
      </c>
      <c r="L93" s="5">
        <v>203982289</v>
      </c>
    </row>
    <row r="94" spans="3:12" ht="15.5" x14ac:dyDescent="0.35">
      <c r="C94" t="s">
        <v>109</v>
      </c>
      <c r="D94" s="5">
        <v>80683328145</v>
      </c>
      <c r="E94" s="5">
        <v>77471538859</v>
      </c>
      <c r="F94" s="5">
        <v>67173557872</v>
      </c>
      <c r="G94" s="5">
        <v>58076647664</v>
      </c>
      <c r="I94" s="5">
        <v>77471538859</v>
      </c>
      <c r="J94" s="5">
        <v>53562448812</v>
      </c>
      <c r="K94" s="5">
        <v>2848157776</v>
      </c>
      <c r="L94" s="5">
        <v>1366495339</v>
      </c>
    </row>
    <row r="95" spans="3:12" ht="15.5" x14ac:dyDescent="0.35">
      <c r="C95" t="s">
        <v>110</v>
      </c>
      <c r="D95" s="5">
        <v>1509691148627</v>
      </c>
      <c r="E95" s="5">
        <v>1512126226966</v>
      </c>
      <c r="F95" s="5">
        <v>1426186996927</v>
      </c>
      <c r="G95" s="5">
        <v>1407804295876</v>
      </c>
      <c r="I95" s="5">
        <v>1512126226966</v>
      </c>
      <c r="J95" s="5">
        <v>1440324250730</v>
      </c>
      <c r="K95" s="5">
        <v>877249140820</v>
      </c>
      <c r="L95" s="5">
        <v>826885868647</v>
      </c>
    </row>
    <row r="96" spans="3:12" ht="15.5" x14ac:dyDescent="0.35">
      <c r="C96" t="s">
        <v>111</v>
      </c>
      <c r="D96" s="5">
        <v>1704718219300</v>
      </c>
      <c r="E96" s="5">
        <v>1701143274114</v>
      </c>
      <c r="F96" s="5">
        <v>1653390112135</v>
      </c>
      <c r="G96" s="5">
        <v>1660147518106</v>
      </c>
      <c r="I96" s="5">
        <v>1701143274114</v>
      </c>
      <c r="J96" s="5">
        <v>1717162226087</v>
      </c>
      <c r="K96" s="5">
        <v>1428635799299</v>
      </c>
      <c r="L96" s="5">
        <v>1104766017676</v>
      </c>
    </row>
    <row r="97" spans="3:12" ht="15.5" x14ac:dyDescent="0.35">
      <c r="C97" t="s">
        <v>112</v>
      </c>
    </row>
    <row r="98" spans="3:12" ht="15.5" x14ac:dyDescent="0.35">
      <c r="C98" t="s">
        <v>113</v>
      </c>
    </row>
    <row r="99" spans="3:12" ht="15.5" x14ac:dyDescent="0.35">
      <c r="C99" t="s">
        <v>114</v>
      </c>
      <c r="D99" s="5">
        <v>315267917297</v>
      </c>
      <c r="E99" s="5">
        <v>317973314756</v>
      </c>
      <c r="F99" s="5">
        <v>271083354109</v>
      </c>
      <c r="G99" s="5">
        <v>248435026266</v>
      </c>
      <c r="I99" s="5">
        <v>317973314756</v>
      </c>
      <c r="J99" s="5">
        <v>306475161048</v>
      </c>
      <c r="K99" s="5">
        <v>175608417682</v>
      </c>
      <c r="L99" s="5">
        <v>132349867916</v>
      </c>
    </row>
    <row r="100" spans="3:12" ht="15.5" x14ac:dyDescent="0.35">
      <c r="C100" t="s">
        <v>311</v>
      </c>
      <c r="D100" s="5">
        <v>251770974732</v>
      </c>
      <c r="E100" s="5">
        <v>255648602983</v>
      </c>
      <c r="F100" s="5">
        <v>214812666346</v>
      </c>
      <c r="G100" s="5">
        <v>208042348728</v>
      </c>
      <c r="I100" s="5">
        <v>255648602983</v>
      </c>
      <c r="J100" s="5">
        <v>214835492544</v>
      </c>
      <c r="K100" s="5">
        <v>103480111462</v>
      </c>
      <c r="L100" s="5">
        <v>68070142191</v>
      </c>
    </row>
    <row r="101" spans="3:12" ht="15.5" x14ac:dyDescent="0.35">
      <c r="C101" t="s">
        <v>115</v>
      </c>
    </row>
    <row r="102" spans="3:12" ht="15.5" x14ac:dyDescent="0.35">
      <c r="C102" t="s">
        <v>312</v>
      </c>
      <c r="D102" s="5">
        <v>26559575403</v>
      </c>
      <c r="E102" s="5">
        <v>27078659069</v>
      </c>
      <c r="F102" s="5">
        <v>20348779763</v>
      </c>
      <c r="G102" s="5">
        <v>17604806186</v>
      </c>
      <c r="I102" s="5">
        <v>27078659069</v>
      </c>
      <c r="J102" s="5">
        <v>20920452347</v>
      </c>
      <c r="K102" s="5">
        <v>25586959945</v>
      </c>
      <c r="L102" s="5">
        <v>15885866637</v>
      </c>
    </row>
    <row r="103" spans="3:12" ht="15.5" x14ac:dyDescent="0.35">
      <c r="C103" t="s">
        <v>118</v>
      </c>
      <c r="D103" s="5">
        <v>2044325328</v>
      </c>
      <c r="E103" s="5">
        <v>2023271748</v>
      </c>
      <c r="F103" s="5">
        <v>1961799170</v>
      </c>
      <c r="G103" s="5">
        <v>2365219618</v>
      </c>
      <c r="I103" s="5">
        <v>2023271748</v>
      </c>
      <c r="J103" s="5">
        <v>2065915878</v>
      </c>
      <c r="K103" s="5">
        <v>26510926173</v>
      </c>
      <c r="L103" s="5">
        <v>8411646171</v>
      </c>
    </row>
    <row r="104" spans="3:12" ht="15.5" x14ac:dyDescent="0.35">
      <c r="C104" t="s">
        <v>119</v>
      </c>
      <c r="D104" s="5">
        <v>8054479710</v>
      </c>
      <c r="E104" s="5">
        <v>9541229825</v>
      </c>
      <c r="F104" s="5">
        <v>6725973613</v>
      </c>
      <c r="G104" s="5">
        <v>4630887846</v>
      </c>
      <c r="I104" s="5">
        <v>9541229825</v>
      </c>
      <c r="J104" s="5">
        <v>2229442573</v>
      </c>
      <c r="K104" s="5">
        <v>1437364284</v>
      </c>
      <c r="L104" s="5">
        <v>12900009965</v>
      </c>
    </row>
    <row r="105" spans="3:12" ht="15.5" x14ac:dyDescent="0.35">
      <c r="C105" t="s">
        <v>116</v>
      </c>
      <c r="D105" s="5">
        <v>6227417648</v>
      </c>
      <c r="E105" s="5">
        <v>2369653310</v>
      </c>
      <c r="F105" s="5">
        <v>4000185961</v>
      </c>
      <c r="G105" s="5">
        <v>3527942779</v>
      </c>
      <c r="I105" s="5">
        <v>2369653310</v>
      </c>
      <c r="J105" s="5">
        <v>54886357449</v>
      </c>
      <c r="K105" s="5">
        <v>7014885215</v>
      </c>
      <c r="L105" s="5">
        <v>3786035057</v>
      </c>
    </row>
    <row r="106" spans="3:12" ht="15.5" x14ac:dyDescent="0.35">
      <c r="C106" t="s">
        <v>313</v>
      </c>
    </row>
    <row r="107" spans="3:12" ht="15.5" x14ac:dyDescent="0.35">
      <c r="C107" t="s">
        <v>314</v>
      </c>
      <c r="D107" s="5">
        <v>35494886106</v>
      </c>
      <c r="E107" s="5">
        <v>32315723136</v>
      </c>
      <c r="F107" s="5">
        <v>37241421309</v>
      </c>
      <c r="G107" s="5">
        <v>39273026105</v>
      </c>
      <c r="I107" s="5">
        <v>32315723136</v>
      </c>
      <c r="J107" s="5">
        <v>43182168926</v>
      </c>
      <c r="K107" s="5">
        <v>4020032943</v>
      </c>
      <c r="L107" s="5">
        <v>36268398588</v>
      </c>
    </row>
    <row r="108" spans="3:12" ht="15.5" x14ac:dyDescent="0.35">
      <c r="C108" t="s">
        <v>125</v>
      </c>
      <c r="D108" s="5">
        <v>271376000</v>
      </c>
      <c r="E108" s="5">
        <v>533295000</v>
      </c>
      <c r="G108" s="5">
        <v>73232000</v>
      </c>
      <c r="I108" s="5">
        <v>533295000</v>
      </c>
      <c r="J108" s="5">
        <v>261560000</v>
      </c>
      <c r="K108" s="5">
        <v>604254000</v>
      </c>
      <c r="L108" s="5">
        <v>317296000</v>
      </c>
    </row>
    <row r="109" spans="3:12" ht="15.5" x14ac:dyDescent="0.35">
      <c r="C109" t="s">
        <v>315</v>
      </c>
      <c r="D109" s="5">
        <v>15076322936</v>
      </c>
      <c r="E109" s="5">
        <v>21047664391</v>
      </c>
      <c r="F109" s="5">
        <v>11933949256</v>
      </c>
      <c r="G109" s="5">
        <v>11758529156</v>
      </c>
      <c r="I109" s="5">
        <v>21047664391</v>
      </c>
      <c r="J109" s="5">
        <v>11147274744</v>
      </c>
      <c r="K109" s="5">
        <v>3014457277</v>
      </c>
      <c r="L109" s="5">
        <v>23043141748</v>
      </c>
    </row>
    <row r="110" spans="3:12" ht="15.5" x14ac:dyDescent="0.35">
      <c r="C110" t="s">
        <v>121</v>
      </c>
      <c r="D110" s="5">
        <v>101918863965</v>
      </c>
      <c r="E110" s="5">
        <v>86672180758</v>
      </c>
      <c r="F110" s="5">
        <v>72074718372</v>
      </c>
      <c r="G110" s="5">
        <v>73998397721</v>
      </c>
      <c r="I110" s="5">
        <v>86672180758</v>
      </c>
      <c r="J110" s="5">
        <v>80161583974</v>
      </c>
      <c r="K110" s="5">
        <v>26636607285</v>
      </c>
      <c r="L110" s="5">
        <v>59608545604</v>
      </c>
    </row>
    <row r="111" spans="3:12" ht="15.5" x14ac:dyDescent="0.35">
      <c r="C111" t="s">
        <v>122</v>
      </c>
      <c r="D111" s="5">
        <v>101918863965</v>
      </c>
      <c r="E111" s="5">
        <v>86672180758</v>
      </c>
      <c r="F111" s="5">
        <v>72074718372</v>
      </c>
      <c r="G111" s="5">
        <v>73998397721</v>
      </c>
      <c r="I111" s="5">
        <v>86672180758</v>
      </c>
      <c r="J111" s="5">
        <v>80161583974</v>
      </c>
      <c r="K111" s="5">
        <v>26636607285</v>
      </c>
      <c r="L111" s="5">
        <v>59608545604</v>
      </c>
    </row>
    <row r="112" spans="3:12" ht="15.5" x14ac:dyDescent="0.35">
      <c r="C112" t="s">
        <v>316</v>
      </c>
    </row>
    <row r="113" spans="2:12" ht="15.5" x14ac:dyDescent="0.35">
      <c r="C113" t="s">
        <v>317</v>
      </c>
      <c r="D113" s="5">
        <v>73230857796</v>
      </c>
      <c r="E113" s="5">
        <v>70454551738</v>
      </c>
      <c r="F113" s="5">
        <v>61469091377</v>
      </c>
      <c r="G113" s="5">
        <v>63827836966</v>
      </c>
      <c r="I113" s="5">
        <v>70454551738</v>
      </c>
      <c r="J113" s="5">
        <v>69427027029</v>
      </c>
      <c r="K113" s="5">
        <v>19432102654</v>
      </c>
      <c r="L113" s="5">
        <v>53871490987</v>
      </c>
    </row>
    <row r="114" spans="2:12" ht="15.5" x14ac:dyDescent="0.35">
      <c r="C114" t="s">
        <v>347</v>
      </c>
      <c r="D114" s="5">
        <v>5054173883</v>
      </c>
      <c r="E114" s="5">
        <v>5273243759</v>
      </c>
      <c r="I114" s="5">
        <v>5273243759</v>
      </c>
      <c r="J114" s="5">
        <v>1584245706</v>
      </c>
    </row>
    <row r="115" spans="2:12" ht="15.5" x14ac:dyDescent="0.35">
      <c r="C115" t="s">
        <v>127</v>
      </c>
      <c r="D115" s="5">
        <v>417186781262</v>
      </c>
      <c r="E115" s="5">
        <v>404645495514</v>
      </c>
      <c r="F115" s="5">
        <v>343158072481</v>
      </c>
      <c r="G115" s="5">
        <v>322433423987</v>
      </c>
      <c r="I115" s="5">
        <v>404645495514</v>
      </c>
      <c r="J115" s="5">
        <v>386636745022</v>
      </c>
      <c r="K115" s="5">
        <v>202245024967</v>
      </c>
      <c r="L115" s="5">
        <v>191958413520</v>
      </c>
    </row>
    <row r="116" spans="2:12" ht="15.5" x14ac:dyDescent="0.35">
      <c r="C116" t="s">
        <v>128</v>
      </c>
    </row>
    <row r="117" spans="2:12" ht="15.5" x14ac:dyDescent="0.35">
      <c r="C117" t="s">
        <v>129</v>
      </c>
      <c r="D117" s="5">
        <v>408817200000</v>
      </c>
      <c r="E117" s="5">
        <v>408817200000</v>
      </c>
      <c r="F117" s="5">
        <v>408817200000</v>
      </c>
      <c r="G117" s="5">
        <v>408817200000</v>
      </c>
      <c r="I117" s="5">
        <v>408817200000</v>
      </c>
      <c r="J117" s="5">
        <v>408817200000</v>
      </c>
      <c r="K117" s="5">
        <v>371652000000</v>
      </c>
      <c r="L117" s="5">
        <v>315900000000</v>
      </c>
    </row>
    <row r="118" spans="2:12" ht="15.5" x14ac:dyDescent="0.35">
      <c r="C118" t="s">
        <v>130</v>
      </c>
      <c r="D118" s="5">
        <v>445512013577</v>
      </c>
      <c r="E118" s="5">
        <v>445512013577</v>
      </c>
      <c r="F118" s="5">
        <v>445512013577</v>
      </c>
      <c r="G118" s="5">
        <v>445512013577</v>
      </c>
      <c r="I118" s="5">
        <v>445512013577</v>
      </c>
      <c r="J118" s="5">
        <v>445512013577</v>
      </c>
      <c r="K118" s="5">
        <v>174676203577</v>
      </c>
      <c r="L118" s="5">
        <v>18685212013</v>
      </c>
    </row>
    <row r="119" spans="2:12" ht="15.5" x14ac:dyDescent="0.35">
      <c r="C119" t="s">
        <v>131</v>
      </c>
      <c r="D119" s="5">
        <v>409786163218</v>
      </c>
      <c r="E119" s="5">
        <v>418752480808</v>
      </c>
      <c r="F119" s="5">
        <v>452747454752</v>
      </c>
      <c r="G119" s="5">
        <v>480229475562</v>
      </c>
      <c r="I119" s="5">
        <v>418752480808</v>
      </c>
      <c r="J119" s="5">
        <v>473042004429</v>
      </c>
      <c r="K119" s="5">
        <v>676585291006</v>
      </c>
      <c r="L119" s="5">
        <v>573601359451</v>
      </c>
    </row>
    <row r="120" spans="2:12" ht="15.5" x14ac:dyDescent="0.35">
      <c r="C120" t="s">
        <v>132</v>
      </c>
    </row>
    <row r="121" spans="2:12" ht="15.5" x14ac:dyDescent="0.35">
      <c r="C121" t="s">
        <v>133</v>
      </c>
    </row>
    <row r="122" spans="2:12" ht="15.5" x14ac:dyDescent="0.35">
      <c r="C122" t="s">
        <v>134</v>
      </c>
      <c r="D122" s="5">
        <v>409786163218</v>
      </c>
      <c r="E122" s="5">
        <v>418752480808</v>
      </c>
      <c r="F122" s="5">
        <v>452747454752</v>
      </c>
      <c r="G122" s="5">
        <v>480229475562</v>
      </c>
      <c r="I122" s="5">
        <v>418752480808</v>
      </c>
      <c r="J122" s="5">
        <v>473042004429</v>
      </c>
      <c r="K122" s="5">
        <v>676585291006</v>
      </c>
      <c r="L122" s="5">
        <v>573601359451</v>
      </c>
    </row>
    <row r="123" spans="2:12" ht="15.5" x14ac:dyDescent="0.35">
      <c r="C123" t="s">
        <v>135</v>
      </c>
      <c r="D123" s="5">
        <v>101816172</v>
      </c>
      <c r="E123" s="5">
        <v>101839143</v>
      </c>
      <c r="F123" s="5">
        <v>113208945</v>
      </c>
      <c r="G123" s="5">
        <v>113242601</v>
      </c>
      <c r="I123" s="5">
        <v>101839143</v>
      </c>
      <c r="J123" s="5">
        <v>112100679</v>
      </c>
      <c r="K123" s="5">
        <v>113407545</v>
      </c>
      <c r="L123" s="5">
        <v>116248823</v>
      </c>
    </row>
    <row r="124" spans="2:12" ht="15.5" x14ac:dyDescent="0.35">
      <c r="C124" t="s">
        <v>9</v>
      </c>
      <c r="D124" s="5">
        <v>1287531438039</v>
      </c>
      <c r="E124" s="5">
        <v>1296497778600</v>
      </c>
      <c r="F124" s="5">
        <v>1310232039654</v>
      </c>
      <c r="G124" s="5">
        <v>1337714094120</v>
      </c>
      <c r="I124" s="5">
        <v>1296497778600</v>
      </c>
      <c r="J124" s="5">
        <v>1330525481065</v>
      </c>
      <c r="K124" s="5">
        <v>1226390774332</v>
      </c>
      <c r="L124" s="5">
        <v>912807604156</v>
      </c>
    </row>
    <row r="125" spans="2:12" ht="15.5" x14ac:dyDescent="0.35">
      <c r="C125" t="s">
        <v>136</v>
      </c>
      <c r="D125" s="5">
        <v>1704718219301</v>
      </c>
      <c r="E125" s="5">
        <v>1701143274114</v>
      </c>
      <c r="F125" s="5">
        <v>1653390112135</v>
      </c>
      <c r="G125" s="5">
        <v>1660147518107</v>
      </c>
      <c r="I125" s="5">
        <v>1701143274114</v>
      </c>
      <c r="J125" s="5">
        <v>1717162226087</v>
      </c>
      <c r="K125" s="5">
        <v>1428635799299</v>
      </c>
      <c r="L125" s="5">
        <v>1104766017676</v>
      </c>
    </row>
    <row r="126" spans="2:12" ht="15.5" x14ac:dyDescent="0.35">
      <c r="C126" t="s">
        <v>137</v>
      </c>
      <c r="D126" s="5">
        <v>6813620000</v>
      </c>
      <c r="E126" s="5">
        <v>6813620000</v>
      </c>
      <c r="F126" s="5">
        <v>6813620000</v>
      </c>
      <c r="G126" s="5">
        <v>6813620000</v>
      </c>
      <c r="I126" s="5">
        <v>6813620000</v>
      </c>
      <c r="J126" s="5">
        <v>6813620000</v>
      </c>
      <c r="K126" s="5">
        <v>6194200000</v>
      </c>
      <c r="L126" s="5">
        <v>315900000</v>
      </c>
    </row>
    <row r="128" spans="2:12" ht="15.5" x14ac:dyDescent="0.35">
      <c r="B128" t="s">
        <v>138</v>
      </c>
      <c r="C128" t="s">
        <v>139</v>
      </c>
      <c r="D128" s="5">
        <v>-1930225878</v>
      </c>
      <c r="E128" s="5">
        <v>-32093260661</v>
      </c>
      <c r="F128" s="5">
        <v>-7448524835</v>
      </c>
      <c r="G128" s="5">
        <v>33554876570</v>
      </c>
      <c r="I128" s="5">
        <v>16971876590</v>
      </c>
      <c r="J128" s="5">
        <v>-50179065723</v>
      </c>
      <c r="K128" s="5">
        <v>-46008490423</v>
      </c>
      <c r="L128" s="5">
        <v>8158387027</v>
      </c>
    </row>
    <row r="129" spans="3:12" ht="15.5" x14ac:dyDescent="0.35">
      <c r="C129" t="s">
        <v>319</v>
      </c>
      <c r="D129" s="5">
        <v>50981992214</v>
      </c>
      <c r="E129" s="5">
        <v>32475895135</v>
      </c>
      <c r="F129" s="5">
        <v>48572038605</v>
      </c>
      <c r="G129" s="5">
        <v>87914678369</v>
      </c>
      <c r="I129" s="5">
        <v>243637243339</v>
      </c>
      <c r="J129" s="5">
        <v>244986391629</v>
      </c>
      <c r="K129" s="5">
        <v>232244474936</v>
      </c>
      <c r="L129" s="5">
        <v>249808033563</v>
      </c>
    </row>
    <row r="130" spans="3:12" ht="15.5" x14ac:dyDescent="0.35">
      <c r="C130" t="s">
        <v>320</v>
      </c>
      <c r="D130" s="5">
        <v>-28168488434</v>
      </c>
      <c r="E130" s="5">
        <v>-37299873578</v>
      </c>
      <c r="F130" s="5">
        <v>-24387201222</v>
      </c>
      <c r="G130" s="5">
        <v>-27213190494</v>
      </c>
      <c r="I130" s="5">
        <v>-110768867905</v>
      </c>
      <c r="J130" s="5">
        <v>-177576900514</v>
      </c>
      <c r="K130" s="5">
        <v>-181059064985</v>
      </c>
      <c r="L130" s="5">
        <v>-151676011854</v>
      </c>
    </row>
    <row r="131" spans="3:12" ht="15.5" x14ac:dyDescent="0.35">
      <c r="C131" t="s">
        <v>746</v>
      </c>
      <c r="D131" s="5">
        <v>-7665889569</v>
      </c>
      <c r="E131" s="5">
        <v>-8684476409</v>
      </c>
      <c r="F131" s="5">
        <v>-11912613363</v>
      </c>
      <c r="G131" s="5">
        <v>-7180298246</v>
      </c>
      <c r="I131" s="5">
        <v>-37461968916</v>
      </c>
      <c r="J131" s="5">
        <v>-30867489184</v>
      </c>
      <c r="K131" s="5">
        <v>-30853785696</v>
      </c>
      <c r="L131" s="5">
        <v>-35467939698</v>
      </c>
    </row>
    <row r="132" spans="3:12" ht="15.5" x14ac:dyDescent="0.35">
      <c r="C132" t="s">
        <v>145</v>
      </c>
      <c r="D132" s="5">
        <v>-12195647752</v>
      </c>
      <c r="E132" s="5">
        <v>-11190173098</v>
      </c>
      <c r="F132" s="5">
        <v>-15652649277</v>
      </c>
      <c r="G132" s="5">
        <v>-12185907028</v>
      </c>
      <c r="I132" s="5">
        <v>-52913563288</v>
      </c>
      <c r="J132" s="5">
        <v>-47918823455</v>
      </c>
      <c r="K132" s="5">
        <v>-41085644409</v>
      </c>
      <c r="L132" s="5">
        <v>-31642324558</v>
      </c>
    </row>
    <row r="133" spans="3:12" ht="15.5" x14ac:dyDescent="0.35">
      <c r="C133" t="s">
        <v>803</v>
      </c>
      <c r="L133" s="5">
        <v>1250000</v>
      </c>
    </row>
    <row r="134" spans="3:12" ht="15.5" x14ac:dyDescent="0.35">
      <c r="C134" t="s">
        <v>804</v>
      </c>
      <c r="L134" s="5">
        <v>-31625000</v>
      </c>
    </row>
    <row r="135" spans="3:12" ht="15.5" x14ac:dyDescent="0.35">
      <c r="C135" t="s">
        <v>467</v>
      </c>
      <c r="D135" s="5">
        <v>-4882192337</v>
      </c>
      <c r="E135" s="5">
        <v>-7394632711</v>
      </c>
      <c r="F135" s="5">
        <v>-4068099578</v>
      </c>
      <c r="G135" s="5">
        <v>-7780406031</v>
      </c>
      <c r="I135" s="5">
        <v>-25520966640</v>
      </c>
      <c r="J135" s="5">
        <v>-38802244199</v>
      </c>
      <c r="K135" s="5">
        <v>-25254470269</v>
      </c>
      <c r="L135" s="5">
        <v>-22832995426</v>
      </c>
    </row>
    <row r="136" spans="3:12" ht="15.5" x14ac:dyDescent="0.35">
      <c r="C136" t="s">
        <v>159</v>
      </c>
      <c r="D136" s="5">
        <v>-3951375738</v>
      </c>
      <c r="E136" s="5">
        <v>21154521673</v>
      </c>
      <c r="F136" s="5">
        <v>10461801768</v>
      </c>
      <c r="G136" s="5">
        <v>-18687880049</v>
      </c>
      <c r="I136" s="5">
        <v>3795662156</v>
      </c>
      <c r="J136" s="5">
        <v>436350183758</v>
      </c>
      <c r="K136" s="5">
        <v>175094677949</v>
      </c>
      <c r="L136" s="5">
        <v>-113533041682</v>
      </c>
    </row>
    <row r="137" spans="3:12" ht="15.5" x14ac:dyDescent="0.35">
      <c r="C137" t="s">
        <v>160</v>
      </c>
      <c r="D137" s="5">
        <v>-3930818986</v>
      </c>
      <c r="E137" s="5">
        <v>8048782699</v>
      </c>
      <c r="F137" s="5">
        <v>-4520462805</v>
      </c>
      <c r="G137" s="5">
        <v>-21221641632</v>
      </c>
      <c r="I137" s="5">
        <v>-42786307942</v>
      </c>
      <c r="J137" s="5">
        <v>-454564366743</v>
      </c>
      <c r="K137" s="5">
        <v>-33100187617</v>
      </c>
      <c r="L137" s="5">
        <v>115022382649</v>
      </c>
    </row>
    <row r="138" spans="3:12" ht="15.5" x14ac:dyDescent="0.35">
      <c r="C138" t="s">
        <v>805</v>
      </c>
      <c r="D138" s="5">
        <v>-3930818986</v>
      </c>
      <c r="E138" s="5">
        <v>-8174572051</v>
      </c>
      <c r="F138" s="5">
        <v>-9520462805</v>
      </c>
      <c r="G138" s="5">
        <v>-6221641632</v>
      </c>
      <c r="I138" s="5">
        <v>-29009662692</v>
      </c>
      <c r="J138" s="5">
        <v>-28542866743</v>
      </c>
      <c r="K138" s="5">
        <v>-25422710140</v>
      </c>
      <c r="L138" s="5">
        <v>-8886488791</v>
      </c>
    </row>
    <row r="139" spans="3:12" ht="15.5" x14ac:dyDescent="0.35">
      <c r="C139" t="s">
        <v>806</v>
      </c>
      <c r="E139" s="5">
        <v>20000000000</v>
      </c>
      <c r="F139" s="5">
        <v>35000000000</v>
      </c>
      <c r="G139" s="5">
        <v>-15000000000</v>
      </c>
      <c r="I139" s="5">
        <v>20000000000</v>
      </c>
      <c r="J139" s="5">
        <v>35000000000</v>
      </c>
      <c r="L139" s="5">
        <v>125908871440</v>
      </c>
    </row>
    <row r="140" spans="3:12" ht="15.5" x14ac:dyDescent="0.35">
      <c r="C140" t="s">
        <v>701</v>
      </c>
      <c r="E140" s="5">
        <v>16223354750</v>
      </c>
      <c r="I140" s="5">
        <v>16223354750</v>
      </c>
    </row>
    <row r="141" spans="3:12" ht="15.5" x14ac:dyDescent="0.35">
      <c r="C141" t="s">
        <v>807</v>
      </c>
    </row>
    <row r="142" spans="3:12" ht="15.5" x14ac:dyDescent="0.35">
      <c r="C142" t="s">
        <v>808</v>
      </c>
      <c r="E142" s="5">
        <v>-20000000000</v>
      </c>
      <c r="F142" s="5">
        <v>-30000000000</v>
      </c>
      <c r="I142" s="5">
        <v>-50000000000</v>
      </c>
      <c r="J142" s="5">
        <v>-461021500000</v>
      </c>
      <c r="K142" s="5">
        <v>-8000000000</v>
      </c>
      <c r="L142" s="5">
        <v>-2000000000</v>
      </c>
    </row>
    <row r="143" spans="3:12" ht="15.5" x14ac:dyDescent="0.35">
      <c r="C143" t="s">
        <v>165</v>
      </c>
      <c r="K143" s="5">
        <v>322522523</v>
      </c>
    </row>
    <row r="144" spans="3:12" ht="15.5" x14ac:dyDescent="0.35">
      <c r="C144" t="s">
        <v>170</v>
      </c>
      <c r="D144" s="5">
        <v>-3951375738</v>
      </c>
      <c r="E144" s="5">
        <v>21154521673</v>
      </c>
      <c r="F144" s="5">
        <v>10461801768</v>
      </c>
      <c r="G144" s="5">
        <v>-18687880049</v>
      </c>
      <c r="I144" s="5">
        <v>3795662156</v>
      </c>
      <c r="J144" s="5">
        <v>436350183758</v>
      </c>
      <c r="K144" s="5">
        <v>175094677949</v>
      </c>
      <c r="L144" s="5">
        <v>-113533041682</v>
      </c>
    </row>
    <row r="145" spans="2:12" ht="15.5" x14ac:dyDescent="0.35">
      <c r="C145" t="s">
        <v>185</v>
      </c>
      <c r="D145" s="5">
        <v>-1286515765</v>
      </c>
      <c r="E145" s="5">
        <v>123734616</v>
      </c>
      <c r="F145" s="5">
        <v>-895502465</v>
      </c>
      <c r="G145" s="5">
        <v>-1749962588</v>
      </c>
      <c r="I145" s="5">
        <v>-3363001826</v>
      </c>
      <c r="J145" s="5">
        <v>-2708974520</v>
      </c>
      <c r="K145" s="5">
        <v>-1208886419</v>
      </c>
      <c r="L145" s="5">
        <v>-4514652021</v>
      </c>
    </row>
    <row r="146" spans="2:12" ht="15.5" x14ac:dyDescent="0.35">
      <c r="C146" t="s">
        <v>809</v>
      </c>
      <c r="E146" s="5">
        <v>-435526028</v>
      </c>
      <c r="I146" s="5">
        <v>-435526028</v>
      </c>
      <c r="J146" s="5">
        <v>-19325000000</v>
      </c>
      <c r="K146" s="5">
        <v>-12350000000</v>
      </c>
      <c r="L146" s="5">
        <v>-1172419021</v>
      </c>
    </row>
    <row r="147" spans="2:12" ht="15.5" x14ac:dyDescent="0.35">
      <c r="C147" t="s">
        <v>810</v>
      </c>
      <c r="D147" s="5">
        <v>14139293</v>
      </c>
      <c r="E147" s="5">
        <v>-330237298</v>
      </c>
      <c r="F147" s="5">
        <v>330237298</v>
      </c>
      <c r="G147" s="5">
        <v>-80830219</v>
      </c>
    </row>
    <row r="148" spans="2:12" ht="15.5" x14ac:dyDescent="0.35">
      <c r="C148" t="s">
        <v>811</v>
      </c>
      <c r="D148" s="5">
        <v>-7092921676</v>
      </c>
      <c r="E148" s="5">
        <v>19841689659</v>
      </c>
      <c r="F148" s="5">
        <v>-19841689659</v>
      </c>
      <c r="G148" s="5">
        <v>6148216492</v>
      </c>
    </row>
    <row r="149" spans="2:12" ht="15.5" x14ac:dyDescent="0.35">
      <c r="C149" t="s">
        <v>652</v>
      </c>
      <c r="E149" s="5">
        <v>-11300000000</v>
      </c>
      <c r="F149" s="5">
        <v>11300000000</v>
      </c>
      <c r="J149" s="5">
        <v>-970000000</v>
      </c>
      <c r="K149" s="5">
        <v>-1036046548</v>
      </c>
      <c r="L149" s="5">
        <v>-30093081371</v>
      </c>
    </row>
    <row r="150" spans="2:12" ht="15.5" x14ac:dyDescent="0.35">
      <c r="C150" t="s">
        <v>184</v>
      </c>
      <c r="J150" s="5">
        <v>-24776800000</v>
      </c>
    </row>
    <row r="151" spans="2:12" ht="15.5" x14ac:dyDescent="0.35">
      <c r="C151" t="s">
        <v>812</v>
      </c>
      <c r="D151" s="5">
        <v>10650000000</v>
      </c>
      <c r="F151" s="5">
        <v>-300000000</v>
      </c>
      <c r="J151" s="5">
        <v>36701602375</v>
      </c>
      <c r="L151" s="5">
        <v>9782308029</v>
      </c>
    </row>
    <row r="152" spans="2:12" ht="15.5" x14ac:dyDescent="0.35">
      <c r="C152" t="s">
        <v>474</v>
      </c>
      <c r="J152" s="5">
        <v>309710000000</v>
      </c>
      <c r="K152" s="5">
        <v>211867991564</v>
      </c>
    </row>
    <row r="153" spans="2:12" ht="15.5" x14ac:dyDescent="0.35">
      <c r="C153" t="s">
        <v>813</v>
      </c>
      <c r="E153" s="5">
        <v>462713573091</v>
      </c>
      <c r="I153" s="5">
        <v>462713573091</v>
      </c>
      <c r="J153" s="5">
        <v>250968126194</v>
      </c>
      <c r="K153" s="5">
        <v>27535183619</v>
      </c>
      <c r="L153" s="5">
        <v>28536606991</v>
      </c>
    </row>
    <row r="154" spans="2:12" ht="15.5" x14ac:dyDescent="0.35">
      <c r="C154" t="s">
        <v>631</v>
      </c>
      <c r="D154" s="5">
        <v>-6236077590</v>
      </c>
      <c r="E154" s="5">
        <v>-449458712367</v>
      </c>
      <c r="F154" s="5">
        <v>19868756594</v>
      </c>
      <c r="G154" s="5">
        <v>-23005303734</v>
      </c>
      <c r="I154" s="5">
        <v>-455119383081</v>
      </c>
      <c r="J154" s="5">
        <v>-113248770291</v>
      </c>
      <c r="K154" s="5">
        <v>-49713564267</v>
      </c>
      <c r="L154" s="5">
        <v>-116071804289</v>
      </c>
    </row>
    <row r="155" spans="2:12" ht="15.5" x14ac:dyDescent="0.35">
      <c r="C155" t="s">
        <v>187</v>
      </c>
      <c r="D155" s="5">
        <v>-9812420602</v>
      </c>
      <c r="E155" s="5">
        <v>-2889956289</v>
      </c>
      <c r="F155" s="5">
        <v>-1507185872</v>
      </c>
      <c r="G155" s="5">
        <v>-6354645111</v>
      </c>
      <c r="I155" s="5">
        <v>-22018769196</v>
      </c>
      <c r="J155" s="5">
        <v>-68393248708</v>
      </c>
      <c r="K155" s="5">
        <v>95985999909</v>
      </c>
      <c r="L155" s="5">
        <v>9647727994</v>
      </c>
    </row>
    <row r="156" spans="2:12" ht="15.5" x14ac:dyDescent="0.35">
      <c r="C156" t="s">
        <v>188</v>
      </c>
      <c r="D156" s="5">
        <v>23999313005</v>
      </c>
      <c r="I156" s="5">
        <v>46018082201</v>
      </c>
      <c r="J156" s="5">
        <v>114411330909</v>
      </c>
      <c r="K156" s="5">
        <v>18425331000</v>
      </c>
      <c r="L156" s="5">
        <v>8777603137</v>
      </c>
    </row>
    <row r="157" spans="2:12" ht="15.5" x14ac:dyDescent="0.35">
      <c r="C157" t="s">
        <v>189</v>
      </c>
      <c r="D157" s="5">
        <v>14186892403</v>
      </c>
      <c r="E157" s="5">
        <v>-2889956289</v>
      </c>
      <c r="F157" s="5">
        <v>-1507185872</v>
      </c>
      <c r="G157" s="5">
        <v>-6354645111</v>
      </c>
      <c r="I157" s="5">
        <v>23999313005</v>
      </c>
      <c r="J157" s="5">
        <v>46018082201</v>
      </c>
      <c r="K157" s="5">
        <v>114411330909</v>
      </c>
      <c r="L157" s="5">
        <v>18425331131</v>
      </c>
    </row>
    <row r="159" spans="2:12" ht="15.5" x14ac:dyDescent="0.35">
      <c r="B159" t="s">
        <v>190</v>
      </c>
      <c r="C159" t="s">
        <v>11</v>
      </c>
      <c r="D159" s="5">
        <v>6810000000</v>
      </c>
      <c r="E159" s="5">
        <v>6810000000</v>
      </c>
      <c r="F159" s="5">
        <v>6810000000</v>
      </c>
      <c r="G159" s="5">
        <v>6810000000</v>
      </c>
      <c r="I159" s="5">
        <v>6810000000</v>
      </c>
      <c r="J159" s="5">
        <v>6810000000</v>
      </c>
      <c r="K159" s="5">
        <v>6190000000</v>
      </c>
      <c r="L159" s="5">
        <v>320000000</v>
      </c>
    </row>
    <row r="160" spans="2:12" ht="15.5" x14ac:dyDescent="0.35">
      <c r="C160" t="s">
        <v>191</v>
      </c>
      <c r="D160" s="6">
        <v>-1.32</v>
      </c>
      <c r="E160" s="6">
        <v>-4.99</v>
      </c>
      <c r="F160" s="6">
        <v>-4.03</v>
      </c>
      <c r="G160" s="6">
        <v>0.08</v>
      </c>
    </row>
    <row r="161" spans="3:7" ht="15.5" x14ac:dyDescent="0.35">
      <c r="C161" t="s">
        <v>192</v>
      </c>
      <c r="D161" s="6">
        <v>-160.61000000000001</v>
      </c>
      <c r="E161" s="6">
        <v>-46.49</v>
      </c>
      <c r="F161" s="6">
        <v>-74.44</v>
      </c>
      <c r="G161" s="5">
        <v>3350</v>
      </c>
    </row>
    <row r="162" spans="3:7" ht="15.5" x14ac:dyDescent="0.35">
      <c r="C162" t="s">
        <v>59</v>
      </c>
      <c r="D162" s="6">
        <v>29.97</v>
      </c>
      <c r="E162" s="6">
        <v>44.48</v>
      </c>
      <c r="F162" s="6">
        <v>61.37</v>
      </c>
      <c r="G162" s="6">
        <v>29.28</v>
      </c>
    </row>
    <row r="163" spans="3:7" ht="15.5" x14ac:dyDescent="0.35">
      <c r="C163" t="s">
        <v>193</v>
      </c>
      <c r="D163" s="5">
        <v>10410000000</v>
      </c>
      <c r="E163" s="5">
        <v>-28950000000</v>
      </c>
      <c r="F163" s="5">
        <v>3360000000</v>
      </c>
      <c r="G163" s="5">
        <v>21070000000</v>
      </c>
    </row>
    <row r="164" spans="3:7" ht="15.5" x14ac:dyDescent="0.35">
      <c r="C164" t="s">
        <v>194</v>
      </c>
      <c r="D164" s="6">
        <v>-5.3E-3</v>
      </c>
      <c r="E164" s="6">
        <v>-0.02</v>
      </c>
      <c r="F164" s="6">
        <v>-1.66E-2</v>
      </c>
      <c r="G164" s="6">
        <v>2.9999999999999997E-4</v>
      </c>
    </row>
    <row r="165" spans="3:7" ht="15.5" x14ac:dyDescent="0.35">
      <c r="C165" t="s">
        <v>195</v>
      </c>
      <c r="D165" s="6">
        <v>-6.9999999999999993E-3</v>
      </c>
      <c r="E165" s="6">
        <v>-2.6200000000000001E-2</v>
      </c>
      <c r="F165" s="6">
        <v>-2.1000000000000001E-2</v>
      </c>
      <c r="G165" s="6">
        <v>4.0000000000000002E-4</v>
      </c>
    </row>
    <row r="166" spans="3:7" ht="15.5" x14ac:dyDescent="0.35">
      <c r="C166" t="s">
        <v>196</v>
      </c>
      <c r="D166" s="6">
        <v>-7.4000000000000003E-3</v>
      </c>
      <c r="E166" s="6">
        <v>-2.64E-2</v>
      </c>
      <c r="F166" s="6">
        <v>-2.5099999999999997E-2</v>
      </c>
      <c r="G166" s="6">
        <v>-8.5000000000000006E-3</v>
      </c>
    </row>
    <row r="167" spans="3:7" ht="15.5" x14ac:dyDescent="0.35">
      <c r="C167" t="s">
        <v>197</v>
      </c>
      <c r="D167" s="6">
        <v>-1.33</v>
      </c>
      <c r="E167" s="6">
        <v>-3.34</v>
      </c>
      <c r="F167" s="6">
        <v>-4.51</v>
      </c>
      <c r="G167" s="6">
        <v>-1.51</v>
      </c>
    </row>
    <row r="168" spans="3:7" ht="15.5" x14ac:dyDescent="0.35">
      <c r="C168" t="s">
        <v>198</v>
      </c>
      <c r="D168" s="5">
        <v>1288000000000</v>
      </c>
      <c r="E168" s="5">
        <v>1296000000000</v>
      </c>
      <c r="F168" s="5">
        <v>1310000000000</v>
      </c>
      <c r="G168" s="5">
        <v>1338000000000</v>
      </c>
    </row>
    <row r="169" spans="3:7" ht="15.5" x14ac:dyDescent="0.35">
      <c r="C169" t="s">
        <v>199</v>
      </c>
      <c r="D169" s="6">
        <v>1.1200000000000001</v>
      </c>
      <c r="E169" s="6">
        <v>1.22</v>
      </c>
      <c r="F169" s="6">
        <v>1.56</v>
      </c>
      <c r="G169" s="6">
        <v>1.37</v>
      </c>
    </row>
    <row r="170" spans="3:7" ht="15.5" x14ac:dyDescent="0.35">
      <c r="C170" t="s">
        <v>200</v>
      </c>
      <c r="D170" s="6">
        <v>188.95</v>
      </c>
      <c r="E170" s="6">
        <v>190.27</v>
      </c>
      <c r="F170" s="6">
        <v>192.28</v>
      </c>
      <c r="G170" s="6">
        <v>196.31</v>
      </c>
    </row>
    <row r="171" spans="3:7" ht="15.5" x14ac:dyDescent="0.35">
      <c r="C171" t="s">
        <v>201</v>
      </c>
      <c r="D171" s="6">
        <v>1.1200000000000001</v>
      </c>
      <c r="E171" s="6">
        <v>1.22</v>
      </c>
      <c r="F171" s="6">
        <v>1.56</v>
      </c>
      <c r="G171" s="6">
        <v>1.37</v>
      </c>
    </row>
    <row r="172" spans="3:7" ht="15.5" x14ac:dyDescent="0.35">
      <c r="C172" t="s">
        <v>202</v>
      </c>
      <c r="D172" s="6">
        <v>188.93</v>
      </c>
      <c r="E172" s="6">
        <v>190.25</v>
      </c>
      <c r="F172" s="6">
        <v>192.26</v>
      </c>
      <c r="G172" s="6">
        <v>196.29</v>
      </c>
    </row>
    <row r="173" spans="3:7" ht="15.5" x14ac:dyDescent="0.35">
      <c r="C173" t="s">
        <v>203</v>
      </c>
      <c r="D173" s="5">
        <v>260000000000</v>
      </c>
      <c r="E173" s="5">
        <v>269000000000</v>
      </c>
      <c r="F173" s="5">
        <v>223000000000</v>
      </c>
      <c r="G173" s="5">
        <v>216000000000</v>
      </c>
    </row>
    <row r="174" spans="3:7" ht="15.5" x14ac:dyDescent="0.35">
      <c r="C174" t="s">
        <v>204</v>
      </c>
      <c r="D174" s="5">
        <v>36000000000</v>
      </c>
      <c r="E174" s="5">
        <v>33000000000</v>
      </c>
      <c r="F174" s="5">
        <v>37000000000</v>
      </c>
      <c r="G174" s="5">
        <v>39000000000</v>
      </c>
    </row>
    <row r="175" spans="3:7" ht="15.5" x14ac:dyDescent="0.35">
      <c r="C175" t="s">
        <v>205</v>
      </c>
      <c r="D175" s="5">
        <v>1287000000000</v>
      </c>
      <c r="E175" s="5">
        <v>1296000000000</v>
      </c>
      <c r="F175" s="5">
        <v>1310000000000</v>
      </c>
      <c r="G175" s="5">
        <v>1338000000000</v>
      </c>
    </row>
    <row r="176" spans="3:7" ht="15.5" x14ac:dyDescent="0.35">
      <c r="C176" t="s">
        <v>23</v>
      </c>
      <c r="D176" s="5">
        <v>296000000000</v>
      </c>
      <c r="E176" s="5">
        <v>302000000000</v>
      </c>
      <c r="F176" s="5">
        <v>260000000000</v>
      </c>
      <c r="G176" s="5">
        <v>255000000000</v>
      </c>
    </row>
    <row r="177" spans="3:12" ht="15.5" x14ac:dyDescent="0.35">
      <c r="C177" t="s">
        <v>20</v>
      </c>
      <c r="D177" s="5">
        <v>281000000000</v>
      </c>
      <c r="E177" s="5">
        <v>278000000000</v>
      </c>
      <c r="F177" s="5">
        <v>233000000000</v>
      </c>
      <c r="G177" s="5">
        <v>227000000000</v>
      </c>
    </row>
    <row r="178" spans="3:12" ht="15.5" x14ac:dyDescent="0.35">
      <c r="C178" t="s">
        <v>206</v>
      </c>
      <c r="D178" s="5">
        <v>-120000000000</v>
      </c>
      <c r="E178" s="5">
        <v>-129000000000</v>
      </c>
      <c r="F178" s="5">
        <v>-44000000000</v>
      </c>
      <c r="G178" s="5">
        <v>4000000000</v>
      </c>
    </row>
    <row r="179" spans="3:12" ht="15.5" x14ac:dyDescent="0.35">
      <c r="C179" t="s">
        <v>207</v>
      </c>
      <c r="D179" s="5">
        <v>-2000000000</v>
      </c>
      <c r="E179" s="5">
        <v>-32000000000</v>
      </c>
      <c r="F179" s="5">
        <v>-7000000000</v>
      </c>
      <c r="G179" s="5">
        <v>34000000000</v>
      </c>
    </row>
    <row r="180" spans="3:12" ht="15.5" x14ac:dyDescent="0.35">
      <c r="C180" t="s">
        <v>208</v>
      </c>
    </row>
    <row r="181" spans="3:12" ht="15.5" x14ac:dyDescent="0.35">
      <c r="C181" t="s">
        <v>12</v>
      </c>
      <c r="D181" s="5">
        <v>-2000000000</v>
      </c>
      <c r="E181" s="5">
        <v>-32000000000</v>
      </c>
      <c r="F181" s="5">
        <v>-7000000000</v>
      </c>
      <c r="G181" s="5">
        <v>34000000000</v>
      </c>
    </row>
    <row r="182" spans="3:12" ht="15.5" x14ac:dyDescent="0.35">
      <c r="C182" t="s">
        <v>15</v>
      </c>
      <c r="D182" s="6">
        <v>-0.28000000000000003</v>
      </c>
      <c r="E182" s="6">
        <v>-4.71</v>
      </c>
      <c r="F182" s="6">
        <v>-1.0900000000000001</v>
      </c>
      <c r="G182" s="6">
        <v>4.92</v>
      </c>
    </row>
    <row r="183" spans="3:12" ht="15.5" x14ac:dyDescent="0.35">
      <c r="C183" t="s">
        <v>44</v>
      </c>
      <c r="I183" s="6">
        <v>-7.97</v>
      </c>
      <c r="J183" s="6">
        <v>-26.24</v>
      </c>
      <c r="K183" s="6">
        <v>16.63</v>
      </c>
      <c r="L183" s="6">
        <v>276.33999999999997</v>
      </c>
    </row>
    <row r="184" spans="3:12" ht="15.5" x14ac:dyDescent="0.35">
      <c r="C184" t="s">
        <v>58</v>
      </c>
      <c r="I184" s="6">
        <v>-29.11</v>
      </c>
      <c r="J184" s="6">
        <v>-11.81</v>
      </c>
      <c r="K184" s="6">
        <v>34.58</v>
      </c>
      <c r="L184" s="5">
        <v>0</v>
      </c>
    </row>
    <row r="185" spans="3:12" ht="15.5" x14ac:dyDescent="0.35">
      <c r="C185" t="s">
        <v>61</v>
      </c>
      <c r="I185" s="6">
        <v>8.74</v>
      </c>
      <c r="J185" s="6">
        <v>9.2100000000000009</v>
      </c>
      <c r="K185" s="6">
        <v>8.92</v>
      </c>
      <c r="L185" s="5">
        <v>0</v>
      </c>
    </row>
    <row r="186" spans="3:12" ht="15.5" x14ac:dyDescent="0.35">
      <c r="C186" t="s">
        <v>209</v>
      </c>
      <c r="I186" s="5">
        <v>14030000000</v>
      </c>
      <c r="J186" s="6">
        <v>64879999999.999992</v>
      </c>
      <c r="K186" s="5">
        <v>159090000000</v>
      </c>
      <c r="L186" s="5">
        <v>106790000000</v>
      </c>
    </row>
    <row r="187" spans="3:12" ht="15.5" x14ac:dyDescent="0.35">
      <c r="C187" t="s">
        <v>210</v>
      </c>
      <c r="I187" s="6">
        <v>-3.1899999999999998E-2</v>
      </c>
      <c r="J187" s="6">
        <v>-0.1041</v>
      </c>
      <c r="K187" s="6">
        <v>7.2099999999999997E-2</v>
      </c>
      <c r="L187" s="6">
        <v>7.9000000000000001E-2</v>
      </c>
    </row>
    <row r="188" spans="3:12" ht="15.5" x14ac:dyDescent="0.35">
      <c r="C188" t="s">
        <v>211</v>
      </c>
      <c r="I188" s="6">
        <v>-4.1900000000000007E-2</v>
      </c>
      <c r="J188" s="6">
        <v>-0.13439999999999999</v>
      </c>
      <c r="K188" s="6">
        <v>8.4000000000000005E-2</v>
      </c>
      <c r="L188" s="6">
        <v>9.5600000000000004E-2</v>
      </c>
    </row>
    <row r="189" spans="3:12" ht="15.5" x14ac:dyDescent="0.35">
      <c r="C189" t="s">
        <v>212</v>
      </c>
      <c r="I189" s="6">
        <v>-7.0800000000000002E-2</v>
      </c>
      <c r="J189" s="6">
        <v>-1.4999999999999999E-2</v>
      </c>
      <c r="K189" s="6">
        <v>0.13369999999999999</v>
      </c>
      <c r="L189" s="6">
        <v>9.5799999999999996E-2</v>
      </c>
    </row>
    <row r="190" spans="3:12" ht="15.5" x14ac:dyDescent="0.35">
      <c r="C190" t="s">
        <v>213</v>
      </c>
      <c r="I190" s="6">
        <v>-2.99</v>
      </c>
      <c r="J190" s="6">
        <v>-1.1299999999999999</v>
      </c>
      <c r="K190" s="6">
        <v>10.06</v>
      </c>
      <c r="L190" s="6">
        <v>5.95</v>
      </c>
    </row>
    <row r="191" spans="3:12" ht="15.5" x14ac:dyDescent="0.35">
      <c r="C191" t="s">
        <v>55</v>
      </c>
      <c r="I191" s="6">
        <v>1.22</v>
      </c>
      <c r="J191" s="6">
        <v>1.59</v>
      </c>
      <c r="K191" s="6">
        <v>2.9</v>
      </c>
      <c r="L191" s="5">
        <v>0</v>
      </c>
    </row>
    <row r="192" spans="3:12" ht="15.5" x14ac:dyDescent="0.35">
      <c r="C192" t="s">
        <v>52</v>
      </c>
      <c r="I192" s="6">
        <v>190.27</v>
      </c>
      <c r="J192" s="6">
        <v>195.26</v>
      </c>
      <c r="K192" s="6">
        <v>197.97</v>
      </c>
      <c r="L192" s="6">
        <v>2889.18</v>
      </c>
    </row>
    <row r="193" spans="2:13" ht="15.5" x14ac:dyDescent="0.35">
      <c r="C193" t="s">
        <v>214</v>
      </c>
      <c r="I193" s="6">
        <v>1.22</v>
      </c>
      <c r="J193" s="6">
        <v>1.59</v>
      </c>
      <c r="K193" s="6">
        <v>2.9</v>
      </c>
      <c r="L193" s="5">
        <v>0</v>
      </c>
    </row>
    <row r="194" spans="2:13" ht="15.5" x14ac:dyDescent="0.35">
      <c r="C194" t="s">
        <v>215</v>
      </c>
      <c r="I194" s="6">
        <v>190.25</v>
      </c>
      <c r="J194" s="6">
        <v>195.24</v>
      </c>
      <c r="K194" s="6">
        <v>197.94</v>
      </c>
      <c r="L194" s="6">
        <v>2888.53</v>
      </c>
    </row>
    <row r="195" spans="2:13" ht="15.5" x14ac:dyDescent="0.35">
      <c r="C195" t="s">
        <v>216</v>
      </c>
      <c r="I195" s="5">
        <v>269000000000</v>
      </c>
      <c r="J195" s="5">
        <v>222000000000</v>
      </c>
      <c r="K195" s="5">
        <v>106000000000</v>
      </c>
      <c r="L195" s="5">
        <v>90000000000</v>
      </c>
    </row>
    <row r="196" spans="2:13" ht="15.5" x14ac:dyDescent="0.35">
      <c r="C196" t="s">
        <v>217</v>
      </c>
      <c r="I196" s="5">
        <v>33000000000</v>
      </c>
      <c r="J196" s="5">
        <v>43000000000</v>
      </c>
      <c r="K196" s="5">
        <v>5000000000</v>
      </c>
      <c r="L196" s="5">
        <v>37000000000</v>
      </c>
    </row>
    <row r="197" spans="2:13" ht="15.5" x14ac:dyDescent="0.35">
      <c r="C197" t="s">
        <v>25</v>
      </c>
      <c r="I197" s="5">
        <v>302000000000</v>
      </c>
      <c r="J197" s="5">
        <v>266000000000</v>
      </c>
      <c r="K197" s="5">
        <v>110000000000</v>
      </c>
      <c r="L197" s="5">
        <v>127000000000</v>
      </c>
    </row>
    <row r="198" spans="2:13" ht="15.5" x14ac:dyDescent="0.35">
      <c r="C198" t="s">
        <v>22</v>
      </c>
      <c r="I198" s="5">
        <v>278000000000</v>
      </c>
      <c r="J198" s="5">
        <v>220000000000</v>
      </c>
      <c r="K198" s="5">
        <v>-4000000000</v>
      </c>
      <c r="L198" s="5">
        <v>108000000000</v>
      </c>
    </row>
    <row r="199" spans="2:13" ht="15.5" x14ac:dyDescent="0.35">
      <c r="C199" t="s">
        <v>218</v>
      </c>
      <c r="I199" s="5">
        <v>-129000000000</v>
      </c>
      <c r="J199" s="5">
        <v>-30000000000</v>
      </c>
      <c r="K199" s="5">
        <v>376000000000</v>
      </c>
      <c r="L199" s="5">
        <v>146000000000</v>
      </c>
    </row>
    <row r="200" spans="2:13" ht="15.5" x14ac:dyDescent="0.35">
      <c r="C200" t="s">
        <v>219</v>
      </c>
      <c r="I200" s="5">
        <v>17000000000</v>
      </c>
      <c r="J200" s="5">
        <v>-50000000000</v>
      </c>
      <c r="K200" s="5">
        <v>-46000000000</v>
      </c>
      <c r="L200" s="5">
        <v>8000000000</v>
      </c>
    </row>
    <row r="201" spans="2:13" ht="15.5" x14ac:dyDescent="0.35">
      <c r="C201" t="s">
        <v>220</v>
      </c>
    </row>
    <row r="202" spans="2:13" ht="15.5" x14ac:dyDescent="0.35">
      <c r="C202" t="s">
        <v>14</v>
      </c>
      <c r="I202" s="5">
        <v>17000000000</v>
      </c>
      <c r="J202" s="5">
        <v>-50000000000</v>
      </c>
      <c r="K202" s="5">
        <v>-46000000000</v>
      </c>
      <c r="L202" s="5">
        <v>8000000000</v>
      </c>
    </row>
    <row r="203" spans="2:13" ht="15.5" x14ac:dyDescent="0.35">
      <c r="C203" t="s">
        <v>16</v>
      </c>
      <c r="I203" s="6">
        <v>2.4900000000000002</v>
      </c>
      <c r="J203" s="6">
        <v>-7.36</v>
      </c>
      <c r="K203" s="6">
        <v>-7.43</v>
      </c>
      <c r="L203" s="6">
        <v>25.83</v>
      </c>
    </row>
    <row r="205" spans="2:13" ht="15.5" x14ac:dyDescent="0.35">
      <c r="B205" t="s">
        <v>221</v>
      </c>
      <c r="C205" t="s">
        <v>222</v>
      </c>
      <c r="D205" s="5">
        <v>-9000000000</v>
      </c>
      <c r="E205" s="5">
        <v>-34000000000</v>
      </c>
      <c r="F205" s="5">
        <v>-27000000000</v>
      </c>
      <c r="G205" s="5">
        <v>537000000</v>
      </c>
      <c r="H205" s="5">
        <v>-36000000000</v>
      </c>
      <c r="I205" s="5">
        <v>-54000000000</v>
      </c>
      <c r="J205" s="5">
        <v>-179000000000</v>
      </c>
      <c r="K205" s="5">
        <v>103000000000</v>
      </c>
      <c r="L205" s="5">
        <v>87000000000</v>
      </c>
      <c r="M205" s="5">
        <v>-20000000000</v>
      </c>
    </row>
    <row r="206" spans="2:13" ht="15.5" x14ac:dyDescent="0.35">
      <c r="C206" t="s">
        <v>223</v>
      </c>
      <c r="H206" s="5">
        <v>-70000000000</v>
      </c>
      <c r="I206" s="5">
        <v>-54000000000</v>
      </c>
      <c r="J206" s="5">
        <v>-179000000000</v>
      </c>
      <c r="K206" s="5">
        <v>103000000000</v>
      </c>
    </row>
    <row r="207" spans="2:13" ht="15.5" x14ac:dyDescent="0.35">
      <c r="C207" t="s">
        <v>224</v>
      </c>
      <c r="K207" s="5">
        <v>4</v>
      </c>
    </row>
    <row r="208" spans="2:13" ht="15.5" x14ac:dyDescent="0.35">
      <c r="C208" t="s">
        <v>63</v>
      </c>
      <c r="I208" s="6">
        <v>-0.1525</v>
      </c>
      <c r="K208" s="6">
        <v>0.2646</v>
      </c>
    </row>
    <row r="209" spans="3:13" ht="15.5" x14ac:dyDescent="0.35">
      <c r="C209" t="s">
        <v>225</v>
      </c>
      <c r="I209" s="6">
        <v>7.7000000000000002E-3</v>
      </c>
      <c r="K209" s="6">
        <v>7.7000000000000002E-3</v>
      </c>
    </row>
    <row r="210" spans="3:13" ht="15.5" x14ac:dyDescent="0.35">
      <c r="C210" t="s">
        <v>43</v>
      </c>
      <c r="D210" s="6">
        <v>-1.32</v>
      </c>
      <c r="E210" s="6">
        <v>-4.99</v>
      </c>
      <c r="F210" s="6">
        <v>-4.03</v>
      </c>
      <c r="G210" s="6">
        <v>0.08</v>
      </c>
      <c r="H210" s="6">
        <v>-5.26</v>
      </c>
      <c r="I210" s="6">
        <v>-7.97</v>
      </c>
      <c r="J210" s="6">
        <v>-26.24</v>
      </c>
      <c r="K210" s="6">
        <v>15.11</v>
      </c>
      <c r="L210" s="6">
        <v>12.81</v>
      </c>
      <c r="M210" s="6">
        <v>-2.94</v>
      </c>
    </row>
    <row r="211" spans="3:13" ht="15.5" x14ac:dyDescent="0.35">
      <c r="C211" t="s">
        <v>226</v>
      </c>
      <c r="H211" s="6">
        <v>-10.26</v>
      </c>
      <c r="I211" s="6">
        <v>-7.97</v>
      </c>
      <c r="J211" s="6">
        <v>-26.24</v>
      </c>
      <c r="K211" s="6">
        <v>15.11</v>
      </c>
    </row>
    <row r="212" spans="3:13" ht="15.5" x14ac:dyDescent="0.35">
      <c r="C212" t="s">
        <v>65</v>
      </c>
      <c r="K212" s="5">
        <v>4</v>
      </c>
    </row>
    <row r="213" spans="3:13" ht="15.5" x14ac:dyDescent="0.35">
      <c r="C213" t="s">
        <v>227</v>
      </c>
      <c r="I213" s="6">
        <v>-0.1525</v>
      </c>
      <c r="K213" s="6">
        <v>0.2646</v>
      </c>
    </row>
    <row r="214" spans="3:13" ht="15.5" x14ac:dyDescent="0.35">
      <c r="C214" t="s">
        <v>228</v>
      </c>
      <c r="I214" s="6">
        <v>7.7000000000000002E-3</v>
      </c>
      <c r="K214" s="6">
        <v>7.7000000000000002E-3</v>
      </c>
    </row>
    <row r="215" spans="3:13" ht="15.5" x14ac:dyDescent="0.35">
      <c r="C215" t="s">
        <v>229</v>
      </c>
      <c r="D215" s="5">
        <v>48000000000</v>
      </c>
      <c r="E215" s="5">
        <v>36000000000</v>
      </c>
      <c r="F215" s="5">
        <v>33000000000</v>
      </c>
      <c r="G215" s="5">
        <v>62000000000</v>
      </c>
      <c r="H215" s="5">
        <v>193000000000</v>
      </c>
      <c r="I215" s="5">
        <v>181000000000</v>
      </c>
      <c r="J215" s="5">
        <v>229000000000</v>
      </c>
      <c r="K215" s="5">
        <v>399000000000</v>
      </c>
      <c r="L215" s="5">
        <v>322000000000</v>
      </c>
      <c r="M215" s="5">
        <v>110000000000</v>
      </c>
    </row>
    <row r="216" spans="3:13" ht="15.5" x14ac:dyDescent="0.35">
      <c r="C216" t="s">
        <v>230</v>
      </c>
      <c r="H216" s="5">
        <v>179000000000</v>
      </c>
      <c r="I216" s="5">
        <v>181000000000</v>
      </c>
      <c r="J216" s="5">
        <v>229000000000</v>
      </c>
      <c r="K216" s="5">
        <v>399000000000</v>
      </c>
    </row>
    <row r="217" spans="3:13" ht="15.5" x14ac:dyDescent="0.35">
      <c r="C217" t="s">
        <v>231</v>
      </c>
      <c r="K217" s="5">
        <v>4</v>
      </c>
    </row>
    <row r="218" spans="3:13" ht="15.5" x14ac:dyDescent="0.35">
      <c r="C218" t="s">
        <v>232</v>
      </c>
      <c r="I218" s="6">
        <v>-0.1525</v>
      </c>
      <c r="K218" s="6">
        <v>0.2646</v>
      </c>
    </row>
    <row r="219" spans="3:13" ht="15.5" x14ac:dyDescent="0.35">
      <c r="C219" t="s">
        <v>233</v>
      </c>
      <c r="I219" s="6">
        <v>7.7000000000000002E-3</v>
      </c>
      <c r="K219" s="6">
        <v>7.7000000000000002E-3</v>
      </c>
    </row>
    <row r="220" spans="3:13" ht="15.5" x14ac:dyDescent="0.35">
      <c r="C220" t="s">
        <v>234</v>
      </c>
      <c r="I220" s="6">
        <v>-39.520000000000003</v>
      </c>
    </row>
    <row r="221" spans="3:13" ht="15.5" x14ac:dyDescent="0.35">
      <c r="C221" t="s">
        <v>235</v>
      </c>
      <c r="I221" s="6">
        <v>-20.27</v>
      </c>
    </row>
    <row r="222" spans="3:13" ht="15.5" x14ac:dyDescent="0.35">
      <c r="C222" t="s">
        <v>236</v>
      </c>
      <c r="I222" s="6">
        <v>7.42</v>
      </c>
    </row>
    <row r="223" spans="3:13" ht="15.5" x14ac:dyDescent="0.35">
      <c r="C223" t="s">
        <v>237</v>
      </c>
      <c r="I223" s="6">
        <v>-4.9299999999999997E-2</v>
      </c>
    </row>
    <row r="224" spans="3:13" ht="15.5" x14ac:dyDescent="0.35">
      <c r="C224" t="s">
        <v>238</v>
      </c>
      <c r="I224" s="6">
        <v>7.9</v>
      </c>
    </row>
    <row r="225" spans="3:9" ht="15.5" x14ac:dyDescent="0.35">
      <c r="C225" t="s">
        <v>239</v>
      </c>
      <c r="I225" s="6">
        <v>1.1000000000000001</v>
      </c>
    </row>
    <row r="226" spans="3:9" ht="15.5" x14ac:dyDescent="0.35">
      <c r="C226" t="s">
        <v>240</v>
      </c>
      <c r="I226" s="6">
        <v>-179.01</v>
      </c>
    </row>
    <row r="227" spans="3:9" ht="15.5" x14ac:dyDescent="0.35">
      <c r="C227" t="s">
        <v>241</v>
      </c>
      <c r="I227" s="6">
        <v>-179.01</v>
      </c>
    </row>
    <row r="228" spans="3:9" ht="15.5" x14ac:dyDescent="0.35">
      <c r="C228" t="s">
        <v>242</v>
      </c>
      <c r="I228" s="6">
        <v>-18.39</v>
      </c>
    </row>
    <row r="229" spans="3:9" ht="15.5" x14ac:dyDescent="0.35">
      <c r="C229" t="s">
        <v>243</v>
      </c>
      <c r="I229" s="5">
        <v>303</v>
      </c>
    </row>
    <row r="230" spans="3:9" ht="15.5" x14ac:dyDescent="0.35">
      <c r="C230" t="s">
        <v>244</v>
      </c>
      <c r="I230" s="6">
        <v>-0.28999999999999998</v>
      </c>
    </row>
    <row r="231" spans="3:9" ht="15.5" x14ac:dyDescent="0.35">
      <c r="C231" t="s">
        <v>246</v>
      </c>
      <c r="I231" s="6">
        <v>-10.26</v>
      </c>
    </row>
    <row r="232" spans="3:9" ht="15.5" x14ac:dyDescent="0.35">
      <c r="C232" t="s">
        <v>247</v>
      </c>
      <c r="I232" s="6">
        <v>-5.26</v>
      </c>
    </row>
    <row r="233" spans="3:9" ht="15.5" x14ac:dyDescent="0.35">
      <c r="C233" t="s">
        <v>248</v>
      </c>
      <c r="I233" s="6">
        <v>26.33</v>
      </c>
    </row>
    <row r="234" spans="3:9" ht="15.5" x14ac:dyDescent="0.35">
      <c r="C234" t="s">
        <v>249</v>
      </c>
      <c r="D234" s="6">
        <v>2.08</v>
      </c>
    </row>
    <row r="235" spans="3:9" ht="15.5" x14ac:dyDescent="0.35">
      <c r="C235" t="s">
        <v>250</v>
      </c>
      <c r="I235" s="6">
        <v>188.95</v>
      </c>
    </row>
    <row r="236" spans="3:9" ht="15.5" x14ac:dyDescent="0.35">
      <c r="C236" t="s">
        <v>251</v>
      </c>
      <c r="I236" s="6">
        <v>-1.1599999999999999</v>
      </c>
    </row>
    <row r="237" spans="3:9" ht="15.5" x14ac:dyDescent="0.35">
      <c r="C237" t="s">
        <v>252</v>
      </c>
      <c r="D237" s="6">
        <v>0.62</v>
      </c>
    </row>
    <row r="238" spans="3:9" ht="15.5" x14ac:dyDescent="0.35">
      <c r="C238" t="s">
        <v>253</v>
      </c>
      <c r="D238" s="6">
        <v>0.61</v>
      </c>
    </row>
    <row r="239" spans="3:9" ht="15.5" x14ac:dyDescent="0.35">
      <c r="C239" t="s">
        <v>254</v>
      </c>
      <c r="D239" s="6">
        <v>0.23</v>
      </c>
    </row>
    <row r="240" spans="3:9" ht="15.5" x14ac:dyDescent="0.35">
      <c r="C240" t="s">
        <v>255</v>
      </c>
      <c r="D240" s="6">
        <v>0.03</v>
      </c>
    </row>
    <row r="241" spans="3:9" ht="15.5" x14ac:dyDescent="0.35">
      <c r="C241" t="s">
        <v>256</v>
      </c>
      <c r="D241" s="6">
        <v>0.32</v>
      </c>
    </row>
    <row r="242" spans="3:9" ht="15.5" x14ac:dyDescent="0.35">
      <c r="C242" t="s">
        <v>257</v>
      </c>
      <c r="D242" s="6">
        <v>0.17</v>
      </c>
    </row>
    <row r="243" spans="3:9" ht="15.5" x14ac:dyDescent="0.35">
      <c r="C243" t="s">
        <v>258</v>
      </c>
      <c r="D243" s="6">
        <v>1.32</v>
      </c>
    </row>
    <row r="244" spans="3:9" ht="15.5" x14ac:dyDescent="0.35">
      <c r="C244" t="s">
        <v>259</v>
      </c>
      <c r="I244" s="6">
        <v>-2.73</v>
      </c>
    </row>
    <row r="245" spans="3:9" ht="15.5" x14ac:dyDescent="0.35">
      <c r="C245" t="s">
        <v>12</v>
      </c>
      <c r="D245" s="5">
        <v>-2000000000</v>
      </c>
    </row>
    <row r="246" spans="3:9" ht="15.5" x14ac:dyDescent="0.35">
      <c r="C246" t="s">
        <v>260</v>
      </c>
      <c r="I246" s="6">
        <v>3.19</v>
      </c>
    </row>
    <row r="247" spans="3:9" ht="15.5" x14ac:dyDescent="0.35">
      <c r="C247" t="s">
        <v>261</v>
      </c>
      <c r="I247" s="6">
        <v>-4.0999999999999995E-2</v>
      </c>
    </row>
    <row r="248" spans="3:9" ht="15.5" x14ac:dyDescent="0.35">
      <c r="C248" t="s">
        <v>262</v>
      </c>
      <c r="I248" s="6">
        <v>-5.4299999999999994E-2</v>
      </c>
    </row>
    <row r="249" spans="3:9" ht="15.5" x14ac:dyDescent="0.35">
      <c r="C249" t="s">
        <v>263</v>
      </c>
      <c r="I249" s="6">
        <v>-6.7699999999999996E-2</v>
      </c>
    </row>
    <row r="250" spans="3:9" ht="15.5" x14ac:dyDescent="0.35">
      <c r="C250" t="s">
        <v>264</v>
      </c>
      <c r="I250" s="6">
        <v>-7.5499999999999998E-2</v>
      </c>
    </row>
    <row r="251" spans="3:9" ht="15.5" x14ac:dyDescent="0.35">
      <c r="C251" t="s">
        <v>265</v>
      </c>
      <c r="D251" s="6">
        <v>183.39</v>
      </c>
    </row>
    <row r="252" spans="3:9" ht="15.5" x14ac:dyDescent="0.35">
      <c r="C252" t="s">
        <v>266</v>
      </c>
      <c r="D252" s="6">
        <v>5.97</v>
      </c>
    </row>
    <row r="253" spans="3:9" ht="15.5" x14ac:dyDescent="0.35">
      <c r="C253" t="s">
        <v>340</v>
      </c>
      <c r="D253" s="6">
        <v>70.44</v>
      </c>
    </row>
    <row r="254" spans="3:9" ht="15.5" x14ac:dyDescent="0.35">
      <c r="C254" t="s">
        <v>267</v>
      </c>
      <c r="D254" s="6">
        <v>118.92</v>
      </c>
    </row>
    <row r="255" spans="3:9" ht="15.5" x14ac:dyDescent="0.35">
      <c r="C255" t="s">
        <v>268</v>
      </c>
      <c r="D255" s="6">
        <v>0.5</v>
      </c>
    </row>
    <row r="256" spans="3:9" ht="15.5" x14ac:dyDescent="0.35">
      <c r="C256" t="s">
        <v>269</v>
      </c>
      <c r="I256" s="6">
        <v>0.11</v>
      </c>
    </row>
    <row r="257" spans="3:9" ht="15.5" x14ac:dyDescent="0.35">
      <c r="C257" t="s">
        <v>270</v>
      </c>
      <c r="I257" s="6">
        <v>72.819999999999993</v>
      </c>
    </row>
    <row r="258" spans="3:9" ht="15.5" x14ac:dyDescent="0.35">
      <c r="C258" t="s">
        <v>39</v>
      </c>
      <c r="I258" s="5">
        <v>1417000000000</v>
      </c>
    </row>
    <row r="259" spans="3:9" ht="15.5" x14ac:dyDescent="0.35">
      <c r="C259" t="s">
        <v>271</v>
      </c>
      <c r="I259" s="5">
        <v>1699000000000</v>
      </c>
    </row>
    <row r="260" spans="3:9" ht="15.5" x14ac:dyDescent="0.35">
      <c r="C260" t="s">
        <v>272</v>
      </c>
      <c r="I260" s="5">
        <v>6810000000</v>
      </c>
    </row>
    <row r="261" spans="3:9" ht="15.5" x14ac:dyDescent="0.35">
      <c r="C261" t="s">
        <v>273</v>
      </c>
      <c r="I261" s="6">
        <v>0.21420000000000003</v>
      </c>
    </row>
    <row r="262" spans="3:9" ht="15.5" x14ac:dyDescent="0.35">
      <c r="C262" t="s">
        <v>274</v>
      </c>
      <c r="D262" s="6">
        <v>0.28110000000000002</v>
      </c>
    </row>
    <row r="263" spans="3:9" ht="15.5" x14ac:dyDescent="0.35">
      <c r="C263" t="s">
        <v>275</v>
      </c>
      <c r="D263" s="6">
        <v>-0.21280000000000002</v>
      </c>
    </row>
    <row r="264" spans="3:9" ht="15.5" x14ac:dyDescent="0.35">
      <c r="C264" t="s">
        <v>276</v>
      </c>
      <c r="D264" s="6">
        <v>-0.18600000000000003</v>
      </c>
    </row>
    <row r="265" spans="3:9" ht="15.5" x14ac:dyDescent="0.35">
      <c r="C265" t="s">
        <v>277</v>
      </c>
      <c r="D265" s="6">
        <v>-3.1200000000000002E-2</v>
      </c>
    </row>
    <row r="266" spans="3:9" ht="15.5" x14ac:dyDescent="0.35">
      <c r="C266" t="s">
        <v>278</v>
      </c>
      <c r="D266" s="6">
        <v>7.2700000000000001E-2</v>
      </c>
    </row>
    <row r="267" spans="3:9" ht="15.5" x14ac:dyDescent="0.35">
      <c r="C267" t="s">
        <v>279</v>
      </c>
      <c r="D267" s="6">
        <v>-2.3481000000000001</v>
      </c>
    </row>
    <row r="268" spans="3:9" ht="15.5" x14ac:dyDescent="0.35">
      <c r="C268" t="s">
        <v>280</v>
      </c>
      <c r="I268" s="5">
        <v>4</v>
      </c>
    </row>
    <row r="269" spans="3:9" ht="15.5" x14ac:dyDescent="0.35">
      <c r="C269" t="s">
        <v>284</v>
      </c>
      <c r="I269" t="s">
        <v>814</v>
      </c>
    </row>
    <row r="270" spans="3:9" ht="15.5" x14ac:dyDescent="0.35">
      <c r="C270" t="s">
        <v>286</v>
      </c>
      <c r="I270" s="5">
        <v>3</v>
      </c>
    </row>
    <row r="271" spans="3:9" ht="15.5" x14ac:dyDescent="0.35">
      <c r="C271" t="s">
        <v>287</v>
      </c>
      <c r="I271" s="6">
        <v>0.57999999999999996</v>
      </c>
    </row>
    <row r="272" spans="3:9" ht="15.5" x14ac:dyDescent="0.35">
      <c r="C272" t="s">
        <v>288</v>
      </c>
      <c r="I272" s="6">
        <v>0.56999999999999995</v>
      </c>
    </row>
    <row r="273" spans="3:9" ht="15.5" x14ac:dyDescent="0.35">
      <c r="C273" t="s">
        <v>553</v>
      </c>
      <c r="I273" s="6">
        <v>0.44</v>
      </c>
    </row>
    <row r="274" spans="3:9" ht="15.5" x14ac:dyDescent="0.35">
      <c r="C274" t="s">
        <v>290</v>
      </c>
      <c r="I274" s="6">
        <v>0.16</v>
      </c>
    </row>
    <row r="275" spans="3:9" ht="15.5" x14ac:dyDescent="0.35">
      <c r="C275" t="s">
        <v>291</v>
      </c>
      <c r="I275" s="6">
        <v>0.52</v>
      </c>
    </row>
    <row r="276" spans="3:9" ht="15.5" x14ac:dyDescent="0.35">
      <c r="C276" t="s">
        <v>292</v>
      </c>
      <c r="I276" s="6">
        <v>0.43</v>
      </c>
    </row>
    <row r="277" spans="3:9" ht="15.5" x14ac:dyDescent="0.35">
      <c r="C277" t="s">
        <v>293</v>
      </c>
      <c r="I277" s="5">
        <v>179000000000</v>
      </c>
    </row>
    <row r="278" spans="3:9" ht="15.5" x14ac:dyDescent="0.35">
      <c r="C278" t="s">
        <v>294</v>
      </c>
      <c r="I278" s="5">
        <v>14000000000</v>
      </c>
    </row>
    <row r="279" spans="3:9" ht="15.5" x14ac:dyDescent="0.35">
      <c r="C279" t="s">
        <v>295</v>
      </c>
      <c r="I279" s="5">
        <v>105000000000</v>
      </c>
    </row>
    <row r="280" spans="3:9" ht="15.5" x14ac:dyDescent="0.35">
      <c r="C280" t="s">
        <v>296</v>
      </c>
      <c r="I280" s="5">
        <v>-70000000000</v>
      </c>
    </row>
    <row r="281" spans="3:9" ht="15.5" x14ac:dyDescent="0.35">
      <c r="C281" t="s">
        <v>297</v>
      </c>
      <c r="D281" s="5">
        <v>14000000000</v>
      </c>
    </row>
    <row r="282" spans="3:9" ht="15.5" x14ac:dyDescent="0.35">
      <c r="C282" t="s">
        <v>298</v>
      </c>
      <c r="D282" s="5">
        <v>1705000000000</v>
      </c>
    </row>
    <row r="283" spans="3:9" ht="15.5" x14ac:dyDescent="0.35">
      <c r="C283" t="s">
        <v>299</v>
      </c>
      <c r="D283" s="5">
        <v>417000000000</v>
      </c>
    </row>
    <row r="284" spans="3:9" ht="15.5" x14ac:dyDescent="0.35">
      <c r="C284" t="s">
        <v>206</v>
      </c>
      <c r="D284" s="5">
        <v>-120000000000</v>
      </c>
    </row>
    <row r="285" spans="3:9" ht="15.5" x14ac:dyDescent="0.35">
      <c r="C285" t="s">
        <v>205</v>
      </c>
      <c r="I285" s="5">
        <v>1287000000000</v>
      </c>
    </row>
    <row r="286" spans="3:9" ht="15.5" x14ac:dyDescent="0.35">
      <c r="C286" t="s">
        <v>204</v>
      </c>
      <c r="D286" s="5">
        <v>36000000000</v>
      </c>
    </row>
    <row r="287" spans="3:9" ht="15.5" x14ac:dyDescent="0.35">
      <c r="C287" t="s">
        <v>203</v>
      </c>
      <c r="D287" s="5">
        <v>260000000000</v>
      </c>
    </row>
    <row r="288" spans="3:9" ht="15.5" x14ac:dyDescent="0.35">
      <c r="C288" t="s">
        <v>23</v>
      </c>
      <c r="D288" s="5">
        <v>296000000000</v>
      </c>
    </row>
    <row r="289" spans="3:9" ht="15.5" x14ac:dyDescent="0.35">
      <c r="C289" t="s">
        <v>20</v>
      </c>
      <c r="D289" s="5">
        <v>281000000000</v>
      </c>
    </row>
    <row r="290" spans="3:9" ht="15.5" x14ac:dyDescent="0.35">
      <c r="C290" t="s">
        <v>300</v>
      </c>
      <c r="I290" s="5">
        <v>1288000000000</v>
      </c>
    </row>
    <row r="291" spans="3:9" ht="15.5" x14ac:dyDescent="0.35">
      <c r="C291" t="s">
        <v>301</v>
      </c>
      <c r="I291" s="5">
        <v>-8000000000</v>
      </c>
    </row>
    <row r="292" spans="3:9" ht="15.5" x14ac:dyDescent="0.35">
      <c r="C292" t="s">
        <v>302</v>
      </c>
      <c r="I292" s="5">
        <v>-22000000000</v>
      </c>
    </row>
    <row r="293" spans="3:9" ht="15.5" x14ac:dyDescent="0.35">
      <c r="C293" t="s">
        <v>303</v>
      </c>
      <c r="I293" s="5">
        <v>9000000000</v>
      </c>
    </row>
    <row r="294" spans="3:9" ht="15.5" x14ac:dyDescent="0.35">
      <c r="C294" t="s">
        <v>305</v>
      </c>
      <c r="I294" s="5">
        <v>-8000000000</v>
      </c>
    </row>
  </sheetData>
  <pageMargins left="0.7" right="0.7" top="0.75" bottom="0.75" header="0.3" footer="0.3"/>
  <ignoredErrors>
    <ignoredError sqref="A1:M295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815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816</v>
      </c>
      <c r="D2" s="2" vm="83">
        <f ca="1">IFERROR(_xlfn.STOCKHISTORY("XIDX:" &amp; $C$1, D3, , 0, 0, 1), "Libur")</f>
        <v>122</v>
      </c>
      <c r="H2" s="2" vm="83">
        <f ca="1">IFERROR(INDEX(D2:G2,COUNT(D2:G2)),"")</f>
        <v>122</v>
      </c>
      <c r="I2" s="2" vm="84">
        <f ca="1">IFERROR(_xlfn.STOCKHISTORY("XIDX:" &amp; $C$1, I1, , 0, 0, 1), "Libur")</f>
        <v>280</v>
      </c>
      <c r="J2" s="2" vm="85">
        <f ca="1">IFERROR(_xlfn.STOCKHISTORY("XIDX:" &amp; $C$1, J1, , 0, 0, 1), "Libur")</f>
        <v>58</v>
      </c>
      <c r="K2" s="2" vm="86">
        <f ca="1">IFERROR(_xlfn.STOCKHISTORY("XIDX:" &amp; $C$1, K1, , 0, 0, 1), "Libur")</f>
        <v>83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30746345333</v>
      </c>
      <c r="H4" s="2">
        <f>IFERROR(SUM(D4:G4)*(4/MAX(1,COUNT(D4:G4))),"")</f>
        <v>122985381332</v>
      </c>
      <c r="I4" s="2">
        <f>IFERROR(INDEX(I51:I500,MATCH($C$4,$C$51:$C$500,0)),"")</f>
        <v>214616032165</v>
      </c>
      <c r="J4" s="2">
        <f>IFERROR(INDEX(J51:J500,MATCH($C$4,$C$51:$C$500,0)),"")</f>
        <v>153558876216</v>
      </c>
      <c r="K4" s="2">
        <f>IFERROR(INDEX(K51:K500,MATCH($C$4,$C$51:$C$500,0)),"")</f>
        <v>172560390232</v>
      </c>
      <c r="L4" s="2">
        <f>IFERROR(INDEX(L51:L500,MATCH($C$4,$C$51:$C$500,0)),"")</f>
        <v>41251584891</v>
      </c>
      <c r="M4" s="2">
        <f>IFERROR(INDEX(M51:M500,MATCH($C$4,$C$51:$C$500,0)),"")</f>
        <v>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7593653351</v>
      </c>
      <c r="H5" s="2">
        <f>IFERROR(SUM(D5:G5)*(4/MAX(1,COUNT(D5:G5))),"")</f>
        <v>30374613404</v>
      </c>
      <c r="I5" s="2">
        <f>IFERROR(INDEX(I51:I500,MATCH($C$5,$C$51:$C$500,0)),"")</f>
        <v>19527957836</v>
      </c>
      <c r="J5" s="2">
        <f>IFERROR(INDEX(J51:J500,MATCH($C$5,$C$51:$C$500,0)),"")</f>
        <v>1726108627</v>
      </c>
      <c r="K5" s="2">
        <f>IFERROR(INDEX(K51:K500,MATCH($C$5,$C$51:$C$500,0)),"")</f>
        <v>-93069361</v>
      </c>
      <c r="L5" s="2">
        <f>IFERROR(INDEX(L51:L500,MATCH($C$5,$C$51:$C$500,0)),"")</f>
        <v>397842818</v>
      </c>
      <c r="M5" s="2">
        <f>IFERROR(INDEX(M51:M500,MATCH($C$5,$C$51:$C$500,0)),"")</f>
        <v>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255054454678</v>
      </c>
      <c r="H6" s="2">
        <f>IFERROR(INDEX(D6:G6,COUNT(D6:G6)),"")</f>
        <v>255054454678</v>
      </c>
      <c r="I6" s="2">
        <f>IFERROR(INDEX(I51:I500,MATCH($C$6,$C$51:$C$500,0)),"")</f>
        <v>248439240687</v>
      </c>
      <c r="J6" s="2">
        <f>IFERROR(INDEX(J51:J500,MATCH($C$6,$C$51:$C$500,0)),"")</f>
        <v>219472833678</v>
      </c>
      <c r="K6" s="2">
        <f>IFERROR(INDEX(K51:K500,MATCH($C$6,$C$51:$C$500,0)),"")</f>
        <v>216884011361</v>
      </c>
      <c r="L6" s="2">
        <f>IFERROR(INDEX(L51:L500,MATCH($C$6,$C$51:$C$500,0)),"")</f>
        <v>64424840494</v>
      </c>
      <c r="M6" s="2">
        <f>IFERROR(INDEX(M51:M500,MATCH($C$6,$C$51:$C$500,0)),"")</f>
        <v>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7.74</v>
      </c>
      <c r="H7" s="3">
        <f>IFERROR(INDEX(D7:G7,COUNT(D7:G7)),"")</f>
        <v>7.74</v>
      </c>
      <c r="I7" s="3">
        <f>IFERROR(INDEX(I51:I500,MATCH($C$7,$C$51:$C$500,0))/1000000000,"")</f>
        <v>7.74</v>
      </c>
      <c r="J7" s="3">
        <f>IFERROR(INDEX(J51:J500,MATCH($C$7,$C$51:$C$500,0))/1000000000,"")</f>
        <v>7.74</v>
      </c>
      <c r="K7" s="3">
        <f>IFERROR(INDEX(K51:K500,MATCH($C$7,$C$51:$C$500,0))/1000000000,"")</f>
        <v>7.74</v>
      </c>
      <c r="L7" s="3">
        <f>IFERROR(INDEX(L51:L500,MATCH($C$7,$C$51:$C$500,0))/1000000000,"")</f>
        <v>6.19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19000000000</v>
      </c>
      <c r="H8" s="2">
        <f>IFERROR(INDEX(D8:G8,COUNT(D8:G8)),"")</f>
        <v>19000000000</v>
      </c>
      <c r="I8" s="2">
        <f>IFERROR(INDEX(I51:I500,MATCH($C$8,$C$51:$C$500,0)),"")</f>
        <v>58000000000</v>
      </c>
      <c r="J8" s="2">
        <f>IFERROR(INDEX(J51:J500,MATCH($C$8,$C$51:$C$500,0)),"")</f>
        <v>-24000000000</v>
      </c>
      <c r="K8" s="2">
        <f>IFERROR(INDEX(K51:K500,MATCH($C$8,$C$51:$C$500,0)),"")</f>
        <v>-142000000000</v>
      </c>
      <c r="L8" s="2">
        <f>IFERROR(INDEX(L51:L500,MATCH($C$8,$C$51:$C$500,0)),"")</f>
        <v>-58000000000</v>
      </c>
      <c r="M8" s="2">
        <f>IFERROR(INDEX(M51:M500,MATCH($C$8,$C$51:$C$500,0)),"")</f>
        <v>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2.48</v>
      </c>
      <c r="H9" s="3">
        <f>IFERROR(INDEX(D9:G9,COUNT(D9:G9)),"")</f>
        <v>2.48</v>
      </c>
      <c r="I9" s="3">
        <f>IFERROR(INDEX(I51:I500,MATCH($C$9,$C$51:$C$500,0)),"")</f>
        <v>7.5</v>
      </c>
      <c r="J9" s="3">
        <f>IFERROR(INDEX(J51:J500,MATCH($C$9,$C$51:$C$500,0)),"")</f>
        <v>-3.05</v>
      </c>
      <c r="K9" s="3">
        <f>IFERROR(INDEX(K51:K500,MATCH($C$9,$C$51:$C$500,0)),"")</f>
        <v>-18.329999999999998</v>
      </c>
      <c r="L9" s="3">
        <f>IFERROR(INDEX(L51:L500,MATCH($C$9,$C$51:$C$500,0)),"")</f>
        <v>-9.34</v>
      </c>
      <c r="M9" s="3">
        <f>IFERROR(INDEX(M51:M500,MATCH($C$9,$C$51:$C$500,0)),"")</f>
        <v>0</v>
      </c>
    </row>
    <row r="10" spans="1:13" ht="15.5" x14ac:dyDescent="0.35">
      <c r="C10" t="s">
        <v>17</v>
      </c>
      <c r="D10" s="3">
        <f ca="1">IFERROR(IF(D9=0,"",D2/D9),"")</f>
        <v>49.193548387096776</v>
      </c>
      <c r="I10" s="3">
        <f ca="1">IFERROR(IF(I9=0,"",I2/I9),"")</f>
        <v>37.333333333333336</v>
      </c>
      <c r="J10" s="3">
        <f ca="1">IFERROR(IF(J9=0,"",J2/J9),"")</f>
        <v>-19.016393442622952</v>
      </c>
      <c r="K10" s="3">
        <f ca="1">IFERROR(IF(K9=0,"",K2/K9),"")</f>
        <v>-4.5280960174577203</v>
      </c>
      <c r="L10" s="3" t="str">
        <f ca="1">IFERROR(IF(L9=0,"",L2/L9),"")</f>
        <v/>
      </c>
      <c r="M10" s="3" t="str">
        <f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131229184583</v>
      </c>
      <c r="H11" s="2">
        <f>IFERROR(INDEX(D11:G11,COUNT(D11:G11)),"")</f>
        <v>131229184583</v>
      </c>
      <c r="I11" s="2">
        <f>IFERROR(INDEX(I51:I500,MATCH($C$11,$C$51:$C$500,0)),"")</f>
        <v>136866452754</v>
      </c>
      <c r="J11" s="2">
        <f>IFERROR(INDEX(J51:J500,MATCH($C$11,$C$51:$C$500,0)),"")</f>
        <v>2207267431</v>
      </c>
      <c r="K11" s="2">
        <f>IFERROR(INDEX(K51:K500,MATCH($C$11,$C$51:$C$500,0)),"")</f>
        <v>21451387685</v>
      </c>
      <c r="L11" s="2">
        <f>IFERROR(INDEX(L51:L500,MATCH($C$11,$C$51:$C$500,0)),"")</f>
        <v>1236429581</v>
      </c>
      <c r="M11" s="2">
        <f>IFERROR(INDEX(M51:M500,MATCH($C$11,$C$51:$C$500,0)),"")</f>
        <v>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-131000000000</v>
      </c>
      <c r="H12" s="2">
        <f>IFERROR(INDEX(D12:G12,COUNT(D12:G12)),"")</f>
        <v>-131000000000</v>
      </c>
      <c r="I12" s="2">
        <f>IFERROR(INDEX(I51:I500,MATCH($C$12,$C$51:$C$500,0)),"")</f>
        <v>-129000000000</v>
      </c>
      <c r="J12" s="2">
        <f>IFERROR(INDEX(J51:J500,MATCH($C$12,$C$51:$C$500,0)),"")</f>
        <v>-2000000000</v>
      </c>
      <c r="K12" s="2">
        <f>IFERROR(INDEX(K51:K500,MATCH($C$12,$C$51:$C$500,0)),"")</f>
        <v>-21000000000</v>
      </c>
      <c r="L12" s="2">
        <f>IFERROR(INDEX(L51:L500,MATCH($C$12,$C$51:$C$500,0)),"")</f>
        <v>-1000000000</v>
      </c>
      <c r="M12" s="2">
        <f>IFERROR(INDEX(M51:M500,MATCH($C$12,$C$51:$C$500,0)),"")</f>
        <v>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8000000000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48334999</v>
      </c>
      <c r="H14" s="2">
        <f>IFERROR(SUM(D14:G14)*(4/MAX(1,COUNT(D14:G14))),"")</f>
        <v>193339996</v>
      </c>
      <c r="I14" s="2">
        <f>IFERROR(INDEX(I51:I500,MATCH($C$14,$C$51:$C$500,0)),"")</f>
        <v>-1659812291</v>
      </c>
      <c r="J14" s="2">
        <f>IFERROR(INDEX(J51:J500,MATCH($C$14,$C$51:$C$500,0)),"")</f>
        <v>-61371701</v>
      </c>
      <c r="K14" s="2">
        <f>IFERROR(INDEX(K51:K500,MATCH($C$14,$C$51:$C$500,0)),"")</f>
        <v>-9833291</v>
      </c>
      <c r="L14" s="2">
        <f>IFERROR(INDEX(L51:L500,MATCH($C$14,$C$51:$C$500,0)),"")</f>
        <v>-31936378</v>
      </c>
      <c r="M14" s="2">
        <f>IFERROR(INDEX(M51:M500,MATCH($C$14,$C$51:$C$500,0)),"")</f>
        <v>0</v>
      </c>
    </row>
    <row r="15" spans="1:13" ht="15.5" x14ac:dyDescent="0.35">
      <c r="C15" t="s">
        <v>27</v>
      </c>
      <c r="D15" s="2">
        <f>IFERROR(INDEX(D51:D500,MATCH($C$15,$C$51:$C$500,0)),"")</f>
        <v>-654523513</v>
      </c>
      <c r="H15" s="2">
        <f>IFERROR(SUM(D15:G15)*(4/MAX(1,COUNT(D15:G15))),"")</f>
        <v>-2618094052</v>
      </c>
      <c r="I15" s="2">
        <f>IFERROR(INDEX(I51:I500,MATCH($C$15,$C$51:$C$500,0)),"")</f>
        <v>-7289111408</v>
      </c>
      <c r="J15" s="2">
        <f>IFERROR(INDEX(J51:J500,MATCH($C$15,$C$51:$C$500,0)),"")</f>
        <v>-1402510510</v>
      </c>
      <c r="K15" s="2">
        <f>IFERROR(INDEX(K51:K500,MATCH($C$15,$C$51:$C$500,0)),"")</f>
        <v>73247805</v>
      </c>
      <c r="L15" s="2">
        <f>IFERROR(INDEX(L51:L500,MATCH($C$15,$C$51:$C$500,0)),"")</f>
        <v>-380976329</v>
      </c>
      <c r="M15" s="2">
        <f>IFERROR(INDEX(M51:M500,MATCH($C$15,$C$51:$C$500,0)),"")</f>
        <v>0</v>
      </c>
    </row>
    <row r="16" spans="1:13" ht="15.5" x14ac:dyDescent="0.35">
      <c r="C16" t="s">
        <v>28</v>
      </c>
      <c r="D16" s="2">
        <f>IFERROR(INDEX(D51:D500,MATCH($C$16,$C$51:$C$500,0)),"")</f>
        <v>4974406613</v>
      </c>
      <c r="H16" s="2">
        <f>IFERROR(SUM(D16:G16)*(4/MAX(1,COUNT(D16:G16))),"")</f>
        <v>19897626452</v>
      </c>
      <c r="I16" s="2">
        <f>IFERROR(INDEX(I51:I500,MATCH($C$16,$C$51:$C$500,0)),"")</f>
        <v>24642809562</v>
      </c>
      <c r="J16" s="2">
        <f>IFERROR(INDEX(J51:J500,MATCH($C$16,$C$51:$C$500,0)),"")</f>
        <v>3321383754</v>
      </c>
      <c r="K16" s="2">
        <f>IFERROR(INDEX(K51:K500,MATCH($C$16,$C$51:$C$500,0)),"")</f>
        <v>362406803</v>
      </c>
      <c r="L16" s="2">
        <f>IFERROR(INDEX(L51:L500,MATCH($C$16,$C$51:$C$500,0)),"")</f>
        <v>763685664</v>
      </c>
      <c r="M16" s="2">
        <f>IFERROR(INDEX(M51:M500,MATCH($C$16,$C$51:$C$500,0)),"")</f>
        <v>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802</v>
      </c>
    </row>
    <row r="19" spans="1:13" ht="15.5" x14ac:dyDescent="0.35">
      <c r="A19" t="s">
        <v>36</v>
      </c>
      <c r="C19" t="s">
        <v>37</v>
      </c>
    </row>
    <row r="20" spans="1:13" ht="15.5" x14ac:dyDescent="0.35">
      <c r="A20" t="s">
        <v>38</v>
      </c>
      <c r="C20" t="s">
        <v>39</v>
      </c>
      <c r="D20" s="2">
        <f ca="1">IFERROR(D21*D2,"")</f>
        <v>944280000000</v>
      </c>
      <c r="H20" s="2">
        <f t="shared" ref="H20:M20" ca="1" si="0">IFERROR(H21*H2,"")</f>
        <v>944280000000</v>
      </c>
      <c r="I20" s="2">
        <f t="shared" ca="1" si="0"/>
        <v>2167200000000</v>
      </c>
      <c r="J20" s="2">
        <f t="shared" ca="1" si="0"/>
        <v>448920000000</v>
      </c>
      <c r="K20" s="2">
        <f t="shared" ca="1" si="0"/>
        <v>642420000000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7740000000</v>
      </c>
      <c r="H21" s="2">
        <f>IFERROR(INDEX(D21:G21,COUNT(D21:G21)),"")</f>
        <v>7740000000</v>
      </c>
      <c r="I21" s="2">
        <f>IFERROR(INDEX(I51:I500,MATCH($C$7,$C$51:$C$500,0)),"")</f>
        <v>7740000000</v>
      </c>
      <c r="J21" s="2">
        <f>IFERROR(INDEX(J51:J500,MATCH($C$7,$C$51:$C$500,0)),"")</f>
        <v>7740000000</v>
      </c>
      <c r="K21" s="2">
        <f>IFERROR(INDEX(K51:K500,MATCH($C$7,$C$51:$C$500,0)),"")</f>
        <v>7740000000</v>
      </c>
      <c r="L21" s="2">
        <f>IFERROR(INDEX(L51:L500,MATCH($C$7,$C$51:$C$500,0)),"")</f>
        <v>6190000000</v>
      </c>
      <c r="M21" s="2">
        <f>IFERROR(INDEX(M51:M500,MATCH($C$7,$C$51:$C$500,0)),"")</f>
        <v>0</v>
      </c>
    </row>
    <row r="23" spans="1:13" ht="15.5" x14ac:dyDescent="0.35">
      <c r="B23" t="s">
        <v>40</v>
      </c>
      <c r="C23" t="s">
        <v>41</v>
      </c>
      <c r="D23" s="3">
        <f>IFERROR(D5/D6*100,"")</f>
        <v>2.9772674861087216</v>
      </c>
      <c r="H23" s="3">
        <f t="shared" ref="H23:M23" si="1">IFERROR(H5/H6*100,"")</f>
        <v>11.909069944434886</v>
      </c>
      <c r="I23" s="3">
        <f t="shared" si="1"/>
        <v>7.8602549991700386</v>
      </c>
      <c r="J23" s="3">
        <f t="shared" si="1"/>
        <v>0.78647940069542444</v>
      </c>
      <c r="K23" s="3">
        <f t="shared" si="1"/>
        <v>-4.2912043361779915E-2</v>
      </c>
      <c r="L23" s="3">
        <f t="shared" si="1"/>
        <v>0.61753015599169669</v>
      </c>
      <c r="M23" s="3" t="str">
        <f t="shared" si="1"/>
        <v/>
      </c>
    </row>
    <row r="24" spans="1:13" ht="15.5" x14ac:dyDescent="0.35">
      <c r="C24" t="s">
        <v>42</v>
      </c>
      <c r="D24" s="4">
        <f>IFERROR(_xlfn.RRI(5,I23,D23),"")</f>
        <v>-0.17647603132872691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43</v>
      </c>
      <c r="C25" t="s">
        <v>44</v>
      </c>
      <c r="D25" s="3">
        <f>IFERROR(INDEX(D51:D500,MATCH($A$25,$C$51:$C$500,0)),"")</f>
        <v>0.98</v>
      </c>
      <c r="H25" s="3">
        <f>IFERROR(INDEX(D25:G25,COUNT(D25:G25)),"")</f>
        <v>0.98</v>
      </c>
      <c r="I25" s="3">
        <f>IFERROR(INDEX(I51:I500,MATCH($C$25,$C$51:$C$500,0)),"")</f>
        <v>2.5</v>
      </c>
      <c r="J25" s="3">
        <f>IFERROR(INDEX(J51:J500,MATCH($C$25,$C$51:$C$500,0)),"")</f>
        <v>0.24</v>
      </c>
      <c r="K25" s="3">
        <f>IFERROR(INDEX(K51:K500,MATCH($C$25,$C$51:$C$500,0)),"")</f>
        <v>0.06</v>
      </c>
      <c r="L25" s="3">
        <f>IFERROR(INDEX(L51:L500,MATCH($C$25,$C$51:$C$500,0)),"")</f>
        <v>0.06</v>
      </c>
      <c r="M25" s="3">
        <f>IFERROR(INDEX(M51:M500,MATCH($C$25,$C$51:$C$500,0)),"")</f>
        <v>0</v>
      </c>
    </row>
    <row r="26" spans="1:13" ht="15.5" x14ac:dyDescent="0.35">
      <c r="C26" t="s">
        <v>45</v>
      </c>
      <c r="D26" s="4">
        <f>IFERROR(_xlfn.RRI(5,I25,D25),"")</f>
        <v>-0.17080397137574799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>
        <f t="shared" si="3"/>
        <v>0</v>
      </c>
    </row>
    <row r="27" spans="1:13" ht="15.5" x14ac:dyDescent="0.35">
      <c r="C27" t="s">
        <v>46</v>
      </c>
      <c r="D27" s="3">
        <f>IFERROR(D4/D21,"")</f>
        <v>3.9723960378552974</v>
      </c>
      <c r="H27" s="3">
        <f t="shared" ref="H27:M27" si="4">IFERROR(H4/H21,"")</f>
        <v>15.88958415142119</v>
      </c>
      <c r="I27" s="3">
        <f t="shared" si="4"/>
        <v>27.728169530361757</v>
      </c>
      <c r="J27" s="3">
        <f t="shared" si="4"/>
        <v>19.839648089922481</v>
      </c>
      <c r="K27" s="3">
        <f t="shared" si="4"/>
        <v>22.294624060981914</v>
      </c>
      <c r="L27" s="3">
        <f t="shared" si="4"/>
        <v>6.6642301924071079</v>
      </c>
      <c r="M27" s="3" t="str">
        <f t="shared" si="4"/>
        <v/>
      </c>
    </row>
    <row r="28" spans="1:13" ht="15.5" x14ac:dyDescent="0.35">
      <c r="C28" t="s">
        <v>47</v>
      </c>
      <c r="D28" s="4">
        <f>IFERROR(_xlfn.RRI(5,I27,D27),"")</f>
        <v>-0.32200534847235529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48</v>
      </c>
      <c r="H29" s="4">
        <f t="shared" ref="H29:M29" si="6">IFERROR(((H25-I25)/I25)*100%,"")</f>
        <v>-0.60799999999999998</v>
      </c>
      <c r="I29" s="4">
        <f t="shared" si="6"/>
        <v>9.4166666666666661</v>
      </c>
      <c r="J29" s="4">
        <f t="shared" si="6"/>
        <v>3</v>
      </c>
      <c r="K29" s="4">
        <f t="shared" si="6"/>
        <v>0</v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49</v>
      </c>
      <c r="H30" s="4">
        <f t="shared" ref="H30:M30" si="7">IFERROR(((H27-I27)/I27)*100%,"")</f>
        <v>-0.42695156512143972</v>
      </c>
      <c r="I30" s="4">
        <f t="shared" si="7"/>
        <v>0.39761398008093901</v>
      </c>
      <c r="J30" s="4">
        <f t="shared" si="7"/>
        <v>-0.11011515441320742</v>
      </c>
      <c r="K30" s="4">
        <f t="shared" si="7"/>
        <v>2.3454162622388552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32.14</v>
      </c>
      <c r="H32" s="3">
        <f>IFERROR(INDEX(D32:G32,COUNT(D32:G32)),"")</f>
        <v>32.14</v>
      </c>
      <c r="I32" s="3">
        <f>IFERROR(INDEX(I51:I500,MATCH($C$32,$C$51:$C$500,0)),"")</f>
        <v>31.16</v>
      </c>
      <c r="J32" s="3">
        <f>IFERROR(INDEX(J51:J500,MATCH($C$32,$C$51:$C$500,0)),"")</f>
        <v>28.25</v>
      </c>
      <c r="K32" s="3">
        <f>IFERROR(INDEX(K51:K500,MATCH($C$32,$C$51:$C$500,0)),"")</f>
        <v>28.03</v>
      </c>
      <c r="L32" s="3">
        <f>IFERROR(INDEX(L51:L500,MATCH($C$32,$C$51:$C$500,0)),"")</f>
        <v>10.41</v>
      </c>
      <c r="M32" s="3">
        <f>IFERROR(INDEX(M51:M500,MATCH($C$32,$C$51:$C$500,0)),"")</f>
        <v>0</v>
      </c>
    </row>
    <row r="33" spans="1:13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3.61</v>
      </c>
      <c r="H33" s="3">
        <f>IFERROR(INDEX(D33:G33,COUNT(D33:G33)),"")</f>
        <v>3.61</v>
      </c>
      <c r="I33" s="3">
        <f>IFERROR(INDEX(I51:I500,MATCH($C$33,$C$51:$C$500,0)),"")</f>
        <v>8.99</v>
      </c>
      <c r="J33" s="3">
        <f>IFERROR(INDEX(J51:J500,MATCH($C$33,$C$51:$C$500,0)),"")</f>
        <v>2.0499999999999998</v>
      </c>
      <c r="K33" s="3">
        <f>IFERROR(INDEX(K51:K500,MATCH($C$33,$C$51:$C$500,0)),"")</f>
        <v>2.96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118.37</v>
      </c>
      <c r="H34" s="3">
        <f>IFERROR(INDEX(D34:G34,COUNT(D34:G34)),"")</f>
        <v>118.37</v>
      </c>
      <c r="I34" s="3">
        <f>IFERROR(INDEX(I51:I500,MATCH($C$34,$C$51:$C$500,0)),"")</f>
        <v>112</v>
      </c>
      <c r="J34" s="3">
        <f>IFERROR(INDEX(J51:J500,MATCH($C$34,$C$51:$C$500,0)),"")</f>
        <v>241.67</v>
      </c>
      <c r="K34" s="3">
        <f>IFERROR(INDEX(K51:K500,MATCH($C$34,$C$51:$C$500,0)),"")</f>
        <v>1383.33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29.2</v>
      </c>
      <c r="H35" s="3">
        <f>IFERROR(INDEX(D35:G35,COUNT(D35:G35)),"")</f>
        <v>29.2</v>
      </c>
      <c r="I35" s="3">
        <f>IFERROR(INDEX(I51:I500,MATCH($C$35,$C$51:$C$500,0)),"")</f>
        <v>10.1</v>
      </c>
      <c r="J35" s="3">
        <f>IFERROR(INDEX(J51:J500,MATCH($C$35,$C$51:$C$500,0)),"")</f>
        <v>2.92</v>
      </c>
      <c r="K35" s="3">
        <f>IFERROR(INDEX(K51:K500,MATCH($C$35,$C$51:$C$500,0)),"")</f>
        <v>3.72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802</v>
      </c>
    </row>
    <row r="51" spans="2:13" ht="15.5" x14ac:dyDescent="0.35">
      <c r="B51" t="s">
        <v>71</v>
      </c>
      <c r="C51" t="s">
        <v>5</v>
      </c>
      <c r="D51" s="5">
        <v>30746345333</v>
      </c>
      <c r="E51" s="5">
        <v>91446371369</v>
      </c>
      <c r="F51" s="5">
        <v>49684384847</v>
      </c>
      <c r="G51" s="5">
        <v>42663276134</v>
      </c>
      <c r="I51" s="5">
        <v>214616032165</v>
      </c>
      <c r="J51" s="5">
        <v>153558876216</v>
      </c>
      <c r="K51" s="5">
        <v>172560390232</v>
      </c>
      <c r="L51" s="5">
        <v>41251584891</v>
      </c>
    </row>
    <row r="52" spans="2:13" ht="15.5" x14ac:dyDescent="0.35">
      <c r="C52" t="s">
        <v>72</v>
      </c>
      <c r="D52" s="5">
        <v>-23817633750</v>
      </c>
      <c r="E52" s="5">
        <v>-54907819531</v>
      </c>
      <c r="F52" s="5">
        <v>-30282273925</v>
      </c>
      <c r="G52" s="5">
        <v>-27436027611</v>
      </c>
      <c r="I52" s="5">
        <v>-131833921780</v>
      </c>
      <c r="J52" s="5">
        <v>-129983597333</v>
      </c>
      <c r="K52" s="5">
        <v>-159724276638</v>
      </c>
      <c r="L52" s="5">
        <v>-31926136295</v>
      </c>
    </row>
    <row r="53" spans="2:13" ht="15.5" x14ac:dyDescent="0.35">
      <c r="C53" t="s">
        <v>73</v>
      </c>
      <c r="D53" s="5">
        <v>6928711583</v>
      </c>
      <c r="E53" s="5">
        <v>36538551838</v>
      </c>
      <c r="F53" s="5">
        <v>19402110922</v>
      </c>
      <c r="G53" s="5">
        <v>15227248523</v>
      </c>
      <c r="I53" s="5">
        <v>82782110385</v>
      </c>
      <c r="J53" s="5">
        <v>23575278883</v>
      </c>
      <c r="K53" s="5">
        <v>12836113594</v>
      </c>
      <c r="L53" s="5">
        <v>9325448596</v>
      </c>
    </row>
    <row r="54" spans="2:13" ht="15.5" x14ac:dyDescent="0.35">
      <c r="C54" t="s">
        <v>74</v>
      </c>
      <c r="D54" s="5">
        <v>-12937932101</v>
      </c>
      <c r="E54" s="5">
        <v>-17624476686</v>
      </c>
      <c r="F54" s="5">
        <v>-16004119375</v>
      </c>
      <c r="G54" s="5">
        <v>-8781475322</v>
      </c>
      <c r="I54" s="5">
        <v>-52149750884</v>
      </c>
      <c r="J54" s="5">
        <v>-21393661674</v>
      </c>
      <c r="K54" s="5">
        <v>-11702075086</v>
      </c>
      <c r="L54" s="5">
        <v>-8689012566</v>
      </c>
    </row>
    <row r="55" spans="2:13" ht="15.5" x14ac:dyDescent="0.35">
      <c r="C55" t="s">
        <v>77</v>
      </c>
      <c r="D55" s="5">
        <v>-12937932101</v>
      </c>
      <c r="E55" s="5">
        <v>-17624476686</v>
      </c>
      <c r="F55" s="5">
        <v>-16004119375</v>
      </c>
      <c r="G55" s="5">
        <v>-8781475322</v>
      </c>
      <c r="I55" s="5">
        <v>-52149750884</v>
      </c>
      <c r="J55" s="5">
        <v>-21393661674</v>
      </c>
      <c r="K55" s="5">
        <v>-11702075086</v>
      </c>
      <c r="L55" s="5">
        <v>-8689012566</v>
      </c>
    </row>
    <row r="56" spans="2:13" ht="15.5" x14ac:dyDescent="0.35">
      <c r="C56" t="s">
        <v>79</v>
      </c>
      <c r="D56" s="5">
        <v>-6009220518</v>
      </c>
      <c r="E56" s="5">
        <v>18914075152</v>
      </c>
      <c r="F56" s="5">
        <v>3397991547</v>
      </c>
      <c r="G56" s="5">
        <v>6445773201</v>
      </c>
      <c r="I56" s="5">
        <v>30632359501</v>
      </c>
      <c r="J56" s="5">
        <v>2181617209</v>
      </c>
      <c r="K56" s="5">
        <v>1134038508</v>
      </c>
      <c r="L56" s="5">
        <v>636436030</v>
      </c>
    </row>
    <row r="57" spans="2:13" ht="15.5" x14ac:dyDescent="0.35">
      <c r="C57" t="s">
        <v>80</v>
      </c>
      <c r="D57" s="5">
        <v>10983627131</v>
      </c>
      <c r="E57" s="5">
        <v>-3459895703</v>
      </c>
      <c r="F57" s="5">
        <v>-2291533261</v>
      </c>
      <c r="G57" s="5">
        <v>-236779099</v>
      </c>
      <c r="I57" s="5">
        <v>-5989549939</v>
      </c>
      <c r="J57" s="5">
        <v>1139766545</v>
      </c>
      <c r="K57" s="5">
        <v>-771631705</v>
      </c>
      <c r="L57" s="5">
        <v>127249634</v>
      </c>
    </row>
    <row r="58" spans="2:13" ht="15.5" x14ac:dyDescent="0.35">
      <c r="C58" t="s">
        <v>366</v>
      </c>
      <c r="D58" s="5">
        <v>10935292132</v>
      </c>
      <c r="F58" s="5">
        <v>-4002817</v>
      </c>
      <c r="G58" s="5">
        <v>-63252378</v>
      </c>
      <c r="J58" s="5">
        <v>1201138246</v>
      </c>
      <c r="K58" s="5">
        <v>-761798414</v>
      </c>
      <c r="L58" s="5">
        <v>159186012</v>
      </c>
    </row>
    <row r="59" spans="2:13" ht="15.5" x14ac:dyDescent="0.35">
      <c r="C59" t="s">
        <v>26</v>
      </c>
      <c r="D59" s="5">
        <v>48334999</v>
      </c>
      <c r="E59" s="5">
        <v>-1384331966</v>
      </c>
      <c r="F59" s="5">
        <v>-33356533</v>
      </c>
      <c r="G59" s="5">
        <v>-173526721</v>
      </c>
      <c r="I59" s="5">
        <v>-1659812291</v>
      </c>
      <c r="J59" s="5">
        <v>-61371701</v>
      </c>
      <c r="K59" s="5">
        <v>-9833291</v>
      </c>
      <c r="L59" s="5">
        <v>-31936378</v>
      </c>
    </row>
    <row r="60" spans="2:13" ht="15.5" x14ac:dyDescent="0.35">
      <c r="C60" t="s">
        <v>78</v>
      </c>
      <c r="D60" s="5">
        <v>-3273770250</v>
      </c>
      <c r="E60" s="5">
        <v>-684945729</v>
      </c>
      <c r="F60" s="5">
        <v>-1616322159</v>
      </c>
      <c r="G60" s="5">
        <v>293878627</v>
      </c>
      <c r="I60" s="5">
        <v>-1955630421</v>
      </c>
      <c r="J60" s="5">
        <v>79601543</v>
      </c>
      <c r="K60" s="5">
        <v>7858507</v>
      </c>
      <c r="L60" s="5">
        <v>-593118</v>
      </c>
    </row>
    <row r="61" spans="2:13" ht="15.5" x14ac:dyDescent="0.35">
      <c r="C61" t="s">
        <v>81</v>
      </c>
      <c r="D61" s="5">
        <v>10983627131</v>
      </c>
      <c r="E61" s="5">
        <v>-3459895703</v>
      </c>
      <c r="F61" s="5">
        <v>-2291533261</v>
      </c>
      <c r="G61" s="5">
        <v>-236779099</v>
      </c>
      <c r="I61" s="5">
        <v>-5989549939</v>
      </c>
      <c r="J61" s="5">
        <v>1139766545</v>
      </c>
      <c r="K61" s="5">
        <v>-771631705</v>
      </c>
      <c r="L61" s="5">
        <v>127249634</v>
      </c>
    </row>
    <row r="62" spans="2:13" ht="15.5" x14ac:dyDescent="0.35">
      <c r="C62" t="s">
        <v>28</v>
      </c>
      <c r="D62" s="5">
        <v>4974406613</v>
      </c>
      <c r="E62" s="5">
        <v>15454179449</v>
      </c>
      <c r="F62" s="5">
        <v>1106458286</v>
      </c>
      <c r="G62" s="5">
        <v>6208994102</v>
      </c>
      <c r="I62" s="5">
        <v>24642809562</v>
      </c>
      <c r="J62" s="5">
        <v>3321383754</v>
      </c>
      <c r="K62" s="5">
        <v>362406803</v>
      </c>
      <c r="L62" s="5">
        <v>763685664</v>
      </c>
    </row>
    <row r="63" spans="2:13" ht="15.5" x14ac:dyDescent="0.35">
      <c r="C63" t="s">
        <v>27</v>
      </c>
      <c r="D63" s="5">
        <v>-654523513</v>
      </c>
      <c r="E63" s="5">
        <v>-3608724208</v>
      </c>
      <c r="F63" s="5">
        <v>-2230745031</v>
      </c>
      <c r="G63" s="5">
        <v>-824162032</v>
      </c>
      <c r="I63" s="5">
        <v>-7289111408</v>
      </c>
      <c r="J63" s="5">
        <v>-1402510510</v>
      </c>
      <c r="K63" s="5">
        <v>73247805</v>
      </c>
      <c r="L63" s="5">
        <v>-380976329</v>
      </c>
    </row>
    <row r="64" spans="2:13" ht="15.5" x14ac:dyDescent="0.35">
      <c r="C64" t="s">
        <v>82</v>
      </c>
    </row>
    <row r="65" spans="2:12" ht="15.5" x14ac:dyDescent="0.35">
      <c r="C65" t="s">
        <v>83</v>
      </c>
    </row>
    <row r="66" spans="2:12" ht="15.5" x14ac:dyDescent="0.35">
      <c r="C66" t="s">
        <v>367</v>
      </c>
    </row>
    <row r="67" spans="2:12" ht="15.5" x14ac:dyDescent="0.35">
      <c r="C67" t="s">
        <v>84</v>
      </c>
      <c r="D67" s="5">
        <v>-654523513</v>
      </c>
      <c r="E67" s="5">
        <v>-3608724208</v>
      </c>
      <c r="F67" s="5">
        <v>-2230745031</v>
      </c>
      <c r="G67" s="5">
        <v>-824162032</v>
      </c>
      <c r="I67" s="5">
        <v>-7289111408</v>
      </c>
      <c r="J67" s="5">
        <v>-1402510510</v>
      </c>
      <c r="K67" s="5">
        <v>73247805</v>
      </c>
      <c r="L67" s="5">
        <v>-380976329</v>
      </c>
    </row>
    <row r="68" spans="2:12" ht="15.5" x14ac:dyDescent="0.35">
      <c r="C68" t="s">
        <v>85</v>
      </c>
      <c r="D68" s="5">
        <v>4319883100</v>
      </c>
      <c r="E68" s="5">
        <v>11845455241</v>
      </c>
      <c r="F68" s="5">
        <v>-1124286745</v>
      </c>
      <c r="G68" s="5">
        <v>5384832070</v>
      </c>
      <c r="I68" s="5">
        <v>17353698154</v>
      </c>
      <c r="J68" s="5">
        <v>1918873244</v>
      </c>
      <c r="K68" s="5">
        <v>435654608</v>
      </c>
      <c r="L68" s="5">
        <v>382709335</v>
      </c>
    </row>
    <row r="69" spans="2:12" ht="15.5" x14ac:dyDescent="0.35">
      <c r="C69" t="s">
        <v>86</v>
      </c>
      <c r="E69" s="5">
        <v>-202427297</v>
      </c>
      <c r="F69" s="5">
        <v>421056558</v>
      </c>
      <c r="I69" s="5">
        <v>218629261</v>
      </c>
      <c r="J69" s="5">
        <v>-113163074</v>
      </c>
      <c r="K69" s="5">
        <v>-520865462</v>
      </c>
      <c r="L69" s="5">
        <v>14540365</v>
      </c>
    </row>
    <row r="70" spans="2:12" ht="15.5" x14ac:dyDescent="0.35">
      <c r="C70" t="s">
        <v>344</v>
      </c>
      <c r="E70" s="5">
        <v>-202427297</v>
      </c>
      <c r="F70" s="5">
        <v>421056558</v>
      </c>
      <c r="I70" s="5">
        <v>218629261</v>
      </c>
      <c r="J70" s="5">
        <v>-113163074</v>
      </c>
      <c r="K70" s="5">
        <v>-520865462</v>
      </c>
      <c r="L70" s="5">
        <v>14540365</v>
      </c>
    </row>
    <row r="71" spans="2:12" ht="15.5" x14ac:dyDescent="0.35">
      <c r="C71" t="s">
        <v>87</v>
      </c>
      <c r="D71" s="5">
        <v>4319883100</v>
      </c>
      <c r="E71" s="5">
        <v>11643027944</v>
      </c>
      <c r="F71" s="5">
        <v>-703230187</v>
      </c>
      <c r="G71" s="5">
        <v>5384832070</v>
      </c>
      <c r="I71" s="5">
        <v>17572327415</v>
      </c>
      <c r="J71" s="5">
        <v>1805710170</v>
      </c>
      <c r="K71" s="5">
        <v>-85210854</v>
      </c>
      <c r="L71" s="5">
        <v>397249700</v>
      </c>
    </row>
    <row r="72" spans="2:12" ht="15.5" x14ac:dyDescent="0.35">
      <c r="C72" t="s">
        <v>88</v>
      </c>
      <c r="D72" s="5">
        <v>4319883101</v>
      </c>
      <c r="E72" s="5">
        <v>11845455241</v>
      </c>
      <c r="F72" s="5">
        <v>-1124286745</v>
      </c>
      <c r="G72" s="5">
        <v>5384832070</v>
      </c>
      <c r="I72" s="5">
        <v>17353698154</v>
      </c>
      <c r="J72" s="5">
        <v>1918873244</v>
      </c>
      <c r="K72" s="5">
        <v>435654608</v>
      </c>
      <c r="L72" s="5">
        <v>382709335</v>
      </c>
    </row>
    <row r="73" spans="2:12" ht="15.5" x14ac:dyDescent="0.35">
      <c r="C73" t="s">
        <v>7</v>
      </c>
      <c r="D73" s="5">
        <v>7593653351</v>
      </c>
      <c r="E73" s="5">
        <v>12327973673</v>
      </c>
      <c r="F73" s="5">
        <v>913091972</v>
      </c>
      <c r="G73" s="5">
        <v>5090953443</v>
      </c>
      <c r="I73" s="5">
        <v>19527957836</v>
      </c>
      <c r="J73" s="5">
        <v>1726108627</v>
      </c>
      <c r="K73" s="5">
        <v>-93069361</v>
      </c>
      <c r="L73" s="5">
        <v>397842818</v>
      </c>
    </row>
    <row r="74" spans="2:12" ht="15.5" x14ac:dyDescent="0.35">
      <c r="C74" t="s">
        <v>90</v>
      </c>
      <c r="D74" s="5">
        <v>4319883101</v>
      </c>
      <c r="E74" s="5">
        <v>11845455241</v>
      </c>
      <c r="F74" s="5">
        <v>-1124286745</v>
      </c>
      <c r="G74" s="5">
        <v>5384832070</v>
      </c>
      <c r="I74" s="5">
        <v>17353698154</v>
      </c>
      <c r="J74" s="5">
        <v>1918873244</v>
      </c>
      <c r="K74" s="5">
        <v>435654608</v>
      </c>
      <c r="L74" s="5">
        <v>382709335</v>
      </c>
    </row>
    <row r="75" spans="2:12" ht="15.5" x14ac:dyDescent="0.35">
      <c r="C75" t="s">
        <v>91</v>
      </c>
      <c r="D75" s="5">
        <v>4319883101</v>
      </c>
      <c r="E75" s="5">
        <v>11643027944</v>
      </c>
      <c r="F75" s="5">
        <v>-703230187</v>
      </c>
      <c r="G75" s="5">
        <v>5384832070</v>
      </c>
      <c r="I75" s="5">
        <v>17572327415</v>
      </c>
      <c r="J75" s="5">
        <v>1805710170</v>
      </c>
      <c r="K75" s="5">
        <v>-85210854</v>
      </c>
      <c r="L75" s="5">
        <v>397249700</v>
      </c>
    </row>
    <row r="76" spans="2:12" ht="15.5" x14ac:dyDescent="0.35">
      <c r="C76" t="s">
        <v>92</v>
      </c>
      <c r="D76" s="5">
        <v>4319883101</v>
      </c>
      <c r="E76" s="5">
        <v>11643027944</v>
      </c>
      <c r="F76" s="5">
        <v>-703230187</v>
      </c>
      <c r="G76" s="5">
        <v>5384832070</v>
      </c>
      <c r="I76" s="5">
        <v>17572327415</v>
      </c>
      <c r="J76" s="5">
        <v>1805710170</v>
      </c>
      <c r="K76" s="5">
        <v>-85210854</v>
      </c>
      <c r="L76" s="5">
        <v>397249700</v>
      </c>
    </row>
    <row r="78" spans="2:12" ht="15.5" x14ac:dyDescent="0.35">
      <c r="B78" t="s">
        <v>93</v>
      </c>
      <c r="C78" t="s">
        <v>94</v>
      </c>
    </row>
    <row r="79" spans="2:12" ht="15.5" x14ac:dyDescent="0.35">
      <c r="C79" t="s">
        <v>95</v>
      </c>
    </row>
    <row r="80" spans="2:12" ht="15.5" x14ac:dyDescent="0.35">
      <c r="C80" t="s">
        <v>19</v>
      </c>
      <c r="D80" s="5">
        <v>131229184583</v>
      </c>
      <c r="E80" s="5">
        <v>136866452754</v>
      </c>
      <c r="F80" s="5">
        <v>10795642009</v>
      </c>
      <c r="G80" s="5">
        <v>4656804846</v>
      </c>
      <c r="I80" s="5">
        <v>136866452754</v>
      </c>
      <c r="J80" s="5">
        <v>2207267431</v>
      </c>
      <c r="K80" s="5">
        <v>21451387685</v>
      </c>
      <c r="L80" s="5">
        <v>1236429581</v>
      </c>
    </row>
    <row r="81" spans="3:12" ht="15.5" x14ac:dyDescent="0.35">
      <c r="C81" t="s">
        <v>96</v>
      </c>
      <c r="D81" s="5">
        <v>44902166634</v>
      </c>
      <c r="E81" s="5">
        <v>106597644877</v>
      </c>
      <c r="F81" s="5">
        <v>83042408027</v>
      </c>
      <c r="G81" s="5">
        <v>60358607804</v>
      </c>
      <c r="I81" s="5">
        <v>106597644877</v>
      </c>
      <c r="J81" s="5">
        <v>107635222619</v>
      </c>
      <c r="K81" s="5">
        <v>89631570857</v>
      </c>
      <c r="L81" s="5">
        <v>10601709216</v>
      </c>
    </row>
    <row r="82" spans="3:12" ht="15.5" x14ac:dyDescent="0.35">
      <c r="C82" t="s">
        <v>98</v>
      </c>
    </row>
    <row r="83" spans="3:12" ht="15.5" x14ac:dyDescent="0.35">
      <c r="C83" t="s">
        <v>97</v>
      </c>
      <c r="D83" s="5">
        <v>25357</v>
      </c>
      <c r="E83" s="5">
        <v>4645921064</v>
      </c>
      <c r="F83" s="5">
        <v>5423024078</v>
      </c>
      <c r="G83" s="5">
        <v>5999612087</v>
      </c>
      <c r="I83" s="5">
        <v>4645921064</v>
      </c>
      <c r="J83" s="5">
        <v>2000000000</v>
      </c>
      <c r="K83" s="5">
        <v>2000780505</v>
      </c>
      <c r="L83" s="5">
        <v>463759270</v>
      </c>
    </row>
    <row r="84" spans="3:12" ht="15.5" x14ac:dyDescent="0.35">
      <c r="C84" t="s">
        <v>99</v>
      </c>
      <c r="D84" s="5">
        <v>44902166634</v>
      </c>
      <c r="E84" s="5">
        <v>106597644877</v>
      </c>
      <c r="F84" s="5">
        <v>83042408027</v>
      </c>
      <c r="G84" s="5">
        <v>60358607804</v>
      </c>
      <c r="I84" s="5">
        <v>106597644877</v>
      </c>
      <c r="J84" s="5">
        <v>107635222619</v>
      </c>
      <c r="K84" s="5">
        <v>89631570857</v>
      </c>
      <c r="L84" s="5">
        <v>10601709216</v>
      </c>
    </row>
    <row r="85" spans="3:12" ht="15.5" x14ac:dyDescent="0.35">
      <c r="C85" t="s">
        <v>100</v>
      </c>
      <c r="D85" s="5">
        <v>1114218748</v>
      </c>
      <c r="E85" s="5">
        <v>8742427656</v>
      </c>
      <c r="F85" s="5">
        <v>4091976731</v>
      </c>
      <c r="G85" s="5">
        <v>1586572750</v>
      </c>
      <c r="I85" s="5">
        <v>8742427656</v>
      </c>
      <c r="J85" s="5">
        <v>2373467145</v>
      </c>
      <c r="K85" s="5">
        <v>230000000</v>
      </c>
    </row>
    <row r="86" spans="3:12" ht="15.5" x14ac:dyDescent="0.35">
      <c r="C86" t="s">
        <v>101</v>
      </c>
      <c r="D86" s="5">
        <v>1114218748</v>
      </c>
      <c r="E86" s="5">
        <v>8742427656</v>
      </c>
      <c r="F86" s="5">
        <v>4091976731</v>
      </c>
      <c r="G86" s="5">
        <v>1586572750</v>
      </c>
      <c r="I86" s="5">
        <v>8742427656</v>
      </c>
      <c r="J86" s="5">
        <v>2373467145</v>
      </c>
      <c r="K86" s="5">
        <v>230000000</v>
      </c>
    </row>
    <row r="87" spans="3:12" ht="15.5" x14ac:dyDescent="0.35">
      <c r="C87" t="s">
        <v>103</v>
      </c>
      <c r="D87" s="5">
        <v>3332578607</v>
      </c>
      <c r="E87" s="5">
        <v>1510855519</v>
      </c>
      <c r="I87" s="5">
        <v>1510855519</v>
      </c>
    </row>
    <row r="88" spans="3:12" ht="15.5" x14ac:dyDescent="0.35">
      <c r="C88" t="s">
        <v>78</v>
      </c>
      <c r="D88" s="5">
        <v>-400858910</v>
      </c>
      <c r="E88" s="5">
        <v>-400858910</v>
      </c>
      <c r="F88" s="5">
        <v>-198431613</v>
      </c>
      <c r="G88" s="5">
        <v>-619488171</v>
      </c>
      <c r="I88" s="5">
        <v>-400858910</v>
      </c>
      <c r="J88" s="5">
        <v>-619488171</v>
      </c>
      <c r="K88" s="5">
        <v>-506325096</v>
      </c>
      <c r="L88" s="5">
        <v>14540365</v>
      </c>
    </row>
    <row r="89" spans="3:12" ht="15.5" x14ac:dyDescent="0.35">
      <c r="C89" t="s">
        <v>104</v>
      </c>
      <c r="D89" s="5">
        <v>269000057784</v>
      </c>
      <c r="E89" s="5">
        <v>281033785131</v>
      </c>
      <c r="F89" s="5">
        <v>254815925948</v>
      </c>
      <c r="G89" s="5">
        <v>233013898047</v>
      </c>
      <c r="I89" s="5">
        <v>281033785131</v>
      </c>
      <c r="J89" s="5">
        <v>201087718322</v>
      </c>
      <c r="K89" s="5">
        <v>181140398482</v>
      </c>
      <c r="L89" s="5">
        <v>21364358310</v>
      </c>
    </row>
    <row r="90" spans="3:12" ht="15.5" x14ac:dyDescent="0.35">
      <c r="C90" t="s">
        <v>105</v>
      </c>
    </row>
    <row r="91" spans="3:12" ht="15.5" x14ac:dyDescent="0.35">
      <c r="C91" t="s">
        <v>106</v>
      </c>
      <c r="D91" s="5">
        <v>39868251401</v>
      </c>
      <c r="E91" s="5">
        <v>61230616661</v>
      </c>
      <c r="F91" s="5">
        <v>66846272230</v>
      </c>
      <c r="G91" s="5">
        <v>35623533948</v>
      </c>
      <c r="I91" s="5">
        <v>61230616661</v>
      </c>
      <c r="J91" s="5">
        <v>40641565632</v>
      </c>
      <c r="K91" s="5">
        <v>52839569631</v>
      </c>
      <c r="L91" s="5">
        <v>58811315844</v>
      </c>
    </row>
    <row r="92" spans="3:12" ht="15.5" x14ac:dyDescent="0.35">
      <c r="C92" t="s">
        <v>109</v>
      </c>
      <c r="D92" s="5">
        <v>1417267299</v>
      </c>
      <c r="E92" s="5">
        <v>1869670731</v>
      </c>
      <c r="F92" s="5">
        <v>1337795376</v>
      </c>
      <c r="G92" s="5">
        <v>680472959</v>
      </c>
      <c r="I92" s="5">
        <v>1869670731</v>
      </c>
      <c r="J92" s="5">
        <v>680472959</v>
      </c>
      <c r="K92" s="5">
        <v>485108346</v>
      </c>
      <c r="L92" s="5">
        <v>112827690</v>
      </c>
    </row>
    <row r="93" spans="3:12" ht="15.5" x14ac:dyDescent="0.35">
      <c r="C93" t="s">
        <v>110</v>
      </c>
      <c r="D93" s="5">
        <v>42169456749</v>
      </c>
      <c r="E93" s="5">
        <v>64935153374</v>
      </c>
      <c r="F93" s="5">
        <v>71469676294</v>
      </c>
      <c r="G93" s="5">
        <v>73714483407</v>
      </c>
      <c r="I93" s="5">
        <v>64935153374</v>
      </c>
      <c r="J93" s="5">
        <v>72370900881</v>
      </c>
      <c r="K93" s="5">
        <v>53335823382</v>
      </c>
      <c r="L93" s="5">
        <v>59277802705</v>
      </c>
    </row>
    <row r="94" spans="3:12" ht="15.5" x14ac:dyDescent="0.35">
      <c r="C94" t="s">
        <v>111</v>
      </c>
      <c r="D94" s="5">
        <v>311169514533</v>
      </c>
      <c r="E94" s="5">
        <v>345968938505</v>
      </c>
      <c r="F94" s="5">
        <v>326285602242</v>
      </c>
      <c r="G94" s="5">
        <v>306728381454</v>
      </c>
      <c r="I94" s="5">
        <v>345968938505</v>
      </c>
      <c r="J94" s="5">
        <v>273458619203</v>
      </c>
      <c r="K94" s="5">
        <v>234476221864</v>
      </c>
      <c r="L94" s="5">
        <v>80642161015</v>
      </c>
    </row>
    <row r="95" spans="3:12" ht="15.5" x14ac:dyDescent="0.35">
      <c r="C95" t="s">
        <v>112</v>
      </c>
    </row>
    <row r="96" spans="3:12" ht="15.5" x14ac:dyDescent="0.35">
      <c r="C96" t="s">
        <v>113</v>
      </c>
    </row>
    <row r="97" spans="3:12" ht="15.5" x14ac:dyDescent="0.35">
      <c r="C97" t="s">
        <v>114</v>
      </c>
      <c r="D97" s="5">
        <v>30851389042</v>
      </c>
      <c r="E97" s="5">
        <v>58380939991</v>
      </c>
      <c r="F97" s="5">
        <v>47031471823</v>
      </c>
      <c r="G97" s="5">
        <v>32137864735</v>
      </c>
      <c r="I97" s="5">
        <v>58380939991</v>
      </c>
      <c r="J97" s="5">
        <v>32850937599</v>
      </c>
      <c r="K97" s="5">
        <v>16437571970</v>
      </c>
      <c r="L97" s="5">
        <v>15845495933</v>
      </c>
    </row>
    <row r="98" spans="3:12" ht="15.5" x14ac:dyDescent="0.35">
      <c r="C98" t="s">
        <v>115</v>
      </c>
    </row>
    <row r="99" spans="3:12" ht="15.5" x14ac:dyDescent="0.35">
      <c r="C99" t="s">
        <v>312</v>
      </c>
      <c r="D99" s="5">
        <v>6304128969</v>
      </c>
      <c r="E99" s="5">
        <v>19251427535</v>
      </c>
      <c r="F99" s="5">
        <v>19818673779</v>
      </c>
      <c r="G99" s="5">
        <v>16885108969</v>
      </c>
      <c r="I99" s="5">
        <v>19251427535</v>
      </c>
      <c r="J99" s="5">
        <v>23300307064</v>
      </c>
      <c r="K99" s="5">
        <v>2704213481</v>
      </c>
      <c r="L99" s="5">
        <v>12210289813</v>
      </c>
    </row>
    <row r="100" spans="3:12" ht="15.5" x14ac:dyDescent="0.35">
      <c r="C100" t="s">
        <v>116</v>
      </c>
    </row>
    <row r="101" spans="3:12" ht="15.5" x14ac:dyDescent="0.35">
      <c r="C101" t="s">
        <v>318</v>
      </c>
      <c r="D101" s="5">
        <v>25357</v>
      </c>
      <c r="E101" s="5">
        <v>4645921064</v>
      </c>
      <c r="F101" s="5">
        <v>5423024078</v>
      </c>
      <c r="G101" s="5">
        <v>5999612087</v>
      </c>
      <c r="I101" s="5">
        <v>4645921064</v>
      </c>
      <c r="J101" s="5">
        <v>2000000000</v>
      </c>
      <c r="K101" s="5">
        <v>2000780505</v>
      </c>
      <c r="L101" s="5">
        <v>463759270</v>
      </c>
    </row>
    <row r="102" spans="3:12" ht="15.5" x14ac:dyDescent="0.35">
      <c r="C102" t="s">
        <v>119</v>
      </c>
      <c r="D102" s="5">
        <v>829907776</v>
      </c>
      <c r="E102" s="5">
        <v>6091813401</v>
      </c>
      <c r="F102" s="5">
        <v>3108766169</v>
      </c>
      <c r="I102" s="5">
        <v>6091813401</v>
      </c>
      <c r="J102" s="5">
        <v>5129222939</v>
      </c>
      <c r="K102" s="5">
        <v>130054869</v>
      </c>
      <c r="L102" s="5">
        <v>1624591343</v>
      </c>
    </row>
    <row r="103" spans="3:12" ht="15.5" x14ac:dyDescent="0.35">
      <c r="C103" t="s">
        <v>118</v>
      </c>
      <c r="D103" s="5">
        <v>23713126940</v>
      </c>
      <c r="E103" s="5">
        <v>18935793124</v>
      </c>
      <c r="F103" s="5">
        <v>13501101092</v>
      </c>
      <c r="G103" s="5">
        <v>8371274546</v>
      </c>
      <c r="I103" s="5">
        <v>18935793124</v>
      </c>
      <c r="J103" s="5">
        <v>2421407596</v>
      </c>
      <c r="K103" s="5">
        <v>718107986</v>
      </c>
      <c r="L103" s="5">
        <v>1136468279</v>
      </c>
    </row>
    <row r="104" spans="3:12" ht="15.5" x14ac:dyDescent="0.35">
      <c r="C104" t="s">
        <v>311</v>
      </c>
      <c r="E104" s="5">
        <v>8000000000</v>
      </c>
      <c r="I104" s="5">
        <v>8000000000</v>
      </c>
    </row>
    <row r="105" spans="3:12" ht="15.5" x14ac:dyDescent="0.35">
      <c r="C105" t="s">
        <v>557</v>
      </c>
      <c r="D105" s="5">
        <v>2572982933</v>
      </c>
      <c r="E105" s="5">
        <v>35365675937</v>
      </c>
      <c r="F105" s="5">
        <v>49640113989</v>
      </c>
      <c r="G105" s="5">
        <v>45561727476</v>
      </c>
      <c r="I105" s="5">
        <v>35365675937</v>
      </c>
      <c r="J105" s="5">
        <v>18349947099</v>
      </c>
    </row>
    <row r="106" spans="3:12" ht="15.5" x14ac:dyDescent="0.35">
      <c r="C106" t="s">
        <v>121</v>
      </c>
      <c r="D106" s="5">
        <v>25263670814</v>
      </c>
      <c r="E106" s="5">
        <v>39148757827</v>
      </c>
      <c r="F106" s="5">
        <v>53150933775</v>
      </c>
      <c r="G106" s="5">
        <v>48346628303</v>
      </c>
      <c r="I106" s="5">
        <v>39148757827</v>
      </c>
      <c r="J106" s="5">
        <v>21134847926</v>
      </c>
      <c r="K106" s="5">
        <v>1154638534</v>
      </c>
      <c r="L106" s="5">
        <v>371824588</v>
      </c>
    </row>
    <row r="107" spans="3:12" ht="15.5" x14ac:dyDescent="0.35">
      <c r="C107" t="s">
        <v>122</v>
      </c>
      <c r="D107" s="5">
        <v>25263670814</v>
      </c>
      <c r="E107" s="5">
        <v>39148757827</v>
      </c>
      <c r="F107" s="5">
        <v>53150933775</v>
      </c>
      <c r="G107" s="5">
        <v>48346628303</v>
      </c>
      <c r="I107" s="5">
        <v>39148757827</v>
      </c>
      <c r="J107" s="5">
        <v>21134847926</v>
      </c>
      <c r="K107" s="5">
        <v>1154638534</v>
      </c>
      <c r="L107" s="5">
        <v>371824588</v>
      </c>
    </row>
    <row r="108" spans="3:12" ht="15.5" x14ac:dyDescent="0.35">
      <c r="C108" t="s">
        <v>316</v>
      </c>
    </row>
    <row r="109" spans="3:12" ht="15.5" x14ac:dyDescent="0.35">
      <c r="C109" t="s">
        <v>317</v>
      </c>
    </row>
    <row r="110" spans="3:12" ht="15.5" x14ac:dyDescent="0.35">
      <c r="C110" t="s">
        <v>127</v>
      </c>
      <c r="D110" s="5">
        <v>56115059856</v>
      </c>
      <c r="E110" s="5">
        <v>97529697818</v>
      </c>
      <c r="F110" s="5">
        <v>100182405598</v>
      </c>
      <c r="G110" s="5">
        <v>80484493038</v>
      </c>
      <c r="I110" s="5">
        <v>97529697818</v>
      </c>
      <c r="J110" s="5">
        <v>53985785525</v>
      </c>
      <c r="K110" s="5">
        <v>17592210504</v>
      </c>
      <c r="L110" s="5">
        <v>16217320521</v>
      </c>
    </row>
    <row r="111" spans="3:12" ht="15.5" x14ac:dyDescent="0.35">
      <c r="C111" t="s">
        <v>128</v>
      </c>
    </row>
    <row r="112" spans="3:12" ht="15.5" x14ac:dyDescent="0.35">
      <c r="C112" t="s">
        <v>129</v>
      </c>
      <c r="D112" s="5">
        <v>77388910360</v>
      </c>
      <c r="E112" s="5">
        <v>77388910360</v>
      </c>
      <c r="F112" s="5">
        <v>77388910360</v>
      </c>
      <c r="G112" s="5">
        <v>77388910360</v>
      </c>
      <c r="I112" s="5">
        <v>77388910360</v>
      </c>
      <c r="J112" s="5">
        <v>77375632110</v>
      </c>
      <c r="K112" s="5">
        <v>77375516320</v>
      </c>
      <c r="L112" s="5">
        <v>61900000000</v>
      </c>
    </row>
    <row r="113" spans="2:12" ht="15.5" x14ac:dyDescent="0.35">
      <c r="C113" t="s">
        <v>130</v>
      </c>
      <c r="D113" s="5">
        <v>140045051719</v>
      </c>
      <c r="E113" s="5">
        <v>140045051719</v>
      </c>
      <c r="F113" s="5">
        <v>137237098020</v>
      </c>
      <c r="G113" s="5">
        <v>137235293740</v>
      </c>
      <c r="I113" s="5">
        <v>140045051719</v>
      </c>
      <c r="J113" s="5">
        <v>137069312775</v>
      </c>
      <c r="K113" s="5">
        <v>137067865400</v>
      </c>
    </row>
    <row r="114" spans="2:12" ht="15.5" x14ac:dyDescent="0.35">
      <c r="C114" t="s">
        <v>131</v>
      </c>
      <c r="D114" s="5">
        <v>31674942976</v>
      </c>
      <c r="E114" s="5">
        <v>24081289624</v>
      </c>
      <c r="F114" s="5">
        <v>11550888654</v>
      </c>
      <c r="G114" s="5">
        <v>11058853240</v>
      </c>
      <c r="I114" s="5">
        <v>24081289624</v>
      </c>
      <c r="J114" s="5">
        <v>4771961049</v>
      </c>
      <c r="K114" s="5">
        <v>2932689348</v>
      </c>
      <c r="L114" s="5">
        <v>2504893247</v>
      </c>
    </row>
    <row r="115" spans="2:12" ht="15.5" x14ac:dyDescent="0.35">
      <c r="C115" t="s">
        <v>133</v>
      </c>
      <c r="D115" s="5">
        <v>31554942976</v>
      </c>
      <c r="E115" s="5">
        <v>23961289624</v>
      </c>
      <c r="F115" s="5">
        <v>11430888654</v>
      </c>
      <c r="G115" s="5">
        <v>10938853240</v>
      </c>
      <c r="I115" s="5">
        <v>23961289624</v>
      </c>
      <c r="J115" s="5">
        <v>4651961049</v>
      </c>
      <c r="K115" s="5">
        <v>2812689348</v>
      </c>
      <c r="L115" s="5">
        <v>2384893247</v>
      </c>
    </row>
    <row r="116" spans="2:12" ht="15.5" x14ac:dyDescent="0.35">
      <c r="C116" t="s">
        <v>134</v>
      </c>
      <c r="D116" s="5">
        <v>31674942976</v>
      </c>
      <c r="E116" s="5">
        <v>24081289624</v>
      </c>
      <c r="F116" s="5">
        <v>11550888654</v>
      </c>
      <c r="G116" s="5">
        <v>11058853240</v>
      </c>
      <c r="I116" s="5">
        <v>24081289624</v>
      </c>
      <c r="J116" s="5">
        <v>4771961049</v>
      </c>
      <c r="K116" s="5">
        <v>2932689348</v>
      </c>
      <c r="L116" s="5">
        <v>2504893247</v>
      </c>
    </row>
    <row r="117" spans="2:12" ht="15.5" x14ac:dyDescent="0.35">
      <c r="C117" t="s">
        <v>135</v>
      </c>
      <c r="D117" s="5">
        <v>6346408533</v>
      </c>
      <c r="E117" s="5">
        <v>7324847894</v>
      </c>
      <c r="F117" s="5">
        <v>124731223</v>
      </c>
      <c r="G117" s="5">
        <v>1180319247</v>
      </c>
      <c r="I117" s="5">
        <v>7324847894</v>
      </c>
      <c r="J117" s="5">
        <v>875415915</v>
      </c>
      <c r="K117" s="5">
        <v>14265389</v>
      </c>
      <c r="L117" s="5">
        <v>5406882</v>
      </c>
    </row>
    <row r="118" spans="2:12" ht="15.5" x14ac:dyDescent="0.35">
      <c r="C118" t="s">
        <v>9</v>
      </c>
      <c r="D118" s="5">
        <v>255054454678</v>
      </c>
      <c r="E118" s="5">
        <v>248439240687</v>
      </c>
      <c r="F118" s="5">
        <v>226103196644</v>
      </c>
      <c r="G118" s="5">
        <v>226243888416</v>
      </c>
      <c r="I118" s="5">
        <v>248439240687</v>
      </c>
      <c r="J118" s="5">
        <v>219472833678</v>
      </c>
      <c r="K118" s="5">
        <v>216884011361</v>
      </c>
      <c r="L118" s="5">
        <v>64424840494</v>
      </c>
    </row>
    <row r="119" spans="2:12" ht="15.5" x14ac:dyDescent="0.35">
      <c r="C119" t="s">
        <v>136</v>
      </c>
      <c r="D119" s="5">
        <v>311169514534</v>
      </c>
      <c r="E119" s="5">
        <v>345968938505</v>
      </c>
      <c r="F119" s="5">
        <v>326285602242</v>
      </c>
      <c r="G119" s="5">
        <v>306728381454</v>
      </c>
      <c r="I119" s="5">
        <v>345968938505</v>
      </c>
      <c r="J119" s="5">
        <v>273458619203</v>
      </c>
      <c r="K119" s="5">
        <v>234476221865</v>
      </c>
      <c r="L119" s="5">
        <v>80642161015</v>
      </c>
    </row>
    <row r="120" spans="2:12" ht="15.5" x14ac:dyDescent="0.35">
      <c r="C120" t="s">
        <v>137</v>
      </c>
      <c r="D120" s="5">
        <v>7738891036</v>
      </c>
      <c r="E120" s="5">
        <v>7738891036</v>
      </c>
      <c r="F120" s="5">
        <v>7738891036</v>
      </c>
      <c r="G120" s="5">
        <v>7738891036</v>
      </c>
      <c r="I120" s="5">
        <v>7738891036</v>
      </c>
      <c r="J120" s="5">
        <v>7737563211</v>
      </c>
      <c r="K120" s="5">
        <v>7737551632</v>
      </c>
      <c r="L120" s="5">
        <v>6190000000</v>
      </c>
    </row>
    <row r="122" spans="2:12" ht="15.5" x14ac:dyDescent="0.35">
      <c r="B122" t="s">
        <v>138</v>
      </c>
      <c r="C122" t="s">
        <v>139</v>
      </c>
      <c r="D122" s="5">
        <v>19197132093</v>
      </c>
      <c r="E122" s="5">
        <v>70117537278</v>
      </c>
      <c r="F122" s="5">
        <v>7407126129</v>
      </c>
      <c r="G122" s="5">
        <v>5748062356</v>
      </c>
      <c r="I122" s="5">
        <v>68264295171</v>
      </c>
      <c r="J122" s="5">
        <v>-16423063398</v>
      </c>
      <c r="K122" s="5">
        <v>-129903648569</v>
      </c>
      <c r="L122" s="5">
        <v>7750867936</v>
      </c>
    </row>
    <row r="123" spans="2:12" ht="15.5" x14ac:dyDescent="0.35">
      <c r="C123" t="s">
        <v>319</v>
      </c>
      <c r="D123" s="5">
        <v>87014638099</v>
      </c>
      <c r="E123" s="5">
        <v>64529638506</v>
      </c>
      <c r="F123" s="5">
        <v>27000584623</v>
      </c>
      <c r="G123" s="5">
        <v>11802027019</v>
      </c>
      <c r="I123" s="5">
        <v>212292113894</v>
      </c>
      <c r="J123" s="5">
        <v>135555224453</v>
      </c>
      <c r="K123" s="5">
        <v>93530528591</v>
      </c>
      <c r="L123" s="5">
        <v>44658630868</v>
      </c>
    </row>
    <row r="124" spans="2:12" ht="15.5" x14ac:dyDescent="0.35">
      <c r="C124" t="s">
        <v>320</v>
      </c>
      <c r="D124" s="5">
        <v>-54013891800</v>
      </c>
      <c r="E124" s="5">
        <v>59738652600</v>
      </c>
      <c r="F124" s="5">
        <v>-36228581837</v>
      </c>
      <c r="G124" s="5">
        <v>-4375071769</v>
      </c>
      <c r="I124" s="5">
        <v>-93060423886</v>
      </c>
      <c r="J124" s="5">
        <v>-122130940323</v>
      </c>
      <c r="K124" s="5">
        <v>-172199655006</v>
      </c>
      <c r="L124" s="5">
        <v>-22559772493</v>
      </c>
    </row>
    <row r="125" spans="2:12" ht="15.5" x14ac:dyDescent="0.35">
      <c r="C125" t="s">
        <v>464</v>
      </c>
      <c r="E125" s="5">
        <v>-35135443739</v>
      </c>
      <c r="F125" s="5">
        <v>5407950735</v>
      </c>
      <c r="G125" s="5">
        <v>-5407950735</v>
      </c>
      <c r="I125" s="5">
        <v>-35135443739</v>
      </c>
      <c r="J125" s="5">
        <v>-16009801101</v>
      </c>
      <c r="K125" s="5">
        <v>-45008577162</v>
      </c>
      <c r="L125" s="5">
        <v>-10695217138</v>
      </c>
    </row>
    <row r="126" spans="2:12" ht="15.5" x14ac:dyDescent="0.35">
      <c r="C126" t="s">
        <v>145</v>
      </c>
      <c r="D126" s="5">
        <v>-3554534747</v>
      </c>
      <c r="E126" s="5">
        <v>6659816676</v>
      </c>
      <c r="F126" s="5">
        <v>-11836920844</v>
      </c>
      <c r="G126" s="5">
        <v>-3394045476</v>
      </c>
      <c r="I126" s="5">
        <v>-12982796811</v>
      </c>
      <c r="J126" s="5">
        <v>-12577040412</v>
      </c>
      <c r="K126" s="5">
        <v>-5453266356</v>
      </c>
      <c r="L126" s="5">
        <v>-3557621624</v>
      </c>
    </row>
    <row r="127" spans="2:12" ht="15.5" x14ac:dyDescent="0.35">
      <c r="C127" t="s">
        <v>589</v>
      </c>
      <c r="D127" s="5">
        <v>-8739068883</v>
      </c>
      <c r="E127" s="5">
        <v>-28188477183</v>
      </c>
      <c r="F127" s="5">
        <v>28188477183</v>
      </c>
      <c r="G127" s="5">
        <v>7359882414</v>
      </c>
    </row>
    <row r="128" spans="2:12" ht="15.5" x14ac:dyDescent="0.35">
      <c r="C128" t="s">
        <v>141</v>
      </c>
      <c r="D128" s="5">
        <v>59035720</v>
      </c>
      <c r="E128" s="5">
        <v>25626239</v>
      </c>
      <c r="F128" s="5">
        <v>354113</v>
      </c>
      <c r="G128" s="5">
        <v>-63252378</v>
      </c>
      <c r="I128" s="5">
        <v>29983169</v>
      </c>
      <c r="J128" s="5">
        <v>500098724</v>
      </c>
      <c r="K128" s="5">
        <v>253032417</v>
      </c>
      <c r="L128" s="5">
        <v>5677056</v>
      </c>
    </row>
    <row r="129" spans="3:12" ht="15.5" x14ac:dyDescent="0.35">
      <c r="C129" t="s">
        <v>156</v>
      </c>
      <c r="D129" s="5">
        <v>-10700721</v>
      </c>
      <c r="E129" s="5">
        <v>-639884382</v>
      </c>
      <c r="I129" s="5">
        <v>-639884382</v>
      </c>
    </row>
    <row r="130" spans="3:12" ht="15.5" x14ac:dyDescent="0.35">
      <c r="C130" t="s">
        <v>146</v>
      </c>
      <c r="D130" s="5">
        <v>-1558345575</v>
      </c>
      <c r="E130" s="5">
        <v>3127608561</v>
      </c>
      <c r="F130" s="5">
        <v>-5366861635</v>
      </c>
      <c r="G130" s="5">
        <v>68597072</v>
      </c>
      <c r="I130" s="5">
        <v>-2239253074</v>
      </c>
      <c r="J130" s="5">
        <v>-1760604739</v>
      </c>
      <c r="K130" s="5">
        <v>-1025711053</v>
      </c>
      <c r="L130" s="5">
        <v>-98926311</v>
      </c>
    </row>
    <row r="131" spans="3:12" ht="15.5" x14ac:dyDescent="0.35">
      <c r="C131" t="s">
        <v>673</v>
      </c>
      <c r="F131" s="5">
        <v>242123791</v>
      </c>
      <c r="G131" s="5">
        <v>-242123791</v>
      </c>
      <c r="L131" s="5">
        <v>-1902422</v>
      </c>
    </row>
    <row r="132" spans="3:12" ht="15.5" x14ac:dyDescent="0.35">
      <c r="C132" t="s">
        <v>159</v>
      </c>
      <c r="D132" s="5">
        <v>-24820883764</v>
      </c>
      <c r="E132" s="5">
        <v>3210233756</v>
      </c>
      <c r="F132" s="5">
        <v>7503214870</v>
      </c>
      <c r="G132" s="5">
        <v>9683740264</v>
      </c>
      <c r="I132" s="5">
        <v>38104488219</v>
      </c>
      <c r="J132" s="5">
        <v>4756701858</v>
      </c>
      <c r="K132" s="5">
        <v>162054430856</v>
      </c>
      <c r="L132" s="5">
        <v>56619759270</v>
      </c>
    </row>
    <row r="133" spans="3:12" ht="15.5" x14ac:dyDescent="0.35">
      <c r="C133" t="s">
        <v>160</v>
      </c>
      <c r="D133" s="5">
        <v>-13516500</v>
      </c>
      <c r="E133" s="5">
        <v>52743039711</v>
      </c>
      <c r="F133" s="5">
        <v>-8771503836</v>
      </c>
      <c r="G133" s="5">
        <v>-13646820909</v>
      </c>
      <c r="I133" s="5">
        <v>28290401933</v>
      </c>
      <c r="J133" s="5">
        <v>-7577758714</v>
      </c>
      <c r="K133" s="5">
        <v>-11935824183</v>
      </c>
      <c r="L133" s="5">
        <v>-65575171206</v>
      </c>
    </row>
    <row r="134" spans="3:12" ht="15.5" x14ac:dyDescent="0.35">
      <c r="C134" t="s">
        <v>161</v>
      </c>
      <c r="D134" s="5">
        <v>-13516500</v>
      </c>
      <c r="E134" s="5">
        <v>14016763328</v>
      </c>
      <c r="F134" s="5">
        <v>-19385322309</v>
      </c>
      <c r="G134" s="5">
        <v>-2848002436</v>
      </c>
      <c r="I134" s="5">
        <v>-10250874450</v>
      </c>
      <c r="J134" s="5">
        <v>-7207758714</v>
      </c>
      <c r="K134" s="5">
        <v>-11935824183</v>
      </c>
      <c r="L134" s="5">
        <v>-65575171206</v>
      </c>
    </row>
    <row r="135" spans="3:12" ht="15.5" x14ac:dyDescent="0.35">
      <c r="C135" t="s">
        <v>817</v>
      </c>
      <c r="E135" s="5">
        <v>-600000000</v>
      </c>
      <c r="I135" s="5">
        <v>-600000000</v>
      </c>
    </row>
    <row r="136" spans="3:12" ht="15.5" x14ac:dyDescent="0.35">
      <c r="C136" t="s">
        <v>818</v>
      </c>
      <c r="E136" s="5">
        <v>-54212000000</v>
      </c>
      <c r="F136" s="5">
        <v>10798818473</v>
      </c>
      <c r="G136" s="5">
        <v>-10798818473</v>
      </c>
      <c r="I136" s="5">
        <v>-54212000000</v>
      </c>
    </row>
    <row r="137" spans="3:12" ht="15.5" x14ac:dyDescent="0.35">
      <c r="C137" t="s">
        <v>798</v>
      </c>
      <c r="E137" s="5">
        <v>94323476383</v>
      </c>
      <c r="I137" s="5">
        <v>94323476383</v>
      </c>
    </row>
    <row r="138" spans="3:12" ht="15.5" x14ac:dyDescent="0.35">
      <c r="C138" t="s">
        <v>819</v>
      </c>
      <c r="E138" s="5">
        <v>-785200000</v>
      </c>
      <c r="F138" s="5">
        <v>-185000000</v>
      </c>
      <c r="I138" s="5">
        <v>-970200000</v>
      </c>
      <c r="J138" s="5">
        <v>-370000000</v>
      </c>
    </row>
    <row r="139" spans="3:12" ht="15.5" x14ac:dyDescent="0.35">
      <c r="C139" t="s">
        <v>170</v>
      </c>
      <c r="D139" s="5">
        <v>-24820883764</v>
      </c>
      <c r="E139" s="5">
        <v>3210233756</v>
      </c>
      <c r="F139" s="5">
        <v>7503214870</v>
      </c>
      <c r="G139" s="5">
        <v>9683740264</v>
      </c>
      <c r="I139" s="5">
        <v>38104488219</v>
      </c>
      <c r="J139" s="5">
        <v>4756701858</v>
      </c>
      <c r="K139" s="5">
        <v>162054430856</v>
      </c>
      <c r="L139" s="5">
        <v>56619759270</v>
      </c>
    </row>
    <row r="140" spans="3:12" ht="15.5" x14ac:dyDescent="0.35">
      <c r="C140" t="s">
        <v>820</v>
      </c>
    </row>
    <row r="141" spans="3:12" ht="15.5" x14ac:dyDescent="0.35">
      <c r="C141" t="s">
        <v>660</v>
      </c>
      <c r="E141" s="5">
        <v>-31290166890</v>
      </c>
      <c r="F141" s="5">
        <v>31290166890</v>
      </c>
    </row>
    <row r="142" spans="3:12" ht="15.5" x14ac:dyDescent="0.35">
      <c r="C142" t="s">
        <v>659</v>
      </c>
      <c r="D142" s="5">
        <v>-12674988056</v>
      </c>
      <c r="E142" s="5">
        <v>2645921064</v>
      </c>
      <c r="I142" s="5">
        <v>2645921064</v>
      </c>
      <c r="J142" s="5">
        <v>-780505</v>
      </c>
    </row>
    <row r="143" spans="3:12" ht="15.5" x14ac:dyDescent="0.35">
      <c r="C143" t="s">
        <v>821</v>
      </c>
      <c r="D143" s="5">
        <v>-12674988056</v>
      </c>
      <c r="E143" s="5">
        <v>-28644245826</v>
      </c>
      <c r="F143" s="5">
        <v>31290166890</v>
      </c>
      <c r="I143" s="5">
        <v>2645921064</v>
      </c>
      <c r="J143" s="5">
        <v>-780505</v>
      </c>
    </row>
    <row r="144" spans="3:12" ht="15.5" x14ac:dyDescent="0.35">
      <c r="C144" t="s">
        <v>822</v>
      </c>
      <c r="F144" s="5">
        <v>-179259215</v>
      </c>
      <c r="G144" s="5">
        <v>179259215</v>
      </c>
    </row>
    <row r="145" spans="3:12" ht="15.5" x14ac:dyDescent="0.35">
      <c r="C145" t="s">
        <v>434</v>
      </c>
      <c r="E145" s="5">
        <v>18874245540</v>
      </c>
      <c r="I145" s="5">
        <v>18874245540</v>
      </c>
      <c r="J145" s="5">
        <v>4755919198</v>
      </c>
      <c r="K145" s="5">
        <v>8244027901</v>
      </c>
      <c r="L145" s="5">
        <v>62282283713</v>
      </c>
    </row>
    <row r="146" spans="3:12" ht="15.5" x14ac:dyDescent="0.35">
      <c r="C146" t="s">
        <v>823</v>
      </c>
      <c r="F146" s="5">
        <v>-27211780378</v>
      </c>
      <c r="G146" s="5">
        <v>27211780378</v>
      </c>
      <c r="K146" s="5">
        <v>1537021235</v>
      </c>
      <c r="L146" s="5">
        <v>-5518524443</v>
      </c>
    </row>
    <row r="147" spans="3:12" ht="15.5" x14ac:dyDescent="0.35">
      <c r="C147" t="s">
        <v>354</v>
      </c>
      <c r="E147" s="5">
        <v>8000000000</v>
      </c>
      <c r="I147" s="5">
        <v>8000000000</v>
      </c>
    </row>
    <row r="148" spans="3:12" ht="15.5" x14ac:dyDescent="0.35">
      <c r="C148" t="s">
        <v>353</v>
      </c>
      <c r="D148" s="5">
        <v>-8000000000</v>
      </c>
    </row>
    <row r="149" spans="3:12" ht="15.5" x14ac:dyDescent="0.35">
      <c r="C149" t="s">
        <v>440</v>
      </c>
      <c r="L149" s="5">
        <v>6000000</v>
      </c>
    </row>
    <row r="150" spans="3:12" ht="15.5" x14ac:dyDescent="0.35">
      <c r="C150" t="s">
        <v>824</v>
      </c>
      <c r="E150" s="5">
        <v>7905062400</v>
      </c>
      <c r="I150" s="5">
        <v>7905062400</v>
      </c>
    </row>
    <row r="151" spans="3:12" ht="15.5" x14ac:dyDescent="0.35">
      <c r="C151" t="s">
        <v>177</v>
      </c>
      <c r="K151" s="5">
        <v>137067865400</v>
      </c>
    </row>
    <row r="152" spans="3:12" ht="15.5" x14ac:dyDescent="0.35">
      <c r="C152" t="s">
        <v>825</v>
      </c>
      <c r="E152" s="5">
        <v>-1804280</v>
      </c>
      <c r="F152" s="5">
        <v>181063495</v>
      </c>
      <c r="I152" s="5">
        <v>179259215</v>
      </c>
      <c r="J152" s="5">
        <v>1563165</v>
      </c>
    </row>
    <row r="153" spans="3:12" ht="15.5" x14ac:dyDescent="0.35">
      <c r="C153" t="s">
        <v>826</v>
      </c>
      <c r="D153" s="5">
        <v>-4645895708</v>
      </c>
    </row>
    <row r="154" spans="3:12" ht="15.5" x14ac:dyDescent="0.35">
      <c r="C154" t="s">
        <v>827</v>
      </c>
      <c r="K154" s="5">
        <v>15475516320</v>
      </c>
    </row>
    <row r="155" spans="3:12" ht="15.5" x14ac:dyDescent="0.35">
      <c r="C155" t="s">
        <v>175</v>
      </c>
      <c r="E155" s="5">
        <v>-3423024078</v>
      </c>
      <c r="F155" s="5">
        <v>3423024078</v>
      </c>
    </row>
    <row r="156" spans="3:12" ht="15.5" x14ac:dyDescent="0.35">
      <c r="C156" t="s">
        <v>185</v>
      </c>
      <c r="G156" s="5">
        <v>-17707299329</v>
      </c>
      <c r="K156" s="5">
        <v>-270000000</v>
      </c>
      <c r="L156" s="5">
        <v>-150000000</v>
      </c>
    </row>
    <row r="157" spans="3:12" ht="15.5" x14ac:dyDescent="0.35">
      <c r="C157" t="s">
        <v>187</v>
      </c>
      <c r="D157" s="5">
        <v>-5637268171</v>
      </c>
      <c r="E157" s="5">
        <v>126070810745</v>
      </c>
      <c r="F157" s="5">
        <v>6138837163</v>
      </c>
      <c r="G157" s="5">
        <v>1614607116</v>
      </c>
      <c r="I157" s="5">
        <v>134659185323</v>
      </c>
      <c r="J157" s="5">
        <v>-19244120254</v>
      </c>
      <c r="K157" s="5">
        <v>20214958104</v>
      </c>
      <c r="L157" s="5">
        <v>-1204544000</v>
      </c>
    </row>
    <row r="158" spans="3:12" ht="15.5" x14ac:dyDescent="0.35">
      <c r="C158" t="s">
        <v>188</v>
      </c>
      <c r="D158" s="5">
        <v>136866452754</v>
      </c>
      <c r="I158" s="5">
        <v>2207267431</v>
      </c>
      <c r="J158" s="5">
        <v>21451387685</v>
      </c>
      <c r="K158" s="5">
        <v>1236429581</v>
      </c>
      <c r="L158" s="5">
        <v>2440973581</v>
      </c>
    </row>
    <row r="159" spans="3:12" ht="15.5" x14ac:dyDescent="0.35">
      <c r="C159" t="s">
        <v>189</v>
      </c>
      <c r="D159" s="5">
        <v>131229184583</v>
      </c>
      <c r="E159" s="5">
        <v>126070810745</v>
      </c>
      <c r="F159" s="5">
        <v>6138837163</v>
      </c>
      <c r="G159" s="5">
        <v>1614607116</v>
      </c>
      <c r="I159" s="5">
        <v>136866452754</v>
      </c>
      <c r="J159" s="5">
        <v>2207267431</v>
      </c>
      <c r="K159" s="5">
        <v>21451387685</v>
      </c>
      <c r="L159" s="5">
        <v>1236429581</v>
      </c>
    </row>
    <row r="161" spans="2:12" ht="15.5" x14ac:dyDescent="0.35">
      <c r="B161" t="s">
        <v>190</v>
      </c>
      <c r="C161" t="s">
        <v>11</v>
      </c>
      <c r="D161" s="5">
        <v>7740000000</v>
      </c>
      <c r="E161" s="5">
        <v>7740000000</v>
      </c>
      <c r="F161" s="5">
        <v>7740000000</v>
      </c>
      <c r="G161" s="5">
        <v>7740000000</v>
      </c>
      <c r="I161" s="5">
        <v>7740000000</v>
      </c>
      <c r="J161" s="5">
        <v>7740000000</v>
      </c>
      <c r="K161" s="5">
        <v>7740000000</v>
      </c>
      <c r="L161" s="5">
        <v>6190000000</v>
      </c>
    </row>
    <row r="162" spans="2:12" ht="15.5" x14ac:dyDescent="0.35">
      <c r="C162" t="s">
        <v>191</v>
      </c>
      <c r="D162" s="6">
        <v>0.98</v>
      </c>
      <c r="E162" s="6">
        <v>1.62</v>
      </c>
      <c r="F162" s="6">
        <v>0.06</v>
      </c>
      <c r="G162" s="6">
        <v>0.66</v>
      </c>
    </row>
    <row r="163" spans="2:12" ht="15.5" x14ac:dyDescent="0.35">
      <c r="C163" t="s">
        <v>192</v>
      </c>
      <c r="D163" s="6">
        <v>118.37</v>
      </c>
      <c r="E163" s="6">
        <v>172.84</v>
      </c>
      <c r="F163" s="6">
        <v>2966.67</v>
      </c>
      <c r="G163" s="6">
        <v>139.38999999999999</v>
      </c>
    </row>
    <row r="164" spans="2:12" ht="15.5" x14ac:dyDescent="0.35">
      <c r="C164" t="s">
        <v>59</v>
      </c>
      <c r="D164" s="6">
        <v>29.2</v>
      </c>
      <c r="E164" s="6">
        <v>23.7</v>
      </c>
      <c r="F164" s="6">
        <v>27.73</v>
      </c>
      <c r="G164" s="6">
        <v>16.690000000000001</v>
      </c>
    </row>
    <row r="165" spans="2:12" ht="15.5" x14ac:dyDescent="0.35">
      <c r="C165" t="s">
        <v>193</v>
      </c>
      <c r="D165" s="5">
        <v>1150000000</v>
      </c>
      <c r="E165" s="5">
        <v>26210000000</v>
      </c>
      <c r="F165" s="5">
        <v>8320000000</v>
      </c>
      <c r="G165" s="5">
        <v>11360000000</v>
      </c>
    </row>
    <row r="166" spans="2:12" ht="15.5" x14ac:dyDescent="0.35">
      <c r="C166" t="s">
        <v>194</v>
      </c>
      <c r="D166" s="6">
        <v>2.4399999999999998E-2</v>
      </c>
      <c r="E166" s="6">
        <v>3.6200000000000003E-2</v>
      </c>
      <c r="F166" s="6">
        <v>1.5E-3</v>
      </c>
      <c r="G166" s="6">
        <v>1.66E-2</v>
      </c>
    </row>
    <row r="167" spans="2:12" ht="15.5" x14ac:dyDescent="0.35">
      <c r="C167" t="s">
        <v>195</v>
      </c>
      <c r="D167" s="6">
        <v>3.0499999999999999E-2</v>
      </c>
      <c r="E167" s="6">
        <v>5.2000000000000005E-2</v>
      </c>
      <c r="F167" s="6">
        <v>2.2000000000000001E-3</v>
      </c>
      <c r="G167" s="6">
        <v>2.2599999999999999E-2</v>
      </c>
    </row>
    <row r="168" spans="2:12" ht="15.5" x14ac:dyDescent="0.35">
      <c r="C168" t="s">
        <v>196</v>
      </c>
      <c r="D168" s="6">
        <v>-2.12E-2</v>
      </c>
      <c r="E168" s="6">
        <v>6.6699999999999995E-2</v>
      </c>
      <c r="F168" s="6">
        <v>1.23E-2</v>
      </c>
      <c r="G168" s="6">
        <v>2.4199999999999999E-2</v>
      </c>
    </row>
    <row r="169" spans="2:12" ht="15.5" x14ac:dyDescent="0.35">
      <c r="C169" t="s">
        <v>197</v>
      </c>
      <c r="D169" s="6">
        <v>-124.32</v>
      </c>
      <c r="E169" s="6">
        <v>13.66</v>
      </c>
      <c r="F169" s="6">
        <v>101.87</v>
      </c>
      <c r="G169" s="6">
        <v>37.15</v>
      </c>
    </row>
    <row r="170" spans="2:12" ht="15.5" x14ac:dyDescent="0.35">
      <c r="C170" t="s">
        <v>198</v>
      </c>
      <c r="D170" s="5">
        <v>255000000000</v>
      </c>
      <c r="E170" s="5">
        <v>248000000000</v>
      </c>
      <c r="F170" s="5">
        <v>226000000000</v>
      </c>
      <c r="G170" s="5">
        <v>226000000000</v>
      </c>
    </row>
    <row r="171" spans="2:12" ht="15.5" x14ac:dyDescent="0.35">
      <c r="C171" t="s">
        <v>199</v>
      </c>
      <c r="D171" s="6">
        <v>3.61</v>
      </c>
      <c r="E171" s="6">
        <v>8.99</v>
      </c>
      <c r="F171" s="6">
        <v>6.1</v>
      </c>
      <c r="G171" s="6">
        <v>3.16</v>
      </c>
    </row>
    <row r="172" spans="2:12" ht="15.5" x14ac:dyDescent="0.35">
      <c r="C172" t="s">
        <v>200</v>
      </c>
      <c r="D172" s="6">
        <v>32.14</v>
      </c>
      <c r="E172" s="6">
        <v>31.16</v>
      </c>
      <c r="F172" s="6">
        <v>29.2</v>
      </c>
      <c r="G172" s="6">
        <v>29.08</v>
      </c>
    </row>
    <row r="173" spans="2:12" ht="15.5" x14ac:dyDescent="0.35">
      <c r="C173" t="s">
        <v>201</v>
      </c>
      <c r="D173" s="6">
        <v>3.61</v>
      </c>
      <c r="E173" s="6">
        <v>8.99</v>
      </c>
      <c r="F173" s="6">
        <v>6.1</v>
      </c>
      <c r="G173" s="6">
        <v>3.16</v>
      </c>
    </row>
    <row r="174" spans="2:12" ht="15.5" x14ac:dyDescent="0.35">
      <c r="C174" t="s">
        <v>202</v>
      </c>
      <c r="D174" s="6">
        <v>32.14</v>
      </c>
      <c r="E174" s="6">
        <v>31.16</v>
      </c>
      <c r="F174" s="6">
        <v>29.2</v>
      </c>
      <c r="G174" s="6">
        <v>29.08</v>
      </c>
    </row>
    <row r="175" spans="2:12" ht="15.5" x14ac:dyDescent="0.35">
      <c r="C175" t="s">
        <v>203</v>
      </c>
      <c r="E175" s="5">
        <v>8000000000</v>
      </c>
    </row>
    <row r="176" spans="2:12" ht="15.5" x14ac:dyDescent="0.35">
      <c r="C176" t="s">
        <v>204</v>
      </c>
    </row>
    <row r="177" spans="3:12" ht="15.5" x14ac:dyDescent="0.35">
      <c r="C177" t="s">
        <v>205</v>
      </c>
      <c r="D177" s="5">
        <v>249000000000</v>
      </c>
      <c r="E177" s="5">
        <v>241000000000</v>
      </c>
      <c r="F177" s="5">
        <v>226000000000</v>
      </c>
      <c r="G177" s="5">
        <v>225000000000</v>
      </c>
    </row>
    <row r="178" spans="3:12" ht="15.5" x14ac:dyDescent="0.35">
      <c r="C178" t="s">
        <v>23</v>
      </c>
      <c r="E178" s="5">
        <v>8000000000</v>
      </c>
    </row>
    <row r="179" spans="3:12" ht="15.5" x14ac:dyDescent="0.35">
      <c r="C179" t="s">
        <v>20</v>
      </c>
      <c r="D179" s="5">
        <v>-131000000000</v>
      </c>
      <c r="E179" s="5">
        <v>-129000000000</v>
      </c>
      <c r="F179" s="5">
        <v>-11000000000</v>
      </c>
      <c r="G179" s="5">
        <v>-5000000000</v>
      </c>
    </row>
    <row r="180" spans="3:12" ht="15.5" x14ac:dyDescent="0.35">
      <c r="C180" t="s">
        <v>206</v>
      </c>
      <c r="D180" s="5">
        <v>238000000000</v>
      </c>
      <c r="E180" s="5">
        <v>223000000000</v>
      </c>
      <c r="F180" s="5">
        <v>208000000000</v>
      </c>
      <c r="G180" s="5">
        <v>201000000000</v>
      </c>
    </row>
    <row r="181" spans="3:12" ht="15.5" x14ac:dyDescent="0.35">
      <c r="C181" t="s">
        <v>207</v>
      </c>
      <c r="D181" s="5">
        <v>19000000000</v>
      </c>
      <c r="E181" s="5">
        <v>70000000000</v>
      </c>
      <c r="F181" s="5">
        <v>7000000000</v>
      </c>
      <c r="G181" s="5">
        <v>6000000000</v>
      </c>
    </row>
    <row r="182" spans="3:12" ht="15.5" x14ac:dyDescent="0.35">
      <c r="C182" t="s">
        <v>208</v>
      </c>
      <c r="D182" s="5">
        <v>0</v>
      </c>
      <c r="E182" s="5">
        <v>14000000000</v>
      </c>
      <c r="F182" s="5">
        <v>-19000000000</v>
      </c>
      <c r="G182" s="5">
        <v>-3000000000</v>
      </c>
    </row>
    <row r="183" spans="3:12" ht="15.5" x14ac:dyDescent="0.35">
      <c r="C183" t="s">
        <v>12</v>
      </c>
      <c r="D183" s="5">
        <v>19000000000</v>
      </c>
      <c r="E183" s="5">
        <v>84000000000</v>
      </c>
      <c r="F183" s="5">
        <v>-12000000000</v>
      </c>
      <c r="G183" s="5">
        <v>3000000000</v>
      </c>
    </row>
    <row r="184" spans="3:12" ht="15.5" x14ac:dyDescent="0.35">
      <c r="C184" t="s">
        <v>15</v>
      </c>
      <c r="D184" s="6">
        <v>2.48</v>
      </c>
      <c r="E184" s="6">
        <v>10.87</v>
      </c>
      <c r="F184" s="6">
        <v>-1.55</v>
      </c>
      <c r="G184" s="6">
        <v>0.37</v>
      </c>
    </row>
    <row r="185" spans="3:12" ht="15.5" x14ac:dyDescent="0.35">
      <c r="C185" t="s">
        <v>44</v>
      </c>
      <c r="I185" s="6">
        <v>2.5</v>
      </c>
      <c r="J185" s="6">
        <v>0.24</v>
      </c>
      <c r="K185" s="6">
        <v>0.06</v>
      </c>
      <c r="L185" s="6">
        <v>0.06</v>
      </c>
    </row>
    <row r="186" spans="3:12" ht="15.5" x14ac:dyDescent="0.35">
      <c r="C186" t="s">
        <v>58</v>
      </c>
      <c r="I186" s="5">
        <v>112</v>
      </c>
      <c r="J186" s="6">
        <v>241.67</v>
      </c>
      <c r="K186" s="6">
        <v>1383.33</v>
      </c>
      <c r="L186" s="5">
        <v>0</v>
      </c>
    </row>
    <row r="187" spans="3:12" ht="15.5" x14ac:dyDescent="0.35">
      <c r="C187" t="s">
        <v>61</v>
      </c>
      <c r="I187" s="6">
        <v>10.1</v>
      </c>
      <c r="J187" s="6">
        <v>2.92</v>
      </c>
      <c r="K187" s="6">
        <v>3.72</v>
      </c>
      <c r="L187" s="5">
        <v>0</v>
      </c>
    </row>
    <row r="188" spans="3:12" ht="15.5" x14ac:dyDescent="0.35">
      <c r="C188" t="s">
        <v>209</v>
      </c>
      <c r="I188" s="5">
        <v>52670000000</v>
      </c>
      <c r="J188" s="5">
        <v>21670000000</v>
      </c>
      <c r="K188" s="5">
        <v>19380000000</v>
      </c>
      <c r="L188" s="5">
        <v>7620000000</v>
      </c>
    </row>
    <row r="189" spans="3:12" ht="15.5" x14ac:dyDescent="0.35">
      <c r="C189" t="s">
        <v>210</v>
      </c>
      <c r="I189" s="6">
        <v>5.5800000000000002E-2</v>
      </c>
      <c r="J189" s="6">
        <v>6.7000000000000002E-3</v>
      </c>
      <c r="K189" s="6">
        <v>1.8E-3</v>
      </c>
      <c r="L189" s="6">
        <v>4.7999999999999996E-3</v>
      </c>
    </row>
    <row r="190" spans="3:12" ht="15.5" x14ac:dyDescent="0.35">
      <c r="C190" t="s">
        <v>211</v>
      </c>
      <c r="I190" s="6">
        <v>8.0100000000000005E-2</v>
      </c>
      <c r="J190" s="6">
        <v>8.3999999999999995E-3</v>
      </c>
      <c r="K190" s="6">
        <v>2E-3</v>
      </c>
      <c r="L190" s="6">
        <v>6.0000000000000001E-3</v>
      </c>
    </row>
    <row r="191" spans="3:12" ht="15.5" x14ac:dyDescent="0.35">
      <c r="C191" t="s">
        <v>212</v>
      </c>
      <c r="I191" s="6">
        <v>0.11599999999999999</v>
      </c>
      <c r="J191" s="6">
        <v>9.4999999999999998E-3</v>
      </c>
      <c r="K191" s="6">
        <v>8.0000000000000002E-3</v>
      </c>
      <c r="L191" s="6">
        <v>1.8700000000000001E-2</v>
      </c>
    </row>
    <row r="192" spans="3:12" ht="15.5" x14ac:dyDescent="0.35">
      <c r="C192" t="s">
        <v>213</v>
      </c>
      <c r="I192" s="6">
        <v>18.46</v>
      </c>
      <c r="J192" s="6">
        <v>35.549999999999997</v>
      </c>
      <c r="K192" s="6">
        <v>115.33</v>
      </c>
      <c r="L192" s="6">
        <v>19.93</v>
      </c>
    </row>
    <row r="193" spans="2:13" ht="15.5" x14ac:dyDescent="0.35">
      <c r="C193" t="s">
        <v>55</v>
      </c>
      <c r="I193" s="6">
        <v>8.99</v>
      </c>
      <c r="J193" s="6">
        <v>2.0499999999999998</v>
      </c>
      <c r="K193" s="6">
        <v>2.96</v>
      </c>
      <c r="L193" s="5">
        <v>0</v>
      </c>
    </row>
    <row r="194" spans="2:13" ht="15.5" x14ac:dyDescent="0.35">
      <c r="C194" t="s">
        <v>52</v>
      </c>
      <c r="I194" s="6">
        <v>31.16</v>
      </c>
      <c r="J194" s="6">
        <v>28.25</v>
      </c>
      <c r="K194" s="6">
        <v>28.03</v>
      </c>
      <c r="L194" s="6">
        <v>10.41</v>
      </c>
    </row>
    <row r="195" spans="2:13" ht="15.5" x14ac:dyDescent="0.35">
      <c r="C195" t="s">
        <v>214</v>
      </c>
      <c r="I195" s="6">
        <v>8.99</v>
      </c>
      <c r="J195" s="6">
        <v>2.0499999999999998</v>
      </c>
      <c r="K195" s="6">
        <v>2.96</v>
      </c>
      <c r="L195" s="5">
        <v>0</v>
      </c>
    </row>
    <row r="196" spans="2:13" ht="15.5" x14ac:dyDescent="0.35">
      <c r="C196" t="s">
        <v>215</v>
      </c>
      <c r="I196" s="6">
        <v>31.16</v>
      </c>
      <c r="J196" s="6">
        <v>28.25</v>
      </c>
      <c r="K196" s="6">
        <v>28.03</v>
      </c>
      <c r="L196" s="6">
        <v>10.41</v>
      </c>
    </row>
    <row r="197" spans="2:13" ht="15.5" x14ac:dyDescent="0.35">
      <c r="C197" t="s">
        <v>216</v>
      </c>
      <c r="I197" s="5">
        <v>8000000000</v>
      </c>
    </row>
    <row r="198" spans="2:13" ht="15.5" x14ac:dyDescent="0.35">
      <c r="C198" t="s">
        <v>217</v>
      </c>
    </row>
    <row r="199" spans="2:13" ht="15.5" x14ac:dyDescent="0.35">
      <c r="C199" t="s">
        <v>25</v>
      </c>
      <c r="I199" s="5">
        <v>8000000000</v>
      </c>
    </row>
    <row r="200" spans="2:13" ht="15.5" x14ac:dyDescent="0.35">
      <c r="C200" t="s">
        <v>22</v>
      </c>
      <c r="I200" s="5">
        <v>-129000000000</v>
      </c>
      <c r="J200" s="5">
        <v>-2000000000</v>
      </c>
      <c r="K200" s="5">
        <v>-21000000000</v>
      </c>
      <c r="L200" s="5">
        <v>-1000000000</v>
      </c>
    </row>
    <row r="201" spans="2:13" ht="15.5" x14ac:dyDescent="0.35">
      <c r="C201" t="s">
        <v>218</v>
      </c>
      <c r="I201" s="5">
        <v>223000000000</v>
      </c>
      <c r="J201" s="5">
        <v>168000000000</v>
      </c>
      <c r="K201" s="5">
        <v>165000000000</v>
      </c>
      <c r="L201" s="5">
        <v>6000000000</v>
      </c>
    </row>
    <row r="202" spans="2:13" ht="15.5" x14ac:dyDescent="0.35">
      <c r="C202" t="s">
        <v>219</v>
      </c>
      <c r="I202" s="5">
        <v>68000000000</v>
      </c>
      <c r="J202" s="5">
        <v>-16000000000</v>
      </c>
      <c r="K202" s="5">
        <v>-130000000000</v>
      </c>
      <c r="L202" s="5">
        <v>8000000000</v>
      </c>
    </row>
    <row r="203" spans="2:13" ht="15.5" x14ac:dyDescent="0.35">
      <c r="C203" t="s">
        <v>220</v>
      </c>
      <c r="I203" s="5">
        <v>-10000000000</v>
      </c>
      <c r="J203" s="5">
        <v>-7000000000</v>
      </c>
      <c r="K203" s="5">
        <v>-12000000000</v>
      </c>
      <c r="L203" s="5">
        <v>-66000000000</v>
      </c>
    </row>
    <row r="204" spans="2:13" ht="15.5" x14ac:dyDescent="0.35">
      <c r="C204" t="s">
        <v>14</v>
      </c>
      <c r="I204" s="5">
        <v>58000000000</v>
      </c>
      <c r="J204" s="5">
        <v>-24000000000</v>
      </c>
      <c r="K204" s="5">
        <v>-142000000000</v>
      </c>
      <c r="L204" s="5">
        <v>-58000000000</v>
      </c>
    </row>
    <row r="205" spans="2:13" ht="15.5" x14ac:dyDescent="0.35">
      <c r="C205" t="s">
        <v>16</v>
      </c>
      <c r="I205" s="6">
        <v>7.5</v>
      </c>
      <c r="J205" s="6">
        <v>-3.05</v>
      </c>
      <c r="K205" s="6">
        <v>-18.329999999999998</v>
      </c>
      <c r="L205" s="6">
        <v>-9.34</v>
      </c>
    </row>
    <row r="207" spans="2:13" ht="15.5" x14ac:dyDescent="0.35">
      <c r="B207" t="s">
        <v>221</v>
      </c>
      <c r="C207" t="s">
        <v>222</v>
      </c>
      <c r="D207" s="5">
        <v>8000000000</v>
      </c>
      <c r="E207" s="5">
        <v>13000000000</v>
      </c>
      <c r="F207" s="5">
        <v>492000000</v>
      </c>
      <c r="G207" s="5">
        <v>5000000000</v>
      </c>
      <c r="H207" s="5">
        <v>30000000000</v>
      </c>
      <c r="I207" s="5">
        <v>19000000000</v>
      </c>
      <c r="J207" s="5">
        <v>2000000000</v>
      </c>
      <c r="K207" s="5">
        <v>428000000</v>
      </c>
      <c r="L207" s="5">
        <v>383000000</v>
      </c>
      <c r="M207" s="5">
        <v>4000000000</v>
      </c>
    </row>
    <row r="208" spans="2:13" ht="15.5" x14ac:dyDescent="0.35">
      <c r="C208" t="s">
        <v>223</v>
      </c>
      <c r="H208" s="5">
        <v>26000000000</v>
      </c>
      <c r="I208" s="5">
        <v>19000000000</v>
      </c>
      <c r="J208" s="5">
        <v>2000000000</v>
      </c>
      <c r="K208" s="5">
        <v>428000000</v>
      </c>
    </row>
    <row r="209" spans="3:13" ht="15.5" x14ac:dyDescent="0.35">
      <c r="C209" t="s">
        <v>43</v>
      </c>
      <c r="D209" s="6">
        <v>0.98</v>
      </c>
      <c r="E209" s="6">
        <v>1.62</v>
      </c>
      <c r="F209" s="6">
        <v>0.06</v>
      </c>
      <c r="G209" s="6">
        <v>0.66</v>
      </c>
      <c r="H209" s="6">
        <v>3.92</v>
      </c>
      <c r="I209" s="6">
        <v>2.5</v>
      </c>
      <c r="J209" s="6">
        <v>0.24</v>
      </c>
      <c r="K209" s="6">
        <v>0.06</v>
      </c>
      <c r="L209" s="6">
        <v>0.05</v>
      </c>
      <c r="M209" s="6">
        <v>0.56000000000000005</v>
      </c>
    </row>
    <row r="210" spans="3:13" ht="15.5" x14ac:dyDescent="0.35">
      <c r="C210" t="s">
        <v>226</v>
      </c>
      <c r="H210" s="6">
        <v>3.32</v>
      </c>
      <c r="I210" s="6">
        <v>2.5</v>
      </c>
      <c r="J210" s="6">
        <v>0.24</v>
      </c>
      <c r="K210" s="6">
        <v>0.06</v>
      </c>
    </row>
    <row r="211" spans="3:13" ht="15.5" x14ac:dyDescent="0.35">
      <c r="C211" t="s">
        <v>229</v>
      </c>
      <c r="D211" s="5">
        <v>31000000000</v>
      </c>
      <c r="E211" s="5">
        <v>91000000000</v>
      </c>
      <c r="F211" s="5">
        <v>50000000000</v>
      </c>
      <c r="G211" s="5">
        <v>43000000000</v>
      </c>
      <c r="H211" s="5">
        <v>123000000000</v>
      </c>
      <c r="I211" s="5">
        <v>215000000000</v>
      </c>
      <c r="J211" s="5">
        <v>154000000000</v>
      </c>
      <c r="K211" s="5">
        <v>173000000000</v>
      </c>
      <c r="L211" s="5">
        <v>41000000000</v>
      </c>
      <c r="M211" s="5">
        <v>13000000000</v>
      </c>
    </row>
    <row r="212" spans="3:13" ht="15.5" x14ac:dyDescent="0.35">
      <c r="C212" t="s">
        <v>230</v>
      </c>
      <c r="H212" s="5">
        <v>215000000000</v>
      </c>
      <c r="I212" s="5">
        <v>215000000000</v>
      </c>
      <c r="J212" s="5">
        <v>154000000000</v>
      </c>
      <c r="K212" s="5">
        <v>173000000000</v>
      </c>
    </row>
    <row r="213" spans="3:13" ht="15.5" x14ac:dyDescent="0.35">
      <c r="C213" t="s">
        <v>234</v>
      </c>
      <c r="I213" s="6">
        <v>33.380000000000003</v>
      </c>
    </row>
    <row r="214" spans="3:13" ht="15.5" x14ac:dyDescent="0.35">
      <c r="C214" t="s">
        <v>235</v>
      </c>
      <c r="I214" s="6">
        <v>39.44</v>
      </c>
    </row>
    <row r="215" spans="3:13" ht="15.5" x14ac:dyDescent="0.35">
      <c r="C215" t="s">
        <v>236</v>
      </c>
      <c r="I215" s="6">
        <v>7.42</v>
      </c>
    </row>
    <row r="216" spans="3:13" ht="15.5" x14ac:dyDescent="0.35">
      <c r="C216" t="s">
        <v>237</v>
      </c>
      <c r="I216" s="6">
        <v>2.5399999999999999E-2</v>
      </c>
    </row>
    <row r="217" spans="3:13" ht="15.5" x14ac:dyDescent="0.35">
      <c r="C217" t="s">
        <v>238</v>
      </c>
      <c r="I217" s="6">
        <v>4.7300000000000004</v>
      </c>
    </row>
    <row r="218" spans="3:13" ht="15.5" x14ac:dyDescent="0.35">
      <c r="C218" t="s">
        <v>239</v>
      </c>
      <c r="I218" s="6">
        <v>4.08</v>
      </c>
    </row>
    <row r="219" spans="3:13" ht="15.5" x14ac:dyDescent="0.35">
      <c r="C219" t="s">
        <v>240</v>
      </c>
      <c r="I219" s="6">
        <v>9.89</v>
      </c>
    </row>
    <row r="220" spans="3:13" ht="15.5" x14ac:dyDescent="0.35">
      <c r="C220" t="s">
        <v>241</v>
      </c>
      <c r="I220" s="6">
        <v>10.76</v>
      </c>
    </row>
    <row r="221" spans="3:13" ht="15.5" x14ac:dyDescent="0.35">
      <c r="C221" t="s">
        <v>242</v>
      </c>
      <c r="I221" s="6">
        <v>33.97</v>
      </c>
    </row>
    <row r="222" spans="3:13" ht="15.5" x14ac:dyDescent="0.35">
      <c r="C222" t="s">
        <v>243</v>
      </c>
      <c r="I222" s="5">
        <v>19</v>
      </c>
    </row>
    <row r="223" spans="3:13" ht="15.5" x14ac:dyDescent="0.35">
      <c r="C223" t="s">
        <v>244</v>
      </c>
      <c r="I223" s="6">
        <v>0.04</v>
      </c>
    </row>
    <row r="224" spans="3:13" ht="15.5" x14ac:dyDescent="0.35">
      <c r="C224" t="s">
        <v>245</v>
      </c>
      <c r="I224" s="6">
        <v>0.16</v>
      </c>
    </row>
    <row r="225" spans="3:9" ht="15.5" x14ac:dyDescent="0.35">
      <c r="C225" t="s">
        <v>246</v>
      </c>
      <c r="I225" s="6">
        <v>3.32</v>
      </c>
    </row>
    <row r="226" spans="3:9" ht="15.5" x14ac:dyDescent="0.35">
      <c r="C226" t="s">
        <v>247</v>
      </c>
      <c r="I226" s="6">
        <v>3.92</v>
      </c>
    </row>
    <row r="227" spans="3:9" ht="15.5" x14ac:dyDescent="0.35">
      <c r="C227" t="s">
        <v>248</v>
      </c>
      <c r="I227" s="6">
        <v>27.72</v>
      </c>
    </row>
    <row r="228" spans="3:9" ht="15.5" x14ac:dyDescent="0.35">
      <c r="C228" t="s">
        <v>249</v>
      </c>
      <c r="D228" s="6">
        <v>16.96</v>
      </c>
    </row>
    <row r="229" spans="3:9" ht="15.5" x14ac:dyDescent="0.35">
      <c r="C229" t="s">
        <v>250</v>
      </c>
      <c r="I229" s="6">
        <v>32.14</v>
      </c>
    </row>
    <row r="230" spans="3:9" ht="15.5" x14ac:dyDescent="0.35">
      <c r="C230" t="s">
        <v>251</v>
      </c>
      <c r="I230" s="6">
        <v>12.18</v>
      </c>
    </row>
    <row r="231" spans="3:9" ht="15.5" x14ac:dyDescent="0.35">
      <c r="C231" t="s">
        <v>252</v>
      </c>
      <c r="D231" s="6">
        <v>8.7200000000000006</v>
      </c>
    </row>
    <row r="232" spans="3:9" ht="15.5" x14ac:dyDescent="0.35">
      <c r="C232" t="s">
        <v>253</v>
      </c>
      <c r="D232" s="6">
        <v>8.61</v>
      </c>
    </row>
    <row r="233" spans="3:9" ht="15.5" x14ac:dyDescent="0.35">
      <c r="C233" t="s">
        <v>256</v>
      </c>
      <c r="D233" s="6">
        <v>0.23</v>
      </c>
    </row>
    <row r="234" spans="3:9" ht="15.5" x14ac:dyDescent="0.35">
      <c r="C234" t="s">
        <v>258</v>
      </c>
      <c r="D234" s="6">
        <v>1.25</v>
      </c>
    </row>
    <row r="235" spans="3:9" ht="15.5" x14ac:dyDescent="0.35">
      <c r="C235" t="s">
        <v>259</v>
      </c>
      <c r="I235" s="6">
        <v>14.74</v>
      </c>
    </row>
    <row r="236" spans="3:9" ht="15.5" x14ac:dyDescent="0.35">
      <c r="C236" t="s">
        <v>12</v>
      </c>
      <c r="D236" s="5">
        <v>19000000000</v>
      </c>
    </row>
    <row r="237" spans="3:9" ht="15.5" x14ac:dyDescent="0.35">
      <c r="C237" t="s">
        <v>260</v>
      </c>
      <c r="I237" s="6">
        <v>10.5</v>
      </c>
    </row>
    <row r="238" spans="3:9" ht="15.5" x14ac:dyDescent="0.35">
      <c r="C238" t="s">
        <v>261</v>
      </c>
      <c r="I238" s="6">
        <v>8.2599999999999993E-2</v>
      </c>
    </row>
    <row r="239" spans="3:9" ht="15.5" x14ac:dyDescent="0.35">
      <c r="C239" t="s">
        <v>262</v>
      </c>
      <c r="I239" s="6">
        <v>0.10339999999999999</v>
      </c>
    </row>
    <row r="240" spans="3:9" ht="15.5" x14ac:dyDescent="0.35">
      <c r="C240" t="s">
        <v>263</v>
      </c>
      <c r="I240" s="6">
        <v>8.0100000000000005E-2</v>
      </c>
    </row>
    <row r="241" spans="3:9" ht="15.5" x14ac:dyDescent="0.35">
      <c r="C241" t="s">
        <v>264</v>
      </c>
      <c r="I241" s="6">
        <v>6.5500000000000003E-2</v>
      </c>
    </row>
    <row r="242" spans="3:9" ht="15.5" x14ac:dyDescent="0.35">
      <c r="C242" t="s">
        <v>265</v>
      </c>
      <c r="D242" s="6">
        <v>224.2</v>
      </c>
    </row>
    <row r="243" spans="3:9" ht="15.5" x14ac:dyDescent="0.35">
      <c r="C243" t="s">
        <v>266</v>
      </c>
      <c r="D243" s="6">
        <v>9.25</v>
      </c>
    </row>
    <row r="244" spans="3:9" ht="15.5" x14ac:dyDescent="0.35">
      <c r="C244" t="s">
        <v>340</v>
      </c>
      <c r="D244" s="6">
        <v>48.82</v>
      </c>
    </row>
    <row r="245" spans="3:9" ht="15.5" x14ac:dyDescent="0.35">
      <c r="C245" t="s">
        <v>267</v>
      </c>
      <c r="D245" s="6">
        <v>184.63</v>
      </c>
    </row>
    <row r="246" spans="3:9" ht="15.5" x14ac:dyDescent="0.35">
      <c r="C246" t="s">
        <v>268</v>
      </c>
      <c r="D246" s="6">
        <v>0.41</v>
      </c>
    </row>
    <row r="247" spans="3:9" ht="15.5" x14ac:dyDescent="0.35">
      <c r="C247" t="s">
        <v>269</v>
      </c>
      <c r="I247" s="6">
        <v>0.65</v>
      </c>
    </row>
    <row r="248" spans="3:9" ht="15.5" x14ac:dyDescent="0.35">
      <c r="C248" t="s">
        <v>270</v>
      </c>
      <c r="I248" s="6">
        <v>56.34</v>
      </c>
    </row>
    <row r="249" spans="3:9" ht="15.5" x14ac:dyDescent="0.35">
      <c r="C249" t="s">
        <v>39</v>
      </c>
      <c r="I249" s="5">
        <v>1014000000000</v>
      </c>
    </row>
    <row r="250" spans="3:9" ht="15.5" x14ac:dyDescent="0.35">
      <c r="C250" t="s">
        <v>271</v>
      </c>
      <c r="I250" s="5">
        <v>889000000000</v>
      </c>
    </row>
    <row r="251" spans="3:9" ht="15.5" x14ac:dyDescent="0.35">
      <c r="C251" t="s">
        <v>272</v>
      </c>
      <c r="I251" s="5">
        <v>7740000000</v>
      </c>
    </row>
    <row r="252" spans="3:9" ht="15.5" x14ac:dyDescent="0.35">
      <c r="C252" t="s">
        <v>273</v>
      </c>
      <c r="I252" s="6">
        <v>0.33270000000000005</v>
      </c>
    </row>
    <row r="253" spans="3:9" ht="15.5" x14ac:dyDescent="0.35">
      <c r="C253" t="s">
        <v>274</v>
      </c>
      <c r="D253" s="6">
        <v>0.22539999999999999</v>
      </c>
    </row>
    <row r="254" spans="3:9" ht="15.5" x14ac:dyDescent="0.35">
      <c r="C254" t="s">
        <v>275</v>
      </c>
      <c r="D254" s="6">
        <v>-0.19539999999999999</v>
      </c>
    </row>
    <row r="255" spans="3:9" ht="15.5" x14ac:dyDescent="0.35">
      <c r="C255" t="s">
        <v>276</v>
      </c>
      <c r="D255" s="6">
        <v>0.247</v>
      </c>
    </row>
    <row r="256" spans="3:9" ht="15.5" x14ac:dyDescent="0.35">
      <c r="C256" t="s">
        <v>277</v>
      </c>
      <c r="D256" s="6">
        <v>-2.5000000000000001E-3</v>
      </c>
    </row>
    <row r="257" spans="3:9" ht="15.5" x14ac:dyDescent="0.35">
      <c r="C257" t="s">
        <v>278</v>
      </c>
      <c r="D257" s="6">
        <v>-0.40340000000000004</v>
      </c>
    </row>
    <row r="258" spans="3:9" ht="15.5" x14ac:dyDescent="0.35">
      <c r="C258" t="s">
        <v>279</v>
      </c>
      <c r="D258" s="6">
        <v>5.3495000000000008</v>
      </c>
    </row>
    <row r="259" spans="3:9" ht="15.5" x14ac:dyDescent="0.35">
      <c r="C259" t="s">
        <v>286</v>
      </c>
      <c r="I259" s="5">
        <v>8</v>
      </c>
    </row>
    <row r="260" spans="3:9" ht="15.5" x14ac:dyDescent="0.35">
      <c r="C260" t="s">
        <v>287</v>
      </c>
      <c r="I260" s="6">
        <v>0.48</v>
      </c>
    </row>
    <row r="261" spans="3:9" ht="15.5" x14ac:dyDescent="0.35">
      <c r="C261" t="s">
        <v>288</v>
      </c>
      <c r="I261" s="6">
        <v>0.51</v>
      </c>
    </row>
    <row r="262" spans="3:9" ht="15.5" x14ac:dyDescent="0.35">
      <c r="C262" t="s">
        <v>289</v>
      </c>
      <c r="I262" s="6">
        <v>0.25</v>
      </c>
    </row>
    <row r="263" spans="3:9" ht="15.5" x14ac:dyDescent="0.35">
      <c r="C263" t="s">
        <v>553</v>
      </c>
      <c r="I263" s="6">
        <v>0.36</v>
      </c>
    </row>
    <row r="264" spans="3:9" ht="15.5" x14ac:dyDescent="0.35">
      <c r="C264" t="s">
        <v>290</v>
      </c>
      <c r="I264" s="6">
        <v>0.22</v>
      </c>
    </row>
    <row r="265" spans="3:9" ht="15.5" x14ac:dyDescent="0.35">
      <c r="C265" t="s">
        <v>291</v>
      </c>
      <c r="I265" s="6">
        <v>0.16</v>
      </c>
    </row>
    <row r="266" spans="3:9" ht="15.5" x14ac:dyDescent="0.35">
      <c r="C266" t="s">
        <v>292</v>
      </c>
      <c r="I266" s="6">
        <v>0.18</v>
      </c>
    </row>
    <row r="267" spans="3:9" ht="15.5" x14ac:dyDescent="0.35">
      <c r="C267" t="s">
        <v>293</v>
      </c>
      <c r="I267" s="5">
        <v>215000000000</v>
      </c>
    </row>
    <row r="268" spans="3:9" ht="15.5" x14ac:dyDescent="0.35">
      <c r="C268" t="s">
        <v>294</v>
      </c>
      <c r="I268" s="5">
        <v>78000000000</v>
      </c>
    </row>
    <row r="269" spans="3:9" ht="15.5" x14ac:dyDescent="0.35">
      <c r="C269" t="s">
        <v>295</v>
      </c>
      <c r="I269" s="5">
        <v>16000000000</v>
      </c>
    </row>
    <row r="270" spans="3:9" ht="15.5" x14ac:dyDescent="0.35">
      <c r="C270" t="s">
        <v>296</v>
      </c>
      <c r="I270" s="5">
        <v>26000000000</v>
      </c>
    </row>
    <row r="271" spans="3:9" ht="15.5" x14ac:dyDescent="0.35">
      <c r="C271" t="s">
        <v>297</v>
      </c>
      <c r="D271" s="5">
        <v>131000000000</v>
      </c>
    </row>
    <row r="272" spans="3:9" ht="15.5" x14ac:dyDescent="0.35">
      <c r="C272" t="s">
        <v>298</v>
      </c>
      <c r="D272" s="5">
        <v>311000000000</v>
      </c>
    </row>
    <row r="273" spans="3:9" ht="15.5" x14ac:dyDescent="0.35">
      <c r="C273" t="s">
        <v>299</v>
      </c>
      <c r="D273" s="5">
        <v>56000000000</v>
      </c>
    </row>
    <row r="274" spans="3:9" ht="15.5" x14ac:dyDescent="0.35">
      <c r="C274" t="s">
        <v>206</v>
      </c>
      <c r="D274" s="5">
        <v>238000000000</v>
      </c>
    </row>
    <row r="275" spans="3:9" ht="15.5" x14ac:dyDescent="0.35">
      <c r="C275" t="s">
        <v>205</v>
      </c>
      <c r="I275" s="5">
        <v>249000000000</v>
      </c>
    </row>
    <row r="276" spans="3:9" ht="15.5" x14ac:dyDescent="0.35">
      <c r="C276" t="s">
        <v>20</v>
      </c>
      <c r="D276" s="5">
        <v>-131000000000</v>
      </c>
    </row>
    <row r="277" spans="3:9" ht="15.5" x14ac:dyDescent="0.35">
      <c r="C277" t="s">
        <v>300</v>
      </c>
      <c r="I277" s="5">
        <v>255000000000</v>
      </c>
    </row>
    <row r="278" spans="3:9" ht="15.5" x14ac:dyDescent="0.35">
      <c r="C278" t="s">
        <v>301</v>
      </c>
      <c r="I278" s="5">
        <v>102000000000</v>
      </c>
    </row>
    <row r="279" spans="3:9" ht="15.5" x14ac:dyDescent="0.35">
      <c r="C279" t="s">
        <v>302</v>
      </c>
      <c r="I279" s="5">
        <v>30000000000</v>
      </c>
    </row>
    <row r="280" spans="3:9" ht="15.5" x14ac:dyDescent="0.35">
      <c r="C280" t="s">
        <v>303</v>
      </c>
      <c r="I280" s="5">
        <v>-4000000000</v>
      </c>
    </row>
    <row r="281" spans="3:9" ht="15.5" x14ac:dyDescent="0.35">
      <c r="C281" t="s">
        <v>304</v>
      </c>
      <c r="I281" s="5">
        <v>-8000000000</v>
      </c>
    </row>
    <row r="282" spans="3:9" ht="15.5" x14ac:dyDescent="0.35">
      <c r="C282" t="s">
        <v>305</v>
      </c>
      <c r="I282" s="5">
        <v>94000000000</v>
      </c>
    </row>
  </sheetData>
  <pageMargins left="0.7" right="0.7" top="0.75" bottom="0.75" header="0.3" footer="0.3"/>
  <ignoredErrors>
    <ignoredError sqref="A1:M283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2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828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829</v>
      </c>
      <c r="D2" s="2" vm="87">
        <f ca="1">IFERROR(_xlfn.STOCKHISTORY("XIDX:" &amp; $C$1, D3, , 0, 0, 1), "Libur")</f>
        <v>177</v>
      </c>
      <c r="H2" s="2" vm="87">
        <f ca="1">IFERROR(INDEX(D2:G2,COUNT(D2:G2)),"")</f>
        <v>177</v>
      </c>
      <c r="I2" s="2" vm="88">
        <f t="shared" ref="I2:N2" ca="1" si="0">IFERROR(_xlfn.STOCKHISTORY("XIDX:" &amp; $C$1, I1, , 0, 0, 1), "Libur")</f>
        <v>173</v>
      </c>
      <c r="J2" s="2" vm="4">
        <f t="shared" ca="1" si="0"/>
        <v>99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172971863612</v>
      </c>
      <c r="H4" s="2">
        <f>IFERROR(SUM(D4:G4)*(4/MAX(1,COUNT(D4:G4))),"")</f>
        <v>691887454448</v>
      </c>
      <c r="I4" s="2">
        <f t="shared" ref="I4:N4" si="1">IFERROR(INDEX(I51:I500,MATCH($C$4,$C$51:$C$500,0)),"")</f>
        <v>611897173968</v>
      </c>
      <c r="J4" s="2">
        <f t="shared" si="1"/>
        <v>508498255069</v>
      </c>
      <c r="K4" s="2">
        <f t="shared" si="1"/>
        <v>377588881905</v>
      </c>
      <c r="L4" s="2">
        <f t="shared" si="1"/>
        <v>423553944251</v>
      </c>
      <c r="M4" s="2">
        <f t="shared" si="1"/>
        <v>387699802006</v>
      </c>
      <c r="N4" s="2">
        <f t="shared" si="1"/>
        <v>377429122430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4937889379</v>
      </c>
      <c r="H5" s="2">
        <f>IFERROR(SUM(D5:G5)*(4/MAX(1,COUNT(D5:G5))),"")</f>
        <v>19751557516</v>
      </c>
      <c r="I5" s="2">
        <f t="shared" ref="I5:N5" si="2">IFERROR(INDEX(I51:I500,MATCH($C$5,$C$51:$C$500,0)),"")</f>
        <v>15526918552</v>
      </c>
      <c r="J5" s="2">
        <f t="shared" si="2"/>
        <v>10481465872</v>
      </c>
      <c r="K5" s="2">
        <f t="shared" si="2"/>
        <v>10573250133</v>
      </c>
      <c r="L5" s="2">
        <f t="shared" si="2"/>
        <v>11295947648</v>
      </c>
      <c r="M5" s="2">
        <f t="shared" si="2"/>
        <v>2953005686</v>
      </c>
      <c r="N5" s="2">
        <f t="shared" si="2"/>
        <v>-3813352539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284636514895</v>
      </c>
      <c r="H6" s="2">
        <f>IFERROR(INDEX(D6:G6,COUNT(D6:G6)),"")</f>
        <v>284636514895</v>
      </c>
      <c r="I6" s="2">
        <f t="shared" ref="I6:N6" si="3">IFERROR(INDEX(I51:I500,MATCH($C$6,$C$51:$C$500,0)),"")</f>
        <v>279514509707</v>
      </c>
      <c r="J6" s="2">
        <f t="shared" si="3"/>
        <v>264102841141</v>
      </c>
      <c r="K6" s="2">
        <f t="shared" si="3"/>
        <v>82190694373</v>
      </c>
      <c r="L6" s="2">
        <f t="shared" si="3"/>
        <v>77499903494</v>
      </c>
      <c r="M6" s="2">
        <f t="shared" si="3"/>
        <v>92236536178</v>
      </c>
      <c r="N6" s="2">
        <f t="shared" si="3"/>
        <v>88874301173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1.77</v>
      </c>
      <c r="H7" s="3">
        <f>IFERROR(INDEX(D7:G7,COUNT(D7:G7)),"")</f>
        <v>1.77</v>
      </c>
      <c r="I7" s="3">
        <f t="shared" ref="I7:N7" si="4">IFERROR(INDEX(I51:I500,MATCH($C$7,$C$51:$C$500,0))/1000000000,"")</f>
        <v>1.77</v>
      </c>
      <c r="J7" s="3">
        <f t="shared" si="4"/>
        <v>1.77</v>
      </c>
      <c r="K7" s="3">
        <f t="shared" si="4"/>
        <v>0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14000000000</v>
      </c>
      <c r="H8" s="2">
        <f>IFERROR(INDEX(D8:G8,COUNT(D8:G8)),"")</f>
        <v>14000000000</v>
      </c>
      <c r="I8" s="2">
        <f t="shared" ref="I8:N8" si="5">IFERROR(INDEX(I51:I500,MATCH($C$8,$C$51:$C$500,0)),"")</f>
        <v>-23000000000</v>
      </c>
      <c r="J8" s="2">
        <f t="shared" si="5"/>
        <v>-46000000000</v>
      </c>
      <c r="K8" s="2">
        <f t="shared" si="5"/>
        <v>7000000000</v>
      </c>
      <c r="L8" s="2">
        <f t="shared" si="5"/>
        <v>22000000000</v>
      </c>
      <c r="M8" s="2">
        <f t="shared" si="5"/>
        <v>-12000000000</v>
      </c>
      <c r="N8" s="2">
        <f t="shared" si="5"/>
        <v>23000000000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7.7</v>
      </c>
      <c r="H9" s="3">
        <f>IFERROR(INDEX(D9:G9,COUNT(D9:G9)),"")</f>
        <v>7.7</v>
      </c>
      <c r="I9" s="3">
        <f t="shared" ref="I9:N9" si="6">IFERROR(INDEX(I51:I500,MATCH($C$9,$C$51:$C$500,0)),"")</f>
        <v>-13.13</v>
      </c>
      <c r="J9" s="3">
        <f t="shared" si="6"/>
        <v>-25.88</v>
      </c>
      <c r="K9" s="3">
        <f t="shared" si="6"/>
        <v>54404.38</v>
      </c>
      <c r="L9" s="3">
        <f t="shared" si="6"/>
        <v>5614680.8099999996</v>
      </c>
      <c r="M9" s="3">
        <f t="shared" si="6"/>
        <v>-3056362.86</v>
      </c>
      <c r="N9" s="3">
        <f t="shared" si="6"/>
        <v>5697318.5499999998</v>
      </c>
    </row>
    <row r="10" spans="1:14" ht="15.5" x14ac:dyDescent="0.35">
      <c r="C10" t="s">
        <v>17</v>
      </c>
      <c r="D10" s="3">
        <f ca="1">IFERROR(IF(D9=0,"",D2/D9),"")</f>
        <v>22.987012987012985</v>
      </c>
      <c r="I10" s="3">
        <f t="shared" ref="I10:N10" ca="1" si="7">IFERROR(IF(I9=0,"",I2/I9),"")</f>
        <v>-13.175932977913176</v>
      </c>
      <c r="J10" s="3">
        <f t="shared" ca="1" si="7"/>
        <v>-3.8253477588871716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44900082203</v>
      </c>
      <c r="H11" s="2">
        <f>IFERROR(INDEX(D11:G11,COUNT(D11:G11)),"")</f>
        <v>44900082203</v>
      </c>
      <c r="I11" s="2">
        <f t="shared" ref="I11:N11" si="8">IFERROR(INDEX(I51:I500,MATCH($C$11,$C$51:$C$500,0)),"")</f>
        <v>55125384278</v>
      </c>
      <c r="J11" s="2">
        <f t="shared" si="8"/>
        <v>115434640548</v>
      </c>
      <c r="K11" s="2">
        <f t="shared" si="8"/>
        <v>17912916006</v>
      </c>
      <c r="L11" s="2">
        <f t="shared" si="8"/>
        <v>25313647785</v>
      </c>
      <c r="M11" s="2">
        <f t="shared" si="8"/>
        <v>13976649327</v>
      </c>
      <c r="N11" s="2">
        <f t="shared" si="8"/>
        <v>17347008644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-9000000000</v>
      </c>
      <c r="H12" s="2">
        <f>IFERROR(INDEX(D12:G12,COUNT(D12:G12)),"")</f>
        <v>-9000000000</v>
      </c>
      <c r="I12" s="2">
        <f t="shared" ref="I12:N12" si="9">IFERROR(INDEX(I51:I500,MATCH($C$12,$C$51:$C$500,0)),"")</f>
        <v>-16000000000</v>
      </c>
      <c r="J12" s="2">
        <f t="shared" si="9"/>
        <v>-94000000000</v>
      </c>
      <c r="K12" s="2">
        <f t="shared" si="9"/>
        <v>-13000000000</v>
      </c>
      <c r="L12" s="2">
        <f t="shared" si="9"/>
        <v>-19000000000</v>
      </c>
      <c r="M12" s="2">
        <f t="shared" si="9"/>
        <v>-6000000000</v>
      </c>
      <c r="N12" s="2">
        <f t="shared" si="9"/>
        <v>-8000000000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36000000000</v>
      </c>
      <c r="H13" s="2">
        <f>IFERROR(INDEX(D13:G13,COUNT(D13:G13)),"")</f>
        <v>36000000000</v>
      </c>
      <c r="I13" s="2">
        <f t="shared" ref="I13:N13" si="10">IFERROR(INDEX(I51:I500,MATCH($C$13,$C$51:$C$500,0)),"")</f>
        <v>39000000000</v>
      </c>
      <c r="J13" s="2">
        <f t="shared" si="10"/>
        <v>21000000000</v>
      </c>
      <c r="K13" s="2">
        <f t="shared" si="10"/>
        <v>5000000000</v>
      </c>
      <c r="L13" s="2">
        <f t="shared" si="10"/>
        <v>6000000000</v>
      </c>
      <c r="M13" s="2">
        <f t="shared" si="10"/>
        <v>8000000000</v>
      </c>
      <c r="N13" s="2">
        <f t="shared" si="10"/>
        <v>9000000000</v>
      </c>
    </row>
    <row r="14" spans="1:14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27</v>
      </c>
      <c r="D15" s="2">
        <f>IFERROR(INDEX(D51:D500,MATCH($C$15,$C$51:$C$500,0)),"")</f>
        <v>-1427842606</v>
      </c>
      <c r="H15" s="2">
        <f>IFERROR(SUM(D15:G15)*(4/MAX(1,COUNT(D15:G15))),"")</f>
        <v>-5711370424</v>
      </c>
      <c r="I15" s="2">
        <f t="shared" ref="I15:N15" si="12">IFERROR(INDEX(I51:I500,MATCH($C$15,$C$51:$C$500,0)),"")</f>
        <v>-6192415982</v>
      </c>
      <c r="J15" s="2">
        <f t="shared" si="12"/>
        <v>-4470257479</v>
      </c>
      <c r="K15" s="2">
        <f t="shared" si="12"/>
        <v>-2688535299</v>
      </c>
      <c r="L15" s="2">
        <f t="shared" si="12"/>
        <v>-2695422166</v>
      </c>
      <c r="M15" s="2">
        <f t="shared" si="12"/>
        <v>-1093998643</v>
      </c>
      <c r="N15" s="2">
        <f t="shared" si="12"/>
        <v>-1254425910</v>
      </c>
    </row>
    <row r="16" spans="1:14" ht="15.5" x14ac:dyDescent="0.35">
      <c r="C16" t="s">
        <v>28</v>
      </c>
      <c r="D16" s="2">
        <f>IFERROR(INDEX(D51:D500,MATCH($C$16,$C$51:$C$500,0)),"")</f>
        <v>6549847794</v>
      </c>
      <c r="H16" s="2">
        <f>IFERROR(SUM(D16:G16)*(4/MAX(1,COUNT(D16:G16))),"")</f>
        <v>26199391176</v>
      </c>
      <c r="I16" s="2">
        <f t="shared" ref="I16:N16" si="13">IFERROR(INDEX(I51:I500,MATCH($C$16,$C$51:$C$500,0)),"")</f>
        <v>22076357394</v>
      </c>
      <c r="J16" s="2">
        <f t="shared" si="13"/>
        <v>14227829785</v>
      </c>
      <c r="K16" s="2">
        <f t="shared" si="13"/>
        <v>11185517490</v>
      </c>
      <c r="L16" s="2">
        <f t="shared" si="13"/>
        <v>15252170260</v>
      </c>
      <c r="M16" s="2">
        <f t="shared" si="13"/>
        <v>4858322396</v>
      </c>
      <c r="N16" s="2">
        <f t="shared" si="13"/>
        <v>-1914988616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</row>
    <row r="19" spans="1:14" ht="15.5" x14ac:dyDescent="0.35">
      <c r="A19" t="s">
        <v>36</v>
      </c>
      <c r="C19" t="s">
        <v>37</v>
      </c>
    </row>
    <row r="20" spans="1:14" ht="15.5" x14ac:dyDescent="0.35">
      <c r="A20" t="s">
        <v>38</v>
      </c>
      <c r="C20" t="s">
        <v>39</v>
      </c>
      <c r="D20" s="2">
        <f ca="1">IFERROR(D21*D2,"")</f>
        <v>313290000000</v>
      </c>
      <c r="H20" s="2">
        <f t="shared" ref="H20:N20" ca="1" si="14">IFERROR(H21*H2,"")</f>
        <v>313290000000</v>
      </c>
      <c r="I20" s="2">
        <f t="shared" ca="1" si="14"/>
        <v>306210000000</v>
      </c>
      <c r="J20" s="2">
        <f t="shared" ca="1" si="14"/>
        <v>175230000000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1770000000</v>
      </c>
      <c r="H21" s="2">
        <f>IFERROR(INDEX(D21:G21,COUNT(D21:G21)),"")</f>
        <v>1770000000</v>
      </c>
      <c r="I21" s="2">
        <f t="shared" ref="I21:N21" si="15">IFERROR(INDEX(I51:I500,MATCH($C$7,$C$51:$C$500,0)),"")</f>
        <v>1770000000</v>
      </c>
      <c r="J21" s="2">
        <f t="shared" si="15"/>
        <v>1770000000</v>
      </c>
      <c r="K21" s="2">
        <f t="shared" si="15"/>
        <v>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40</v>
      </c>
      <c r="C23" t="s">
        <v>41</v>
      </c>
      <c r="D23" s="3">
        <f>IFERROR(D5/D6*100,"")</f>
        <v>1.7348053115467443</v>
      </c>
      <c r="H23" s="3">
        <f t="shared" ref="H23:N23" si="16">IFERROR(H5/H6*100,"")</f>
        <v>6.9392212461869773</v>
      </c>
      <c r="I23" s="3">
        <f t="shared" si="16"/>
        <v>5.554959765157105</v>
      </c>
      <c r="J23" s="3">
        <f t="shared" si="16"/>
        <v>3.9687062156230737</v>
      </c>
      <c r="K23" s="3">
        <f t="shared" si="16"/>
        <v>12.864291041290144</v>
      </c>
      <c r="L23" s="3">
        <f t="shared" si="16"/>
        <v>14.575434469895212</v>
      </c>
      <c r="M23" s="3">
        <f t="shared" si="16"/>
        <v>3.2015574395608564</v>
      </c>
      <c r="N23" s="3">
        <f t="shared" si="16"/>
        <v>-4.2907257651197108</v>
      </c>
    </row>
    <row r="24" spans="1:14" ht="15.5" x14ac:dyDescent="0.35">
      <c r="C24" t="s">
        <v>42</v>
      </c>
      <c r="D24" s="4">
        <f>IFERROR(_xlfn.RRI(5,I23,D23),"")</f>
        <v>-0.20765565060251279</v>
      </c>
      <c r="H24" s="4">
        <f t="shared" ref="H24:N24" si="17">IFERROR(_xlfn.RRI(5,M23,H23),"")</f>
        <v>0.16731989474511799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43</v>
      </c>
      <c r="C25" t="s">
        <v>44</v>
      </c>
      <c r="D25" s="3">
        <f>IFERROR(INDEX(D51:D500,MATCH($A$25,$C$51:$C$500,0)),"")</f>
        <v>2.79</v>
      </c>
      <c r="H25" s="3">
        <f>IFERROR(INDEX(D25:G25,COUNT(D25:G25)),"")</f>
        <v>2.79</v>
      </c>
      <c r="I25" s="3">
        <f t="shared" ref="I25:N25" si="18">IFERROR(INDEX(I51:I500,MATCH($C$25,$C$51:$C$500,0)),"")</f>
        <v>8.02</v>
      </c>
      <c r="J25" s="3">
        <f t="shared" si="18"/>
        <v>5.31</v>
      </c>
      <c r="K25" s="3">
        <f t="shared" si="18"/>
        <v>65672.12</v>
      </c>
      <c r="L25" s="3">
        <f t="shared" si="18"/>
        <v>2832772.53</v>
      </c>
      <c r="M25" s="3">
        <f t="shared" si="18"/>
        <v>747641.08</v>
      </c>
      <c r="N25" s="3">
        <f t="shared" si="18"/>
        <v>-942694.7</v>
      </c>
    </row>
    <row r="26" spans="1:14" ht="15.5" x14ac:dyDescent="0.35">
      <c r="C26" t="s">
        <v>45</v>
      </c>
      <c r="D26" s="4">
        <f>IFERROR(_xlfn.RRI(5,I25,D25),"")</f>
        <v>-0.19037116538829912</v>
      </c>
      <c r="H26" s="4">
        <f t="shared" ref="H26:N26" si="19">IFERROR(_xlfn.RRI(5,M25,H25),"")</f>
        <v>-0.91789261713381165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46</v>
      </c>
      <c r="D27" s="3">
        <f>IFERROR(D4/D21,"")</f>
        <v>97.724216729943507</v>
      </c>
      <c r="H27" s="3">
        <f t="shared" ref="H27:N27" si="20">IFERROR(H4/H21,"")</f>
        <v>390.89686691977403</v>
      </c>
      <c r="I27" s="3">
        <f t="shared" si="20"/>
        <v>345.70461806101696</v>
      </c>
      <c r="J27" s="3">
        <f t="shared" si="20"/>
        <v>287.28714975649717</v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47</v>
      </c>
      <c r="D28" s="4">
        <f>IFERROR(_xlfn.RRI(5,I27,D27),"")</f>
        <v>-0.2232890936622316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48</v>
      </c>
      <c r="H29" s="4">
        <f t="shared" ref="H29:N29" si="22">IFERROR(((H25-I25)/I25)*100%,"")</f>
        <v>-0.65211970074812964</v>
      </c>
      <c r="I29" s="4">
        <f t="shared" si="22"/>
        <v>0.5103578154425612</v>
      </c>
      <c r="J29" s="4">
        <f t="shared" si="22"/>
        <v>-0.99991914377059854</v>
      </c>
      <c r="K29" s="4">
        <f t="shared" si="22"/>
        <v>-0.97681701608423877</v>
      </c>
      <c r="L29" s="4">
        <f t="shared" si="22"/>
        <v>2.7889471375756933</v>
      </c>
      <c r="M29" s="4">
        <f t="shared" si="22"/>
        <v>-1.7930893002792949</v>
      </c>
      <c r="N29" s="4" t="str">
        <f t="shared" si="22"/>
        <v/>
      </c>
    </row>
    <row r="30" spans="1:14" ht="15.5" x14ac:dyDescent="0.35">
      <c r="C30" t="s">
        <v>49</v>
      </c>
      <c r="H30" s="4">
        <f t="shared" ref="H30:N30" si="23">IFERROR(((H27-I27)/I27)*100%,"")</f>
        <v>0.13072503662875751</v>
      </c>
      <c r="I30" s="4">
        <f t="shared" si="23"/>
        <v>0.20334173788849963</v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152.09</v>
      </c>
      <c r="H32" s="3">
        <f>IFERROR(INDEX(D32:G32,COUNT(D32:G32)),"")</f>
        <v>152.09</v>
      </c>
      <c r="I32" s="3">
        <f t="shared" ref="I32:N32" si="24">IFERROR(INDEX(I51:I500,MATCH($C$32,$C$51:$C$500,0)),"")</f>
        <v>149.30000000000001</v>
      </c>
      <c r="J32" s="3">
        <f t="shared" si="24"/>
        <v>142.82</v>
      </c>
      <c r="K32" s="3">
        <f t="shared" si="24"/>
        <v>576104.03</v>
      </c>
      <c r="L32" s="3">
        <f t="shared" si="24"/>
        <v>16715912.550000001</v>
      </c>
      <c r="M32" s="3">
        <f t="shared" si="24"/>
        <v>20609242.75</v>
      </c>
      <c r="N32" s="3">
        <f t="shared" si="24"/>
        <v>19870991.32</v>
      </c>
    </row>
    <row r="33" spans="1:14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1.1000000000000001</v>
      </c>
      <c r="H33" s="3">
        <f>IFERROR(INDEX(D33:G33,COUNT(D33:G33)),"")</f>
        <v>1.1000000000000001</v>
      </c>
      <c r="I33" s="3">
        <f t="shared" ref="I33:N33" si="25">IFERROR(INDEX(I51:I500,MATCH($C$33,$C$51:$C$500,0)),"")</f>
        <v>1.1599999999999999</v>
      </c>
      <c r="J33" s="3">
        <f t="shared" si="25"/>
        <v>0.69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60.22</v>
      </c>
      <c r="H34" s="3">
        <f>IFERROR(INDEX(D34:G34,COUNT(D34:G34)),"")</f>
        <v>60.22</v>
      </c>
      <c r="I34" s="3">
        <f t="shared" ref="I34:N34" si="26">IFERROR(INDEX(I51:I500,MATCH($C$34,$C$51:$C$500,0)),"")</f>
        <v>21.57</v>
      </c>
      <c r="J34" s="3">
        <f t="shared" si="26"/>
        <v>18.64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1.72</v>
      </c>
      <c r="H35" s="3">
        <f>IFERROR(INDEX(D35:G35,COUNT(D35:G35)),"")</f>
        <v>1.72</v>
      </c>
      <c r="I35" s="3">
        <f t="shared" ref="I35:N35" si="27">IFERROR(INDEX(I51:I500,MATCH($C$35,$C$51:$C$500,0)),"")</f>
        <v>0.5</v>
      </c>
      <c r="J35" s="3">
        <f t="shared" si="27"/>
        <v>0.34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0.35880000000000001</v>
      </c>
      <c r="I36" s="4">
        <f t="shared" si="28"/>
        <v>0.4985</v>
      </c>
      <c r="J36" s="4">
        <f t="shared" si="28"/>
        <v>0.49880000000000002</v>
      </c>
      <c r="K36" s="4">
        <f t="shared" si="28"/>
        <v>0.27190000000000003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N37" si="29">IFERROR(INDEX(H51:H500,MATCH($C$37,$C$51:$C$500,0)),"")</f>
        <v>4</v>
      </c>
      <c r="I37" s="3">
        <f t="shared" si="29"/>
        <v>4</v>
      </c>
      <c r="J37" s="3">
        <f t="shared" si="29"/>
        <v>2.65</v>
      </c>
      <c r="K37" s="3">
        <f t="shared" si="29"/>
        <v>1.25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</row>
    <row r="51" spans="2:14" ht="15.5" x14ac:dyDescent="0.35">
      <c r="B51" t="s">
        <v>71</v>
      </c>
      <c r="C51" t="s">
        <v>5</v>
      </c>
      <c r="D51" s="5">
        <v>172971863612</v>
      </c>
      <c r="E51" s="5">
        <v>185241726325</v>
      </c>
      <c r="F51" s="5">
        <v>161180197140</v>
      </c>
      <c r="G51" s="5">
        <v>130455414933</v>
      </c>
      <c r="I51" s="5">
        <v>611897173968</v>
      </c>
      <c r="J51" s="5">
        <v>508498255069</v>
      </c>
      <c r="K51" s="5">
        <v>377588881905</v>
      </c>
      <c r="L51" s="5">
        <v>423553944251</v>
      </c>
      <c r="M51" s="5">
        <v>387699802006</v>
      </c>
      <c r="N51" s="5">
        <v>377429122430</v>
      </c>
    </row>
    <row r="52" spans="2:14" ht="15.5" x14ac:dyDescent="0.35">
      <c r="C52" t="s">
        <v>72</v>
      </c>
      <c r="D52" s="5">
        <v>-140783438416</v>
      </c>
      <c r="E52" s="5">
        <v>-151075760718</v>
      </c>
      <c r="F52" s="5">
        <v>-128779154393</v>
      </c>
      <c r="G52" s="5">
        <v>-111322390916</v>
      </c>
      <c r="I52" s="5">
        <v>-505344549198</v>
      </c>
      <c r="J52" s="5">
        <v>-426716267800</v>
      </c>
      <c r="K52" s="5">
        <v>-304494316161</v>
      </c>
      <c r="L52" s="5">
        <v>-344599210410</v>
      </c>
      <c r="M52" s="5">
        <v>-325019655953</v>
      </c>
      <c r="N52" s="5">
        <v>-318860817149</v>
      </c>
    </row>
    <row r="53" spans="2:14" ht="15.5" x14ac:dyDescent="0.35">
      <c r="C53" t="s">
        <v>73</v>
      </c>
      <c r="D53" s="5">
        <v>32188425196</v>
      </c>
      <c r="E53" s="5">
        <v>34165965607</v>
      </c>
      <c r="F53" s="5">
        <v>32401042747</v>
      </c>
      <c r="G53" s="5">
        <v>19133024017</v>
      </c>
      <c r="I53" s="5">
        <v>106552624770</v>
      </c>
      <c r="J53" s="5">
        <v>81781987269</v>
      </c>
      <c r="K53" s="5">
        <v>73094565744</v>
      </c>
      <c r="L53" s="5">
        <v>78954733841</v>
      </c>
      <c r="M53" s="5">
        <v>62680146053</v>
      </c>
      <c r="N53" s="5">
        <v>58568305281</v>
      </c>
    </row>
    <row r="54" spans="2:14" ht="15.5" x14ac:dyDescent="0.35">
      <c r="C54" t="s">
        <v>74</v>
      </c>
      <c r="D54" s="5">
        <v>-23281196079</v>
      </c>
      <c r="E54" s="5">
        <v>-24898819937</v>
      </c>
      <c r="F54" s="5">
        <v>-22722588196</v>
      </c>
      <c r="G54" s="5">
        <v>-18576215775</v>
      </c>
      <c r="I54" s="5">
        <v>-84454383700</v>
      </c>
      <c r="J54" s="5">
        <v>-75039260146</v>
      </c>
      <c r="K54" s="5">
        <v>-64595318157</v>
      </c>
      <c r="L54" s="5">
        <v>-61970414552</v>
      </c>
      <c r="M54" s="5">
        <v>-55430233397</v>
      </c>
      <c r="N54" s="5">
        <v>-57840687336</v>
      </c>
    </row>
    <row r="55" spans="2:14" ht="15.5" x14ac:dyDescent="0.35">
      <c r="C55" t="s">
        <v>76</v>
      </c>
      <c r="D55" s="5">
        <v>-23281196079</v>
      </c>
      <c r="E55" s="5">
        <v>-24898819937</v>
      </c>
      <c r="F55" s="5">
        <v>-22722588196</v>
      </c>
      <c r="G55" s="5">
        <v>-18576215775</v>
      </c>
      <c r="I55" s="5">
        <v>-84454383700</v>
      </c>
      <c r="J55" s="5">
        <v>-75039260146</v>
      </c>
      <c r="K55" s="5">
        <v>-64595318157</v>
      </c>
      <c r="L55" s="5">
        <v>-61970414552</v>
      </c>
      <c r="M55" s="5">
        <v>-55430233397</v>
      </c>
      <c r="N55" s="5">
        <v>-57840687336</v>
      </c>
    </row>
    <row r="56" spans="2:14" ht="15.5" x14ac:dyDescent="0.35">
      <c r="C56" t="s">
        <v>79</v>
      </c>
      <c r="D56" s="5">
        <v>8907229117</v>
      </c>
      <c r="E56" s="5">
        <v>9267145670</v>
      </c>
      <c r="F56" s="5">
        <v>9678454551</v>
      </c>
      <c r="G56" s="5">
        <v>556808242</v>
      </c>
      <c r="I56" s="5">
        <v>22098241070</v>
      </c>
      <c r="J56" s="5">
        <v>6742727123</v>
      </c>
      <c r="K56" s="5">
        <v>8499247587</v>
      </c>
      <c r="L56" s="5">
        <v>16984319289</v>
      </c>
      <c r="M56" s="5">
        <v>7249912656</v>
      </c>
      <c r="N56" s="5">
        <v>727617945</v>
      </c>
    </row>
    <row r="57" spans="2:14" ht="15.5" x14ac:dyDescent="0.35">
      <c r="C57" t="s">
        <v>80</v>
      </c>
      <c r="D57" s="5">
        <v>-2357381323</v>
      </c>
      <c r="E57" s="5">
        <v>-210121892</v>
      </c>
      <c r="F57" s="5">
        <v>145121503</v>
      </c>
      <c r="G57" s="5">
        <v>469621062</v>
      </c>
      <c r="I57" s="5">
        <v>-21883676</v>
      </c>
      <c r="J57" s="5">
        <v>7485102662</v>
      </c>
      <c r="K57" s="5">
        <v>2686269903</v>
      </c>
      <c r="L57" s="5">
        <v>-1732149029</v>
      </c>
      <c r="M57" s="5">
        <v>-2391590260</v>
      </c>
      <c r="N57" s="5">
        <v>-2642606561</v>
      </c>
    </row>
    <row r="58" spans="2:14" ht="15.5" x14ac:dyDescent="0.35">
      <c r="C58" t="s">
        <v>78</v>
      </c>
      <c r="E58" s="5">
        <v>-210121892</v>
      </c>
      <c r="F58" s="5">
        <v>145121503</v>
      </c>
      <c r="I58" s="5">
        <v>-21883676</v>
      </c>
      <c r="J58" s="5">
        <v>7485102662</v>
      </c>
      <c r="K58" s="5">
        <v>2686269903</v>
      </c>
      <c r="L58" s="5">
        <v>-1732149029</v>
      </c>
      <c r="M58" s="5">
        <v>-2391590260</v>
      </c>
      <c r="N58" s="5">
        <v>-2642606561</v>
      </c>
    </row>
    <row r="59" spans="2:14" ht="15.5" x14ac:dyDescent="0.35">
      <c r="C59" t="s">
        <v>81</v>
      </c>
      <c r="D59" s="5">
        <v>-2357381323</v>
      </c>
      <c r="E59" s="5">
        <v>-210121892</v>
      </c>
      <c r="F59" s="5">
        <v>145121503</v>
      </c>
      <c r="G59" s="5">
        <v>469621062</v>
      </c>
      <c r="I59" s="5">
        <v>-21883676</v>
      </c>
      <c r="J59" s="5">
        <v>7485102662</v>
      </c>
      <c r="K59" s="5">
        <v>2686269903</v>
      </c>
      <c r="L59" s="5">
        <v>-1732149029</v>
      </c>
      <c r="M59" s="5">
        <v>-2391590260</v>
      </c>
      <c r="N59" s="5">
        <v>-2642606561</v>
      </c>
    </row>
    <row r="60" spans="2:14" ht="15.5" x14ac:dyDescent="0.35">
      <c r="C60" t="s">
        <v>28</v>
      </c>
      <c r="D60" s="5">
        <v>6549847794</v>
      </c>
      <c r="E60" s="5">
        <v>9057023778</v>
      </c>
      <c r="F60" s="5">
        <v>9823576054</v>
      </c>
      <c r="G60" s="5">
        <v>1026429304</v>
      </c>
      <c r="I60" s="5">
        <v>22076357394</v>
      </c>
      <c r="J60" s="5">
        <v>14227829785</v>
      </c>
      <c r="K60" s="5">
        <v>11185517490</v>
      </c>
      <c r="L60" s="5">
        <v>15252170260</v>
      </c>
      <c r="M60" s="5">
        <v>4858322396</v>
      </c>
      <c r="N60" s="5">
        <v>-1914988616</v>
      </c>
    </row>
    <row r="61" spans="2:14" ht="15.5" x14ac:dyDescent="0.35">
      <c r="C61" t="s">
        <v>27</v>
      </c>
      <c r="D61" s="5">
        <v>-1427842606</v>
      </c>
      <c r="E61" s="5">
        <v>-3068653706</v>
      </c>
      <c r="F61" s="5">
        <v>-2133190375</v>
      </c>
      <c r="G61" s="5">
        <v>-323390401</v>
      </c>
      <c r="I61" s="5">
        <v>-6192415982</v>
      </c>
      <c r="J61" s="5">
        <v>-4470257479</v>
      </c>
      <c r="K61" s="5">
        <v>-2688535299</v>
      </c>
      <c r="L61" s="5">
        <v>-2695422166</v>
      </c>
      <c r="M61" s="5">
        <v>-1093998643</v>
      </c>
      <c r="N61" s="5">
        <v>-1254425910</v>
      </c>
    </row>
    <row r="62" spans="2:14" ht="15.5" x14ac:dyDescent="0.35">
      <c r="C62" t="s">
        <v>82</v>
      </c>
      <c r="E62" s="5">
        <v>-2098588549</v>
      </c>
      <c r="F62" s="5">
        <v>-2261114975</v>
      </c>
      <c r="I62" s="5">
        <v>-5606124629</v>
      </c>
      <c r="J62" s="5">
        <v>-5257779581</v>
      </c>
      <c r="K62" s="5">
        <v>-3220106901</v>
      </c>
      <c r="L62" s="5">
        <v>-3094499893</v>
      </c>
      <c r="M62" s="5">
        <v>-1340316857</v>
      </c>
      <c r="N62" s="5">
        <v>-1346565515</v>
      </c>
    </row>
    <row r="63" spans="2:14" ht="15.5" x14ac:dyDescent="0.35">
      <c r="C63" t="s">
        <v>83</v>
      </c>
      <c r="E63" s="5">
        <v>-970065157</v>
      </c>
      <c r="F63" s="5">
        <v>127924600</v>
      </c>
      <c r="I63" s="5">
        <v>-586291353</v>
      </c>
      <c r="J63" s="5">
        <v>787522102</v>
      </c>
      <c r="K63" s="5">
        <v>531571602</v>
      </c>
      <c r="L63" s="5">
        <v>399077727</v>
      </c>
      <c r="M63" s="5">
        <v>246318214</v>
      </c>
      <c r="N63" s="5">
        <v>92139605</v>
      </c>
    </row>
    <row r="64" spans="2:14" ht="15.5" x14ac:dyDescent="0.35">
      <c r="C64" t="s">
        <v>84</v>
      </c>
      <c r="D64" s="5">
        <v>-1427842606</v>
      </c>
      <c r="E64" s="5">
        <v>-3068653706</v>
      </c>
      <c r="F64" s="5">
        <v>-2133190375</v>
      </c>
      <c r="G64" s="5">
        <v>-323390401</v>
      </c>
      <c r="I64" s="5">
        <v>-6192415982</v>
      </c>
      <c r="J64" s="5">
        <v>-4470257479</v>
      </c>
      <c r="K64" s="5">
        <v>-2688535299</v>
      </c>
      <c r="L64" s="5">
        <v>-2695422166</v>
      </c>
      <c r="M64" s="5">
        <v>-1093998643</v>
      </c>
      <c r="N64" s="5">
        <v>-1254425910</v>
      </c>
    </row>
    <row r="65" spans="2:14" ht="15.5" x14ac:dyDescent="0.35">
      <c r="C65" t="s">
        <v>85</v>
      </c>
      <c r="D65" s="5">
        <v>5122005188</v>
      </c>
      <c r="E65" s="5">
        <v>5988370072</v>
      </c>
      <c r="F65" s="5">
        <v>7690385679</v>
      </c>
      <c r="G65" s="5">
        <v>703038903</v>
      </c>
      <c r="I65" s="5">
        <v>15883941412</v>
      </c>
      <c r="J65" s="5">
        <v>9757572306</v>
      </c>
      <c r="K65" s="5">
        <v>8496982191</v>
      </c>
      <c r="L65" s="5">
        <v>12556748094</v>
      </c>
      <c r="M65" s="5">
        <v>3764323753</v>
      </c>
      <c r="N65" s="5">
        <v>-3169414526</v>
      </c>
    </row>
    <row r="66" spans="2:14" ht="15.5" x14ac:dyDescent="0.35">
      <c r="C66" t="s">
        <v>86</v>
      </c>
      <c r="E66" s="5">
        <v>1339714259</v>
      </c>
      <c r="I66" s="5">
        <v>1339714259</v>
      </c>
      <c r="J66" s="5">
        <v>1171328102</v>
      </c>
      <c r="K66" s="5">
        <v>2609808688</v>
      </c>
      <c r="L66" s="5">
        <v>-41912350</v>
      </c>
      <c r="M66" s="5">
        <v>-42248748</v>
      </c>
      <c r="N66" s="5">
        <v>-47897331</v>
      </c>
    </row>
    <row r="67" spans="2:14" ht="15.5" x14ac:dyDescent="0.35">
      <c r="C67" t="s">
        <v>87</v>
      </c>
      <c r="D67" s="5">
        <v>5122005188</v>
      </c>
      <c r="E67" s="5">
        <v>7328084331</v>
      </c>
      <c r="F67" s="5">
        <v>7690385679</v>
      </c>
      <c r="G67" s="5">
        <v>703038903</v>
      </c>
      <c r="I67" s="5">
        <v>17223655671</v>
      </c>
      <c r="J67" s="5">
        <v>10928900408</v>
      </c>
      <c r="K67" s="5">
        <v>11106790879</v>
      </c>
      <c r="L67" s="5">
        <v>12514835744</v>
      </c>
      <c r="M67" s="5">
        <v>3722075005</v>
      </c>
      <c r="N67" s="5">
        <v>-3217311857</v>
      </c>
    </row>
    <row r="68" spans="2:14" ht="15.5" x14ac:dyDescent="0.35">
      <c r="C68" t="s">
        <v>88</v>
      </c>
      <c r="D68" s="5">
        <v>5122005188</v>
      </c>
      <c r="E68" s="5">
        <v>5988370072</v>
      </c>
      <c r="F68" s="5">
        <v>7690385679</v>
      </c>
      <c r="G68" s="5">
        <v>703038903</v>
      </c>
      <c r="I68" s="5">
        <v>15883941412</v>
      </c>
      <c r="J68" s="5">
        <v>9757572306</v>
      </c>
      <c r="K68" s="5">
        <v>8496982190</v>
      </c>
      <c r="L68" s="5">
        <v>12556748094</v>
      </c>
      <c r="M68" s="5">
        <v>3764323753</v>
      </c>
      <c r="N68" s="5">
        <v>-3169384526</v>
      </c>
    </row>
    <row r="69" spans="2:14" ht="15.5" x14ac:dyDescent="0.35">
      <c r="C69" t="s">
        <v>7</v>
      </c>
      <c r="D69" s="5">
        <v>4937889379</v>
      </c>
      <c r="E69" s="5">
        <v>6745804010</v>
      </c>
      <c r="F69" s="5">
        <v>6921561503</v>
      </c>
      <c r="G69" s="5">
        <v>449025822</v>
      </c>
      <c r="I69" s="5">
        <v>15526918552</v>
      </c>
      <c r="J69" s="5">
        <v>10481465872</v>
      </c>
      <c r="K69" s="5">
        <v>10573250133</v>
      </c>
      <c r="L69" s="5">
        <v>11295947648</v>
      </c>
      <c r="M69" s="5">
        <v>2953005686</v>
      </c>
      <c r="N69" s="5">
        <v>-3813352539</v>
      </c>
    </row>
    <row r="70" spans="2:14" ht="15.5" x14ac:dyDescent="0.35">
      <c r="C70" t="s">
        <v>89</v>
      </c>
      <c r="D70" s="5">
        <v>184115809</v>
      </c>
      <c r="E70" s="5">
        <v>582280321</v>
      </c>
      <c r="F70" s="5">
        <v>768824176</v>
      </c>
      <c r="G70" s="5">
        <v>254013081</v>
      </c>
      <c r="I70" s="5">
        <v>1696737119</v>
      </c>
      <c r="J70" s="5">
        <v>447434536</v>
      </c>
      <c r="K70" s="5">
        <v>533540745</v>
      </c>
      <c r="L70" s="5">
        <v>1218888096</v>
      </c>
      <c r="M70" s="5">
        <v>769069319</v>
      </c>
      <c r="N70" s="5">
        <v>596070682</v>
      </c>
    </row>
    <row r="71" spans="2:14" ht="15.5" x14ac:dyDescent="0.35">
      <c r="C71" t="s">
        <v>90</v>
      </c>
      <c r="D71" s="5">
        <v>5122005188</v>
      </c>
      <c r="E71" s="5">
        <v>5988370072</v>
      </c>
      <c r="F71" s="5">
        <v>7690385679</v>
      </c>
      <c r="G71" s="5">
        <v>703038903</v>
      </c>
      <c r="I71" s="5">
        <v>15883941412</v>
      </c>
      <c r="J71" s="5">
        <v>9757572306</v>
      </c>
      <c r="K71" s="5">
        <v>8496982190</v>
      </c>
      <c r="L71" s="5">
        <v>12556748094</v>
      </c>
      <c r="M71" s="5">
        <v>3764323753</v>
      </c>
      <c r="N71" s="5">
        <v>-3169384526</v>
      </c>
    </row>
    <row r="72" spans="2:14" ht="15.5" x14ac:dyDescent="0.35">
      <c r="C72" t="s">
        <v>91</v>
      </c>
      <c r="D72" s="5">
        <v>5122005188</v>
      </c>
      <c r="E72" s="5">
        <v>7328084331</v>
      </c>
      <c r="F72" s="5">
        <v>7690385679</v>
      </c>
      <c r="G72" s="5">
        <v>703038903</v>
      </c>
      <c r="I72" s="5">
        <v>17223655671</v>
      </c>
      <c r="J72" s="5">
        <v>10928900408</v>
      </c>
      <c r="K72" s="5">
        <v>11106790878</v>
      </c>
      <c r="L72" s="5">
        <v>12514835744</v>
      </c>
      <c r="M72" s="5">
        <v>3722075005</v>
      </c>
      <c r="N72" s="5">
        <v>-3217281857</v>
      </c>
    </row>
    <row r="73" spans="2:14" ht="15.5" x14ac:dyDescent="0.35">
      <c r="C73" t="s">
        <v>92</v>
      </c>
      <c r="D73" s="5">
        <v>5122005188</v>
      </c>
      <c r="E73" s="5">
        <v>7328084331</v>
      </c>
      <c r="F73" s="5">
        <v>7690385679</v>
      </c>
      <c r="G73" s="5">
        <v>703038903</v>
      </c>
      <c r="I73" s="5">
        <v>17223655671</v>
      </c>
      <c r="J73" s="5">
        <v>10928900408</v>
      </c>
      <c r="K73" s="5">
        <v>11106790878</v>
      </c>
      <c r="L73" s="5">
        <v>12514835744</v>
      </c>
      <c r="M73" s="5">
        <v>3722075005</v>
      </c>
      <c r="N73" s="5">
        <v>-3217281857</v>
      </c>
    </row>
    <row r="75" spans="2:14" ht="15.5" x14ac:dyDescent="0.35">
      <c r="B75" t="s">
        <v>93</v>
      </c>
      <c r="C75" t="s">
        <v>94</v>
      </c>
    </row>
    <row r="76" spans="2:14" ht="15.5" x14ac:dyDescent="0.35">
      <c r="C76" t="s">
        <v>95</v>
      </c>
    </row>
    <row r="77" spans="2:14" ht="15.5" x14ac:dyDescent="0.35">
      <c r="C77" t="s">
        <v>19</v>
      </c>
      <c r="D77" s="5">
        <v>44900082203</v>
      </c>
      <c r="E77" s="5">
        <v>55125384278</v>
      </c>
      <c r="F77" s="5">
        <v>66430404000</v>
      </c>
      <c r="G77" s="5">
        <v>104383838138</v>
      </c>
      <c r="I77" s="5">
        <v>55125384278</v>
      </c>
      <c r="J77" s="5">
        <v>115434640548</v>
      </c>
      <c r="K77" s="5">
        <v>17912916006</v>
      </c>
      <c r="L77" s="5">
        <v>25313647785</v>
      </c>
      <c r="M77" s="5">
        <v>13976649327</v>
      </c>
      <c r="N77" s="5">
        <v>17347008644</v>
      </c>
    </row>
    <row r="78" spans="2:14" ht="15.5" x14ac:dyDescent="0.35">
      <c r="C78" t="s">
        <v>96</v>
      </c>
      <c r="D78" s="5">
        <v>61673519370</v>
      </c>
      <c r="E78" s="5">
        <v>65316128527</v>
      </c>
      <c r="F78" s="5">
        <v>58135941940</v>
      </c>
      <c r="G78" s="5">
        <v>47773248746</v>
      </c>
      <c r="I78" s="5">
        <v>65316128527</v>
      </c>
      <c r="J78" s="5">
        <v>47949568331</v>
      </c>
      <c r="K78" s="5">
        <v>37784356651</v>
      </c>
      <c r="L78" s="5">
        <v>33198885254</v>
      </c>
      <c r="M78" s="5">
        <v>38252673720</v>
      </c>
      <c r="N78" s="5">
        <v>38511436582</v>
      </c>
    </row>
    <row r="79" spans="2:14" ht="15.5" x14ac:dyDescent="0.35">
      <c r="C79" t="s">
        <v>100</v>
      </c>
      <c r="D79" s="5">
        <v>15750000963</v>
      </c>
      <c r="E79" s="5">
        <v>8695745890</v>
      </c>
      <c r="F79" s="5">
        <v>6632062964</v>
      </c>
      <c r="G79" s="5">
        <v>6046339212</v>
      </c>
      <c r="I79" s="5">
        <v>8695745890</v>
      </c>
      <c r="J79" s="5">
        <v>1520345837</v>
      </c>
      <c r="K79" s="5">
        <v>2640814496</v>
      </c>
      <c r="L79" s="5">
        <v>1260963082</v>
      </c>
      <c r="M79" s="5">
        <v>884030143</v>
      </c>
      <c r="N79" s="5">
        <v>669029385</v>
      </c>
    </row>
    <row r="80" spans="2:14" ht="15.5" x14ac:dyDescent="0.35">
      <c r="C80" t="s">
        <v>103</v>
      </c>
      <c r="D80" s="5">
        <v>10890514443</v>
      </c>
      <c r="E80" s="5">
        <v>9136132965</v>
      </c>
      <c r="F80" s="5">
        <v>9235558972</v>
      </c>
      <c r="G80" s="5">
        <v>8490569464</v>
      </c>
      <c r="I80" s="5">
        <v>9136132965</v>
      </c>
      <c r="J80" s="5">
        <v>7755365012</v>
      </c>
      <c r="K80" s="5">
        <v>3364084501</v>
      </c>
      <c r="L80" s="5">
        <v>3310779080</v>
      </c>
      <c r="M80" s="5">
        <v>2357071912</v>
      </c>
      <c r="N80" s="5">
        <v>3708718421</v>
      </c>
    </row>
    <row r="81" spans="3:14" ht="15.5" x14ac:dyDescent="0.35">
      <c r="C81" t="s">
        <v>78</v>
      </c>
      <c r="D81" s="5">
        <v>4724619579</v>
      </c>
      <c r="E81" s="5">
        <v>4051359019</v>
      </c>
      <c r="F81" s="5">
        <v>3412506120</v>
      </c>
      <c r="G81" s="5">
        <v>3412506120</v>
      </c>
      <c r="I81" s="5">
        <v>4051359019</v>
      </c>
      <c r="J81" s="5">
        <v>2739245560</v>
      </c>
      <c r="K81" s="5">
        <v>1669881895</v>
      </c>
      <c r="L81" s="5">
        <v>-760024824</v>
      </c>
      <c r="M81" s="5">
        <v>-724882360</v>
      </c>
      <c r="N81" s="5">
        <v>-687323709</v>
      </c>
    </row>
    <row r="82" spans="3:14" ht="15.5" x14ac:dyDescent="0.35">
      <c r="C82" t="s">
        <v>104</v>
      </c>
      <c r="D82" s="5">
        <v>272850299256</v>
      </c>
      <c r="E82" s="5">
        <v>246212226591</v>
      </c>
      <c r="F82" s="5">
        <v>255617775619</v>
      </c>
      <c r="G82" s="5">
        <v>256544557910</v>
      </c>
      <c r="I82" s="5">
        <v>246212226591</v>
      </c>
      <c r="J82" s="5">
        <v>239157586204</v>
      </c>
      <c r="K82" s="5">
        <v>79288196039</v>
      </c>
      <c r="L82" s="5">
        <v>71158094351</v>
      </c>
      <c r="M82" s="5">
        <v>71364810723</v>
      </c>
      <c r="N82" s="5">
        <v>83079596218</v>
      </c>
    </row>
    <row r="83" spans="3:14" ht="15.5" x14ac:dyDescent="0.35">
      <c r="C83" t="s">
        <v>105</v>
      </c>
    </row>
    <row r="84" spans="3:14" ht="15.5" x14ac:dyDescent="0.35">
      <c r="C84" t="s">
        <v>368</v>
      </c>
      <c r="M84" s="5">
        <v>20319250000</v>
      </c>
      <c r="N84" s="5">
        <v>19718865669</v>
      </c>
    </row>
    <row r="85" spans="3:14" ht="15.5" x14ac:dyDescent="0.35">
      <c r="C85" t="s">
        <v>106</v>
      </c>
      <c r="D85" s="5">
        <v>133646048119</v>
      </c>
      <c r="E85" s="5">
        <v>133448869431</v>
      </c>
      <c r="F85" s="5">
        <v>121109172240</v>
      </c>
      <c r="G85" s="5">
        <v>111308757640</v>
      </c>
      <c r="I85" s="5">
        <v>133448869431</v>
      </c>
      <c r="J85" s="5">
        <v>106171385362</v>
      </c>
      <c r="K85" s="5">
        <v>74439283791</v>
      </c>
      <c r="L85" s="5">
        <v>77888900141</v>
      </c>
      <c r="M85" s="5">
        <v>77629004385</v>
      </c>
      <c r="N85" s="5">
        <v>54846475263</v>
      </c>
    </row>
    <row r="86" spans="3:14" ht="15.5" x14ac:dyDescent="0.35">
      <c r="C86" t="s">
        <v>109</v>
      </c>
      <c r="D86" s="5">
        <v>4066295171</v>
      </c>
      <c r="E86" s="5">
        <v>3894048414</v>
      </c>
      <c r="F86" s="5">
        <v>5241981694</v>
      </c>
      <c r="G86" s="5">
        <v>5114057094</v>
      </c>
      <c r="I86" s="5">
        <v>3894048414</v>
      </c>
      <c r="J86" s="5">
        <v>4858207890</v>
      </c>
      <c r="K86" s="5">
        <v>4401060381</v>
      </c>
      <c r="L86" s="5">
        <v>4605588666</v>
      </c>
      <c r="M86" s="5">
        <v>4194689507</v>
      </c>
      <c r="N86" s="5">
        <v>3936454980</v>
      </c>
    </row>
    <row r="87" spans="3:14" ht="15.5" x14ac:dyDescent="0.35">
      <c r="C87" t="s">
        <v>110</v>
      </c>
      <c r="D87" s="5">
        <v>148757537777</v>
      </c>
      <c r="E87" s="5">
        <v>153237064606</v>
      </c>
      <c r="F87" s="5">
        <v>139259341339</v>
      </c>
      <c r="G87" s="5">
        <v>130159133578</v>
      </c>
      <c r="I87" s="5">
        <v>153237064606</v>
      </c>
      <c r="J87" s="5">
        <v>122190344226</v>
      </c>
      <c r="K87" s="5">
        <v>111452141180</v>
      </c>
      <c r="L87" s="5">
        <v>108617260085</v>
      </c>
      <c r="M87" s="5">
        <v>111862619784</v>
      </c>
      <c r="N87" s="5">
        <v>83842491540</v>
      </c>
    </row>
    <row r="88" spans="3:14" ht="15.5" x14ac:dyDescent="0.35">
      <c r="C88" t="s">
        <v>111</v>
      </c>
      <c r="D88" s="5">
        <v>421607837033</v>
      </c>
      <c r="E88" s="5">
        <v>399449291197</v>
      </c>
      <c r="F88" s="5">
        <v>394877116958</v>
      </c>
      <c r="G88" s="5">
        <v>386703691488</v>
      </c>
      <c r="I88" s="5">
        <v>399449291197</v>
      </c>
      <c r="J88" s="5">
        <v>361347930430</v>
      </c>
      <c r="K88" s="5">
        <v>190740337219</v>
      </c>
      <c r="L88" s="5">
        <v>179775354436</v>
      </c>
      <c r="M88" s="5">
        <v>183227430507</v>
      </c>
      <c r="N88" s="5">
        <v>166922087758</v>
      </c>
    </row>
    <row r="89" spans="3:14" ht="15.5" x14ac:dyDescent="0.35">
      <c r="C89" t="s">
        <v>112</v>
      </c>
    </row>
    <row r="90" spans="3:14" ht="15.5" x14ac:dyDescent="0.35">
      <c r="C90" t="s">
        <v>113</v>
      </c>
    </row>
    <row r="91" spans="3:14" ht="15.5" x14ac:dyDescent="0.35">
      <c r="C91" t="s">
        <v>114</v>
      </c>
      <c r="D91" s="5">
        <v>109826535560</v>
      </c>
      <c r="E91" s="5">
        <v>90077002478</v>
      </c>
      <c r="F91" s="5">
        <v>84801604147</v>
      </c>
      <c r="G91" s="5">
        <v>79493440006</v>
      </c>
      <c r="I91" s="5">
        <v>90077002478</v>
      </c>
      <c r="J91" s="5">
        <v>64318425815</v>
      </c>
      <c r="K91" s="5">
        <v>65711215198</v>
      </c>
      <c r="L91" s="5">
        <v>48945600088</v>
      </c>
      <c r="M91" s="5">
        <v>45015313113</v>
      </c>
      <c r="N91" s="5">
        <v>41644007730</v>
      </c>
    </row>
    <row r="92" spans="3:14" ht="15.5" x14ac:dyDescent="0.35">
      <c r="C92" t="s">
        <v>115</v>
      </c>
      <c r="D92" s="5">
        <v>62169721001</v>
      </c>
      <c r="E92" s="5">
        <v>51702402203</v>
      </c>
      <c r="F92" s="5">
        <v>47142516130</v>
      </c>
      <c r="G92" s="5">
        <v>43546037860</v>
      </c>
      <c r="I92" s="5">
        <v>51702402203</v>
      </c>
      <c r="J92" s="5">
        <v>42763775334</v>
      </c>
      <c r="K92" s="5">
        <v>44177603573</v>
      </c>
      <c r="L92" s="5">
        <v>28277558606</v>
      </c>
      <c r="M92" s="5">
        <v>25987596691</v>
      </c>
      <c r="N92" s="5">
        <v>34488052532</v>
      </c>
    </row>
    <row r="93" spans="3:14" ht="15.5" x14ac:dyDescent="0.35">
      <c r="C93" t="s">
        <v>116</v>
      </c>
      <c r="D93" s="5">
        <v>5216303673</v>
      </c>
      <c r="E93" s="5">
        <v>2579045735</v>
      </c>
      <c r="F93" s="5">
        <v>2408115979</v>
      </c>
      <c r="G93" s="5">
        <v>7334020910</v>
      </c>
      <c r="I93" s="5">
        <v>2579045735</v>
      </c>
      <c r="J93" s="5">
        <v>2786716521</v>
      </c>
      <c r="K93" s="5">
        <v>642471780</v>
      </c>
      <c r="L93" s="5">
        <v>2658961641</v>
      </c>
      <c r="M93" s="5">
        <v>3404954874</v>
      </c>
      <c r="N93" s="5">
        <v>1201020994</v>
      </c>
    </row>
    <row r="94" spans="3:14" ht="15.5" x14ac:dyDescent="0.35">
      <c r="C94" t="s">
        <v>118</v>
      </c>
      <c r="D94" s="5">
        <v>4712980516</v>
      </c>
      <c r="E94" s="5">
        <v>4032150145</v>
      </c>
      <c r="F94" s="5">
        <v>5565934792</v>
      </c>
      <c r="G94" s="5">
        <v>1780269491</v>
      </c>
      <c r="I94" s="5">
        <v>4032150145</v>
      </c>
      <c r="J94" s="5">
        <v>3539842979</v>
      </c>
      <c r="K94" s="5">
        <v>3754715589</v>
      </c>
      <c r="L94" s="5">
        <v>2136157028</v>
      </c>
      <c r="M94" s="5">
        <v>1207765083</v>
      </c>
      <c r="N94" s="5">
        <v>605975874</v>
      </c>
    </row>
    <row r="95" spans="3:14" ht="15.5" x14ac:dyDescent="0.35">
      <c r="C95" t="s">
        <v>119</v>
      </c>
      <c r="D95" s="5">
        <v>6365880461</v>
      </c>
      <c r="E95" s="5">
        <v>1564959137</v>
      </c>
      <c r="F95" s="5">
        <v>716447850</v>
      </c>
      <c r="G95" s="5">
        <v>1042611024</v>
      </c>
      <c r="I95" s="5">
        <v>1564959137</v>
      </c>
      <c r="J95" s="5">
        <v>1842242091</v>
      </c>
      <c r="K95" s="5">
        <v>1140182492</v>
      </c>
      <c r="L95" s="5">
        <v>234967464</v>
      </c>
      <c r="M95" s="5">
        <v>314780407</v>
      </c>
      <c r="N95" s="5">
        <v>396843829</v>
      </c>
    </row>
    <row r="96" spans="3:14" ht="15.5" x14ac:dyDescent="0.35">
      <c r="C96" t="s">
        <v>313</v>
      </c>
    </row>
    <row r="97" spans="3:14" ht="15.5" x14ac:dyDescent="0.35">
      <c r="C97" t="s">
        <v>125</v>
      </c>
      <c r="D97" s="5">
        <v>3845353228</v>
      </c>
      <c r="E97" s="5">
        <v>4963451295</v>
      </c>
      <c r="F97" s="5">
        <v>3176409355</v>
      </c>
      <c r="G97" s="5">
        <v>2676460738</v>
      </c>
      <c r="I97" s="5">
        <v>4963451295</v>
      </c>
      <c r="J97" s="5">
        <v>1454614437</v>
      </c>
      <c r="K97" s="5">
        <v>1691116968</v>
      </c>
      <c r="L97" s="5">
        <v>1207421366</v>
      </c>
      <c r="M97" s="5">
        <v>1104425064</v>
      </c>
      <c r="N97" s="5">
        <v>180950397</v>
      </c>
    </row>
    <row r="98" spans="3:14" ht="15.5" x14ac:dyDescent="0.35">
      <c r="C98" t="s">
        <v>345</v>
      </c>
      <c r="D98" s="5">
        <v>5235416894</v>
      </c>
      <c r="E98" s="5">
        <v>7613251067</v>
      </c>
      <c r="F98" s="5">
        <v>12025830060</v>
      </c>
      <c r="G98" s="5">
        <v>17932378488</v>
      </c>
      <c r="I98" s="5">
        <v>7613251067</v>
      </c>
      <c r="J98" s="5">
        <v>10148723406</v>
      </c>
      <c r="K98" s="5">
        <v>1537557580</v>
      </c>
      <c r="L98" s="5">
        <v>3060860309</v>
      </c>
      <c r="M98" s="5">
        <v>4587537084</v>
      </c>
      <c r="N98" s="5">
        <v>5663296437</v>
      </c>
    </row>
    <row r="99" spans="3:14" ht="15.5" x14ac:dyDescent="0.35">
      <c r="C99" t="s">
        <v>315</v>
      </c>
      <c r="D99" s="5">
        <v>26742289480</v>
      </c>
      <c r="E99" s="5">
        <v>26312627349</v>
      </c>
      <c r="F99" s="5">
        <v>23835917878</v>
      </c>
      <c r="G99" s="5">
        <v>21459108299</v>
      </c>
      <c r="I99" s="5">
        <v>26312627349</v>
      </c>
      <c r="J99" s="5">
        <v>9767932872</v>
      </c>
      <c r="K99" s="5">
        <v>2033820291</v>
      </c>
      <c r="L99" s="5">
        <v>2033820291</v>
      </c>
      <c r="M99" s="5">
        <v>1826631840</v>
      </c>
      <c r="N99" s="5">
        <v>3098031385</v>
      </c>
    </row>
    <row r="100" spans="3:14" ht="15.5" x14ac:dyDescent="0.35">
      <c r="C100" t="s">
        <v>121</v>
      </c>
      <c r="D100" s="5">
        <v>27144786578</v>
      </c>
      <c r="E100" s="5">
        <v>29857779012</v>
      </c>
      <c r="F100" s="5">
        <v>38269991434</v>
      </c>
      <c r="G100" s="5">
        <v>43095115784</v>
      </c>
      <c r="I100" s="5">
        <v>29857779012</v>
      </c>
      <c r="J100" s="5">
        <v>32926663475</v>
      </c>
      <c r="K100" s="5">
        <v>42838427648</v>
      </c>
      <c r="L100" s="5">
        <v>53329850854</v>
      </c>
      <c r="M100" s="5">
        <v>45975581216</v>
      </c>
      <c r="N100" s="5">
        <v>36403778855</v>
      </c>
    </row>
    <row r="101" spans="3:14" ht="15.5" x14ac:dyDescent="0.35">
      <c r="C101" t="s">
        <v>122</v>
      </c>
      <c r="D101" s="5">
        <v>27144786578</v>
      </c>
      <c r="E101" s="5">
        <v>29857779012</v>
      </c>
      <c r="F101" s="5">
        <v>38269991434</v>
      </c>
      <c r="G101" s="5">
        <v>43095115784</v>
      </c>
      <c r="I101" s="5">
        <v>29857779012</v>
      </c>
      <c r="J101" s="5">
        <v>32926663475</v>
      </c>
      <c r="K101" s="5">
        <v>42838427648</v>
      </c>
      <c r="L101" s="5">
        <v>53329850854</v>
      </c>
      <c r="M101" s="5">
        <v>45975581216</v>
      </c>
      <c r="N101" s="5">
        <v>36403778855</v>
      </c>
    </row>
    <row r="102" spans="3:14" ht="15.5" x14ac:dyDescent="0.35">
      <c r="C102" t="s">
        <v>557</v>
      </c>
      <c r="L102" s="5">
        <v>257295293</v>
      </c>
      <c r="M102" s="5">
        <v>7739786537</v>
      </c>
      <c r="N102" s="5">
        <v>11131910584</v>
      </c>
    </row>
    <row r="103" spans="3:14" ht="15.5" x14ac:dyDescent="0.35">
      <c r="C103" t="s">
        <v>316</v>
      </c>
    </row>
    <row r="104" spans="3:14" ht="15.5" x14ac:dyDescent="0.35">
      <c r="C104" t="s">
        <v>317</v>
      </c>
      <c r="D104" s="5">
        <v>9080770122</v>
      </c>
      <c r="E104" s="5">
        <v>12576702362</v>
      </c>
      <c r="F104" s="5">
        <v>15202239415</v>
      </c>
      <c r="G104" s="5">
        <v>20608839226</v>
      </c>
      <c r="I104" s="5">
        <v>12576702362</v>
      </c>
      <c r="J104" s="5">
        <v>11603337843</v>
      </c>
      <c r="K104" s="5">
        <v>3228674548</v>
      </c>
      <c r="L104" s="5">
        <v>4268281675</v>
      </c>
      <c r="M104" s="5">
        <v>5691962148</v>
      </c>
      <c r="N104" s="5">
        <v>5844246834</v>
      </c>
    </row>
    <row r="105" spans="3:14" ht="15.5" x14ac:dyDescent="0.35">
      <c r="C105" t="s">
        <v>127</v>
      </c>
      <c r="D105" s="5">
        <v>136971322138</v>
      </c>
      <c r="E105" s="5">
        <v>119934781490</v>
      </c>
      <c r="F105" s="5">
        <v>123071595581</v>
      </c>
      <c r="G105" s="5">
        <v>122588555790</v>
      </c>
      <c r="I105" s="5">
        <v>119934781490</v>
      </c>
      <c r="J105" s="5">
        <v>97245089290</v>
      </c>
      <c r="K105" s="5">
        <v>108549642846</v>
      </c>
      <c r="L105" s="5">
        <v>102275450942</v>
      </c>
      <c r="M105" s="5">
        <v>90990894329</v>
      </c>
      <c r="N105" s="5">
        <v>78047786585</v>
      </c>
    </row>
    <row r="106" spans="3:14" ht="15.5" x14ac:dyDescent="0.35">
      <c r="C106" t="s">
        <v>128</v>
      </c>
    </row>
    <row r="107" spans="3:14" ht="15.5" x14ac:dyDescent="0.35">
      <c r="C107" t="s">
        <v>129</v>
      </c>
      <c r="D107" s="5">
        <v>88574951950</v>
      </c>
      <c r="E107" s="5">
        <v>88574951950</v>
      </c>
      <c r="F107" s="5">
        <v>88574951950</v>
      </c>
      <c r="G107" s="5">
        <v>88574951950</v>
      </c>
      <c r="I107" s="5">
        <v>88574951950</v>
      </c>
      <c r="J107" s="5">
        <v>88574951950</v>
      </c>
      <c r="K107" s="5">
        <v>62000000000</v>
      </c>
      <c r="L107" s="5">
        <v>2000000000</v>
      </c>
      <c r="M107" s="5">
        <v>2000000000</v>
      </c>
      <c r="N107" s="5">
        <v>2000000000</v>
      </c>
    </row>
    <row r="108" spans="3:14" ht="15.5" x14ac:dyDescent="0.35">
      <c r="C108" t="s">
        <v>130</v>
      </c>
      <c r="D108" s="5">
        <v>146845152655</v>
      </c>
      <c r="E108" s="5">
        <v>147518413215</v>
      </c>
      <c r="F108" s="5">
        <v>146845152655</v>
      </c>
      <c r="G108" s="5">
        <v>146845152655</v>
      </c>
      <c r="I108" s="5">
        <v>147518413215</v>
      </c>
      <c r="J108" s="5">
        <v>146845152655</v>
      </c>
      <c r="K108" s="5">
        <v>121894301</v>
      </c>
      <c r="L108" s="5">
        <v>121894301</v>
      </c>
      <c r="M108" s="5">
        <v>121894301</v>
      </c>
      <c r="N108" s="5">
        <v>121894301</v>
      </c>
    </row>
    <row r="109" spans="3:14" ht="15.5" x14ac:dyDescent="0.35">
      <c r="C109" t="s">
        <v>131</v>
      </c>
      <c r="D109" s="5">
        <v>29289583464</v>
      </c>
      <c r="E109" s="5">
        <v>24351694085</v>
      </c>
      <c r="F109" s="5">
        <v>18918003535</v>
      </c>
      <c r="G109" s="5">
        <v>11996442032</v>
      </c>
      <c r="I109" s="5">
        <v>24351694085</v>
      </c>
      <c r="J109" s="5">
        <v>14842940097</v>
      </c>
      <c r="K109" s="5">
        <v>7645124139</v>
      </c>
      <c r="L109" s="5">
        <v>65501780724</v>
      </c>
      <c r="M109" s="5">
        <v>81039959040</v>
      </c>
      <c r="N109" s="5">
        <v>78049394703</v>
      </c>
    </row>
    <row r="110" spans="3:14" ht="15.5" x14ac:dyDescent="0.35">
      <c r="C110" t="s">
        <v>132</v>
      </c>
      <c r="D110" s="5">
        <v>3000000000</v>
      </c>
      <c r="E110" s="5">
        <v>3000000000</v>
      </c>
      <c r="F110" s="5">
        <v>3000000000</v>
      </c>
      <c r="G110" s="5">
        <v>3000000000</v>
      </c>
      <c r="I110" s="5">
        <v>3000000000</v>
      </c>
      <c r="J110" s="5">
        <v>2000000000</v>
      </c>
      <c r="K110" s="5">
        <v>1000000000</v>
      </c>
      <c r="L110" s="5">
        <v>1000000000</v>
      </c>
      <c r="M110" s="5">
        <v>1000000000</v>
      </c>
    </row>
    <row r="111" spans="3:14" ht="15.5" x14ac:dyDescent="0.35">
      <c r="C111" t="s">
        <v>133</v>
      </c>
      <c r="D111" s="5">
        <v>26289583464</v>
      </c>
      <c r="E111" s="5">
        <v>21351694085</v>
      </c>
      <c r="F111" s="5">
        <v>15918003535</v>
      </c>
      <c r="G111" s="5">
        <v>8996442032</v>
      </c>
      <c r="I111" s="5">
        <v>21351694085</v>
      </c>
      <c r="J111" s="5">
        <v>12842940097</v>
      </c>
      <c r="K111" s="5">
        <v>6645124139</v>
      </c>
      <c r="L111" s="5">
        <v>64501780724</v>
      </c>
      <c r="M111" s="5">
        <v>80039959040</v>
      </c>
      <c r="N111" s="5">
        <v>78049394703</v>
      </c>
    </row>
    <row r="112" spans="3:14" ht="15.5" x14ac:dyDescent="0.35">
      <c r="C112" t="s">
        <v>134</v>
      </c>
      <c r="D112" s="5">
        <v>29289583464</v>
      </c>
      <c r="E112" s="5">
        <v>24351694085</v>
      </c>
      <c r="F112" s="5">
        <v>18918003535</v>
      </c>
      <c r="G112" s="5">
        <v>11996442032</v>
      </c>
      <c r="I112" s="5">
        <v>24351694085</v>
      </c>
      <c r="J112" s="5">
        <v>14842940097</v>
      </c>
      <c r="K112" s="5">
        <v>7645124139</v>
      </c>
      <c r="L112" s="5">
        <v>65501780724</v>
      </c>
      <c r="M112" s="5">
        <v>81039959040</v>
      </c>
      <c r="N112" s="5">
        <v>78049394703</v>
      </c>
    </row>
    <row r="113" spans="2:14" ht="15.5" x14ac:dyDescent="0.35">
      <c r="C113" t="s">
        <v>135</v>
      </c>
      <c r="D113" s="5">
        <v>15202207247</v>
      </c>
      <c r="E113" s="5">
        <v>15018091438</v>
      </c>
      <c r="F113" s="5">
        <v>14054907117</v>
      </c>
      <c r="G113" s="5">
        <v>13286082941</v>
      </c>
      <c r="I113" s="5">
        <v>15018091438</v>
      </c>
      <c r="J113" s="5">
        <v>11100550879</v>
      </c>
      <c r="K113" s="5">
        <v>10753794038</v>
      </c>
      <c r="L113" s="5">
        <v>10636253293</v>
      </c>
      <c r="M113" s="5">
        <v>9799565197</v>
      </c>
      <c r="N113" s="5">
        <v>9390335878</v>
      </c>
    </row>
    <row r="114" spans="2:14" ht="15.5" x14ac:dyDescent="0.35">
      <c r="C114" t="s">
        <v>9</v>
      </c>
      <c r="D114" s="5">
        <v>284636514895</v>
      </c>
      <c r="E114" s="5">
        <v>279514509707</v>
      </c>
      <c r="F114" s="5">
        <v>271805521377</v>
      </c>
      <c r="G114" s="5">
        <v>264115135698</v>
      </c>
      <c r="I114" s="5">
        <v>279514509707</v>
      </c>
      <c r="J114" s="5">
        <v>264102841141</v>
      </c>
      <c r="K114" s="5">
        <v>82190694373</v>
      </c>
      <c r="L114" s="5">
        <v>77499903494</v>
      </c>
      <c r="M114" s="5">
        <v>92236536178</v>
      </c>
      <c r="N114" s="5">
        <v>88874301173</v>
      </c>
    </row>
    <row r="115" spans="2:14" ht="15.5" x14ac:dyDescent="0.35">
      <c r="C115" t="s">
        <v>136</v>
      </c>
      <c r="D115" s="5">
        <v>421607837033</v>
      </c>
      <c r="E115" s="5">
        <v>399449291197</v>
      </c>
      <c r="F115" s="5">
        <v>394877116958</v>
      </c>
      <c r="G115" s="5">
        <v>386703691488</v>
      </c>
      <c r="I115" s="5">
        <v>399449291197</v>
      </c>
      <c r="J115" s="5">
        <v>361347930431</v>
      </c>
      <c r="K115" s="5">
        <v>190740337219</v>
      </c>
      <c r="L115" s="5">
        <v>179775354436</v>
      </c>
      <c r="M115" s="5">
        <v>183227430507</v>
      </c>
      <c r="N115" s="5">
        <v>166922087758</v>
      </c>
    </row>
    <row r="116" spans="2:14" ht="15.5" x14ac:dyDescent="0.35">
      <c r="C116" t="s">
        <v>137</v>
      </c>
      <c r="D116" s="5">
        <v>1771525672</v>
      </c>
      <c r="E116" s="5">
        <v>1771525672</v>
      </c>
      <c r="F116" s="5">
        <v>1771525672</v>
      </c>
      <c r="G116" s="5">
        <v>1771525672</v>
      </c>
      <c r="I116" s="5">
        <v>1771525672</v>
      </c>
      <c r="J116" s="5">
        <v>1771429000</v>
      </c>
      <c r="K116" s="5">
        <v>124000</v>
      </c>
      <c r="L116" s="5">
        <v>4000</v>
      </c>
      <c r="M116" s="5">
        <v>4000</v>
      </c>
      <c r="N116" s="5">
        <v>4000</v>
      </c>
    </row>
    <row r="118" spans="2:14" ht="15.5" x14ac:dyDescent="0.35">
      <c r="B118" t="s">
        <v>138</v>
      </c>
      <c r="C118" t="s">
        <v>139</v>
      </c>
      <c r="D118" s="5">
        <v>18533488794</v>
      </c>
      <c r="E118" s="5">
        <v>11370510408</v>
      </c>
      <c r="F118" s="5">
        <v>12738194921</v>
      </c>
      <c r="G118" s="5">
        <v>-3232433634</v>
      </c>
      <c r="I118" s="5">
        <v>12178583945</v>
      </c>
      <c r="J118" s="5">
        <v>603808758</v>
      </c>
      <c r="K118" s="5">
        <v>21449952394</v>
      </c>
      <c r="L118" s="5">
        <v>34125982911</v>
      </c>
      <c r="M118" s="5">
        <v>6333263740</v>
      </c>
      <c r="N118" s="5">
        <v>29200733845</v>
      </c>
    </row>
    <row r="119" spans="2:14" ht="15.5" x14ac:dyDescent="0.35">
      <c r="C119" t="s">
        <v>319</v>
      </c>
      <c r="D119" s="5">
        <v>177348015289</v>
      </c>
      <c r="E119" s="5">
        <v>176814686129</v>
      </c>
      <c r="F119" s="5">
        <v>151618783042</v>
      </c>
      <c r="G119" s="5">
        <v>127550711418</v>
      </c>
      <c r="I119" s="5">
        <v>594798515663</v>
      </c>
      <c r="J119" s="5">
        <v>499193901571</v>
      </c>
      <c r="K119" s="5">
        <v>370913353253</v>
      </c>
      <c r="L119" s="5">
        <v>424421504309</v>
      </c>
      <c r="M119" s="5">
        <v>392636786210</v>
      </c>
      <c r="N119" s="5">
        <v>382254444409</v>
      </c>
    </row>
    <row r="120" spans="2:14" ht="15.5" x14ac:dyDescent="0.35">
      <c r="C120" t="s">
        <v>141</v>
      </c>
      <c r="D120" s="5">
        <v>444270610</v>
      </c>
      <c r="E120" s="5">
        <v>512086354</v>
      </c>
      <c r="F120" s="5">
        <v>719442397</v>
      </c>
      <c r="G120" s="5">
        <v>957307841</v>
      </c>
      <c r="I120" s="5">
        <v>2712002474</v>
      </c>
      <c r="J120" s="5">
        <v>4155547709</v>
      </c>
      <c r="K120" s="5">
        <v>273068315</v>
      </c>
      <c r="L120" s="5">
        <v>276974713</v>
      </c>
      <c r="M120" s="5">
        <v>938564604</v>
      </c>
      <c r="N120" s="5">
        <v>321783494</v>
      </c>
    </row>
    <row r="121" spans="2:14" ht="15.5" x14ac:dyDescent="0.35">
      <c r="C121" t="s">
        <v>320</v>
      </c>
      <c r="D121" s="5">
        <v>-128559598340</v>
      </c>
      <c r="E121" s="5">
        <v>-141836215767</v>
      </c>
      <c r="F121" s="5">
        <v>-122013954024</v>
      </c>
      <c r="G121" s="5">
        <v>-101132268957</v>
      </c>
      <c r="I121" s="5">
        <v>-482250567549</v>
      </c>
      <c r="J121" s="5">
        <v>-414307891279</v>
      </c>
      <c r="K121" s="5">
        <v>-297733259899</v>
      </c>
      <c r="L121" s="5">
        <v>-339064768179</v>
      </c>
      <c r="M121" s="5">
        <v>-324896527386</v>
      </c>
      <c r="N121" s="5">
        <v>-293298274155</v>
      </c>
    </row>
    <row r="122" spans="2:14" ht="15.5" x14ac:dyDescent="0.35">
      <c r="C122" t="s">
        <v>446</v>
      </c>
      <c r="D122" s="5">
        <v>-24104608679</v>
      </c>
      <c r="E122" s="5">
        <v>-20358725840</v>
      </c>
      <c r="F122" s="5">
        <v>-18115493121</v>
      </c>
      <c r="G122" s="5">
        <v>-26533898967</v>
      </c>
      <c r="I122" s="5">
        <v>-94344840678</v>
      </c>
      <c r="J122" s="5">
        <v>-85731673087</v>
      </c>
      <c r="K122" s="5">
        <v>-53239801692</v>
      </c>
      <c r="L122" s="5">
        <v>-46808332339</v>
      </c>
      <c r="M122" s="5">
        <v>-57747938918</v>
      </c>
      <c r="N122" s="5">
        <v>-53861137978</v>
      </c>
    </row>
    <row r="123" spans="2:14" ht="15.5" x14ac:dyDescent="0.35">
      <c r="C123" t="s">
        <v>322</v>
      </c>
      <c r="D123" s="5">
        <v>-3792938153</v>
      </c>
      <c r="E123" s="5">
        <v>-1969229514</v>
      </c>
      <c r="F123" s="5">
        <v>1103737521</v>
      </c>
      <c r="G123" s="5">
        <v>-3921915894</v>
      </c>
      <c r="I123" s="5">
        <v>-5268074811</v>
      </c>
      <c r="J123" s="5">
        <v>-6036593609</v>
      </c>
      <c r="K123" s="5">
        <v>-1176609171</v>
      </c>
      <c r="L123" s="5">
        <v>-2690271850</v>
      </c>
      <c r="M123" s="5">
        <v>-1365794657</v>
      </c>
      <c r="N123" s="5">
        <v>-1346535515</v>
      </c>
    </row>
    <row r="124" spans="2:14" ht="15.5" x14ac:dyDescent="0.35">
      <c r="C124" t="s">
        <v>490</v>
      </c>
      <c r="D124" s="5">
        <v>-557824966</v>
      </c>
      <c r="E124" s="5">
        <v>-1109243292</v>
      </c>
      <c r="F124" s="5">
        <v>-804567197</v>
      </c>
      <c r="G124" s="5">
        <v>-509409198</v>
      </c>
      <c r="I124" s="5">
        <v>-2964971421</v>
      </c>
      <c r="J124" s="5">
        <v>-5576878170</v>
      </c>
      <c r="K124" s="5">
        <v>-1621746925</v>
      </c>
      <c r="L124" s="5">
        <v>-2575851297</v>
      </c>
      <c r="M124" s="5">
        <v>-3330154869</v>
      </c>
      <c r="N124" s="5">
        <v>-394124010</v>
      </c>
    </row>
    <row r="125" spans="2:14" ht="15.5" x14ac:dyDescent="0.35">
      <c r="C125" t="s">
        <v>830</v>
      </c>
      <c r="D125" s="5">
        <v>-2243826967</v>
      </c>
      <c r="E125" s="5">
        <v>-682847662</v>
      </c>
      <c r="F125" s="5">
        <v>230246303</v>
      </c>
      <c r="G125" s="5">
        <v>357040123</v>
      </c>
      <c r="I125" s="5">
        <v>-503479733</v>
      </c>
      <c r="J125" s="5">
        <v>8907395623</v>
      </c>
      <c r="K125" s="5">
        <v>4034948513</v>
      </c>
      <c r="L125" s="5">
        <v>566727554</v>
      </c>
      <c r="M125" s="5">
        <v>98328756</v>
      </c>
      <c r="N125" s="5">
        <v>-4475422400</v>
      </c>
    </row>
    <row r="126" spans="2:14" ht="15.5" x14ac:dyDescent="0.35">
      <c r="C126" t="s">
        <v>159</v>
      </c>
      <c r="D126" s="5">
        <v>-3116270109</v>
      </c>
      <c r="E126" s="5">
        <v>-412442153</v>
      </c>
      <c r="F126" s="5">
        <v>-8785841336</v>
      </c>
      <c r="G126" s="5">
        <v>14107028081</v>
      </c>
      <c r="I126" s="5">
        <v>12412471892</v>
      </c>
      <c r="J126" s="5">
        <v>175141423070</v>
      </c>
      <c r="K126" s="5">
        <v>-13113405512</v>
      </c>
      <c r="L126" s="5">
        <v>2780331554</v>
      </c>
      <c r="M126" s="5">
        <v>13400113375</v>
      </c>
      <c r="N126" s="5">
        <v>-18237585721</v>
      </c>
    </row>
    <row r="127" spans="2:14" ht="15.5" x14ac:dyDescent="0.35">
      <c r="C127" t="s">
        <v>160</v>
      </c>
      <c r="D127" s="5">
        <v>-25642520760</v>
      </c>
      <c r="E127" s="5">
        <v>-22263087977</v>
      </c>
      <c r="F127" s="5">
        <v>-41905787723</v>
      </c>
      <c r="G127" s="5">
        <v>-1442803072</v>
      </c>
      <c r="I127" s="5">
        <v>-84900312107</v>
      </c>
      <c r="J127" s="5">
        <v>-78223507286</v>
      </c>
      <c r="K127" s="5">
        <v>-15737278661</v>
      </c>
      <c r="L127" s="5">
        <v>-25569316007</v>
      </c>
      <c r="M127" s="5">
        <v>-23103736437</v>
      </c>
      <c r="N127" s="5">
        <v>-7507449662</v>
      </c>
    </row>
    <row r="128" spans="2:14" ht="15.5" x14ac:dyDescent="0.35">
      <c r="C128" t="s">
        <v>161</v>
      </c>
      <c r="D128" s="5">
        <v>-4890411378</v>
      </c>
      <c r="E128" s="5">
        <v>-11709881092</v>
      </c>
      <c r="F128" s="5">
        <v>-10787645497</v>
      </c>
      <c r="G128" s="5">
        <v>-6219015170</v>
      </c>
      <c r="I128" s="5">
        <v>-35442632527</v>
      </c>
      <c r="J128" s="5">
        <v>-46452443138</v>
      </c>
      <c r="K128" s="5">
        <v>-14703809533</v>
      </c>
      <c r="L128" s="5">
        <v>-11667259663</v>
      </c>
      <c r="M128" s="5">
        <v>-18558715173</v>
      </c>
      <c r="N128" s="5">
        <v>-6411459662</v>
      </c>
    </row>
    <row r="129" spans="3:14" ht="15.5" x14ac:dyDescent="0.35">
      <c r="C129" t="s">
        <v>352</v>
      </c>
      <c r="E129" s="5">
        <v>-219000000</v>
      </c>
      <c r="I129" s="5">
        <v>300000000</v>
      </c>
      <c r="K129" s="5">
        <v>5455556602</v>
      </c>
    </row>
    <row r="130" spans="3:14" ht="15.5" x14ac:dyDescent="0.35">
      <c r="C130" t="s">
        <v>324</v>
      </c>
      <c r="D130" s="5">
        <v>-25601061656</v>
      </c>
      <c r="E130" s="5">
        <v>-7348247529</v>
      </c>
      <c r="F130" s="5">
        <v>-31946273665</v>
      </c>
      <c r="G130" s="5">
        <v>499321615</v>
      </c>
      <c r="I130" s="5">
        <v>-45024283793</v>
      </c>
      <c r="J130" s="5">
        <v>-38222110182</v>
      </c>
      <c r="M130" s="5">
        <v>-166041000</v>
      </c>
    </row>
    <row r="131" spans="3:14" ht="15.5" x14ac:dyDescent="0.35">
      <c r="C131" t="s">
        <v>831</v>
      </c>
      <c r="D131" s="5">
        <v>1398952274</v>
      </c>
      <c r="E131" s="5">
        <v>464040644</v>
      </c>
      <c r="F131" s="5">
        <v>1028131439</v>
      </c>
      <c r="G131" s="5">
        <v>626890483</v>
      </c>
      <c r="I131" s="5">
        <v>-4733395787</v>
      </c>
      <c r="J131" s="5">
        <v>6549046034</v>
      </c>
      <c r="K131" s="5">
        <v>-7539025730</v>
      </c>
      <c r="L131" s="5">
        <v>1097943656</v>
      </c>
      <c r="M131" s="5">
        <v>-1178980264</v>
      </c>
      <c r="N131" s="5">
        <v>-45990000</v>
      </c>
    </row>
    <row r="132" spans="3:14" ht="15.5" x14ac:dyDescent="0.35">
      <c r="C132" t="s">
        <v>832</v>
      </c>
      <c r="D132" s="5">
        <v>3450000000</v>
      </c>
      <c r="E132" s="5">
        <v>-3450000000</v>
      </c>
      <c r="F132" s="5">
        <v>-200000000</v>
      </c>
      <c r="G132" s="5">
        <v>3650000000</v>
      </c>
      <c r="J132" s="5">
        <v>-98000000</v>
      </c>
      <c r="K132" s="5">
        <v>1050000000</v>
      </c>
      <c r="L132" s="5">
        <v>-15000000000</v>
      </c>
      <c r="M132" s="5">
        <v>-3200000000</v>
      </c>
      <c r="N132" s="5">
        <v>-1050000000</v>
      </c>
    </row>
    <row r="133" spans="3:14" ht="15.5" x14ac:dyDescent="0.35">
      <c r="C133" t="s">
        <v>170</v>
      </c>
      <c r="D133" s="5">
        <v>-3116270109</v>
      </c>
      <c r="E133" s="5">
        <v>-412442153</v>
      </c>
      <c r="F133" s="5">
        <v>-8785841336</v>
      </c>
      <c r="G133" s="5">
        <v>14107028081</v>
      </c>
      <c r="I133" s="5">
        <v>12412471892</v>
      </c>
      <c r="J133" s="5">
        <v>175141423070</v>
      </c>
      <c r="K133" s="5">
        <v>-13113405512</v>
      </c>
      <c r="L133" s="5">
        <v>2780331554</v>
      </c>
      <c r="M133" s="5">
        <v>13400113375</v>
      </c>
      <c r="N133" s="5">
        <v>-18237585721</v>
      </c>
    </row>
    <row r="134" spans="3:14" ht="15.5" x14ac:dyDescent="0.35">
      <c r="C134" t="s">
        <v>440</v>
      </c>
      <c r="E134" s="5">
        <v>425000000</v>
      </c>
      <c r="G134" s="5">
        <v>2600000000</v>
      </c>
      <c r="I134" s="5">
        <v>3025000000</v>
      </c>
      <c r="M134" s="5">
        <v>4160000</v>
      </c>
      <c r="N134" s="5">
        <v>6600000000</v>
      </c>
    </row>
    <row r="135" spans="3:14" ht="15.5" x14ac:dyDescent="0.35">
      <c r="C135" t="s">
        <v>833</v>
      </c>
      <c r="J135" s="5">
        <v>15000000000</v>
      </c>
    </row>
    <row r="136" spans="3:14" ht="15.5" x14ac:dyDescent="0.35">
      <c r="C136" t="s">
        <v>834</v>
      </c>
      <c r="J136" s="5">
        <v>26574951950</v>
      </c>
    </row>
    <row r="137" spans="3:14" ht="15.5" x14ac:dyDescent="0.35">
      <c r="C137" t="s">
        <v>130</v>
      </c>
      <c r="J137" s="5">
        <v>153073258354</v>
      </c>
    </row>
    <row r="138" spans="3:14" ht="15.5" x14ac:dyDescent="0.35">
      <c r="C138" t="s">
        <v>736</v>
      </c>
    </row>
    <row r="139" spans="3:14" ht="15.5" x14ac:dyDescent="0.35">
      <c r="C139" t="s">
        <v>613</v>
      </c>
      <c r="J139" s="5">
        <v>-6350000000</v>
      </c>
    </row>
    <row r="140" spans="3:14" ht="15.5" x14ac:dyDescent="0.35">
      <c r="C140" t="s">
        <v>178</v>
      </c>
      <c r="E140" s="5">
        <v>-25500000000</v>
      </c>
      <c r="F140" s="5">
        <v>25500000000</v>
      </c>
    </row>
    <row r="141" spans="3:14" ht="15.5" x14ac:dyDescent="0.35">
      <c r="C141" t="s">
        <v>719</v>
      </c>
      <c r="E141" s="5">
        <v>-130936000</v>
      </c>
      <c r="F141" s="5">
        <v>-4706051104</v>
      </c>
      <c r="I141" s="5">
        <v>-4836987104</v>
      </c>
      <c r="J141" s="5">
        <v>-2214286250</v>
      </c>
      <c r="K141" s="5">
        <v>-6000000000</v>
      </c>
      <c r="L141" s="5">
        <v>-382200000</v>
      </c>
      <c r="M141" s="5">
        <v>-364000000</v>
      </c>
      <c r="N141" s="5">
        <v>-473306722</v>
      </c>
    </row>
    <row r="142" spans="3:14" ht="15.5" x14ac:dyDescent="0.35">
      <c r="C142" t="s">
        <v>835</v>
      </c>
      <c r="E142" s="5">
        <v>-3293600000</v>
      </c>
      <c r="F142" s="5">
        <v>1685921429</v>
      </c>
      <c r="G142" s="5">
        <v>-1702645792</v>
      </c>
      <c r="I142" s="5">
        <v>-3293600000</v>
      </c>
      <c r="L142" s="5">
        <v>-6550018428</v>
      </c>
      <c r="M142" s="5">
        <v>-600384331</v>
      </c>
      <c r="N142" s="5">
        <v>-2370210849</v>
      </c>
    </row>
    <row r="143" spans="3:14" ht="15.5" x14ac:dyDescent="0.35">
      <c r="C143" t="s">
        <v>549</v>
      </c>
      <c r="E143" s="5">
        <v>2735921429</v>
      </c>
      <c r="F143" s="5">
        <v>-2735921429</v>
      </c>
      <c r="J143" s="5">
        <v>3264713400</v>
      </c>
      <c r="K143" s="5">
        <v>-257295293</v>
      </c>
      <c r="L143" s="5">
        <v>-7482491244</v>
      </c>
      <c r="M143" s="5">
        <v>-3392124047</v>
      </c>
      <c r="N143" s="5">
        <v>-20761910003</v>
      </c>
    </row>
    <row r="144" spans="3:14" ht="15.5" x14ac:dyDescent="0.35">
      <c r="C144" t="s">
        <v>579</v>
      </c>
      <c r="E144" s="5">
        <v>23371317379</v>
      </c>
      <c r="F144" s="5">
        <v>-29029738849</v>
      </c>
      <c r="G144" s="5">
        <v>9453252375</v>
      </c>
      <c r="I144" s="5">
        <v>13794830905</v>
      </c>
      <c r="J144" s="5">
        <v>-14205415097</v>
      </c>
      <c r="K144" s="5">
        <v>-7339805821</v>
      </c>
      <c r="L144" s="5">
        <v>17047233357</v>
      </c>
      <c r="M144" s="5">
        <v>15693275044</v>
      </c>
      <c r="N144" s="5">
        <v>-1232158147</v>
      </c>
    </row>
    <row r="145" spans="2:14" ht="15.5" x14ac:dyDescent="0.35">
      <c r="C145" t="s">
        <v>836</v>
      </c>
      <c r="D145" s="5">
        <v>-2152202675</v>
      </c>
      <c r="G145" s="5">
        <v>3545721390</v>
      </c>
      <c r="M145" s="5">
        <v>2203933880</v>
      </c>
    </row>
    <row r="146" spans="2:14" ht="15.5" x14ac:dyDescent="0.35">
      <c r="C146" t="s">
        <v>358</v>
      </c>
      <c r="D146" s="5">
        <v>-964067434</v>
      </c>
      <c r="E146" s="5">
        <v>1979855039</v>
      </c>
      <c r="F146" s="5">
        <v>499948617</v>
      </c>
      <c r="G146" s="5">
        <v>210700108</v>
      </c>
      <c r="I146" s="5">
        <v>3723228091</v>
      </c>
      <c r="J146" s="5">
        <v>-1799287</v>
      </c>
      <c r="K146" s="5">
        <v>483695602</v>
      </c>
      <c r="L146" s="5">
        <v>147807869</v>
      </c>
      <c r="M146" s="5">
        <v>-144747171</v>
      </c>
    </row>
    <row r="147" spans="2:14" ht="15.5" x14ac:dyDescent="0.35">
      <c r="C147" t="s">
        <v>187</v>
      </c>
      <c r="D147" s="5">
        <v>-10225302075</v>
      </c>
      <c r="E147" s="5">
        <v>-11305019722</v>
      </c>
      <c r="F147" s="5">
        <v>-37953434138</v>
      </c>
      <c r="G147" s="5">
        <v>9431791375</v>
      </c>
      <c r="I147" s="5">
        <v>-60309256270</v>
      </c>
      <c r="J147" s="5">
        <v>97521724542</v>
      </c>
      <c r="K147" s="5">
        <v>-7400731779</v>
      </c>
      <c r="L147" s="5">
        <v>11336998458</v>
      </c>
      <c r="M147" s="5">
        <v>-3370359322</v>
      </c>
      <c r="N147" s="5">
        <v>3455698462</v>
      </c>
    </row>
    <row r="148" spans="2:14" ht="15.5" x14ac:dyDescent="0.35">
      <c r="C148" t="s">
        <v>188</v>
      </c>
      <c r="D148" s="5">
        <v>55125384278</v>
      </c>
      <c r="I148" s="5">
        <v>115434640548</v>
      </c>
      <c r="J148" s="5">
        <v>17912916006</v>
      </c>
      <c r="K148" s="5">
        <v>25313647785</v>
      </c>
      <c r="L148" s="5">
        <v>13976649327</v>
      </c>
      <c r="M148" s="5">
        <v>17347008644</v>
      </c>
      <c r="N148" s="5">
        <v>13891310182</v>
      </c>
    </row>
    <row r="149" spans="2:14" ht="15.5" x14ac:dyDescent="0.35">
      <c r="C149" t="s">
        <v>339</v>
      </c>
    </row>
    <row r="150" spans="2:14" ht="15.5" x14ac:dyDescent="0.35">
      <c r="C150" t="s">
        <v>189</v>
      </c>
      <c r="D150" s="5">
        <v>44900082203</v>
      </c>
      <c r="E150" s="5">
        <v>-11305019722</v>
      </c>
      <c r="F150" s="5">
        <v>-37953434138</v>
      </c>
      <c r="G150" s="5">
        <v>9431791375</v>
      </c>
      <c r="I150" s="5">
        <v>55125384278</v>
      </c>
      <c r="J150" s="5">
        <v>115434640548</v>
      </c>
      <c r="K150" s="5">
        <v>17912916006</v>
      </c>
      <c r="L150" s="5">
        <v>25313647785</v>
      </c>
      <c r="M150" s="5">
        <v>13976649322</v>
      </c>
      <c r="N150" s="5">
        <v>17347008644</v>
      </c>
    </row>
    <row r="152" spans="2:14" ht="15.5" x14ac:dyDescent="0.35">
      <c r="B152" t="s">
        <v>190</v>
      </c>
      <c r="C152" t="s">
        <v>11</v>
      </c>
      <c r="D152" s="5">
        <v>1770000000</v>
      </c>
      <c r="E152" s="5">
        <v>1770000000</v>
      </c>
      <c r="F152" s="5">
        <v>1770000000</v>
      </c>
      <c r="G152" s="5">
        <v>1770000000</v>
      </c>
      <c r="I152" s="5">
        <v>1770000000</v>
      </c>
      <c r="J152" s="5">
        <v>1770000000</v>
      </c>
      <c r="K152" s="5">
        <v>0</v>
      </c>
      <c r="L152" s="5">
        <v>0</v>
      </c>
      <c r="M152" s="5">
        <v>0</v>
      </c>
      <c r="N152" s="5">
        <v>0</v>
      </c>
    </row>
    <row r="153" spans="2:14" ht="15.5" x14ac:dyDescent="0.35">
      <c r="C153" t="s">
        <v>191</v>
      </c>
      <c r="D153" s="6">
        <v>2.79</v>
      </c>
      <c r="E153" s="6">
        <v>3.07</v>
      </c>
      <c r="F153" s="6">
        <v>3.91</v>
      </c>
      <c r="G153" s="6">
        <v>0.25</v>
      </c>
    </row>
    <row r="154" spans="2:14" ht="15.5" x14ac:dyDescent="0.35">
      <c r="C154" t="s">
        <v>192</v>
      </c>
      <c r="D154" s="6">
        <v>60.22</v>
      </c>
      <c r="E154" s="6">
        <v>56.35</v>
      </c>
      <c r="F154" s="6">
        <v>37.85</v>
      </c>
      <c r="G154" s="5">
        <v>364</v>
      </c>
    </row>
    <row r="155" spans="2:14" ht="15.5" x14ac:dyDescent="0.35">
      <c r="C155" t="s">
        <v>59</v>
      </c>
      <c r="D155" s="6">
        <v>1.72</v>
      </c>
      <c r="E155" s="6">
        <v>1.65</v>
      </c>
      <c r="F155" s="6">
        <v>1.63</v>
      </c>
      <c r="G155" s="6">
        <v>1.24</v>
      </c>
    </row>
    <row r="156" spans="2:14" ht="15.5" x14ac:dyDescent="0.35">
      <c r="C156" t="s">
        <v>193</v>
      </c>
      <c r="D156" s="5">
        <v>13600000000</v>
      </c>
      <c r="E156" s="5">
        <v>13510000000</v>
      </c>
      <c r="F156" s="5">
        <v>14570000000</v>
      </c>
      <c r="G156" s="5">
        <v>4010000000</v>
      </c>
    </row>
    <row r="157" spans="2:14" ht="15.5" x14ac:dyDescent="0.35">
      <c r="C157" t="s">
        <v>194</v>
      </c>
      <c r="D157" s="6">
        <v>1.1699999999999999E-2</v>
      </c>
      <c r="E157" s="6">
        <v>1.3600000000000001E-2</v>
      </c>
      <c r="F157" s="6">
        <v>1.7500000000000002E-2</v>
      </c>
      <c r="G157" s="6">
        <v>1.1999999999999999E-3</v>
      </c>
    </row>
    <row r="158" spans="2:14" ht="15.5" x14ac:dyDescent="0.35">
      <c r="C158" t="s">
        <v>195</v>
      </c>
      <c r="D158" s="6">
        <v>1.83E-2</v>
      </c>
      <c r="E158" s="6">
        <v>2.0499999999999997E-2</v>
      </c>
      <c r="F158" s="6">
        <v>2.69E-2</v>
      </c>
      <c r="G158" s="6">
        <v>1.8E-3</v>
      </c>
    </row>
    <row r="159" spans="2:14" ht="15.5" x14ac:dyDescent="0.35">
      <c r="C159" t="s">
        <v>196</v>
      </c>
      <c r="D159" s="6">
        <v>2.87E-2</v>
      </c>
      <c r="E159" s="6">
        <v>2.9900000000000003E-2</v>
      </c>
      <c r="F159" s="6">
        <v>3.1400000000000004E-2</v>
      </c>
      <c r="G159" s="6">
        <v>1.8E-3</v>
      </c>
    </row>
    <row r="160" spans="2:14" ht="15.5" x14ac:dyDescent="0.35">
      <c r="C160" t="s">
        <v>197</v>
      </c>
    </row>
    <row r="161" spans="3:14" ht="15.5" x14ac:dyDescent="0.35">
      <c r="C161" t="s">
        <v>198</v>
      </c>
      <c r="D161" s="5">
        <v>285000000000</v>
      </c>
      <c r="E161" s="5">
        <v>280000000000</v>
      </c>
      <c r="F161" s="5">
        <v>272000000000</v>
      </c>
      <c r="G161" s="5">
        <v>264000000000</v>
      </c>
    </row>
    <row r="162" spans="3:14" ht="15.5" x14ac:dyDescent="0.35">
      <c r="C162" t="s">
        <v>199</v>
      </c>
      <c r="D162" s="6">
        <v>1.1000000000000001</v>
      </c>
      <c r="E162" s="6">
        <v>1.1599999999999999</v>
      </c>
      <c r="F162" s="6">
        <v>1.02</v>
      </c>
      <c r="G162" s="6">
        <v>0.64</v>
      </c>
    </row>
    <row r="163" spans="3:14" ht="15.5" x14ac:dyDescent="0.35">
      <c r="C163" t="s">
        <v>200</v>
      </c>
      <c r="D163" s="6">
        <v>152.09</v>
      </c>
      <c r="E163" s="6">
        <v>149.30000000000001</v>
      </c>
      <c r="F163" s="6">
        <v>145.5</v>
      </c>
      <c r="G163" s="6">
        <v>141.59</v>
      </c>
    </row>
    <row r="164" spans="3:14" ht="15.5" x14ac:dyDescent="0.35">
      <c r="C164" t="s">
        <v>201</v>
      </c>
      <c r="D164" s="6">
        <v>1.1000000000000001</v>
      </c>
      <c r="E164" s="6">
        <v>1.1599999999999999</v>
      </c>
      <c r="F164" s="6">
        <v>1.02</v>
      </c>
      <c r="G164" s="6">
        <v>0.64</v>
      </c>
    </row>
    <row r="165" spans="3:14" ht="15.5" x14ac:dyDescent="0.35">
      <c r="C165" t="s">
        <v>202</v>
      </c>
      <c r="D165" s="6">
        <v>152.09</v>
      </c>
      <c r="E165" s="6">
        <v>149.30000000000001</v>
      </c>
      <c r="F165" s="6">
        <v>145.5</v>
      </c>
      <c r="G165" s="6">
        <v>141.59</v>
      </c>
    </row>
    <row r="166" spans="3:14" ht="15.5" x14ac:dyDescent="0.35">
      <c r="C166" t="s">
        <v>203</v>
      </c>
      <c r="D166" s="5">
        <v>27000000000</v>
      </c>
      <c r="E166" s="5">
        <v>26000000000</v>
      </c>
      <c r="F166" s="5">
        <v>24000000000</v>
      </c>
      <c r="G166" s="5">
        <v>21000000000</v>
      </c>
    </row>
    <row r="167" spans="3:14" ht="15.5" x14ac:dyDescent="0.35">
      <c r="C167" t="s">
        <v>204</v>
      </c>
      <c r="D167" s="5">
        <v>9000000000</v>
      </c>
      <c r="E167" s="5">
        <v>13000000000</v>
      </c>
      <c r="F167" s="5">
        <v>15000000000</v>
      </c>
      <c r="G167" s="5">
        <v>21000000000</v>
      </c>
    </row>
    <row r="168" spans="3:14" ht="15.5" x14ac:dyDescent="0.35">
      <c r="C168" t="s">
        <v>205</v>
      </c>
      <c r="D168" s="5">
        <v>269000000000</v>
      </c>
      <c r="E168" s="5">
        <v>264000000000</v>
      </c>
      <c r="F168" s="5">
        <v>258000000000</v>
      </c>
      <c r="G168" s="5">
        <v>251000000000</v>
      </c>
    </row>
    <row r="169" spans="3:14" ht="15.5" x14ac:dyDescent="0.35">
      <c r="C169" t="s">
        <v>23</v>
      </c>
      <c r="D169" s="5">
        <v>36000000000</v>
      </c>
      <c r="E169" s="5">
        <v>39000000000</v>
      </c>
      <c r="F169" s="5">
        <v>39000000000</v>
      </c>
      <c r="G169" s="5">
        <v>42000000000</v>
      </c>
    </row>
    <row r="170" spans="3:14" ht="15.5" x14ac:dyDescent="0.35">
      <c r="C170" t="s">
        <v>20</v>
      </c>
      <c r="D170" s="5">
        <v>-9000000000</v>
      </c>
      <c r="E170" s="5">
        <v>-16000000000</v>
      </c>
      <c r="F170" s="5">
        <v>-27000000000</v>
      </c>
      <c r="G170" s="5">
        <v>-62000000000</v>
      </c>
    </row>
    <row r="171" spans="3:14" ht="15.5" x14ac:dyDescent="0.35">
      <c r="C171" t="s">
        <v>206</v>
      </c>
      <c r="D171" s="5">
        <v>163000000000</v>
      </c>
      <c r="E171" s="5">
        <v>156000000000</v>
      </c>
      <c r="F171" s="5">
        <v>171000000000</v>
      </c>
      <c r="G171" s="5">
        <v>177000000000</v>
      </c>
    </row>
    <row r="172" spans="3:14" ht="15.5" x14ac:dyDescent="0.35">
      <c r="C172" t="s">
        <v>207</v>
      </c>
      <c r="D172" s="5">
        <v>19000000000</v>
      </c>
      <c r="E172" s="5">
        <v>11000000000</v>
      </c>
      <c r="F172" s="5">
        <v>13000000000</v>
      </c>
      <c r="G172" s="5">
        <v>-3000000000</v>
      </c>
    </row>
    <row r="173" spans="3:14" ht="15.5" x14ac:dyDescent="0.35">
      <c r="C173" t="s">
        <v>208</v>
      </c>
      <c r="D173" s="5">
        <v>-5000000000</v>
      </c>
      <c r="E173" s="5">
        <v>-12000000000</v>
      </c>
      <c r="F173" s="5">
        <v>-11000000000</v>
      </c>
      <c r="G173" s="5">
        <v>-6000000000</v>
      </c>
    </row>
    <row r="174" spans="3:14" ht="15.5" x14ac:dyDescent="0.35">
      <c r="C174" t="s">
        <v>12</v>
      </c>
      <c r="D174" s="5">
        <v>14000000000</v>
      </c>
      <c r="E174" s="5">
        <v>0</v>
      </c>
      <c r="F174" s="5">
        <v>2000000000</v>
      </c>
      <c r="G174" s="5">
        <v>-9000000000</v>
      </c>
    </row>
    <row r="175" spans="3:14" ht="15.5" x14ac:dyDescent="0.35">
      <c r="C175" t="s">
        <v>15</v>
      </c>
      <c r="D175" s="6">
        <v>7.7</v>
      </c>
      <c r="E175" s="6">
        <v>-0.19</v>
      </c>
      <c r="F175" s="6">
        <v>1.1000000000000001</v>
      </c>
      <c r="G175" s="6">
        <v>-5.34</v>
      </c>
    </row>
    <row r="176" spans="3:14" ht="15.5" x14ac:dyDescent="0.35">
      <c r="C176" t="s">
        <v>44</v>
      </c>
      <c r="I176" s="6">
        <v>8.02</v>
      </c>
      <c r="J176" s="6">
        <v>5.31</v>
      </c>
      <c r="K176" s="6">
        <v>65672.12</v>
      </c>
      <c r="L176" s="6">
        <v>2832772.53</v>
      </c>
      <c r="M176" s="6">
        <v>747641.08</v>
      </c>
      <c r="N176" s="6">
        <v>-942694.7</v>
      </c>
    </row>
    <row r="177" spans="3:14" ht="15.5" x14ac:dyDescent="0.35">
      <c r="C177" t="s">
        <v>58</v>
      </c>
      <c r="I177" s="6">
        <v>21.57</v>
      </c>
      <c r="J177" s="6">
        <v>18.64</v>
      </c>
      <c r="K177" s="5">
        <v>0</v>
      </c>
      <c r="L177" s="5">
        <v>0</v>
      </c>
      <c r="M177" s="5">
        <v>0</v>
      </c>
      <c r="N177" s="5">
        <v>0</v>
      </c>
    </row>
    <row r="178" spans="3:14" ht="15.5" x14ac:dyDescent="0.35">
      <c r="C178" t="s">
        <v>61</v>
      </c>
      <c r="I178" s="6">
        <v>0.5</v>
      </c>
      <c r="J178" s="6">
        <v>0.34</v>
      </c>
      <c r="K178" s="5">
        <v>0</v>
      </c>
      <c r="L178" s="5">
        <v>0</v>
      </c>
      <c r="M178" s="5">
        <v>0</v>
      </c>
      <c r="N178" s="5">
        <v>0</v>
      </c>
    </row>
    <row r="179" spans="3:14" ht="15.5" x14ac:dyDescent="0.35">
      <c r="C179" t="s">
        <v>209</v>
      </c>
      <c r="I179" s="5">
        <v>38710000000</v>
      </c>
      <c r="J179" s="5">
        <v>19110000000</v>
      </c>
      <c r="K179" s="5">
        <v>21200000000</v>
      </c>
      <c r="L179" s="6">
        <v>32810000000.000004</v>
      </c>
      <c r="M179" s="5">
        <v>21050000000</v>
      </c>
      <c r="N179" s="5">
        <v>12450000000</v>
      </c>
    </row>
    <row r="180" spans="3:14" ht="15.5" x14ac:dyDescent="0.35">
      <c r="C180" t="s">
        <v>210</v>
      </c>
      <c r="I180" s="6">
        <v>3.56E-2</v>
      </c>
      <c r="J180" s="6">
        <v>2.6000000000000002E-2</v>
      </c>
      <c r="K180" s="6">
        <v>4.2699999999999995E-2</v>
      </c>
      <c r="L180" s="6">
        <v>6.3E-2</v>
      </c>
      <c r="M180" s="6">
        <v>1.6299999999999999E-2</v>
      </c>
      <c r="N180" s="6">
        <v>-2.2599999999999999E-2</v>
      </c>
    </row>
    <row r="181" spans="3:14" ht="15.5" x14ac:dyDescent="0.35">
      <c r="C181" t="s">
        <v>211</v>
      </c>
      <c r="I181" s="6">
        <v>5.3699999999999998E-2</v>
      </c>
      <c r="J181" s="6">
        <v>3.7200000000000004E-2</v>
      </c>
      <c r="K181" s="6">
        <v>0.114</v>
      </c>
      <c r="L181" s="6">
        <v>0.16949999999999998</v>
      </c>
      <c r="M181" s="6">
        <v>3.6299999999999999E-2</v>
      </c>
      <c r="N181" s="6">
        <v>-4.7400000000000005E-2</v>
      </c>
    </row>
    <row r="182" spans="3:14" ht="15.5" x14ac:dyDescent="0.35">
      <c r="C182" t="s">
        <v>212</v>
      </c>
      <c r="I182" s="6">
        <v>7.2900000000000006E-2</v>
      </c>
      <c r="J182" s="6">
        <v>3.2000000000000001E-2</v>
      </c>
      <c r="K182" s="6">
        <v>6.6400000000000001E-2</v>
      </c>
      <c r="L182" s="6">
        <v>0.1263</v>
      </c>
      <c r="M182" s="6">
        <v>5.5E-2</v>
      </c>
      <c r="N182" s="6">
        <v>1.1599999999999999E-2</v>
      </c>
    </row>
    <row r="183" spans="3:14" ht="15.5" x14ac:dyDescent="0.35">
      <c r="C183" t="s">
        <v>213</v>
      </c>
    </row>
    <row r="184" spans="3:14" ht="15.5" x14ac:dyDescent="0.35">
      <c r="C184" t="s">
        <v>55</v>
      </c>
      <c r="I184" s="6">
        <v>1.1599999999999999</v>
      </c>
      <c r="J184" s="6">
        <v>0.69</v>
      </c>
      <c r="K184" s="5">
        <v>0</v>
      </c>
      <c r="L184" s="5">
        <v>0</v>
      </c>
      <c r="M184" s="5">
        <v>0</v>
      </c>
      <c r="N184" s="5">
        <v>0</v>
      </c>
    </row>
    <row r="185" spans="3:14" ht="15.5" x14ac:dyDescent="0.35">
      <c r="C185" t="s">
        <v>52</v>
      </c>
      <c r="I185" s="6">
        <v>149.30000000000001</v>
      </c>
      <c r="J185" s="6">
        <v>142.82</v>
      </c>
      <c r="K185" s="6">
        <v>576104.03</v>
      </c>
      <c r="L185" s="6">
        <v>16715912.550000001</v>
      </c>
      <c r="M185" s="6">
        <v>20609242.75</v>
      </c>
      <c r="N185" s="6">
        <v>19870991.32</v>
      </c>
    </row>
    <row r="186" spans="3:14" ht="15.5" x14ac:dyDescent="0.35">
      <c r="C186" t="s">
        <v>214</v>
      </c>
      <c r="I186" s="6">
        <v>1.1599999999999999</v>
      </c>
      <c r="J186" s="6">
        <v>0.69</v>
      </c>
      <c r="K186" s="5">
        <v>0</v>
      </c>
      <c r="L186" s="5">
        <v>0</v>
      </c>
      <c r="M186" s="5">
        <v>0</v>
      </c>
      <c r="N186" s="5">
        <v>0</v>
      </c>
    </row>
    <row r="187" spans="3:14" ht="15.5" x14ac:dyDescent="0.35">
      <c r="C187" t="s">
        <v>215</v>
      </c>
      <c r="I187" s="6">
        <v>149.30000000000001</v>
      </c>
      <c r="J187" s="6">
        <v>142.82</v>
      </c>
      <c r="K187" s="6">
        <v>576104.03</v>
      </c>
      <c r="L187" s="6">
        <v>16715912.550000001</v>
      </c>
      <c r="M187" s="6">
        <v>20609242.75</v>
      </c>
      <c r="N187" s="6">
        <v>19870991.32</v>
      </c>
    </row>
    <row r="188" spans="3:14" ht="15.5" x14ac:dyDescent="0.35">
      <c r="C188" t="s">
        <v>216</v>
      </c>
      <c r="I188" s="5">
        <v>26000000000</v>
      </c>
      <c r="J188" s="5">
        <v>10000000000</v>
      </c>
      <c r="K188" s="5">
        <v>2000000000</v>
      </c>
      <c r="L188" s="5">
        <v>2000000000</v>
      </c>
      <c r="M188" s="5">
        <v>2000000000</v>
      </c>
      <c r="N188" s="5">
        <v>3000000000</v>
      </c>
    </row>
    <row r="189" spans="3:14" ht="15.5" x14ac:dyDescent="0.35">
      <c r="C189" t="s">
        <v>217</v>
      </c>
      <c r="I189" s="5">
        <v>13000000000</v>
      </c>
      <c r="J189" s="5">
        <v>12000000000</v>
      </c>
      <c r="K189" s="5">
        <v>3000000000</v>
      </c>
      <c r="L189" s="5">
        <v>4000000000</v>
      </c>
      <c r="M189" s="5">
        <v>6000000000</v>
      </c>
      <c r="N189" s="5">
        <v>6000000000</v>
      </c>
    </row>
    <row r="190" spans="3:14" ht="15.5" x14ac:dyDescent="0.35">
      <c r="C190" t="s">
        <v>25</v>
      </c>
      <c r="I190" s="5">
        <v>39000000000</v>
      </c>
      <c r="J190" s="5">
        <v>21000000000</v>
      </c>
      <c r="K190" s="5">
        <v>5000000000</v>
      </c>
      <c r="L190" s="5">
        <v>6000000000</v>
      </c>
      <c r="M190" s="5">
        <v>8000000000</v>
      </c>
      <c r="N190" s="5">
        <v>9000000000</v>
      </c>
    </row>
    <row r="191" spans="3:14" ht="15.5" x14ac:dyDescent="0.35">
      <c r="C191" t="s">
        <v>22</v>
      </c>
      <c r="I191" s="5">
        <v>-16000000000</v>
      </c>
      <c r="J191" s="5">
        <v>-94000000000</v>
      </c>
      <c r="K191" s="5">
        <v>-13000000000</v>
      </c>
      <c r="L191" s="5">
        <v>-19000000000</v>
      </c>
      <c r="M191" s="5">
        <v>-6000000000</v>
      </c>
      <c r="N191" s="5">
        <v>-8000000000</v>
      </c>
    </row>
    <row r="192" spans="3:14" ht="15.5" x14ac:dyDescent="0.35">
      <c r="C192" t="s">
        <v>218</v>
      </c>
      <c r="I192" s="5">
        <v>156000000000</v>
      </c>
      <c r="J192" s="5">
        <v>175000000000</v>
      </c>
      <c r="K192" s="5">
        <v>14000000000</v>
      </c>
      <c r="L192" s="5">
        <v>22000000000</v>
      </c>
      <c r="M192" s="5">
        <v>26000000000</v>
      </c>
      <c r="N192" s="5">
        <v>41000000000</v>
      </c>
    </row>
    <row r="193" spans="2:14" ht="15.5" x14ac:dyDescent="0.35">
      <c r="C193" t="s">
        <v>219</v>
      </c>
      <c r="I193" s="5">
        <v>12000000000</v>
      </c>
      <c r="J193" s="5">
        <v>1000000000</v>
      </c>
      <c r="K193" s="5">
        <v>21000000000</v>
      </c>
      <c r="L193" s="5">
        <v>34000000000</v>
      </c>
      <c r="M193" s="5">
        <v>6000000000</v>
      </c>
      <c r="N193" s="5">
        <v>29000000000</v>
      </c>
    </row>
    <row r="194" spans="2:14" ht="15.5" x14ac:dyDescent="0.35">
      <c r="C194" t="s">
        <v>220</v>
      </c>
      <c r="I194" s="5">
        <v>-35000000000</v>
      </c>
      <c r="J194" s="5">
        <v>-46000000000</v>
      </c>
      <c r="K194" s="5">
        <v>-15000000000</v>
      </c>
      <c r="L194" s="5">
        <v>-12000000000</v>
      </c>
      <c r="M194" s="5">
        <v>-19000000000</v>
      </c>
      <c r="N194" s="5">
        <v>-6000000000</v>
      </c>
    </row>
    <row r="195" spans="2:14" ht="15.5" x14ac:dyDescent="0.35">
      <c r="C195" t="s">
        <v>14</v>
      </c>
      <c r="I195" s="5">
        <v>-23000000000</v>
      </c>
      <c r="J195" s="5">
        <v>-46000000000</v>
      </c>
      <c r="K195" s="5">
        <v>7000000000</v>
      </c>
      <c r="L195" s="5">
        <v>22000000000</v>
      </c>
      <c r="M195" s="5">
        <v>-12000000000</v>
      </c>
      <c r="N195" s="5">
        <v>23000000000</v>
      </c>
    </row>
    <row r="196" spans="2:14" ht="15.5" x14ac:dyDescent="0.35">
      <c r="C196" t="s">
        <v>16</v>
      </c>
      <c r="I196" s="6">
        <v>-13.13</v>
      </c>
      <c r="J196" s="6">
        <v>-25.88</v>
      </c>
      <c r="K196" s="6">
        <v>54404.38</v>
      </c>
      <c r="L196" s="6">
        <v>5614680.8099999996</v>
      </c>
      <c r="M196" s="6">
        <v>-3056362.86</v>
      </c>
      <c r="N196" s="6">
        <v>5697318.5499999998</v>
      </c>
    </row>
    <row r="198" spans="2:14" ht="15.5" x14ac:dyDescent="0.35">
      <c r="B198" t="s">
        <v>221</v>
      </c>
      <c r="C198" t="s">
        <v>222</v>
      </c>
      <c r="D198" s="5">
        <v>5000000000</v>
      </c>
      <c r="E198" s="5">
        <v>5000000000</v>
      </c>
      <c r="F198" s="5">
        <v>7000000000</v>
      </c>
      <c r="G198" s="5">
        <v>449000000</v>
      </c>
      <c r="H198" s="5">
        <v>20000000000</v>
      </c>
      <c r="I198" s="5">
        <v>14000000000</v>
      </c>
      <c r="J198" s="5">
        <v>9000000000</v>
      </c>
      <c r="K198" s="5">
        <v>8000000000</v>
      </c>
      <c r="L198" s="5">
        <v>11000000000</v>
      </c>
      <c r="M198" s="5">
        <v>3000000000</v>
      </c>
      <c r="N198" s="5">
        <v>-4000000000</v>
      </c>
    </row>
    <row r="199" spans="2:14" ht="15.5" x14ac:dyDescent="0.35">
      <c r="C199" t="s">
        <v>223</v>
      </c>
      <c r="H199" s="5">
        <v>18000000000</v>
      </c>
      <c r="I199" s="5">
        <v>14000000000</v>
      </c>
      <c r="J199" s="5">
        <v>9000000000</v>
      </c>
      <c r="K199" s="5">
        <v>8000000000</v>
      </c>
    </row>
    <row r="200" spans="2:14" ht="15.5" x14ac:dyDescent="0.35">
      <c r="C200" t="s">
        <v>224</v>
      </c>
      <c r="H200" s="5">
        <v>4</v>
      </c>
      <c r="I200" s="5">
        <v>4</v>
      </c>
      <c r="J200" s="6">
        <v>2.65</v>
      </c>
      <c r="K200" s="6">
        <v>1.25</v>
      </c>
    </row>
    <row r="201" spans="2:14" ht="15.5" x14ac:dyDescent="0.35">
      <c r="C201" t="s">
        <v>63</v>
      </c>
      <c r="H201" s="6">
        <v>0.35880000000000001</v>
      </c>
      <c r="I201" s="6">
        <v>0.4985</v>
      </c>
      <c r="J201" s="6">
        <v>0.49880000000000002</v>
      </c>
      <c r="K201" s="6">
        <v>0.27190000000000003</v>
      </c>
    </row>
    <row r="202" spans="2:14" ht="15.5" x14ac:dyDescent="0.35">
      <c r="C202" t="s">
        <v>225</v>
      </c>
      <c r="H202" s="6">
        <v>2.6499999999999999E-2</v>
      </c>
      <c r="I202" s="6">
        <v>4.2599999999999999E-2</v>
      </c>
      <c r="J202" s="6">
        <v>2.8199999999999999E-2</v>
      </c>
      <c r="K202" s="6">
        <v>1.0200000000000001E-2</v>
      </c>
    </row>
    <row r="203" spans="2:14" ht="15.5" x14ac:dyDescent="0.35">
      <c r="C203" t="s">
        <v>43</v>
      </c>
      <c r="D203" s="6">
        <v>2.79</v>
      </c>
      <c r="E203" s="6">
        <v>3.07</v>
      </c>
      <c r="F203" s="6">
        <v>3.91</v>
      </c>
      <c r="G203" s="6">
        <v>0.25</v>
      </c>
      <c r="H203" s="6">
        <v>11.15</v>
      </c>
      <c r="I203" s="6">
        <v>8.02</v>
      </c>
      <c r="J203" s="6">
        <v>5.31</v>
      </c>
      <c r="K203" s="6">
        <v>4.5999999999999996</v>
      </c>
      <c r="L203" s="6">
        <v>6.4</v>
      </c>
      <c r="M203" s="6">
        <v>1.69</v>
      </c>
      <c r="N203" s="6">
        <v>-2.13</v>
      </c>
    </row>
    <row r="204" spans="2:14" ht="15.5" x14ac:dyDescent="0.35">
      <c r="C204" t="s">
        <v>226</v>
      </c>
      <c r="H204" s="6">
        <v>10.02</v>
      </c>
      <c r="I204" s="6">
        <v>8.02</v>
      </c>
      <c r="J204" s="6">
        <v>5.31</v>
      </c>
      <c r="K204" s="6">
        <v>4.5999999999999996</v>
      </c>
    </row>
    <row r="205" spans="2:14" ht="15.5" x14ac:dyDescent="0.35">
      <c r="C205" t="s">
        <v>65</v>
      </c>
      <c r="H205" s="5">
        <v>4</v>
      </c>
      <c r="I205" s="5">
        <v>4</v>
      </c>
      <c r="J205" s="6">
        <v>2.65</v>
      </c>
      <c r="K205" s="6">
        <v>1.25</v>
      </c>
    </row>
    <row r="206" spans="2:14" ht="15.5" x14ac:dyDescent="0.35">
      <c r="C206" t="s">
        <v>227</v>
      </c>
      <c r="H206" s="6">
        <v>0.35880000000000001</v>
      </c>
      <c r="I206" s="6">
        <v>0.4985</v>
      </c>
      <c r="J206" s="6">
        <v>0.49880000000000002</v>
      </c>
      <c r="K206" s="6">
        <v>0.27190000000000003</v>
      </c>
    </row>
    <row r="207" spans="2:14" ht="15.5" x14ac:dyDescent="0.35">
      <c r="C207" t="s">
        <v>228</v>
      </c>
      <c r="H207" s="6">
        <v>2.6499999999999999E-2</v>
      </c>
      <c r="I207" s="6">
        <v>4.2599999999999999E-2</v>
      </c>
      <c r="J207" s="6">
        <v>2.8199999999999999E-2</v>
      </c>
      <c r="K207" s="6">
        <v>1.0200000000000001E-2</v>
      </c>
    </row>
    <row r="208" spans="2:14" ht="15.5" x14ac:dyDescent="0.35">
      <c r="C208" t="s">
        <v>229</v>
      </c>
      <c r="D208" s="5">
        <v>173000000000</v>
      </c>
      <c r="E208" s="5">
        <v>185000000000</v>
      </c>
      <c r="F208" s="5">
        <v>161000000000</v>
      </c>
      <c r="G208" s="5">
        <v>130000000000</v>
      </c>
      <c r="H208" s="5">
        <v>692000000000</v>
      </c>
      <c r="I208" s="5">
        <v>612000000000</v>
      </c>
      <c r="J208" s="5">
        <v>508000000000</v>
      </c>
      <c r="K208" s="5">
        <v>378000000000</v>
      </c>
      <c r="L208" s="5">
        <v>424000000000</v>
      </c>
      <c r="M208" s="5">
        <v>388000000000</v>
      </c>
      <c r="N208" s="5">
        <v>377000000000</v>
      </c>
    </row>
    <row r="209" spans="3:11" ht="15.5" x14ac:dyDescent="0.35">
      <c r="C209" t="s">
        <v>230</v>
      </c>
      <c r="H209" s="5">
        <v>650000000000</v>
      </c>
      <c r="I209" s="5">
        <v>612000000000</v>
      </c>
      <c r="J209" s="5">
        <v>508000000000</v>
      </c>
      <c r="K209" s="5">
        <v>378000000000</v>
      </c>
    </row>
    <row r="210" spans="3:11" ht="15.5" x14ac:dyDescent="0.35">
      <c r="C210" t="s">
        <v>231</v>
      </c>
      <c r="H210" s="5">
        <v>4</v>
      </c>
      <c r="I210" s="5">
        <v>4</v>
      </c>
      <c r="J210" s="6">
        <v>2.65</v>
      </c>
      <c r="K210" s="6">
        <v>1.25</v>
      </c>
    </row>
    <row r="211" spans="3:11" ht="15.5" x14ac:dyDescent="0.35">
      <c r="C211" t="s">
        <v>232</v>
      </c>
      <c r="H211" s="6">
        <v>0.35880000000000001</v>
      </c>
      <c r="I211" s="6">
        <v>0.4985</v>
      </c>
      <c r="J211" s="6">
        <v>0.49880000000000002</v>
      </c>
      <c r="K211" s="6">
        <v>0.27190000000000003</v>
      </c>
    </row>
    <row r="212" spans="3:11" ht="15.5" x14ac:dyDescent="0.35">
      <c r="C212" t="s">
        <v>233</v>
      </c>
      <c r="H212" s="6">
        <v>2.6499999999999999E-2</v>
      </c>
      <c r="I212" s="6">
        <v>4.2599999999999999E-2</v>
      </c>
      <c r="J212" s="6">
        <v>2.8199999999999999E-2</v>
      </c>
      <c r="K212" s="6">
        <v>1.0200000000000001E-2</v>
      </c>
    </row>
    <row r="213" spans="3:11" ht="15.5" x14ac:dyDescent="0.35">
      <c r="C213" t="s">
        <v>234</v>
      </c>
      <c r="I213" s="6">
        <v>13.54</v>
      </c>
    </row>
    <row r="214" spans="3:11" ht="15.5" x14ac:dyDescent="0.35">
      <c r="C214" t="s">
        <v>235</v>
      </c>
      <c r="I214" s="6">
        <v>15.08</v>
      </c>
    </row>
    <row r="215" spans="3:11" ht="15.5" x14ac:dyDescent="0.35">
      <c r="C215" t="s">
        <v>236</v>
      </c>
      <c r="I215" s="6">
        <v>7.42</v>
      </c>
    </row>
    <row r="216" spans="3:11" ht="15.5" x14ac:dyDescent="0.35">
      <c r="C216" t="s">
        <v>237</v>
      </c>
      <c r="I216" s="6">
        <v>6.6299999999999998E-2</v>
      </c>
    </row>
    <row r="217" spans="3:11" ht="15.5" x14ac:dyDescent="0.35">
      <c r="C217" t="s">
        <v>238</v>
      </c>
      <c r="I217" s="6">
        <v>0.41</v>
      </c>
    </row>
    <row r="218" spans="3:11" ht="15.5" x14ac:dyDescent="0.35">
      <c r="C218" t="s">
        <v>239</v>
      </c>
      <c r="I218" s="6">
        <v>0.99</v>
      </c>
    </row>
    <row r="219" spans="3:11" ht="15.5" x14ac:dyDescent="0.35">
      <c r="C219" t="s">
        <v>240</v>
      </c>
      <c r="I219" s="6">
        <v>6.79</v>
      </c>
    </row>
    <row r="220" spans="3:11" ht="15.5" x14ac:dyDescent="0.35">
      <c r="C220" t="s">
        <v>241</v>
      </c>
      <c r="I220" s="6">
        <v>46.1</v>
      </c>
    </row>
    <row r="221" spans="3:11" ht="15.5" x14ac:dyDescent="0.35">
      <c r="C221" t="s">
        <v>242</v>
      </c>
      <c r="I221" s="6">
        <v>10.69</v>
      </c>
    </row>
    <row r="222" spans="3:11" ht="15.5" x14ac:dyDescent="0.35">
      <c r="C222" t="s">
        <v>243</v>
      </c>
      <c r="I222" s="5">
        <v>6</v>
      </c>
    </row>
    <row r="223" spans="3:11" ht="15.5" x14ac:dyDescent="0.35">
      <c r="C223" t="s">
        <v>244</v>
      </c>
      <c r="I223" s="6">
        <v>0.28999999999999998</v>
      </c>
    </row>
    <row r="224" spans="3:11" ht="15.5" x14ac:dyDescent="0.35">
      <c r="C224" t="s">
        <v>245</v>
      </c>
      <c r="I224" s="6">
        <v>-0.15</v>
      </c>
    </row>
    <row r="225" spans="3:9" ht="15.5" x14ac:dyDescent="0.35">
      <c r="C225" t="s">
        <v>246</v>
      </c>
      <c r="I225" s="6">
        <v>10.02</v>
      </c>
    </row>
    <row r="226" spans="3:9" ht="15.5" x14ac:dyDescent="0.35">
      <c r="C226" t="s">
        <v>247</v>
      </c>
      <c r="I226" s="6">
        <v>11.15</v>
      </c>
    </row>
    <row r="227" spans="3:9" ht="15.5" x14ac:dyDescent="0.35">
      <c r="C227" t="s">
        <v>248</v>
      </c>
      <c r="I227" s="6">
        <v>366.84</v>
      </c>
    </row>
    <row r="228" spans="3:9" ht="15.5" x14ac:dyDescent="0.35">
      <c r="C228" t="s">
        <v>249</v>
      </c>
      <c r="D228" s="6">
        <v>25.35</v>
      </c>
    </row>
    <row r="229" spans="3:9" ht="15.5" x14ac:dyDescent="0.35">
      <c r="C229" t="s">
        <v>250</v>
      </c>
      <c r="I229" s="6">
        <v>152.09</v>
      </c>
    </row>
    <row r="230" spans="3:9" ht="15.5" x14ac:dyDescent="0.35">
      <c r="C230" t="s">
        <v>251</v>
      </c>
      <c r="I230" s="6">
        <v>3.28</v>
      </c>
    </row>
    <row r="231" spans="3:9" ht="15.5" x14ac:dyDescent="0.35">
      <c r="C231" t="s">
        <v>252</v>
      </c>
      <c r="D231" s="6">
        <v>2.48</v>
      </c>
    </row>
    <row r="232" spans="3:9" ht="15.5" x14ac:dyDescent="0.35">
      <c r="C232" t="s">
        <v>253</v>
      </c>
      <c r="D232" s="6">
        <v>2.39</v>
      </c>
    </row>
    <row r="233" spans="3:9" ht="15.5" x14ac:dyDescent="0.35">
      <c r="C233" t="s">
        <v>254</v>
      </c>
      <c r="D233" s="6">
        <v>0.13</v>
      </c>
    </row>
    <row r="234" spans="3:9" ht="15.5" x14ac:dyDescent="0.35">
      <c r="C234" t="s">
        <v>255</v>
      </c>
      <c r="D234" s="6">
        <v>0.03</v>
      </c>
    </row>
    <row r="235" spans="3:9" ht="15.5" x14ac:dyDescent="0.35">
      <c r="C235" t="s">
        <v>256</v>
      </c>
      <c r="D235" s="6">
        <v>0.51</v>
      </c>
    </row>
    <row r="236" spans="3:9" ht="15.5" x14ac:dyDescent="0.35">
      <c r="C236" t="s">
        <v>257</v>
      </c>
      <c r="D236" s="6">
        <v>0.08</v>
      </c>
    </row>
    <row r="237" spans="3:9" ht="15.5" x14ac:dyDescent="0.35">
      <c r="C237" t="s">
        <v>258</v>
      </c>
      <c r="D237" s="6">
        <v>1.56</v>
      </c>
    </row>
    <row r="238" spans="3:9" ht="15.5" x14ac:dyDescent="0.35">
      <c r="C238" t="s">
        <v>12</v>
      </c>
      <c r="D238" s="5">
        <v>14000000000</v>
      </c>
    </row>
    <row r="239" spans="3:9" ht="15.5" x14ac:dyDescent="0.35">
      <c r="C239" t="s">
        <v>260</v>
      </c>
      <c r="I239" s="6">
        <v>5.28</v>
      </c>
    </row>
    <row r="240" spans="3:9" ht="15.5" x14ac:dyDescent="0.35">
      <c r="C240" t="s">
        <v>261</v>
      </c>
      <c r="I240" s="6">
        <v>4.2099999999999999E-2</v>
      </c>
    </row>
    <row r="241" spans="3:9" ht="15.5" x14ac:dyDescent="0.35">
      <c r="C241" t="s">
        <v>262</v>
      </c>
      <c r="I241" s="6">
        <v>6.5799999999999997E-2</v>
      </c>
    </row>
    <row r="242" spans="3:9" ht="15.5" x14ac:dyDescent="0.35">
      <c r="C242" t="s">
        <v>263</v>
      </c>
      <c r="I242" s="6">
        <v>9.1499999999999998E-2</v>
      </c>
    </row>
    <row r="243" spans="3:9" ht="15.5" x14ac:dyDescent="0.35">
      <c r="C243" t="s">
        <v>264</v>
      </c>
      <c r="I243" s="6">
        <v>6.5599999999999992E-2</v>
      </c>
    </row>
    <row r="244" spans="3:9" ht="15.5" x14ac:dyDescent="0.35">
      <c r="C244" t="s">
        <v>265</v>
      </c>
      <c r="D244" s="6">
        <v>33.4</v>
      </c>
    </row>
    <row r="245" spans="3:9" ht="15.5" x14ac:dyDescent="0.35">
      <c r="C245" t="s">
        <v>266</v>
      </c>
      <c r="D245" s="6">
        <v>6.47</v>
      </c>
    </row>
    <row r="246" spans="3:9" ht="15.5" x14ac:dyDescent="0.35">
      <c r="C246" t="s">
        <v>340</v>
      </c>
      <c r="D246" s="6">
        <v>36.799999999999997</v>
      </c>
    </row>
    <row r="247" spans="3:9" ht="15.5" x14ac:dyDescent="0.35">
      <c r="C247" t="s">
        <v>267</v>
      </c>
      <c r="D247" s="6">
        <v>3.07</v>
      </c>
    </row>
    <row r="248" spans="3:9" ht="15.5" x14ac:dyDescent="0.35">
      <c r="C248" t="s">
        <v>268</v>
      </c>
      <c r="D248" s="6">
        <v>2.72</v>
      </c>
    </row>
    <row r="249" spans="3:9" ht="15.5" x14ac:dyDescent="0.35">
      <c r="C249" t="s">
        <v>269</v>
      </c>
      <c r="I249" s="6">
        <v>1.58</v>
      </c>
    </row>
    <row r="250" spans="3:9" ht="15.5" x14ac:dyDescent="0.35">
      <c r="C250" t="s">
        <v>270</v>
      </c>
      <c r="I250" s="6">
        <v>53.13</v>
      </c>
    </row>
    <row r="251" spans="3:9" ht="15.5" x14ac:dyDescent="0.35">
      <c r="C251" t="s">
        <v>39</v>
      </c>
      <c r="I251" s="5">
        <v>267000000000</v>
      </c>
    </row>
    <row r="252" spans="3:9" ht="15.5" x14ac:dyDescent="0.35">
      <c r="C252" t="s">
        <v>271</v>
      </c>
      <c r="I252" s="5">
        <v>274000000000</v>
      </c>
    </row>
    <row r="253" spans="3:9" ht="15.5" x14ac:dyDescent="0.35">
      <c r="C253" t="s">
        <v>272</v>
      </c>
      <c r="I253" s="5">
        <v>1770000000</v>
      </c>
    </row>
    <row r="254" spans="3:9" ht="15.5" x14ac:dyDescent="0.35">
      <c r="C254" t="s">
        <v>273</v>
      </c>
      <c r="I254" s="6">
        <v>0.29830000000000001</v>
      </c>
    </row>
    <row r="255" spans="3:9" ht="15.5" x14ac:dyDescent="0.35">
      <c r="C255" t="s">
        <v>274</v>
      </c>
      <c r="D255" s="6">
        <v>0.18609999999999999</v>
      </c>
    </row>
    <row r="256" spans="3:9" ht="15.5" x14ac:dyDescent="0.35">
      <c r="C256" t="s">
        <v>275</v>
      </c>
      <c r="D256" s="6">
        <v>5.1500000000000004E-2</v>
      </c>
    </row>
    <row r="257" spans="3:9" ht="15.5" x14ac:dyDescent="0.35">
      <c r="C257" t="s">
        <v>276</v>
      </c>
      <c r="D257" s="6">
        <v>2.8500000000000001E-2</v>
      </c>
    </row>
    <row r="258" spans="3:9" ht="15.5" x14ac:dyDescent="0.35">
      <c r="C258" t="s">
        <v>277</v>
      </c>
      <c r="D258" s="6">
        <v>0.28110000000000002</v>
      </c>
    </row>
    <row r="259" spans="3:9" ht="15.5" x14ac:dyDescent="0.35">
      <c r="C259" t="s">
        <v>278</v>
      </c>
      <c r="D259" s="6">
        <v>0.54359999999999997</v>
      </c>
    </row>
    <row r="260" spans="3:9" ht="15.5" x14ac:dyDescent="0.35">
      <c r="C260" t="s">
        <v>279</v>
      </c>
      <c r="D260" s="6">
        <v>2.5007000000000001</v>
      </c>
    </row>
    <row r="261" spans="3:9" ht="15.5" x14ac:dyDescent="0.35">
      <c r="C261" t="s">
        <v>280</v>
      </c>
      <c r="I261" s="6">
        <v>2.65</v>
      </c>
    </row>
    <row r="262" spans="3:9" ht="15.5" x14ac:dyDescent="0.35">
      <c r="C262" t="s">
        <v>281</v>
      </c>
      <c r="I262" s="5">
        <v>4</v>
      </c>
    </row>
    <row r="263" spans="3:9" ht="15.5" x14ac:dyDescent="0.35">
      <c r="C263" t="s">
        <v>282</v>
      </c>
      <c r="I263" s="6">
        <v>0.35880000000000001</v>
      </c>
    </row>
    <row r="264" spans="3:9" ht="15.5" x14ac:dyDescent="0.35">
      <c r="C264" t="s">
        <v>283</v>
      </c>
      <c r="I264" s="6">
        <v>2.6499999999999999E-2</v>
      </c>
    </row>
    <row r="265" spans="3:9" ht="15.5" x14ac:dyDescent="0.35">
      <c r="C265" t="s">
        <v>284</v>
      </c>
      <c r="I265" t="s">
        <v>837</v>
      </c>
    </row>
    <row r="266" spans="3:9" ht="15.5" x14ac:dyDescent="0.35">
      <c r="C266" t="s">
        <v>286</v>
      </c>
      <c r="I266" s="5">
        <v>8</v>
      </c>
    </row>
    <row r="267" spans="3:9" ht="15.5" x14ac:dyDescent="0.35">
      <c r="C267" t="s">
        <v>287</v>
      </c>
      <c r="I267" s="6">
        <v>0.73</v>
      </c>
    </row>
    <row r="268" spans="3:9" ht="15.5" x14ac:dyDescent="0.35">
      <c r="C268" t="s">
        <v>288</v>
      </c>
      <c r="I268" s="6">
        <v>0.25</v>
      </c>
    </row>
    <row r="269" spans="3:9" ht="15.5" x14ac:dyDescent="0.35">
      <c r="C269" t="s">
        <v>289</v>
      </c>
      <c r="I269" s="6">
        <v>0.48</v>
      </c>
    </row>
    <row r="270" spans="3:9" ht="15.5" x14ac:dyDescent="0.35">
      <c r="C270" t="s">
        <v>290</v>
      </c>
      <c r="I270" s="6">
        <v>0.81</v>
      </c>
    </row>
    <row r="271" spans="3:9" ht="15.5" x14ac:dyDescent="0.35">
      <c r="C271" t="s">
        <v>291</v>
      </c>
      <c r="I271" s="6">
        <v>0.56999999999999995</v>
      </c>
    </row>
    <row r="272" spans="3:9" ht="15.5" x14ac:dyDescent="0.35">
      <c r="C272" t="s">
        <v>292</v>
      </c>
      <c r="I272" s="6">
        <v>0.63</v>
      </c>
    </row>
    <row r="273" spans="3:9" ht="15.5" x14ac:dyDescent="0.35">
      <c r="C273" t="s">
        <v>293</v>
      </c>
      <c r="I273" s="5">
        <v>650000000000</v>
      </c>
    </row>
    <row r="274" spans="3:9" ht="15.5" x14ac:dyDescent="0.35">
      <c r="C274" t="s">
        <v>294</v>
      </c>
      <c r="I274" s="5">
        <v>118000000000</v>
      </c>
    </row>
    <row r="275" spans="3:9" ht="15.5" x14ac:dyDescent="0.35">
      <c r="C275" t="s">
        <v>295</v>
      </c>
      <c r="I275" s="5">
        <v>46000000000</v>
      </c>
    </row>
    <row r="276" spans="3:9" ht="15.5" x14ac:dyDescent="0.35">
      <c r="C276" t="s">
        <v>296</v>
      </c>
      <c r="I276" s="5">
        <v>18000000000</v>
      </c>
    </row>
    <row r="277" spans="3:9" ht="15.5" x14ac:dyDescent="0.35">
      <c r="C277" t="s">
        <v>297</v>
      </c>
      <c r="D277" s="5">
        <v>45000000000</v>
      </c>
    </row>
    <row r="278" spans="3:9" ht="15.5" x14ac:dyDescent="0.35">
      <c r="C278" t="s">
        <v>298</v>
      </c>
      <c r="D278" s="5">
        <v>422000000000</v>
      </c>
    </row>
    <row r="279" spans="3:9" ht="15.5" x14ac:dyDescent="0.35">
      <c r="C279" t="s">
        <v>299</v>
      </c>
      <c r="D279" s="5">
        <v>137000000000</v>
      </c>
    </row>
    <row r="280" spans="3:9" ht="15.5" x14ac:dyDescent="0.35">
      <c r="C280" t="s">
        <v>206</v>
      </c>
      <c r="D280" s="5">
        <v>163000000000</v>
      </c>
    </row>
    <row r="281" spans="3:9" ht="15.5" x14ac:dyDescent="0.35">
      <c r="C281" t="s">
        <v>205</v>
      </c>
      <c r="I281" s="5">
        <v>269000000000</v>
      </c>
    </row>
    <row r="282" spans="3:9" ht="15.5" x14ac:dyDescent="0.35">
      <c r="C282" t="s">
        <v>204</v>
      </c>
      <c r="D282" s="5">
        <v>9000000000</v>
      </c>
    </row>
    <row r="283" spans="3:9" ht="15.5" x14ac:dyDescent="0.35">
      <c r="C283" t="s">
        <v>203</v>
      </c>
      <c r="D283" s="5">
        <v>27000000000</v>
      </c>
    </row>
    <row r="284" spans="3:9" ht="15.5" x14ac:dyDescent="0.35">
      <c r="C284" t="s">
        <v>23</v>
      </c>
      <c r="D284" s="5">
        <v>36000000000</v>
      </c>
    </row>
    <row r="285" spans="3:9" ht="15.5" x14ac:dyDescent="0.35">
      <c r="C285" t="s">
        <v>20</v>
      </c>
      <c r="D285" s="5">
        <v>-9000000000</v>
      </c>
    </row>
    <row r="286" spans="3:9" ht="15.5" x14ac:dyDescent="0.35">
      <c r="C286" t="s">
        <v>300</v>
      </c>
      <c r="I286" s="5">
        <v>285000000000</v>
      </c>
    </row>
    <row r="287" spans="3:9" ht="15.5" x14ac:dyDescent="0.35">
      <c r="C287" t="s">
        <v>301</v>
      </c>
      <c r="I287" s="5">
        <v>39000000000</v>
      </c>
    </row>
    <row r="288" spans="3:9" ht="15.5" x14ac:dyDescent="0.35">
      <c r="C288" t="s">
        <v>302</v>
      </c>
      <c r="I288" s="5">
        <v>-91000000000</v>
      </c>
    </row>
    <row r="289" spans="3:9" ht="15.5" x14ac:dyDescent="0.35">
      <c r="C289" t="s">
        <v>303</v>
      </c>
      <c r="I289" s="5">
        <v>2000000000</v>
      </c>
    </row>
    <row r="290" spans="3:9" ht="15.5" x14ac:dyDescent="0.35">
      <c r="C290" t="s">
        <v>304</v>
      </c>
      <c r="I290" s="5">
        <v>-34000000000</v>
      </c>
    </row>
    <row r="291" spans="3:9" ht="15.5" x14ac:dyDescent="0.35">
      <c r="C291" t="s">
        <v>305</v>
      </c>
      <c r="I291" s="5">
        <v>6000000000</v>
      </c>
    </row>
  </sheetData>
  <pageMargins left="0.7" right="0.7" top="0.75" bottom="0.75" header="0.3" footer="0.3"/>
  <ignoredErrors>
    <ignoredError sqref="A1:N292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838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839</v>
      </c>
      <c r="D2" s="2" vm="89">
        <f ca="1">IFERROR(_xlfn.STOCKHISTORY("XIDX:" &amp; $C$1, D3, , 0, 0, 1), "Libur")</f>
        <v>268</v>
      </c>
      <c r="H2" s="2" vm="89">
        <f ca="1">IFERROR(INDEX(D2:G2,COUNT(D2:G2)),"")</f>
        <v>268</v>
      </c>
      <c r="I2" s="2" vm="90">
        <f t="shared" ref="I2:N2" ca="1" si="0">IFERROR(_xlfn.STOCKHISTORY("XIDX:" &amp; $C$1, I1, , 0, 0, 1), "Libur")</f>
        <v>390</v>
      </c>
      <c r="J2" s="2" vm="91">
        <f t="shared" ca="1" si="0"/>
        <v>356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379781809885</v>
      </c>
      <c r="H4" s="2">
        <f>IFERROR(SUM(D4:G4)*(4/MAX(1,COUNT(D4:G4))),"")</f>
        <v>1519127239540</v>
      </c>
      <c r="I4" s="2">
        <f t="shared" ref="I4:N4" si="1">IFERROR(INDEX(I51:I500,MATCH($C$4,$C$51:$C$500,0)),"")</f>
        <v>1177679681794</v>
      </c>
      <c r="J4" s="2">
        <f t="shared" si="1"/>
        <v>616007380096</v>
      </c>
      <c r="K4" s="2">
        <f t="shared" si="1"/>
        <v>927941933209</v>
      </c>
      <c r="L4" s="2">
        <f t="shared" si="1"/>
        <v>867842629537</v>
      </c>
      <c r="M4" s="2">
        <f t="shared" si="1"/>
        <v>259089343256</v>
      </c>
      <c r="N4" s="2">
        <f t="shared" si="1"/>
        <v>103542570027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60944230611</v>
      </c>
      <c r="H5" s="2">
        <f>IFERROR(SUM(D5:G5)*(4/MAX(1,COUNT(D5:G5))),"")</f>
        <v>243776922444</v>
      </c>
      <c r="I5" s="2">
        <f t="shared" ref="I5:N5" si="2">IFERROR(INDEX(I51:I500,MATCH($C$5,$C$51:$C$500,0)),"")</f>
        <v>-26796294930</v>
      </c>
      <c r="J5" s="2">
        <f t="shared" si="2"/>
        <v>33953277403</v>
      </c>
      <c r="K5" s="2">
        <f t="shared" si="2"/>
        <v>61460928060</v>
      </c>
      <c r="L5" s="2">
        <f t="shared" si="2"/>
        <v>108673056175</v>
      </c>
      <c r="M5" s="2">
        <f t="shared" si="2"/>
        <v>47906060296</v>
      </c>
      <c r="N5" s="2">
        <f t="shared" si="2"/>
        <v>-13171484639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208816979941</v>
      </c>
      <c r="H6" s="2">
        <f>IFERROR(INDEX(D6:G6,COUNT(D6:G6)),"")</f>
        <v>208816979941</v>
      </c>
      <c r="I6" s="2">
        <f t="shared" ref="I6:N6" si="3">IFERROR(INDEX(I51:I500,MATCH($C$6,$C$51:$C$500,0)),"")</f>
        <v>147872755346</v>
      </c>
      <c r="J6" s="2">
        <f t="shared" si="3"/>
        <v>174671579148</v>
      </c>
      <c r="K6" s="2">
        <f t="shared" si="3"/>
        <v>140718962520</v>
      </c>
      <c r="L6" s="2">
        <f t="shared" si="3"/>
        <v>88101889331</v>
      </c>
      <c r="M6" s="2">
        <f t="shared" si="3"/>
        <v>49428833156</v>
      </c>
      <c r="N6" s="2">
        <f t="shared" si="3"/>
        <v>4167472903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6.08</v>
      </c>
      <c r="H7" s="3">
        <f>IFERROR(INDEX(D7:G7,COUNT(D7:G7)),"")</f>
        <v>6.08</v>
      </c>
      <c r="I7" s="3">
        <f t="shared" ref="I7:N7" si="4">IFERROR(INDEX(I51:I500,MATCH($C$7,$C$51:$C$500,0))/1000000000,"")</f>
        <v>6.08</v>
      </c>
      <c r="J7" s="3">
        <f t="shared" si="4"/>
        <v>6.08</v>
      </c>
      <c r="K7" s="3">
        <f t="shared" si="4"/>
        <v>6.08</v>
      </c>
      <c r="L7" s="3">
        <f t="shared" si="4"/>
        <v>0.06</v>
      </c>
      <c r="M7" s="3">
        <f t="shared" si="4"/>
        <v>0.06</v>
      </c>
      <c r="N7" s="3">
        <f t="shared" si="4"/>
        <v>0.03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-52000000000</v>
      </c>
      <c r="H8" s="2">
        <f>IFERROR(INDEX(D8:G8,COUNT(D8:G8)),"")</f>
        <v>-52000000000</v>
      </c>
      <c r="I8" s="2">
        <f t="shared" ref="I8:N8" si="5">IFERROR(INDEX(I51:I500,MATCH($C$8,$C$51:$C$500,0)),"")</f>
        <v>-113000000000</v>
      </c>
      <c r="J8" s="2">
        <f t="shared" si="5"/>
        <v>-25000000000</v>
      </c>
      <c r="K8" s="2">
        <f t="shared" si="5"/>
        <v>42000000000</v>
      </c>
      <c r="L8" s="2">
        <f t="shared" si="5"/>
        <v>57000000000</v>
      </c>
      <c r="M8" s="2">
        <f t="shared" si="5"/>
        <v>55000000000</v>
      </c>
      <c r="N8" s="2">
        <f t="shared" si="5"/>
        <v>26000000000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-8.51</v>
      </c>
      <c r="H9" s="3">
        <f>IFERROR(INDEX(D9:G9,COUNT(D9:G9)),"")</f>
        <v>-8.51</v>
      </c>
      <c r="I9" s="3">
        <f t="shared" ref="I9:N9" si="6">IFERROR(INDEX(I51:I500,MATCH($C$9,$C$51:$C$500,0)),"")</f>
        <v>-18.59</v>
      </c>
      <c r="J9" s="3">
        <f t="shared" si="6"/>
        <v>-4.1900000000000004</v>
      </c>
      <c r="K9" s="3">
        <f t="shared" si="6"/>
        <v>6.92</v>
      </c>
      <c r="L9" s="3">
        <f t="shared" si="6"/>
        <v>945.27</v>
      </c>
      <c r="M9" s="3">
        <f t="shared" si="6"/>
        <v>896.75</v>
      </c>
      <c r="N9" s="3">
        <f t="shared" si="6"/>
        <v>876.9</v>
      </c>
    </row>
    <row r="10" spans="1:14" ht="15.5" x14ac:dyDescent="0.35">
      <c r="C10" t="s">
        <v>17</v>
      </c>
      <c r="D10" s="3">
        <f ca="1">IFERROR(IF(D9=0,"",D2/D9),"")</f>
        <v>-31.492361927144536</v>
      </c>
      <c r="I10" s="3">
        <f t="shared" ref="I10:N10" ca="1" si="7">IFERROR(IF(I9=0,"",I2/I9),"")</f>
        <v>-20.97902097902098</v>
      </c>
      <c r="J10" s="3">
        <f t="shared" ca="1" si="7"/>
        <v>-84.964200477326955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62591906389</v>
      </c>
      <c r="H11" s="2">
        <f>IFERROR(INDEX(D11:G11,COUNT(D11:G11)),"")</f>
        <v>62591906389</v>
      </c>
      <c r="I11" s="2">
        <f t="shared" ref="I11:N11" si="8">IFERROR(INDEX(I51:I500,MATCH($C$11,$C$51:$C$500,0)),"")</f>
        <v>11433640110</v>
      </c>
      <c r="J11" s="2">
        <f t="shared" si="8"/>
        <v>51164815538</v>
      </c>
      <c r="K11" s="2">
        <f t="shared" si="8"/>
        <v>48880857437</v>
      </c>
      <c r="L11" s="2">
        <f t="shared" si="8"/>
        <v>31933106127</v>
      </c>
      <c r="M11" s="2">
        <f t="shared" si="8"/>
        <v>57869468354</v>
      </c>
      <c r="N11" s="2">
        <f t="shared" si="8"/>
        <v>2927275450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174000000000</v>
      </c>
      <c r="H12" s="2">
        <f>IFERROR(INDEX(D12:G12,COUNT(D12:G12)),"")</f>
        <v>174000000000</v>
      </c>
      <c r="I12" s="2">
        <f t="shared" ref="I12:N12" si="9">IFERROR(INDEX(I51:I500,MATCH($C$12,$C$51:$C$500,0)),"")</f>
        <v>122000000000</v>
      </c>
      <c r="J12" s="2">
        <f t="shared" si="9"/>
        <v>-21000000000</v>
      </c>
      <c r="K12" s="2">
        <f t="shared" si="9"/>
        <v>-49000000000</v>
      </c>
      <c r="L12" s="2">
        <f t="shared" si="9"/>
        <v>-32000000000</v>
      </c>
      <c r="M12" s="2">
        <f t="shared" si="9"/>
        <v>-58000000000</v>
      </c>
      <c r="N12" s="2">
        <f t="shared" si="9"/>
        <v>-3000000000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237000000000</v>
      </c>
      <c r="H13" s="2">
        <f>IFERROR(INDEX(D13:G13,COUNT(D13:G13)),"")</f>
        <v>237000000000</v>
      </c>
      <c r="I13" s="2">
        <f t="shared" ref="I13:N13" si="10">IFERROR(INDEX(I51:I500,MATCH($C$13,$C$51:$C$500,0)),"")</f>
        <v>134000000000</v>
      </c>
      <c r="J13" s="2">
        <f t="shared" si="10"/>
        <v>30000000000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27</v>
      </c>
      <c r="D15" s="2">
        <f>IFERROR(INDEX(D51:D500,MATCH($C$15,$C$51:$C$500,0)),"")</f>
        <v>-20498591733</v>
      </c>
      <c r="H15" s="2">
        <f>IFERROR(SUM(D15:G15)*(4/MAX(1,COUNT(D15:G15))),"")</f>
        <v>-81994366932</v>
      </c>
      <c r="I15" s="2">
        <f t="shared" ref="I15:N15" si="12">IFERROR(INDEX(I51:I500,MATCH($C$15,$C$51:$C$500,0)),"")</f>
        <v>-52883109539</v>
      </c>
      <c r="J15" s="2">
        <f t="shared" si="12"/>
        <v>-19302675926</v>
      </c>
      <c r="K15" s="2">
        <f t="shared" si="12"/>
        <v>-19999840148</v>
      </c>
      <c r="L15" s="2">
        <f t="shared" si="12"/>
        <v>-30532602985</v>
      </c>
      <c r="M15" s="2">
        <f t="shared" si="12"/>
        <v>-11194532955</v>
      </c>
      <c r="N15" s="2">
        <f t="shared" si="12"/>
        <v>-343065362</v>
      </c>
    </row>
    <row r="16" spans="1:14" ht="15.5" x14ac:dyDescent="0.35">
      <c r="C16" t="s">
        <v>28</v>
      </c>
      <c r="D16" s="2">
        <f>IFERROR(INDEX(D51:D500,MATCH($C$16,$C$51:$C$500,0)),"")</f>
        <v>81442816328</v>
      </c>
      <c r="H16" s="2">
        <f>IFERROR(SUM(D16:G16)*(4/MAX(1,COUNT(D16:G16))),"")</f>
        <v>325771265312</v>
      </c>
      <c r="I16" s="2">
        <f t="shared" ref="I16:N16" si="13">IFERROR(INDEX(I51:I500,MATCH($C$16,$C$51:$C$500,0)),"")</f>
        <v>26140495060</v>
      </c>
      <c r="J16" s="2">
        <f t="shared" si="13"/>
        <v>53255292554</v>
      </c>
      <c r="K16" s="2">
        <f t="shared" si="13"/>
        <v>81953160532</v>
      </c>
      <c r="L16" s="2">
        <f t="shared" si="13"/>
        <v>139397836340</v>
      </c>
      <c r="M16" s="2">
        <f t="shared" si="13"/>
        <v>58685500671</v>
      </c>
      <c r="N16" s="2">
        <f t="shared" si="13"/>
        <v>-13468176077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</row>
    <row r="19" spans="1:14" ht="15.5" x14ac:dyDescent="0.35">
      <c r="A19" t="s">
        <v>36</v>
      </c>
      <c r="C19" t="s">
        <v>37</v>
      </c>
    </row>
    <row r="20" spans="1:14" ht="15.5" x14ac:dyDescent="0.35">
      <c r="A20" t="s">
        <v>38</v>
      </c>
      <c r="C20" t="s">
        <v>39</v>
      </c>
      <c r="D20" s="2">
        <f ca="1">IFERROR(D21*D2,"")</f>
        <v>1629440000000</v>
      </c>
      <c r="H20" s="2">
        <f t="shared" ref="H20:N20" ca="1" si="14">IFERROR(H21*H2,"")</f>
        <v>1629440000000</v>
      </c>
      <c r="I20" s="2">
        <f t="shared" ca="1" si="14"/>
        <v>2371200000000</v>
      </c>
      <c r="J20" s="2">
        <f t="shared" ca="1" si="14"/>
        <v>2164480000000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6080000000</v>
      </c>
      <c r="H21" s="2">
        <f>IFERROR(INDEX(D21:G21,COUNT(D21:G21)),"")</f>
        <v>6080000000</v>
      </c>
      <c r="I21" s="2">
        <f t="shared" ref="I21:N21" si="15">IFERROR(INDEX(I51:I500,MATCH($C$7,$C$51:$C$500,0)),"")</f>
        <v>6080000000</v>
      </c>
      <c r="J21" s="2">
        <f t="shared" si="15"/>
        <v>6080000000</v>
      </c>
      <c r="K21" s="2">
        <f t="shared" si="15"/>
        <v>6080000000</v>
      </c>
      <c r="L21" s="2">
        <f t="shared" si="15"/>
        <v>60000000</v>
      </c>
      <c r="M21" s="2">
        <f t="shared" si="15"/>
        <v>60000000</v>
      </c>
      <c r="N21" s="2">
        <f t="shared" si="15"/>
        <v>30000000</v>
      </c>
    </row>
    <row r="23" spans="1:14" ht="15.5" x14ac:dyDescent="0.35">
      <c r="B23" t="s">
        <v>40</v>
      </c>
      <c r="C23" t="s">
        <v>41</v>
      </c>
      <c r="D23" s="3">
        <f>IFERROR(D5/D6*100,"")</f>
        <v>29.185476501106105</v>
      </c>
      <c r="H23" s="3">
        <f t="shared" ref="H23:N23" si="16">IFERROR(H5/H6*100,"")</f>
        <v>116.74190600442442</v>
      </c>
      <c r="I23" s="3">
        <f t="shared" si="16"/>
        <v>-18.121184573385882</v>
      </c>
      <c r="J23" s="3">
        <f t="shared" si="16"/>
        <v>19.438352574937927</v>
      </c>
      <c r="K23" s="3">
        <f t="shared" si="16"/>
        <v>43.676365259774229</v>
      </c>
      <c r="L23" s="3">
        <f t="shared" si="16"/>
        <v>123.34929137184997</v>
      </c>
      <c r="M23" s="3">
        <f t="shared" si="16"/>
        <v>96.919261971663289</v>
      </c>
      <c r="N23" s="3">
        <f t="shared" si="16"/>
        <v>-316.05447583158525</v>
      </c>
    </row>
    <row r="24" spans="1:14" ht="15.5" x14ac:dyDescent="0.35">
      <c r="C24" t="s">
        <v>42</v>
      </c>
      <c r="D24" s="4" t="str">
        <f>IFERROR(_xlfn.RRI(5,I23,D23),"")</f>
        <v/>
      </c>
      <c r="H24" s="4">
        <f t="shared" ref="H24:N24" si="17">IFERROR(_xlfn.RRI(5,M23,H23),"")</f>
        <v>3.7918699081841645E-2</v>
      </c>
      <c r="I24" s="4">
        <f t="shared" si="17"/>
        <v>-0.4354727273700687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43</v>
      </c>
      <c r="C25" t="s">
        <v>44</v>
      </c>
      <c r="D25" s="3">
        <f>IFERROR(INDEX(D51:D500,MATCH($A$25,$C$51:$C$500,0)),"")</f>
        <v>10.02</v>
      </c>
      <c r="H25" s="3">
        <f>IFERROR(INDEX(D25:G25,COUNT(D25:G25)),"")</f>
        <v>10.02</v>
      </c>
      <c r="I25" s="3">
        <f t="shared" ref="I25:N25" si="18">IFERROR(INDEX(I51:I500,MATCH($C$25,$C$51:$C$500,0)),"")</f>
        <v>-4.4000000000000004</v>
      </c>
      <c r="J25" s="3">
        <f t="shared" si="18"/>
        <v>5.58</v>
      </c>
      <c r="K25" s="3">
        <f t="shared" si="18"/>
        <v>10.19</v>
      </c>
      <c r="L25" s="3">
        <f t="shared" si="18"/>
        <v>1789.95</v>
      </c>
      <c r="M25" s="3">
        <f t="shared" si="18"/>
        <v>780.84</v>
      </c>
      <c r="N25" s="3">
        <f t="shared" si="18"/>
        <v>-463.46</v>
      </c>
    </row>
    <row r="26" spans="1:14" ht="15.5" x14ac:dyDescent="0.35">
      <c r="C26" t="s">
        <v>45</v>
      </c>
      <c r="D26" s="4" t="str">
        <f>IFERROR(_xlfn.RRI(5,I25,D25),"")</f>
        <v/>
      </c>
      <c r="H26" s="4">
        <f t="shared" ref="H26:N26" si="19">IFERROR(_xlfn.RRI(5,M25,H25),"")</f>
        <v>-0.58153307880543359</v>
      </c>
      <c r="I26" s="4">
        <f t="shared" si="19"/>
        <v>-0.60600738286393507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46</v>
      </c>
      <c r="D27" s="3">
        <f>IFERROR(D4/D21,"")</f>
        <v>62.464113467927632</v>
      </c>
      <c r="H27" s="3">
        <f t="shared" ref="H27:N27" si="20">IFERROR(H4/H21,"")</f>
        <v>249.85645387171053</v>
      </c>
      <c r="I27" s="3">
        <f t="shared" si="20"/>
        <v>193.69731608453947</v>
      </c>
      <c r="J27" s="3">
        <f t="shared" si="20"/>
        <v>101.31700330526316</v>
      </c>
      <c r="K27" s="3">
        <f t="shared" si="20"/>
        <v>152.62202848832237</v>
      </c>
      <c r="L27" s="3">
        <f t="shared" si="20"/>
        <v>14464.043825616667</v>
      </c>
      <c r="M27" s="3">
        <f t="shared" si="20"/>
        <v>4318.1557209333332</v>
      </c>
      <c r="N27" s="3">
        <f t="shared" si="20"/>
        <v>3451.4190008999999</v>
      </c>
    </row>
    <row r="28" spans="1:14" ht="15.5" x14ac:dyDescent="0.35">
      <c r="C28" t="s">
        <v>47</v>
      </c>
      <c r="D28" s="4">
        <f>IFERROR(_xlfn.RRI(5,I27,D27),"")</f>
        <v>-0.2025537951967149</v>
      </c>
      <c r="H28" s="4">
        <f t="shared" ref="H28:N28" si="21">IFERROR(_xlfn.RRI(5,M27,H27),"")</f>
        <v>-0.4344403013187782</v>
      </c>
      <c r="I28" s="4">
        <f t="shared" si="21"/>
        <v>-0.43788498846113288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48</v>
      </c>
      <c r="H29" s="4">
        <f t="shared" ref="H29:N29" si="22">IFERROR(((H25-I25)/I25)*100%,"")</f>
        <v>-3.2772727272727269</v>
      </c>
      <c r="I29" s="4">
        <f t="shared" si="22"/>
        <v>-1.7885304659498209</v>
      </c>
      <c r="J29" s="4">
        <f t="shared" si="22"/>
        <v>-0.45240431795878311</v>
      </c>
      <c r="K29" s="4">
        <f t="shared" si="22"/>
        <v>-0.99430710355037843</v>
      </c>
      <c r="L29" s="4">
        <f t="shared" si="22"/>
        <v>1.2923390195174427</v>
      </c>
      <c r="M29" s="4">
        <f t="shared" si="22"/>
        <v>-2.6848055927156604</v>
      </c>
      <c r="N29" s="4" t="str">
        <f t="shared" si="22"/>
        <v/>
      </c>
    </row>
    <row r="30" spans="1:14" ht="15.5" x14ac:dyDescent="0.35">
      <c r="C30" t="s">
        <v>49</v>
      </c>
      <c r="H30" s="4">
        <f t="shared" ref="H30:N30" si="23">IFERROR(((H27-I27)/I27)*100%,"")</f>
        <v>0.28993245194301159</v>
      </c>
      <c r="I30" s="4">
        <f t="shared" si="23"/>
        <v>0.91179476065768505</v>
      </c>
      <c r="J30" s="4">
        <f t="shared" si="23"/>
        <v>-0.33615740592115595</v>
      </c>
      <c r="K30" s="4">
        <f t="shared" si="23"/>
        <v>-0.9894481771260939</v>
      </c>
      <c r="L30" s="4">
        <f t="shared" si="23"/>
        <v>2.3495882873094684</v>
      </c>
      <c r="M30" s="4">
        <f t="shared" si="23"/>
        <v>0.25112474602687218</v>
      </c>
      <c r="N30" s="4" t="str">
        <f t="shared" si="23"/>
        <v/>
      </c>
    </row>
    <row r="32" spans="1:14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34.33</v>
      </c>
      <c r="H32" s="3">
        <f>IFERROR(INDEX(D32:G32,COUNT(D32:G32)),"")</f>
        <v>34.33</v>
      </c>
      <c r="I32" s="3">
        <f t="shared" ref="I32:N32" si="24">IFERROR(INDEX(I51:I500,MATCH($C$32,$C$51:$C$500,0)),"")</f>
        <v>24.31</v>
      </c>
      <c r="J32" s="3">
        <f t="shared" si="24"/>
        <v>28.72</v>
      </c>
      <c r="K32" s="3">
        <f t="shared" si="24"/>
        <v>23.14</v>
      </c>
      <c r="L32" s="3">
        <f t="shared" si="24"/>
        <v>1448.56</v>
      </c>
      <c r="M32" s="3">
        <f t="shared" si="24"/>
        <v>812.7</v>
      </c>
      <c r="N32" s="3">
        <f t="shared" si="24"/>
        <v>139.85</v>
      </c>
    </row>
    <row r="33" spans="1:14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7.69</v>
      </c>
      <c r="H33" s="3">
        <f>IFERROR(INDEX(D33:G33,COUNT(D33:G33)),"")</f>
        <v>7.69</v>
      </c>
      <c r="I33" s="3">
        <f t="shared" ref="I33:N33" si="25">IFERROR(INDEX(I51:I500,MATCH($C$33,$C$51:$C$500,0)),"")</f>
        <v>16.04</v>
      </c>
      <c r="J33" s="3">
        <f t="shared" si="25"/>
        <v>12.4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26.35</v>
      </c>
      <c r="H34" s="3">
        <f>IFERROR(INDEX(D34:G34,COUNT(D34:G34)),"")</f>
        <v>26.35</v>
      </c>
      <c r="I34" s="3">
        <f t="shared" ref="I34:N34" si="26">IFERROR(INDEX(I51:I500,MATCH($C$34,$C$51:$C$500,0)),"")</f>
        <v>-88.64</v>
      </c>
      <c r="J34" s="3">
        <f t="shared" si="26"/>
        <v>63.8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4.2300000000000004</v>
      </c>
      <c r="H35" s="3">
        <f>IFERROR(INDEX(D35:G35,COUNT(D35:G35)),"")</f>
        <v>4.2300000000000004</v>
      </c>
      <c r="I35" s="3">
        <f t="shared" ref="I35:N35" si="27">IFERROR(INDEX(I51:I500,MATCH($C$35,$C$51:$C$500,0)),"")</f>
        <v>2.0099999999999998</v>
      </c>
      <c r="J35" s="3">
        <f t="shared" si="27"/>
        <v>3.51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</row>
    <row r="51" spans="2:14" ht="15.5" x14ac:dyDescent="0.35">
      <c r="B51" t="s">
        <v>71</v>
      </c>
      <c r="C51" t="s">
        <v>5</v>
      </c>
      <c r="D51" s="5">
        <v>379781809885</v>
      </c>
      <c r="E51" s="5">
        <v>345573571392</v>
      </c>
      <c r="F51" s="5">
        <v>353963370392</v>
      </c>
      <c r="G51" s="5">
        <v>230256733023</v>
      </c>
      <c r="I51" s="5">
        <v>1177679681794</v>
      </c>
      <c r="J51" s="5">
        <v>616007380096</v>
      </c>
      <c r="K51" s="5">
        <v>927941933209</v>
      </c>
      <c r="L51" s="5">
        <v>867842629537</v>
      </c>
      <c r="M51" s="5">
        <v>259089343256</v>
      </c>
      <c r="N51" s="5">
        <v>103542570027</v>
      </c>
    </row>
    <row r="52" spans="2:14" ht="15.5" x14ac:dyDescent="0.35">
      <c r="C52" t="s">
        <v>72</v>
      </c>
      <c r="D52" s="5">
        <v>-285896871626</v>
      </c>
      <c r="E52" s="5">
        <v>-299400820523</v>
      </c>
      <c r="F52" s="5">
        <v>-269411098441</v>
      </c>
      <c r="G52" s="5">
        <v>-173568851956</v>
      </c>
      <c r="I52" s="5">
        <v>-914080120752</v>
      </c>
      <c r="J52" s="5">
        <v>-513962181239</v>
      </c>
      <c r="K52" s="5">
        <v>-799173592455</v>
      </c>
      <c r="L52" s="5">
        <v>-692566971186</v>
      </c>
      <c r="M52" s="5">
        <v>-175087332739</v>
      </c>
      <c r="N52" s="5">
        <v>-88246163816</v>
      </c>
    </row>
    <row r="53" spans="2:14" ht="15.5" x14ac:dyDescent="0.35">
      <c r="C53" t="s">
        <v>73</v>
      </c>
      <c r="D53" s="5">
        <v>93884938259</v>
      </c>
      <c r="E53" s="5">
        <v>46172750869</v>
      </c>
      <c r="F53" s="5">
        <v>84552271951</v>
      </c>
      <c r="G53" s="5">
        <v>56687881067</v>
      </c>
      <c r="I53" s="5">
        <v>263599561042</v>
      </c>
      <c r="J53" s="5">
        <v>102045198857</v>
      </c>
      <c r="K53" s="5">
        <v>128768340754</v>
      </c>
      <c r="L53" s="5">
        <v>175275658351</v>
      </c>
      <c r="M53" s="5">
        <v>84002010517</v>
      </c>
      <c r="N53" s="5">
        <v>15296406211</v>
      </c>
    </row>
    <row r="54" spans="2:14" ht="15.5" x14ac:dyDescent="0.35">
      <c r="C54" t="s">
        <v>74</v>
      </c>
      <c r="D54" s="5">
        <v>-4494396909</v>
      </c>
      <c r="E54" s="5">
        <v>27538244714</v>
      </c>
      <c r="F54" s="5">
        <v>-61723419672</v>
      </c>
      <c r="G54" s="5">
        <v>-6181987797</v>
      </c>
      <c r="I54" s="5">
        <v>-40602190291</v>
      </c>
      <c r="J54" s="5">
        <v>-48319107602</v>
      </c>
      <c r="K54" s="5">
        <v>-49416600136</v>
      </c>
      <c r="L54" s="5">
        <v>-37994877088</v>
      </c>
      <c r="M54" s="5">
        <v>-25609978359</v>
      </c>
      <c r="N54" s="5">
        <v>-28130470627</v>
      </c>
    </row>
    <row r="55" spans="2:14" ht="15.5" x14ac:dyDescent="0.35">
      <c r="C55" t="s">
        <v>75</v>
      </c>
      <c r="E55" s="5">
        <v>46648640326</v>
      </c>
      <c r="F55" s="5">
        <v>-46648640326</v>
      </c>
      <c r="L55" s="5">
        <v>-9692861714</v>
      </c>
      <c r="M55" s="5">
        <v>-5046833955</v>
      </c>
    </row>
    <row r="56" spans="2:14" ht="15.5" x14ac:dyDescent="0.35">
      <c r="C56" t="s">
        <v>77</v>
      </c>
      <c r="D56" s="5">
        <v>-4494396909</v>
      </c>
      <c r="E56" s="5">
        <v>-19110395612</v>
      </c>
      <c r="F56" s="5">
        <v>-15074779346</v>
      </c>
      <c r="G56" s="5">
        <v>-6181987797</v>
      </c>
      <c r="I56" s="5">
        <v>-40602190291</v>
      </c>
      <c r="J56" s="5">
        <v>-48319107602</v>
      </c>
      <c r="K56" s="5">
        <v>-49416600136</v>
      </c>
      <c r="L56" s="5">
        <v>-28302015374</v>
      </c>
      <c r="M56" s="5">
        <v>-20563144404</v>
      </c>
      <c r="N56" s="5">
        <v>-28130470627</v>
      </c>
    </row>
    <row r="57" spans="2:14" ht="15.5" x14ac:dyDescent="0.35">
      <c r="C57" t="s">
        <v>79</v>
      </c>
      <c r="D57" s="5">
        <v>89390541350</v>
      </c>
      <c r="E57" s="5">
        <v>73710995583</v>
      </c>
      <c r="F57" s="5">
        <v>22828852279</v>
      </c>
      <c r="G57" s="5">
        <v>50505893270</v>
      </c>
      <c r="I57" s="5">
        <v>222997370751</v>
      </c>
      <c r="J57" s="5">
        <v>53726091255</v>
      </c>
      <c r="K57" s="5">
        <v>79351740618</v>
      </c>
      <c r="L57" s="5">
        <v>137280781263</v>
      </c>
      <c r="M57" s="5">
        <v>58392032158</v>
      </c>
      <c r="N57" s="5">
        <v>-12834064416</v>
      </c>
    </row>
    <row r="58" spans="2:14" ht="15.5" x14ac:dyDescent="0.35">
      <c r="C58" t="s">
        <v>80</v>
      </c>
      <c r="D58" s="5">
        <v>-7947725022</v>
      </c>
      <c r="E58" s="5">
        <v>-188540328665</v>
      </c>
      <c r="F58" s="5">
        <v>-5636269654</v>
      </c>
      <c r="G58" s="5">
        <v>2146907991</v>
      </c>
      <c r="I58" s="5">
        <v>-196856875691</v>
      </c>
      <c r="J58" s="5">
        <v>-470798701</v>
      </c>
      <c r="K58" s="5">
        <v>2601419914</v>
      </c>
      <c r="L58" s="5">
        <v>2117055077</v>
      </c>
      <c r="M58" s="5">
        <v>293468513</v>
      </c>
      <c r="N58" s="5">
        <v>-634111661</v>
      </c>
    </row>
    <row r="59" spans="2:14" ht="15.5" x14ac:dyDescent="0.35">
      <c r="C59" t="s">
        <v>78</v>
      </c>
      <c r="D59" s="5">
        <v>-6016</v>
      </c>
      <c r="E59" s="5">
        <v>-5760</v>
      </c>
      <c r="F59" s="5">
        <v>-5258</v>
      </c>
      <c r="G59" s="5">
        <v>-10491</v>
      </c>
      <c r="I59" s="5">
        <v>-28872</v>
      </c>
      <c r="J59" s="5">
        <v>-660775</v>
      </c>
      <c r="K59" s="5">
        <v>-3594104</v>
      </c>
    </row>
    <row r="60" spans="2:14" ht="15.5" x14ac:dyDescent="0.35">
      <c r="C60" t="s">
        <v>81</v>
      </c>
      <c r="D60" s="5">
        <v>-7947725022</v>
      </c>
      <c r="E60" s="5">
        <v>-188540328665</v>
      </c>
      <c r="F60" s="5">
        <v>-5636269654</v>
      </c>
      <c r="G60" s="5">
        <v>2146907991</v>
      </c>
      <c r="I60" s="5">
        <v>-196856875691</v>
      </c>
      <c r="J60" s="5">
        <v>-470798701</v>
      </c>
      <c r="K60" s="5">
        <v>2601419914</v>
      </c>
      <c r="L60" s="5">
        <v>2117055077</v>
      </c>
      <c r="M60" s="5">
        <v>293468513</v>
      </c>
      <c r="N60" s="5">
        <v>-634111661</v>
      </c>
    </row>
    <row r="61" spans="2:14" ht="15.5" x14ac:dyDescent="0.35">
      <c r="C61" t="s">
        <v>28</v>
      </c>
      <c r="D61" s="5">
        <v>81442816328</v>
      </c>
      <c r="E61" s="5">
        <v>-114829333082</v>
      </c>
      <c r="F61" s="5">
        <v>17192582625</v>
      </c>
      <c r="G61" s="5">
        <v>52652801261</v>
      </c>
      <c r="I61" s="5">
        <v>26140495060</v>
      </c>
      <c r="J61" s="5">
        <v>53255292554</v>
      </c>
      <c r="K61" s="5">
        <v>81953160532</v>
      </c>
      <c r="L61" s="5">
        <v>139397836340</v>
      </c>
      <c r="M61" s="5">
        <v>58685500671</v>
      </c>
      <c r="N61" s="5">
        <v>-13468176077</v>
      </c>
    </row>
    <row r="62" spans="2:14" ht="15.5" x14ac:dyDescent="0.35">
      <c r="C62" t="s">
        <v>27</v>
      </c>
      <c r="D62" s="5">
        <v>-20498591733</v>
      </c>
      <c r="E62" s="5">
        <v>-52883109539</v>
      </c>
      <c r="F62" s="5">
        <v>29672413221</v>
      </c>
      <c r="G62" s="5">
        <v>-11791130994</v>
      </c>
      <c r="I62" s="5">
        <v>-52883109539</v>
      </c>
      <c r="J62" s="5">
        <v>-19302675926</v>
      </c>
      <c r="K62" s="5">
        <v>-19999840148</v>
      </c>
      <c r="L62" s="5">
        <v>-30532602985</v>
      </c>
      <c r="M62" s="5">
        <v>-11194532955</v>
      </c>
      <c r="N62" s="5">
        <v>-343065362</v>
      </c>
    </row>
    <row r="63" spans="2:14" ht="15.5" x14ac:dyDescent="0.35">
      <c r="C63" t="s">
        <v>82</v>
      </c>
      <c r="E63" s="5">
        <v>-52883109539</v>
      </c>
      <c r="I63" s="5">
        <v>-52883109539</v>
      </c>
      <c r="J63" s="5">
        <v>-19302675926</v>
      </c>
      <c r="K63" s="5">
        <v>-19999840148</v>
      </c>
      <c r="L63" s="5">
        <v>-31814255220</v>
      </c>
      <c r="M63" s="5">
        <v>-11715218240</v>
      </c>
    </row>
    <row r="64" spans="2:14" ht="15.5" x14ac:dyDescent="0.35">
      <c r="C64" t="s">
        <v>83</v>
      </c>
      <c r="L64" s="5">
        <v>1281652235</v>
      </c>
      <c r="M64" s="5">
        <v>520685285</v>
      </c>
      <c r="N64" s="5">
        <v>-343065362</v>
      </c>
    </row>
    <row r="65" spans="2:14" ht="15.5" x14ac:dyDescent="0.35">
      <c r="C65" t="s">
        <v>84</v>
      </c>
      <c r="D65" s="5">
        <v>-20498591733</v>
      </c>
      <c r="E65" s="5">
        <v>-52883109539</v>
      </c>
      <c r="F65" s="5">
        <v>29672413221</v>
      </c>
      <c r="G65" s="5">
        <v>-11791130994</v>
      </c>
      <c r="I65" s="5">
        <v>-52883109539</v>
      </c>
      <c r="J65" s="5">
        <v>-19302675926</v>
      </c>
      <c r="K65" s="5">
        <v>-19999840148</v>
      </c>
      <c r="L65" s="5">
        <v>-30532602985</v>
      </c>
      <c r="M65" s="5">
        <v>-11194532955</v>
      </c>
      <c r="N65" s="5">
        <v>-343065362</v>
      </c>
    </row>
    <row r="66" spans="2:14" ht="15.5" x14ac:dyDescent="0.35">
      <c r="C66" t="s">
        <v>431</v>
      </c>
      <c r="K66" s="5">
        <v>37412</v>
      </c>
    </row>
    <row r="67" spans="2:14" ht="15.5" x14ac:dyDescent="0.35">
      <c r="C67" t="s">
        <v>85</v>
      </c>
      <c r="D67" s="5">
        <v>60944224595</v>
      </c>
      <c r="E67" s="5">
        <v>-167712442621</v>
      </c>
      <c r="F67" s="5">
        <v>46864995846</v>
      </c>
      <c r="G67" s="5">
        <v>40861670267</v>
      </c>
      <c r="I67" s="5">
        <v>-26742614479</v>
      </c>
      <c r="J67" s="5">
        <v>33952616628</v>
      </c>
      <c r="K67" s="5">
        <v>61953357796</v>
      </c>
      <c r="L67" s="5">
        <v>108865233355</v>
      </c>
      <c r="M67" s="5">
        <v>47490967716</v>
      </c>
      <c r="N67" s="5">
        <v>-13811241439</v>
      </c>
    </row>
    <row r="68" spans="2:14" ht="15.5" x14ac:dyDescent="0.35">
      <c r="C68" t="s">
        <v>86</v>
      </c>
      <c r="K68" s="5">
        <v>-496023840</v>
      </c>
      <c r="L68" s="5">
        <v>-192177180</v>
      </c>
      <c r="M68" s="5">
        <v>415092580</v>
      </c>
      <c r="N68" s="5">
        <v>639756800</v>
      </c>
    </row>
    <row r="69" spans="2:14" ht="15.5" x14ac:dyDescent="0.35">
      <c r="C69" t="s">
        <v>87</v>
      </c>
      <c r="D69" s="5">
        <v>60944224595</v>
      </c>
      <c r="E69" s="5">
        <v>-167766151944</v>
      </c>
      <c r="F69" s="5">
        <v>46864995846</v>
      </c>
      <c r="G69" s="5">
        <v>40861670267</v>
      </c>
      <c r="I69" s="5">
        <v>-26796323802</v>
      </c>
      <c r="J69" s="5">
        <v>33952616628</v>
      </c>
      <c r="K69" s="5">
        <v>61457333956</v>
      </c>
      <c r="L69" s="5">
        <v>108673056175</v>
      </c>
      <c r="M69" s="5">
        <v>47906060296</v>
      </c>
      <c r="N69" s="5">
        <v>-13171484639</v>
      </c>
    </row>
    <row r="70" spans="2:14" ht="15.5" x14ac:dyDescent="0.35">
      <c r="C70" t="s">
        <v>88</v>
      </c>
      <c r="D70" s="5">
        <v>60944224595</v>
      </c>
      <c r="E70" s="5">
        <v>-167712442621</v>
      </c>
      <c r="F70" s="5">
        <v>46864995846</v>
      </c>
      <c r="G70" s="5">
        <v>40861670267</v>
      </c>
      <c r="I70" s="5">
        <v>-26742614479</v>
      </c>
      <c r="J70" s="5">
        <v>33952616628</v>
      </c>
      <c r="K70" s="5">
        <v>61953357796</v>
      </c>
      <c r="L70" s="5">
        <v>108865233355</v>
      </c>
      <c r="M70" s="5">
        <v>47490967716</v>
      </c>
      <c r="N70" s="5">
        <v>-13811241439</v>
      </c>
    </row>
    <row r="71" spans="2:14" ht="15.5" x14ac:dyDescent="0.35">
      <c r="C71" t="s">
        <v>7</v>
      </c>
      <c r="D71" s="5">
        <v>60944230611</v>
      </c>
      <c r="E71" s="5">
        <v>-167766146184</v>
      </c>
      <c r="F71" s="5">
        <v>46865001104</v>
      </c>
      <c r="G71" s="5">
        <v>40861680758</v>
      </c>
      <c r="I71" s="5">
        <v>-26796294930</v>
      </c>
      <c r="J71" s="5">
        <v>33953277403</v>
      </c>
      <c r="K71" s="5">
        <v>61460928060</v>
      </c>
      <c r="L71" s="5">
        <v>108673056175</v>
      </c>
      <c r="M71" s="5">
        <v>47906060296</v>
      </c>
      <c r="N71" s="5">
        <v>-13171484639</v>
      </c>
    </row>
    <row r="72" spans="2:14" ht="15.5" x14ac:dyDescent="0.35">
      <c r="C72" t="s">
        <v>90</v>
      </c>
      <c r="D72" s="5">
        <v>60944224595</v>
      </c>
      <c r="E72" s="5">
        <v>-167712442621</v>
      </c>
      <c r="F72" s="5">
        <v>46864995846</v>
      </c>
      <c r="G72" s="5">
        <v>40861670267</v>
      </c>
      <c r="I72" s="5">
        <v>-26742614479</v>
      </c>
      <c r="J72" s="5">
        <v>33952616628</v>
      </c>
      <c r="K72" s="5">
        <v>61953357796</v>
      </c>
      <c r="L72" s="5">
        <v>108865233355</v>
      </c>
      <c r="M72" s="5">
        <v>47490967716</v>
      </c>
      <c r="N72" s="5">
        <v>-13811241439</v>
      </c>
    </row>
    <row r="73" spans="2:14" ht="15.5" x14ac:dyDescent="0.35">
      <c r="C73" t="s">
        <v>91</v>
      </c>
      <c r="D73" s="5">
        <v>60944224595</v>
      </c>
      <c r="E73" s="5">
        <v>-167766151944</v>
      </c>
      <c r="F73" s="5">
        <v>46864995846</v>
      </c>
      <c r="G73" s="5">
        <v>40861670267</v>
      </c>
      <c r="I73" s="5">
        <v>-26796323802</v>
      </c>
      <c r="J73" s="5">
        <v>33952616628</v>
      </c>
      <c r="K73" s="5">
        <v>61457333956</v>
      </c>
      <c r="L73" s="5">
        <v>108673056175</v>
      </c>
      <c r="M73" s="5">
        <v>47906060296</v>
      </c>
      <c r="N73" s="5">
        <v>-13171484639</v>
      </c>
    </row>
    <row r="74" spans="2:14" ht="15.5" x14ac:dyDescent="0.35">
      <c r="C74" t="s">
        <v>92</v>
      </c>
      <c r="D74" s="5">
        <v>60944224595</v>
      </c>
      <c r="E74" s="5">
        <v>-167766151944</v>
      </c>
      <c r="F74" s="5">
        <v>46864995846</v>
      </c>
      <c r="G74" s="5">
        <v>40861670267</v>
      </c>
      <c r="I74" s="5">
        <v>-26796323802</v>
      </c>
      <c r="J74" s="5">
        <v>33952616628</v>
      </c>
      <c r="K74" s="5">
        <v>61457333956</v>
      </c>
      <c r="L74" s="5">
        <v>108673056175</v>
      </c>
      <c r="M74" s="5">
        <v>47906060296</v>
      </c>
      <c r="N74" s="5">
        <v>-13171484639</v>
      </c>
    </row>
    <row r="76" spans="2:14" ht="15.5" x14ac:dyDescent="0.35">
      <c r="B76" t="s">
        <v>93</v>
      </c>
      <c r="C76" t="s">
        <v>94</v>
      </c>
    </row>
    <row r="77" spans="2:14" ht="15.5" x14ac:dyDescent="0.35">
      <c r="C77" t="s">
        <v>95</v>
      </c>
    </row>
    <row r="78" spans="2:14" ht="15.5" x14ac:dyDescent="0.35">
      <c r="C78" t="s">
        <v>19</v>
      </c>
      <c r="D78" s="5">
        <v>62591906389</v>
      </c>
      <c r="E78" s="5">
        <v>11433640110</v>
      </c>
      <c r="F78" s="5">
        <v>22332827348</v>
      </c>
      <c r="G78" s="5">
        <v>24033843082</v>
      </c>
      <c r="I78" s="5">
        <v>11433640110</v>
      </c>
      <c r="J78" s="5">
        <v>51164815538</v>
      </c>
      <c r="K78" s="5">
        <v>48880857437</v>
      </c>
      <c r="L78" s="5">
        <v>31933106127</v>
      </c>
      <c r="M78" s="5">
        <v>57869468354</v>
      </c>
      <c r="N78" s="5">
        <v>2927275450</v>
      </c>
    </row>
    <row r="79" spans="2:14" ht="15.5" x14ac:dyDescent="0.35">
      <c r="C79" t="s">
        <v>96</v>
      </c>
      <c r="D79" s="5">
        <v>86432415001</v>
      </c>
      <c r="E79" s="5">
        <v>54626450772</v>
      </c>
      <c r="F79" s="5">
        <v>91017947184</v>
      </c>
      <c r="G79" s="5">
        <v>28988795711</v>
      </c>
      <c r="I79" s="5">
        <v>54626450772</v>
      </c>
      <c r="J79" s="5">
        <v>36246222262</v>
      </c>
      <c r="K79" s="5">
        <v>129390599154</v>
      </c>
      <c r="L79" s="5">
        <v>44715419209</v>
      </c>
      <c r="M79" s="5">
        <v>48075150836</v>
      </c>
      <c r="N79" s="5">
        <v>2927478724</v>
      </c>
    </row>
    <row r="80" spans="2:14" ht="15.5" x14ac:dyDescent="0.35">
      <c r="C80" t="s">
        <v>97</v>
      </c>
      <c r="M80" s="5">
        <v>12277972970</v>
      </c>
      <c r="N80" s="5">
        <v>10316195100</v>
      </c>
    </row>
    <row r="81" spans="3:14" ht="15.5" x14ac:dyDescent="0.35">
      <c r="C81" t="s">
        <v>98</v>
      </c>
      <c r="K81" s="5">
        <v>16310000</v>
      </c>
      <c r="L81" s="5">
        <v>10170594009</v>
      </c>
      <c r="M81" s="5">
        <v>13608053883</v>
      </c>
      <c r="N81" s="5">
        <v>12021330364</v>
      </c>
    </row>
    <row r="82" spans="3:14" ht="15.5" x14ac:dyDescent="0.35">
      <c r="C82" t="s">
        <v>99</v>
      </c>
      <c r="D82" s="5">
        <v>86432415001</v>
      </c>
      <c r="E82" s="5">
        <v>54626450772</v>
      </c>
      <c r="F82" s="5">
        <v>91017947184</v>
      </c>
      <c r="G82" s="5">
        <v>28988795711</v>
      </c>
      <c r="I82" s="5">
        <v>54626450772</v>
      </c>
      <c r="J82" s="5">
        <v>36246222262</v>
      </c>
      <c r="K82" s="5">
        <v>129390599154</v>
      </c>
      <c r="L82" s="5">
        <v>44715419209</v>
      </c>
      <c r="M82" s="5">
        <v>48075150836</v>
      </c>
      <c r="N82" s="5">
        <v>2927478724</v>
      </c>
    </row>
    <row r="83" spans="3:14" ht="15.5" x14ac:dyDescent="0.35">
      <c r="C83" t="s">
        <v>100</v>
      </c>
      <c r="D83" s="5">
        <v>22237885345</v>
      </c>
      <c r="E83" s="5">
        <v>22216755445</v>
      </c>
      <c r="F83" s="5">
        <v>24653310183</v>
      </c>
      <c r="G83" s="5">
        <v>2218751903</v>
      </c>
      <c r="I83" s="5">
        <v>22216755445</v>
      </c>
      <c r="J83" s="5">
        <v>331981230</v>
      </c>
      <c r="K83" s="5">
        <v>4933984944</v>
      </c>
      <c r="L83" s="5">
        <v>1112468646</v>
      </c>
      <c r="N83" s="5">
        <v>524538393</v>
      </c>
    </row>
    <row r="84" spans="3:14" ht="15.5" x14ac:dyDescent="0.35">
      <c r="C84" t="s">
        <v>101</v>
      </c>
      <c r="D84" s="5">
        <v>22237885345</v>
      </c>
      <c r="E84" s="5">
        <v>22216755445</v>
      </c>
      <c r="F84" s="5">
        <v>24653310183</v>
      </c>
      <c r="G84" s="5">
        <v>2218751903</v>
      </c>
      <c r="I84" s="5">
        <v>22216755445</v>
      </c>
      <c r="J84" s="5">
        <v>331981230</v>
      </c>
      <c r="K84" s="5">
        <v>4933984944</v>
      </c>
      <c r="L84" s="5">
        <v>1112468646</v>
      </c>
      <c r="N84" s="5">
        <v>524538393</v>
      </c>
    </row>
    <row r="85" spans="3:14" ht="15.5" x14ac:dyDescent="0.35">
      <c r="C85" t="s">
        <v>103</v>
      </c>
      <c r="D85" s="5">
        <v>112026945010</v>
      </c>
      <c r="E85" s="5">
        <v>83073084373</v>
      </c>
      <c r="F85" s="5">
        <v>72613389799</v>
      </c>
      <c r="G85" s="5">
        <v>73900724169</v>
      </c>
      <c r="I85" s="5">
        <v>83073084373</v>
      </c>
      <c r="J85" s="5">
        <v>31750648842</v>
      </c>
      <c r="K85" s="5">
        <v>25186778736</v>
      </c>
      <c r="L85" s="5">
        <v>88229177968</v>
      </c>
      <c r="M85" s="5">
        <v>28449190622</v>
      </c>
      <c r="N85" s="5">
        <v>29644904427</v>
      </c>
    </row>
    <row r="86" spans="3:14" ht="15.5" x14ac:dyDescent="0.35">
      <c r="C86" t="s">
        <v>78</v>
      </c>
      <c r="D86" s="5">
        <v>310802483</v>
      </c>
      <c r="E86" s="5">
        <v>310802483</v>
      </c>
      <c r="F86" s="5">
        <v>364511806</v>
      </c>
      <c r="G86" s="5">
        <v>366648360</v>
      </c>
      <c r="I86" s="5">
        <v>310802483</v>
      </c>
      <c r="J86" s="5">
        <v>366648360</v>
      </c>
      <c r="K86" s="5">
        <v>366648360</v>
      </c>
      <c r="L86" s="5">
        <v>862672200</v>
      </c>
      <c r="M86" s="5">
        <v>1054849380</v>
      </c>
      <c r="N86" s="5">
        <v>639756800</v>
      </c>
    </row>
    <row r="87" spans="3:14" ht="15.5" x14ac:dyDescent="0.35">
      <c r="C87" t="s">
        <v>104</v>
      </c>
      <c r="D87" s="5">
        <v>289167921857</v>
      </c>
      <c r="E87" s="5">
        <v>174242194986</v>
      </c>
      <c r="F87" s="5">
        <v>255319590841</v>
      </c>
      <c r="G87" s="5">
        <v>174058084578</v>
      </c>
      <c r="I87" s="5">
        <v>174242194986</v>
      </c>
      <c r="J87" s="5">
        <v>149387445761</v>
      </c>
      <c r="K87" s="5">
        <v>208858248790</v>
      </c>
      <c r="L87" s="5">
        <v>203476177252</v>
      </c>
      <c r="M87" s="5">
        <v>136774253571</v>
      </c>
      <c r="N87" s="5">
        <v>54491032989</v>
      </c>
    </row>
    <row r="88" spans="3:14" ht="15.5" x14ac:dyDescent="0.35">
      <c r="C88" t="s">
        <v>105</v>
      </c>
    </row>
    <row r="89" spans="3:14" ht="15.5" x14ac:dyDescent="0.35">
      <c r="C89" t="s">
        <v>106</v>
      </c>
      <c r="D89" s="5">
        <v>376606989292</v>
      </c>
      <c r="E89" s="5">
        <v>331315583565</v>
      </c>
      <c r="F89" s="5">
        <v>283435065300</v>
      </c>
      <c r="G89" s="5">
        <v>239842650939</v>
      </c>
      <c r="I89" s="5">
        <v>331315583565</v>
      </c>
      <c r="J89" s="5">
        <v>140287412348</v>
      </c>
      <c r="K89" s="5">
        <v>47722772168</v>
      </c>
      <c r="L89" s="5">
        <v>26390519261</v>
      </c>
      <c r="M89" s="5">
        <v>12039801376</v>
      </c>
      <c r="N89" s="5">
        <v>12485914100</v>
      </c>
    </row>
    <row r="90" spans="3:14" ht="15.5" x14ac:dyDescent="0.35">
      <c r="C90" t="s">
        <v>688</v>
      </c>
      <c r="D90" s="5">
        <v>78478682194</v>
      </c>
      <c r="E90" s="5">
        <v>78569355394</v>
      </c>
      <c r="F90" s="5">
        <v>70504858174</v>
      </c>
      <c r="G90" s="5">
        <v>67233592452</v>
      </c>
      <c r="I90" s="5">
        <v>78569355394</v>
      </c>
      <c r="J90" s="5">
        <v>58132260206</v>
      </c>
      <c r="K90" s="5">
        <v>30836793829</v>
      </c>
      <c r="L90" s="5">
        <v>16821883603</v>
      </c>
      <c r="M90" s="5">
        <v>276197992</v>
      </c>
    </row>
    <row r="91" spans="3:14" ht="15.5" x14ac:dyDescent="0.35">
      <c r="C91" t="s">
        <v>109</v>
      </c>
      <c r="D91" s="5">
        <v>12303254739</v>
      </c>
      <c r="E91" s="5">
        <v>13282974792</v>
      </c>
      <c r="F91" s="5">
        <v>11547161441</v>
      </c>
      <c r="G91" s="5">
        <v>10071829637</v>
      </c>
      <c r="I91" s="5">
        <v>13282974792</v>
      </c>
      <c r="J91" s="5">
        <v>11339979348</v>
      </c>
      <c r="K91" s="5">
        <v>13003042398</v>
      </c>
      <c r="L91" s="5">
        <v>5689672226</v>
      </c>
      <c r="M91" s="5">
        <v>4353816171</v>
      </c>
      <c r="N91" s="5">
        <v>3970713308</v>
      </c>
    </row>
    <row r="92" spans="3:14" ht="15.5" x14ac:dyDescent="0.35">
      <c r="C92" t="s">
        <v>110</v>
      </c>
      <c r="D92" s="5">
        <v>514128009145</v>
      </c>
      <c r="E92" s="5">
        <v>504642219966</v>
      </c>
      <c r="F92" s="5">
        <v>413115111409</v>
      </c>
      <c r="G92" s="5">
        <v>365495272908</v>
      </c>
      <c r="I92" s="5">
        <v>504642219966</v>
      </c>
      <c r="J92" s="5">
        <v>259623158732</v>
      </c>
      <c r="K92" s="5">
        <v>124374718893</v>
      </c>
      <c r="L92" s="5">
        <v>79976721981</v>
      </c>
      <c r="M92" s="5">
        <v>32220996960</v>
      </c>
      <c r="N92" s="5">
        <v>32618555831</v>
      </c>
    </row>
    <row r="93" spans="3:14" ht="15.5" x14ac:dyDescent="0.35">
      <c r="C93" t="s">
        <v>111</v>
      </c>
      <c r="D93" s="5">
        <v>803295931002</v>
      </c>
      <c r="E93" s="5">
        <v>678884414952</v>
      </c>
      <c r="F93" s="5">
        <v>668434702250</v>
      </c>
      <c r="G93" s="5">
        <v>539553357486</v>
      </c>
      <c r="I93" s="5">
        <v>678884414952</v>
      </c>
      <c r="J93" s="5">
        <v>409010604493</v>
      </c>
      <c r="K93" s="5">
        <v>333232967683</v>
      </c>
      <c r="L93" s="5">
        <v>283452899233</v>
      </c>
      <c r="M93" s="5">
        <v>168995250531</v>
      </c>
      <c r="N93" s="5">
        <v>87109588820</v>
      </c>
    </row>
    <row r="94" spans="3:14" ht="15.5" x14ac:dyDescent="0.35">
      <c r="C94" t="s">
        <v>112</v>
      </c>
    </row>
    <row r="95" spans="3:14" ht="15.5" x14ac:dyDescent="0.35">
      <c r="C95" t="s">
        <v>113</v>
      </c>
    </row>
    <row r="96" spans="3:14" ht="15.5" x14ac:dyDescent="0.35">
      <c r="C96" t="s">
        <v>114</v>
      </c>
      <c r="D96" s="5">
        <v>543636271519</v>
      </c>
      <c r="E96" s="5">
        <v>483528212258</v>
      </c>
      <c r="F96" s="5">
        <v>306654539702</v>
      </c>
      <c r="G96" s="5">
        <v>227375426586</v>
      </c>
      <c r="I96" s="5">
        <v>483528212258</v>
      </c>
      <c r="J96" s="5">
        <v>195228534814</v>
      </c>
      <c r="K96" s="5">
        <v>144896118838</v>
      </c>
      <c r="L96" s="5">
        <v>178596237629</v>
      </c>
      <c r="M96" s="5">
        <v>112934919375</v>
      </c>
      <c r="N96" s="5">
        <v>74595299200</v>
      </c>
    </row>
    <row r="97" spans="3:14" ht="15.5" x14ac:dyDescent="0.35">
      <c r="C97" t="s">
        <v>115</v>
      </c>
      <c r="L97" s="5">
        <v>51014410226</v>
      </c>
      <c r="M97" s="5">
        <v>6878630356</v>
      </c>
      <c r="N97" s="5">
        <v>1401895619</v>
      </c>
    </row>
    <row r="98" spans="3:14" ht="15.5" x14ac:dyDescent="0.35">
      <c r="C98" t="s">
        <v>312</v>
      </c>
      <c r="D98" s="5">
        <v>61145712426</v>
      </c>
      <c r="E98" s="5">
        <v>89138307389</v>
      </c>
      <c r="F98" s="5">
        <v>87744514229</v>
      </c>
      <c r="G98" s="5">
        <v>57000056073</v>
      </c>
      <c r="I98" s="5">
        <v>89138307389</v>
      </c>
      <c r="J98" s="5">
        <v>120091204455</v>
      </c>
      <c r="K98" s="5">
        <v>67556575565</v>
      </c>
      <c r="L98" s="5">
        <v>51014410226</v>
      </c>
      <c r="M98" s="5">
        <v>6878630356</v>
      </c>
      <c r="N98" s="5">
        <v>1401895619</v>
      </c>
    </row>
    <row r="99" spans="3:14" ht="15.5" x14ac:dyDescent="0.35">
      <c r="C99" t="s">
        <v>116</v>
      </c>
    </row>
    <row r="100" spans="3:14" ht="15.5" x14ac:dyDescent="0.35">
      <c r="C100" t="s">
        <v>318</v>
      </c>
      <c r="K100" s="5">
        <v>16310000</v>
      </c>
      <c r="L100" s="5">
        <v>10170594009</v>
      </c>
      <c r="M100" s="5">
        <v>25886026853</v>
      </c>
      <c r="N100" s="5">
        <v>22337525464</v>
      </c>
    </row>
    <row r="101" spans="3:14" ht="15.5" x14ac:dyDescent="0.35">
      <c r="C101" t="s">
        <v>119</v>
      </c>
      <c r="D101" s="5">
        <v>45676037876</v>
      </c>
      <c r="E101" s="5">
        <v>63184926021</v>
      </c>
      <c r="F101" s="5">
        <v>65902939475</v>
      </c>
      <c r="G101" s="5">
        <v>44705616833</v>
      </c>
      <c r="I101" s="5">
        <v>63184926021</v>
      </c>
      <c r="J101" s="5">
        <v>40611517447</v>
      </c>
      <c r="K101" s="5">
        <v>23428995522</v>
      </c>
      <c r="L101" s="5">
        <v>44443328670</v>
      </c>
      <c r="M101" s="5">
        <v>65108174706</v>
      </c>
      <c r="N101" s="5">
        <v>42007958061</v>
      </c>
    </row>
    <row r="102" spans="3:14" ht="15.5" x14ac:dyDescent="0.35">
      <c r="C102" t="s">
        <v>118</v>
      </c>
      <c r="D102" s="5">
        <v>24080531482</v>
      </c>
      <c r="E102" s="5">
        <v>11467598351</v>
      </c>
      <c r="F102" s="5">
        <v>17079197876</v>
      </c>
      <c r="G102" s="5">
        <v>19773550910</v>
      </c>
      <c r="I102" s="5">
        <v>11467598351</v>
      </c>
      <c r="J102" s="5">
        <v>2491381610</v>
      </c>
      <c r="K102" s="5">
        <v>51977996044</v>
      </c>
      <c r="L102" s="5">
        <v>68902483428</v>
      </c>
      <c r="M102" s="5">
        <v>12863748743</v>
      </c>
      <c r="N102" s="5">
        <v>6451376914</v>
      </c>
    </row>
    <row r="103" spans="3:14" ht="15.5" x14ac:dyDescent="0.35">
      <c r="C103" t="s">
        <v>117</v>
      </c>
      <c r="D103" s="5">
        <v>236800847135</v>
      </c>
      <c r="E103" s="5">
        <v>133804237897</v>
      </c>
      <c r="F103" s="5">
        <v>133800054900</v>
      </c>
      <c r="G103" s="5">
        <v>103799970512</v>
      </c>
      <c r="I103" s="5">
        <v>133804237897</v>
      </c>
      <c r="J103" s="5">
        <v>30000000000</v>
      </c>
    </row>
    <row r="104" spans="3:14" ht="15.5" x14ac:dyDescent="0.35">
      <c r="C104" t="s">
        <v>313</v>
      </c>
    </row>
    <row r="105" spans="3:14" ht="15.5" x14ac:dyDescent="0.35">
      <c r="C105" t="s">
        <v>840</v>
      </c>
      <c r="N105" s="5">
        <v>20265311</v>
      </c>
    </row>
    <row r="106" spans="3:14" ht="15.5" x14ac:dyDescent="0.35">
      <c r="C106" t="s">
        <v>315</v>
      </c>
      <c r="F106" s="5">
        <v>2127833222</v>
      </c>
      <c r="G106" s="5">
        <v>2096232258</v>
      </c>
      <c r="J106" s="5">
        <v>2034431302</v>
      </c>
      <c r="K106" s="5">
        <v>1916241707</v>
      </c>
      <c r="L106" s="5">
        <v>1804918296</v>
      </c>
      <c r="M106" s="5">
        <v>818838717</v>
      </c>
      <c r="N106" s="5">
        <v>1017043142</v>
      </c>
    </row>
    <row r="107" spans="3:14" ht="15.5" x14ac:dyDescent="0.35">
      <c r="C107" t="s">
        <v>121</v>
      </c>
      <c r="D107" s="5">
        <v>50842679542</v>
      </c>
      <c r="E107" s="5">
        <v>47483447348</v>
      </c>
      <c r="F107" s="5">
        <v>46141255258</v>
      </c>
      <c r="G107" s="5">
        <v>43401519456</v>
      </c>
      <c r="I107" s="5">
        <v>47483447348</v>
      </c>
      <c r="J107" s="5">
        <v>39110490531</v>
      </c>
      <c r="K107" s="5">
        <v>47617886325</v>
      </c>
      <c r="L107" s="5">
        <v>16754772273</v>
      </c>
      <c r="M107" s="5">
        <v>6631498000</v>
      </c>
      <c r="N107" s="5">
        <v>8346816717</v>
      </c>
    </row>
    <row r="108" spans="3:14" ht="15.5" x14ac:dyDescent="0.35">
      <c r="C108" t="s">
        <v>122</v>
      </c>
      <c r="D108" s="5">
        <v>50842679542</v>
      </c>
      <c r="E108" s="5">
        <v>47483447348</v>
      </c>
      <c r="F108" s="5">
        <v>46141255258</v>
      </c>
      <c r="G108" s="5">
        <v>43401519456</v>
      </c>
      <c r="I108" s="5">
        <v>47483447348</v>
      </c>
      <c r="J108" s="5">
        <v>39110490531</v>
      </c>
      <c r="K108" s="5">
        <v>47617886325</v>
      </c>
      <c r="L108" s="5">
        <v>16754772273</v>
      </c>
      <c r="M108" s="5">
        <v>6631498000</v>
      </c>
      <c r="N108" s="5">
        <v>8346816717</v>
      </c>
    </row>
    <row r="109" spans="3:14" ht="15.5" x14ac:dyDescent="0.35">
      <c r="C109" t="s">
        <v>316</v>
      </c>
    </row>
    <row r="110" spans="3:14" ht="15.5" x14ac:dyDescent="0.35">
      <c r="C110" t="s">
        <v>317</v>
      </c>
      <c r="F110" s="5">
        <v>2259073319</v>
      </c>
      <c r="G110" s="5">
        <v>2803029737</v>
      </c>
      <c r="J110" s="5">
        <v>3866827264</v>
      </c>
      <c r="K110" s="5">
        <v>5901258566</v>
      </c>
      <c r="L110" s="5">
        <v>7817500273</v>
      </c>
      <c r="N110" s="5">
        <v>818838717</v>
      </c>
    </row>
    <row r="111" spans="3:14" ht="15.5" x14ac:dyDescent="0.35">
      <c r="C111" t="s">
        <v>127</v>
      </c>
      <c r="D111" s="5">
        <v>594478951061</v>
      </c>
      <c r="E111" s="5">
        <v>531011659606</v>
      </c>
      <c r="F111" s="5">
        <v>352795794960</v>
      </c>
      <c r="G111" s="5">
        <v>270776946042</v>
      </c>
      <c r="I111" s="5">
        <v>531011659606</v>
      </c>
      <c r="J111" s="5">
        <v>234339025345</v>
      </c>
      <c r="K111" s="5">
        <v>192514005163</v>
      </c>
      <c r="L111" s="5">
        <v>195351009902</v>
      </c>
      <c r="M111" s="5">
        <v>119566417375</v>
      </c>
      <c r="N111" s="5">
        <v>82942115917</v>
      </c>
    </row>
    <row r="112" spans="3:14" ht="15.5" x14ac:dyDescent="0.35">
      <c r="C112" t="s">
        <v>128</v>
      </c>
    </row>
    <row r="113" spans="2:14" ht="15.5" x14ac:dyDescent="0.35">
      <c r="C113" t="s">
        <v>129</v>
      </c>
      <c r="D113" s="5">
        <v>60820200000</v>
      </c>
      <c r="E113" s="5">
        <v>60820200000</v>
      </c>
      <c r="F113" s="5">
        <v>60820200000</v>
      </c>
      <c r="G113" s="5">
        <v>60820200000</v>
      </c>
      <c r="I113" s="5">
        <v>60820200000</v>
      </c>
      <c r="J113" s="5">
        <v>60820200000</v>
      </c>
      <c r="K113" s="5">
        <v>60820200000</v>
      </c>
      <c r="L113" s="5">
        <v>30800190000</v>
      </c>
      <c r="M113" s="5">
        <v>30800190000</v>
      </c>
      <c r="N113" s="5">
        <v>29800190000</v>
      </c>
    </row>
    <row r="114" spans="2:14" ht="15.5" x14ac:dyDescent="0.35">
      <c r="C114" t="s">
        <v>130</v>
      </c>
      <c r="D114" s="5">
        <v>2099962962</v>
      </c>
      <c r="E114" s="5">
        <v>2099962962</v>
      </c>
      <c r="F114" s="5">
        <v>2099962962</v>
      </c>
      <c r="G114" s="5">
        <v>2099962962</v>
      </c>
      <c r="I114" s="5">
        <v>2099962962</v>
      </c>
      <c r="J114" s="5">
        <v>2099962962</v>
      </c>
      <c r="K114" s="5">
        <v>2099962962</v>
      </c>
      <c r="L114" s="5">
        <v>2100000000</v>
      </c>
      <c r="M114" s="5">
        <v>2100000000</v>
      </c>
      <c r="N114" s="5">
        <v>2100000000</v>
      </c>
    </row>
    <row r="115" spans="2:14" ht="15.5" x14ac:dyDescent="0.35">
      <c r="C115" t="s">
        <v>131</v>
      </c>
      <c r="D115" s="5">
        <v>145585668083</v>
      </c>
      <c r="E115" s="5">
        <v>84641437472</v>
      </c>
      <c r="F115" s="5">
        <v>252353874333</v>
      </c>
      <c r="G115" s="5">
        <v>205488873229</v>
      </c>
      <c r="I115" s="5">
        <v>84641437472</v>
      </c>
      <c r="J115" s="5">
        <v>111384023079</v>
      </c>
      <c r="K115" s="5">
        <v>77430745676</v>
      </c>
      <c r="L115" s="5">
        <v>54339027131</v>
      </c>
      <c r="M115" s="5">
        <v>15473793776</v>
      </c>
      <c r="N115" s="5">
        <v>-28372473897</v>
      </c>
    </row>
    <row r="116" spans="2:14" ht="15.5" x14ac:dyDescent="0.35">
      <c r="C116" t="s">
        <v>132</v>
      </c>
      <c r="D116" s="5">
        <v>12164040000</v>
      </c>
      <c r="E116" s="5">
        <v>12164040000</v>
      </c>
      <c r="F116" s="5">
        <v>12164040000</v>
      </c>
      <c r="G116" s="5">
        <v>12164040000</v>
      </c>
      <c r="I116" s="5">
        <v>12164040000</v>
      </c>
      <c r="J116" s="5">
        <v>12164040000</v>
      </c>
      <c r="K116" s="5">
        <v>12164040000</v>
      </c>
    </row>
    <row r="117" spans="2:14" ht="15.5" x14ac:dyDescent="0.35">
      <c r="C117" t="s">
        <v>133</v>
      </c>
      <c r="D117" s="5">
        <v>133421628083</v>
      </c>
      <c r="E117" s="5">
        <v>72477397472</v>
      </c>
      <c r="F117" s="5">
        <v>240189834333</v>
      </c>
      <c r="G117" s="5">
        <v>193324833229</v>
      </c>
      <c r="I117" s="5">
        <v>72477397472</v>
      </c>
      <c r="J117" s="5">
        <v>99219983079</v>
      </c>
      <c r="K117" s="5">
        <v>65266705676</v>
      </c>
      <c r="L117" s="5">
        <v>54339027131</v>
      </c>
      <c r="M117" s="5">
        <v>15473793776</v>
      </c>
      <c r="N117" s="5">
        <v>-28372473897</v>
      </c>
    </row>
    <row r="118" spans="2:14" ht="15.5" x14ac:dyDescent="0.35">
      <c r="C118" t="s">
        <v>134</v>
      </c>
      <c r="D118" s="5">
        <v>145585668083</v>
      </c>
      <c r="E118" s="5">
        <v>84641437472</v>
      </c>
      <c r="F118" s="5">
        <v>252353874333</v>
      </c>
      <c r="G118" s="5">
        <v>205488873229</v>
      </c>
      <c r="I118" s="5">
        <v>84641437472</v>
      </c>
      <c r="J118" s="5">
        <v>111384023079</v>
      </c>
      <c r="K118" s="5">
        <v>77430745676</v>
      </c>
      <c r="L118" s="5">
        <v>54339027131</v>
      </c>
      <c r="M118" s="5">
        <v>15473793776</v>
      </c>
      <c r="N118" s="5">
        <v>-28372473897</v>
      </c>
    </row>
    <row r="119" spans="2:14" ht="15.5" x14ac:dyDescent="0.35">
      <c r="C119" t="s">
        <v>135</v>
      </c>
      <c r="D119" s="5">
        <v>346413</v>
      </c>
      <c r="E119" s="5">
        <v>352429</v>
      </c>
      <c r="F119" s="5">
        <v>358189</v>
      </c>
      <c r="G119" s="5">
        <v>726893</v>
      </c>
      <c r="I119" s="5">
        <v>352429</v>
      </c>
      <c r="J119" s="5">
        <v>744747</v>
      </c>
      <c r="K119" s="5">
        <v>1405522</v>
      </c>
    </row>
    <row r="120" spans="2:14" ht="15.5" x14ac:dyDescent="0.35">
      <c r="C120" t="s">
        <v>9</v>
      </c>
      <c r="D120" s="5">
        <v>208816979941</v>
      </c>
      <c r="E120" s="5">
        <v>147872755346</v>
      </c>
      <c r="F120" s="5">
        <v>315638907290</v>
      </c>
      <c r="G120" s="5">
        <v>268776411444</v>
      </c>
      <c r="I120" s="5">
        <v>147872755346</v>
      </c>
      <c r="J120" s="5">
        <v>174671579148</v>
      </c>
      <c r="K120" s="5">
        <v>140718962520</v>
      </c>
      <c r="L120" s="5">
        <v>88101889331</v>
      </c>
      <c r="M120" s="5">
        <v>49428833156</v>
      </c>
      <c r="N120" s="5">
        <v>4167472903</v>
      </c>
    </row>
    <row r="121" spans="2:14" ht="15.5" x14ac:dyDescent="0.35">
      <c r="C121" t="s">
        <v>136</v>
      </c>
      <c r="D121" s="5">
        <v>803295931002</v>
      </c>
      <c r="E121" s="5">
        <v>678884414952</v>
      </c>
      <c r="F121" s="5">
        <v>668434702250</v>
      </c>
      <c r="G121" s="5">
        <v>539553357486</v>
      </c>
      <c r="I121" s="5">
        <v>678884414952</v>
      </c>
      <c r="J121" s="5">
        <v>409010604493</v>
      </c>
      <c r="K121" s="5">
        <v>333232967683</v>
      </c>
      <c r="L121" s="5">
        <v>283452899233</v>
      </c>
      <c r="M121" s="5">
        <v>168995250531</v>
      </c>
      <c r="N121" s="5">
        <v>87109588820</v>
      </c>
    </row>
    <row r="122" spans="2:14" ht="15.5" x14ac:dyDescent="0.35">
      <c r="C122" t="s">
        <v>137</v>
      </c>
      <c r="D122" s="5">
        <v>6082020000</v>
      </c>
      <c r="E122" s="5">
        <v>6082020000</v>
      </c>
      <c r="F122" s="5">
        <v>6082020000</v>
      </c>
      <c r="G122" s="5">
        <v>6082020000</v>
      </c>
      <c r="I122" s="5">
        <v>6082020000</v>
      </c>
      <c r="J122" s="5">
        <v>6082020000</v>
      </c>
      <c r="K122" s="5">
        <v>6082020000</v>
      </c>
      <c r="L122" s="5">
        <v>60820200</v>
      </c>
      <c r="M122" s="5">
        <v>60820200</v>
      </c>
      <c r="N122" s="5">
        <v>29800190</v>
      </c>
    </row>
    <row r="124" spans="2:14" ht="15.5" x14ac:dyDescent="0.35">
      <c r="B124" t="s">
        <v>138</v>
      </c>
      <c r="C124" t="s">
        <v>139</v>
      </c>
      <c r="D124" s="5">
        <v>768141576</v>
      </c>
      <c r="E124" s="5">
        <v>73252858351</v>
      </c>
      <c r="F124" s="5">
        <v>21203037428</v>
      </c>
      <c r="G124" s="5">
        <v>52372864984</v>
      </c>
      <c r="I124" s="5">
        <v>125504987602</v>
      </c>
      <c r="J124" s="5">
        <v>86517767974</v>
      </c>
      <c r="K124" s="5">
        <v>82339001862</v>
      </c>
      <c r="L124" s="5">
        <v>91225168373</v>
      </c>
      <c r="M124" s="5">
        <v>56662664410</v>
      </c>
      <c r="N124" s="5">
        <v>28610152927</v>
      </c>
    </row>
    <row r="125" spans="2:14" ht="15.5" x14ac:dyDescent="0.35">
      <c r="C125" t="s">
        <v>140</v>
      </c>
      <c r="D125" s="5">
        <v>321671665758</v>
      </c>
      <c r="E125" s="5">
        <v>362169473356</v>
      </c>
      <c r="F125" s="5">
        <v>291934218919</v>
      </c>
      <c r="G125" s="5">
        <v>256557118250</v>
      </c>
      <c r="I125" s="5">
        <v>1152310246302</v>
      </c>
      <c r="J125" s="5">
        <v>748097757802</v>
      </c>
      <c r="K125" s="5">
        <v>842588501097</v>
      </c>
      <c r="L125" s="5">
        <v>941966063110</v>
      </c>
      <c r="M125" s="5">
        <v>213941671144</v>
      </c>
      <c r="N125" s="5">
        <v>155811221019</v>
      </c>
    </row>
    <row r="126" spans="2:14" ht="15.5" x14ac:dyDescent="0.35">
      <c r="C126" t="s">
        <v>143</v>
      </c>
      <c r="D126" s="5">
        <v>-250613806031</v>
      </c>
      <c r="E126" s="5">
        <v>-378207348093</v>
      </c>
      <c r="F126" s="5">
        <v>-132369500027</v>
      </c>
      <c r="G126" s="5">
        <v>-118570860772</v>
      </c>
      <c r="I126" s="5">
        <v>-821096786944</v>
      </c>
      <c r="J126" s="5">
        <v>-495204205989</v>
      </c>
      <c r="K126" s="5">
        <v>-662862622265</v>
      </c>
      <c r="L126" s="5">
        <v>-766413700427</v>
      </c>
      <c r="M126" s="5">
        <v>-133898287401</v>
      </c>
      <c r="N126" s="5">
        <v>-83168023561</v>
      </c>
    </row>
    <row r="127" spans="2:14" ht="15.5" x14ac:dyDescent="0.35">
      <c r="C127" t="s">
        <v>371</v>
      </c>
      <c r="D127" s="5">
        <v>-58252276401</v>
      </c>
      <c r="E127" s="5">
        <v>-45317332866</v>
      </c>
      <c r="F127" s="5">
        <v>-41704201165</v>
      </c>
      <c r="G127" s="5">
        <v>-39752211567</v>
      </c>
      <c r="I127" s="5">
        <v>-150466767585</v>
      </c>
      <c r="J127" s="5">
        <v>-78698043897</v>
      </c>
      <c r="K127" s="5">
        <v>-57709386896</v>
      </c>
      <c r="L127" s="5">
        <v>-31437760212</v>
      </c>
      <c r="M127" s="5">
        <v>-17520265043</v>
      </c>
      <c r="N127" s="5">
        <v>-10730725608</v>
      </c>
    </row>
    <row r="128" spans="2:14" ht="15.5" x14ac:dyDescent="0.35">
      <c r="C128" t="s">
        <v>563</v>
      </c>
      <c r="E128" s="5">
        <v>154530694540</v>
      </c>
      <c r="F128" s="5">
        <v>-74309484151</v>
      </c>
      <c r="G128" s="5">
        <v>-38691278277</v>
      </c>
      <c r="L128" s="5">
        <v>-26857939457</v>
      </c>
      <c r="M128" s="5">
        <v>-16687442201</v>
      </c>
      <c r="N128" s="5">
        <v>-34049583222</v>
      </c>
    </row>
    <row r="129" spans="3:14" ht="15.5" x14ac:dyDescent="0.35">
      <c r="C129" t="s">
        <v>579</v>
      </c>
      <c r="D129" s="5">
        <v>-9751112237</v>
      </c>
      <c r="E129" s="5">
        <v>-24120204038</v>
      </c>
      <c r="F129" s="5">
        <v>-20365763554</v>
      </c>
      <c r="G129" s="5">
        <v>-6275745593</v>
      </c>
      <c r="I129" s="5">
        <v>-56590184957</v>
      </c>
      <c r="J129" s="5">
        <v>-89599027576</v>
      </c>
      <c r="K129" s="5">
        <v>-39940967645</v>
      </c>
      <c r="L129" s="5">
        <v>-26707352929</v>
      </c>
      <c r="M129" s="5">
        <v>10049681005</v>
      </c>
      <c r="N129" s="5">
        <v>-245570326</v>
      </c>
    </row>
    <row r="130" spans="3:14" ht="15.5" x14ac:dyDescent="0.35">
      <c r="C130" t="s">
        <v>841</v>
      </c>
      <c r="E130" s="5">
        <v>-1228312680</v>
      </c>
      <c r="F130" s="5">
        <v>122423000</v>
      </c>
      <c r="G130" s="5">
        <v>560640280</v>
      </c>
      <c r="L130" s="5">
        <v>850625021</v>
      </c>
    </row>
    <row r="131" spans="3:14" ht="15.5" x14ac:dyDescent="0.35">
      <c r="C131" t="s">
        <v>141</v>
      </c>
      <c r="D131" s="5">
        <v>228807612</v>
      </c>
      <c r="E131" s="5">
        <v>327493708</v>
      </c>
      <c r="F131" s="5">
        <v>205839260</v>
      </c>
      <c r="G131" s="5">
        <v>200487208</v>
      </c>
      <c r="I131" s="5">
        <v>1414028568</v>
      </c>
      <c r="J131" s="5">
        <v>2218826073</v>
      </c>
      <c r="K131" s="5">
        <v>795149135</v>
      </c>
      <c r="L131" s="5">
        <v>933193082</v>
      </c>
      <c r="M131" s="5">
        <v>617205251</v>
      </c>
      <c r="N131" s="5">
        <v>756274185</v>
      </c>
    </row>
    <row r="132" spans="3:14" ht="15.5" x14ac:dyDescent="0.35">
      <c r="C132" t="s">
        <v>842</v>
      </c>
      <c r="D132" s="5">
        <v>-2515137125</v>
      </c>
      <c r="E132" s="5">
        <v>5264101322</v>
      </c>
      <c r="F132" s="5">
        <v>-2314540091</v>
      </c>
      <c r="G132" s="5">
        <v>-1816078651</v>
      </c>
      <c r="I132" s="5">
        <v>-65547782</v>
      </c>
      <c r="J132" s="5">
        <v>-297538439</v>
      </c>
      <c r="K132" s="5">
        <v>-531671564</v>
      </c>
      <c r="L132" s="5">
        <v>-160944803</v>
      </c>
      <c r="M132" s="5">
        <v>-93943564</v>
      </c>
      <c r="N132" s="5">
        <v>-124708071</v>
      </c>
    </row>
    <row r="133" spans="3:14" ht="15.5" x14ac:dyDescent="0.35">
      <c r="C133" t="s">
        <v>843</v>
      </c>
      <c r="E133" s="5">
        <v>-165706898</v>
      </c>
      <c r="F133" s="5">
        <v>4045237</v>
      </c>
      <c r="G133" s="5">
        <v>160794106</v>
      </c>
      <c r="L133" s="5">
        <v>-947015012</v>
      </c>
      <c r="M133" s="5">
        <v>254045219</v>
      </c>
      <c r="N133" s="5">
        <v>361268511</v>
      </c>
    </row>
    <row r="134" spans="3:14" ht="15.5" x14ac:dyDescent="0.35">
      <c r="C134" t="s">
        <v>159</v>
      </c>
      <c r="D134" s="5">
        <v>102996609238</v>
      </c>
      <c r="E134" s="5">
        <v>-8145003440</v>
      </c>
      <c r="F134" s="5">
        <v>29487728934</v>
      </c>
      <c r="G134" s="5">
        <v>-3504596698</v>
      </c>
      <c r="I134" s="5">
        <v>77996699435</v>
      </c>
      <c r="J134" s="5">
        <v>42666297061</v>
      </c>
      <c r="K134" s="5">
        <v>-21172310299</v>
      </c>
      <c r="L134" s="5">
        <v>-83531413292</v>
      </c>
      <c r="M134" s="5">
        <v>-279675272</v>
      </c>
      <c r="N134" s="5">
        <v>-29917113939</v>
      </c>
    </row>
    <row r="135" spans="3:14" ht="15.5" x14ac:dyDescent="0.35">
      <c r="C135" t="s">
        <v>160</v>
      </c>
      <c r="D135" s="5">
        <v>-52606484535</v>
      </c>
      <c r="E135" s="5">
        <v>-76007042149</v>
      </c>
      <c r="F135" s="5">
        <v>-52391782096</v>
      </c>
      <c r="G135" s="5">
        <v>-53990082957</v>
      </c>
      <c r="I135" s="5">
        <v>-243232862465</v>
      </c>
      <c r="J135" s="5">
        <v>-126900106934</v>
      </c>
      <c r="K135" s="5">
        <v>-44218940253</v>
      </c>
      <c r="L135" s="5">
        <v>-33630117308</v>
      </c>
      <c r="M135" s="5">
        <v>-1440796234</v>
      </c>
      <c r="N135" s="5">
        <v>-4816502915</v>
      </c>
    </row>
    <row r="136" spans="3:14" ht="15.5" x14ac:dyDescent="0.35">
      <c r="C136" t="s">
        <v>699</v>
      </c>
      <c r="D136" s="5">
        <v>-480534819</v>
      </c>
      <c r="E136" s="5">
        <v>-8933537618</v>
      </c>
      <c r="F136" s="5">
        <v>-4030325655</v>
      </c>
      <c r="G136" s="5">
        <v>-4523268506</v>
      </c>
      <c r="I136" s="5">
        <v>-23145683621</v>
      </c>
      <c r="J136" s="5">
        <v>-28677731612</v>
      </c>
      <c r="K136" s="5">
        <v>-14704919530</v>
      </c>
      <c r="L136" s="5">
        <v>-17422424242</v>
      </c>
      <c r="M136" s="5">
        <v>-494430000</v>
      </c>
      <c r="N136" s="5">
        <v>-2082620471</v>
      </c>
    </row>
    <row r="137" spans="3:14" ht="15.5" x14ac:dyDescent="0.35">
      <c r="C137" t="s">
        <v>734</v>
      </c>
      <c r="F137" s="5">
        <v>151937001</v>
      </c>
      <c r="G137" s="5">
        <v>-151937001</v>
      </c>
      <c r="N137" s="5">
        <v>-2338271284</v>
      </c>
    </row>
    <row r="138" spans="3:14" ht="15.5" x14ac:dyDescent="0.35">
      <c r="C138" t="s">
        <v>844</v>
      </c>
      <c r="F138" s="5">
        <v>-2500000</v>
      </c>
      <c r="I138" s="5">
        <v>-2500000</v>
      </c>
    </row>
    <row r="139" spans="3:14" ht="15.5" x14ac:dyDescent="0.35">
      <c r="C139" t="s">
        <v>162</v>
      </c>
      <c r="J139" s="5">
        <v>-4706044458</v>
      </c>
    </row>
    <row r="140" spans="3:14" ht="15.5" x14ac:dyDescent="0.35">
      <c r="C140" t="s">
        <v>845</v>
      </c>
      <c r="D140" s="5">
        <v>-77524152</v>
      </c>
      <c r="E140" s="5">
        <v>-4476710251</v>
      </c>
      <c r="F140" s="5">
        <v>-229742403</v>
      </c>
      <c r="G140" s="5">
        <v>74449148</v>
      </c>
      <c r="I140" s="5">
        <v>-4706452654</v>
      </c>
      <c r="J140" s="5">
        <v>-10324419508</v>
      </c>
      <c r="K140" s="5">
        <v>-3974821705</v>
      </c>
    </row>
    <row r="141" spans="3:14" ht="15.5" x14ac:dyDescent="0.35">
      <c r="C141" t="s">
        <v>161</v>
      </c>
      <c r="D141" s="5">
        <v>-52056984123</v>
      </c>
      <c r="E141" s="5">
        <v>-62667902377</v>
      </c>
      <c r="F141" s="5">
        <v>-48282051940</v>
      </c>
      <c r="G141" s="5">
        <v>-49389326598</v>
      </c>
      <c r="I141" s="5">
        <v>-215450235188</v>
      </c>
      <c r="J141" s="5">
        <v>-83336055499</v>
      </c>
      <c r="K141" s="5">
        <v>-25539199018</v>
      </c>
      <c r="L141" s="5">
        <v>-16311405966</v>
      </c>
      <c r="M141" s="5">
        <v>-1627791234</v>
      </c>
      <c r="N141" s="5">
        <v>-395611160</v>
      </c>
    </row>
    <row r="142" spans="3:14" ht="15.5" x14ac:dyDescent="0.35">
      <c r="C142" t="s">
        <v>352</v>
      </c>
      <c r="D142" s="5">
        <v>8558559</v>
      </c>
      <c r="E142" s="5">
        <v>71108097</v>
      </c>
      <c r="F142" s="5">
        <v>900901</v>
      </c>
      <c r="I142" s="5">
        <v>72008998</v>
      </c>
      <c r="J142" s="5">
        <v>144144143</v>
      </c>
      <c r="L142" s="5">
        <v>103712900</v>
      </c>
      <c r="M142" s="5">
        <v>681425000</v>
      </c>
    </row>
    <row r="143" spans="3:14" ht="15.5" x14ac:dyDescent="0.35">
      <c r="C143" t="s">
        <v>170</v>
      </c>
      <c r="D143" s="5">
        <v>102996609238</v>
      </c>
      <c r="E143" s="5">
        <v>-8145003440</v>
      </c>
      <c r="F143" s="5">
        <v>29487728934</v>
      </c>
      <c r="G143" s="5">
        <v>-3504596698</v>
      </c>
      <c r="I143" s="5">
        <v>77996699435</v>
      </c>
      <c r="J143" s="5">
        <v>42666297061</v>
      </c>
      <c r="K143" s="5">
        <v>-21172310299</v>
      </c>
      <c r="L143" s="5">
        <v>-83531413292</v>
      </c>
      <c r="M143" s="5">
        <v>-279675272</v>
      </c>
      <c r="N143" s="5">
        <v>-29917113939</v>
      </c>
    </row>
    <row r="144" spans="3:14" ht="15.5" x14ac:dyDescent="0.35">
      <c r="C144" t="s">
        <v>789</v>
      </c>
      <c r="E144" s="5">
        <v>-255091873</v>
      </c>
      <c r="G144" s="5">
        <v>-16144000000</v>
      </c>
      <c r="I144" s="5">
        <v>-16399091873</v>
      </c>
      <c r="L144" s="5">
        <v>-6456390253</v>
      </c>
      <c r="N144" s="5">
        <v>-863834157</v>
      </c>
    </row>
    <row r="145" spans="2:14" ht="15.5" x14ac:dyDescent="0.35">
      <c r="C145" t="s">
        <v>846</v>
      </c>
      <c r="D145" s="5">
        <v>-46800000000</v>
      </c>
      <c r="G145" s="5">
        <v>-3000000000</v>
      </c>
      <c r="I145" s="5">
        <v>-3000000000</v>
      </c>
    </row>
    <row r="146" spans="2:14" ht="15.5" x14ac:dyDescent="0.35">
      <c r="C146" t="s">
        <v>847</v>
      </c>
      <c r="D146" s="5">
        <v>149796609238</v>
      </c>
      <c r="E146" s="5">
        <v>-106800054900</v>
      </c>
      <c r="F146" s="5">
        <v>30000084388</v>
      </c>
      <c r="G146" s="5">
        <v>16144149642</v>
      </c>
      <c r="J146" s="5">
        <v>44999461561</v>
      </c>
    </row>
    <row r="147" spans="2:14" ht="15.5" x14ac:dyDescent="0.35">
      <c r="C147" t="s">
        <v>848</v>
      </c>
      <c r="E147" s="5">
        <v>99534525433</v>
      </c>
      <c r="I147" s="5">
        <v>99534525433</v>
      </c>
    </row>
    <row r="148" spans="2:14" ht="15.5" x14ac:dyDescent="0.35">
      <c r="C148" t="s">
        <v>185</v>
      </c>
      <c r="E148" s="5">
        <v>1514352025</v>
      </c>
      <c r="F148" s="5">
        <v>-1514352025</v>
      </c>
    </row>
    <row r="149" spans="2:14" ht="15.5" x14ac:dyDescent="0.35">
      <c r="C149" t="s">
        <v>513</v>
      </c>
      <c r="E149" s="5">
        <v>-2138734125</v>
      </c>
      <c r="F149" s="5">
        <v>1001996571</v>
      </c>
      <c r="G149" s="5">
        <v>-504746340</v>
      </c>
      <c r="I149" s="5">
        <v>-2138734125</v>
      </c>
      <c r="J149" s="5">
        <v>-2333164500</v>
      </c>
      <c r="K149" s="5">
        <v>-2161492935</v>
      </c>
      <c r="L149" s="5">
        <v>-1253440322</v>
      </c>
      <c r="M149" s="5">
        <v>-1191309368</v>
      </c>
      <c r="N149" s="5">
        <v>-534010941</v>
      </c>
    </row>
    <row r="150" spans="2:14" ht="15.5" x14ac:dyDescent="0.35">
      <c r="C150" t="s">
        <v>569</v>
      </c>
      <c r="K150" s="5">
        <v>30020010000</v>
      </c>
      <c r="M150" s="5">
        <v>1000000000</v>
      </c>
    </row>
    <row r="151" spans="2:14" ht="15.5" x14ac:dyDescent="0.35">
      <c r="C151" t="s">
        <v>184</v>
      </c>
      <c r="K151" s="5">
        <v>-49035827364</v>
      </c>
      <c r="L151" s="5">
        <v>-75821582717</v>
      </c>
      <c r="M151" s="5">
        <v>-88365904</v>
      </c>
      <c r="N151" s="5">
        <v>-28519268841</v>
      </c>
    </row>
    <row r="152" spans="2:14" ht="15.5" x14ac:dyDescent="0.35">
      <c r="C152" t="s">
        <v>849</v>
      </c>
      <c r="K152" s="5">
        <v>5000000</v>
      </c>
    </row>
    <row r="153" spans="2:14" ht="15.5" x14ac:dyDescent="0.35">
      <c r="C153" t="s">
        <v>187</v>
      </c>
      <c r="D153" s="5">
        <v>51158266279</v>
      </c>
      <c r="E153" s="5">
        <v>-10899187238</v>
      </c>
      <c r="F153" s="5">
        <v>-1701015734</v>
      </c>
      <c r="G153" s="5">
        <v>-5121814671</v>
      </c>
      <c r="I153" s="5">
        <v>-39731175428</v>
      </c>
      <c r="J153" s="5">
        <v>2283958101</v>
      </c>
      <c r="K153" s="5">
        <v>16947751310</v>
      </c>
      <c r="L153" s="5">
        <v>-25936362227</v>
      </c>
      <c r="M153" s="5">
        <v>54942192904</v>
      </c>
      <c r="N153" s="5">
        <v>-6123463927</v>
      </c>
    </row>
    <row r="154" spans="2:14" ht="15.5" x14ac:dyDescent="0.35">
      <c r="C154" t="s">
        <v>188</v>
      </c>
      <c r="D154" s="5">
        <v>11433640110</v>
      </c>
      <c r="I154" s="5">
        <v>51164815538</v>
      </c>
      <c r="J154" s="5">
        <v>48880857437</v>
      </c>
      <c r="K154" s="5">
        <v>31933106127</v>
      </c>
      <c r="L154" s="5">
        <v>57869468354</v>
      </c>
      <c r="M154" s="5">
        <v>2927275450</v>
      </c>
      <c r="N154" s="5">
        <v>9050739377</v>
      </c>
    </row>
    <row r="155" spans="2:14" ht="15.5" x14ac:dyDescent="0.35">
      <c r="C155" t="s">
        <v>189</v>
      </c>
      <c r="D155" s="5">
        <v>62591906389</v>
      </c>
      <c r="E155" s="5">
        <v>-10899187238</v>
      </c>
      <c r="F155" s="5">
        <v>-1701015734</v>
      </c>
      <c r="G155" s="5">
        <v>-5121814671</v>
      </c>
      <c r="I155" s="5">
        <v>11433640110</v>
      </c>
      <c r="J155" s="5">
        <v>51164815538</v>
      </c>
      <c r="K155" s="5">
        <v>48880857437</v>
      </c>
      <c r="L155" s="5">
        <v>31933106127</v>
      </c>
      <c r="M155" s="5">
        <v>57869468354</v>
      </c>
      <c r="N155" s="5">
        <v>2927275450</v>
      </c>
    </row>
    <row r="157" spans="2:14" ht="15.5" x14ac:dyDescent="0.35">
      <c r="B157" t="s">
        <v>190</v>
      </c>
      <c r="C157" t="s">
        <v>11</v>
      </c>
      <c r="D157" s="5">
        <v>6080000000</v>
      </c>
      <c r="E157" s="5">
        <v>6080000000</v>
      </c>
      <c r="F157" s="5">
        <v>6080000000</v>
      </c>
      <c r="G157" s="5">
        <v>6080000000</v>
      </c>
      <c r="I157" s="5">
        <v>6080000000</v>
      </c>
      <c r="J157" s="5">
        <v>6080000000</v>
      </c>
      <c r="K157" s="5">
        <v>6080000000</v>
      </c>
      <c r="L157" s="5">
        <v>60000000</v>
      </c>
      <c r="M157" s="5">
        <v>60000000</v>
      </c>
      <c r="N157" s="5">
        <v>30000000</v>
      </c>
    </row>
    <row r="158" spans="2:14" ht="15.5" x14ac:dyDescent="0.35">
      <c r="C158" t="s">
        <v>191</v>
      </c>
      <c r="D158" s="6">
        <v>10.02</v>
      </c>
      <c r="E158" s="6">
        <v>-27.58</v>
      </c>
      <c r="F158" s="6">
        <v>7.71</v>
      </c>
      <c r="G158" s="6">
        <v>6.72</v>
      </c>
    </row>
    <row r="159" spans="2:14" ht="15.5" x14ac:dyDescent="0.35">
      <c r="C159" t="s">
        <v>192</v>
      </c>
      <c r="D159" s="6">
        <v>26.35</v>
      </c>
      <c r="E159" s="6">
        <v>-14.14</v>
      </c>
      <c r="F159" s="6">
        <v>57.33</v>
      </c>
      <c r="G159" s="6">
        <v>52.08</v>
      </c>
    </row>
    <row r="160" spans="2:14" ht="15.5" x14ac:dyDescent="0.35">
      <c r="C160" t="s">
        <v>59</v>
      </c>
      <c r="D160" s="6">
        <v>4.2300000000000004</v>
      </c>
      <c r="E160" s="6">
        <v>6.86</v>
      </c>
      <c r="F160" s="6">
        <v>7.59</v>
      </c>
      <c r="G160" s="6">
        <v>9.24</v>
      </c>
    </row>
    <row r="161" spans="3:7" ht="15.5" x14ac:dyDescent="0.35">
      <c r="C161" t="s">
        <v>193</v>
      </c>
      <c r="D161" s="5">
        <v>97010000000</v>
      </c>
      <c r="E161" s="5">
        <v>84490000000</v>
      </c>
      <c r="F161" s="5">
        <v>29070000000</v>
      </c>
      <c r="G161" s="5">
        <v>54360000000</v>
      </c>
    </row>
    <row r="162" spans="3:7" ht="15.5" x14ac:dyDescent="0.35">
      <c r="C162" t="s">
        <v>194</v>
      </c>
      <c r="D162" s="6">
        <v>7.5899999999999995E-2</v>
      </c>
      <c r="E162" s="6">
        <v>-0.247</v>
      </c>
      <c r="F162" s="6">
        <v>7.0099999999999996E-2</v>
      </c>
      <c r="G162" s="6">
        <v>7.5700000000000003E-2</v>
      </c>
    </row>
    <row r="163" spans="3:7" ht="15.5" x14ac:dyDescent="0.35">
      <c r="C163" t="s">
        <v>195</v>
      </c>
      <c r="D163" s="6">
        <v>0.29189999999999999</v>
      </c>
      <c r="E163" s="6">
        <v>-1.1342000000000001</v>
      </c>
      <c r="F163" s="6">
        <v>0.14849999999999999</v>
      </c>
      <c r="G163" s="6">
        <v>0.152</v>
      </c>
    </row>
    <row r="164" spans="3:7" ht="15.5" x14ac:dyDescent="0.35">
      <c r="C164" t="s">
        <v>196</v>
      </c>
      <c r="D164" s="6">
        <v>0.39289999999999997</v>
      </c>
      <c r="E164" s="6">
        <v>0.2646</v>
      </c>
      <c r="F164" s="6">
        <v>6.7699999999999996E-2</v>
      </c>
      <c r="G164" s="6">
        <v>0.17350000000000002</v>
      </c>
    </row>
    <row r="165" spans="3:7" ht="15.5" x14ac:dyDescent="0.35">
      <c r="C165" t="s">
        <v>197</v>
      </c>
    </row>
    <row r="166" spans="3:7" ht="15.5" x14ac:dyDescent="0.35">
      <c r="C166" t="s">
        <v>198</v>
      </c>
      <c r="D166" s="5">
        <v>209000000000</v>
      </c>
      <c r="E166" s="5">
        <v>148000000000</v>
      </c>
      <c r="F166" s="5">
        <v>316000000000</v>
      </c>
      <c r="G166" s="5">
        <v>269000000000</v>
      </c>
    </row>
    <row r="167" spans="3:7" ht="15.5" x14ac:dyDescent="0.35">
      <c r="C167" t="s">
        <v>199</v>
      </c>
      <c r="D167" s="6">
        <v>7.69</v>
      </c>
      <c r="E167" s="6">
        <v>16.04</v>
      </c>
      <c r="F167" s="6">
        <v>8.52</v>
      </c>
      <c r="G167" s="6">
        <v>7.92</v>
      </c>
    </row>
    <row r="168" spans="3:7" ht="15.5" x14ac:dyDescent="0.35">
      <c r="C168" t="s">
        <v>200</v>
      </c>
      <c r="D168" s="6">
        <v>34.33</v>
      </c>
      <c r="E168" s="6">
        <v>24.31</v>
      </c>
      <c r="F168" s="6">
        <v>51.9</v>
      </c>
      <c r="G168" s="6">
        <v>44.19</v>
      </c>
    </row>
    <row r="169" spans="3:7" ht="15.5" x14ac:dyDescent="0.35">
      <c r="C169" t="s">
        <v>201</v>
      </c>
      <c r="D169" s="6">
        <v>7.69</v>
      </c>
      <c r="E169" s="6">
        <v>16.04</v>
      </c>
      <c r="F169" s="6">
        <v>8.52</v>
      </c>
      <c r="G169" s="6">
        <v>7.92</v>
      </c>
    </row>
    <row r="170" spans="3:7" ht="15.5" x14ac:dyDescent="0.35">
      <c r="C170" t="s">
        <v>202</v>
      </c>
      <c r="D170" s="6">
        <v>34.33</v>
      </c>
      <c r="E170" s="6">
        <v>24.31</v>
      </c>
      <c r="F170" s="6">
        <v>51.9</v>
      </c>
      <c r="G170" s="6">
        <v>44.19</v>
      </c>
    </row>
    <row r="171" spans="3:7" ht="15.5" x14ac:dyDescent="0.35">
      <c r="C171" t="s">
        <v>203</v>
      </c>
      <c r="D171" s="5">
        <v>237000000000</v>
      </c>
      <c r="E171" s="5">
        <v>134000000000</v>
      </c>
      <c r="F171" s="5">
        <v>134000000000</v>
      </c>
      <c r="G171" s="5">
        <v>104000000000</v>
      </c>
    </row>
    <row r="172" spans="3:7" ht="15.5" x14ac:dyDescent="0.35">
      <c r="C172" t="s">
        <v>204</v>
      </c>
    </row>
    <row r="173" spans="3:7" ht="15.5" x14ac:dyDescent="0.35">
      <c r="C173" t="s">
        <v>205</v>
      </c>
      <c r="D173" s="5">
        <v>209000000000</v>
      </c>
      <c r="E173" s="5">
        <v>148000000000</v>
      </c>
      <c r="F173" s="5">
        <v>316000000000</v>
      </c>
      <c r="G173" s="5">
        <v>269000000000</v>
      </c>
    </row>
    <row r="174" spans="3:7" ht="15.5" x14ac:dyDescent="0.35">
      <c r="C174" t="s">
        <v>23</v>
      </c>
      <c r="D174" s="5">
        <v>237000000000</v>
      </c>
      <c r="E174" s="5">
        <v>134000000000</v>
      </c>
      <c r="F174" s="5">
        <v>134000000000</v>
      </c>
      <c r="G174" s="5">
        <v>104000000000</v>
      </c>
    </row>
    <row r="175" spans="3:7" ht="15.5" x14ac:dyDescent="0.35">
      <c r="C175" t="s">
        <v>20</v>
      </c>
      <c r="D175" s="5">
        <v>174000000000</v>
      </c>
      <c r="E175" s="5">
        <v>122000000000</v>
      </c>
      <c r="F175" s="5">
        <v>111000000000</v>
      </c>
      <c r="G175" s="5">
        <v>80000000000</v>
      </c>
    </row>
    <row r="176" spans="3:7" ht="15.5" x14ac:dyDescent="0.35">
      <c r="C176" t="s">
        <v>206</v>
      </c>
      <c r="D176" s="5">
        <v>-254000000000</v>
      </c>
      <c r="E176" s="5">
        <v>-309000000000</v>
      </c>
      <c r="F176" s="5">
        <v>-51000000000</v>
      </c>
      <c r="G176" s="5">
        <v>-53000000000</v>
      </c>
    </row>
    <row r="177" spans="3:14" ht="15.5" x14ac:dyDescent="0.35">
      <c r="C177" t="s">
        <v>207</v>
      </c>
      <c r="D177" s="5">
        <v>1000000000</v>
      </c>
      <c r="E177" s="5">
        <v>73000000000</v>
      </c>
      <c r="F177" s="5">
        <v>21000000000</v>
      </c>
      <c r="G177" s="5">
        <v>52000000000</v>
      </c>
    </row>
    <row r="178" spans="3:14" ht="15.5" x14ac:dyDescent="0.35">
      <c r="C178" t="s">
        <v>208</v>
      </c>
      <c r="D178" s="5">
        <v>-53000000000</v>
      </c>
      <c r="E178" s="5">
        <v>-72000000000</v>
      </c>
      <c r="F178" s="5">
        <v>-52000000000</v>
      </c>
      <c r="G178" s="5">
        <v>-54000000000</v>
      </c>
    </row>
    <row r="179" spans="3:14" ht="15.5" x14ac:dyDescent="0.35">
      <c r="C179" t="s">
        <v>12</v>
      </c>
      <c r="D179" s="5">
        <v>-52000000000</v>
      </c>
      <c r="E179" s="5">
        <v>2000000000</v>
      </c>
      <c r="F179" s="5">
        <v>-31000000000</v>
      </c>
      <c r="G179" s="5">
        <v>-2000000000</v>
      </c>
    </row>
    <row r="180" spans="3:14" ht="15.5" x14ac:dyDescent="0.35">
      <c r="C180" t="s">
        <v>15</v>
      </c>
      <c r="D180" s="6">
        <v>-8.51</v>
      </c>
      <c r="E180" s="6">
        <v>0.27</v>
      </c>
      <c r="F180" s="6">
        <v>-5.1100000000000003</v>
      </c>
      <c r="G180" s="6">
        <v>-0.25</v>
      </c>
    </row>
    <row r="181" spans="3:14" ht="15.5" x14ac:dyDescent="0.35">
      <c r="C181" t="s">
        <v>44</v>
      </c>
      <c r="I181" s="6">
        <v>-4.4000000000000004</v>
      </c>
      <c r="J181" s="6">
        <v>5.58</v>
      </c>
      <c r="K181" s="6">
        <v>10.19</v>
      </c>
      <c r="L181" s="6">
        <v>1789.95</v>
      </c>
      <c r="M181" s="6">
        <v>780.84</v>
      </c>
      <c r="N181" s="6">
        <v>-463.46</v>
      </c>
    </row>
    <row r="182" spans="3:14" ht="15.5" x14ac:dyDescent="0.35">
      <c r="C182" t="s">
        <v>58</v>
      </c>
      <c r="I182" s="6">
        <v>-88.64</v>
      </c>
      <c r="J182" s="6">
        <v>63.8</v>
      </c>
      <c r="K182" s="5">
        <v>0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61</v>
      </c>
      <c r="I183" s="6">
        <v>2.0099999999999998</v>
      </c>
      <c r="J183" s="6">
        <v>3.51</v>
      </c>
      <c r="K183" s="5">
        <v>0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209</v>
      </c>
      <c r="I184" s="5">
        <v>247550000000</v>
      </c>
      <c r="J184" s="6">
        <v>64769999999.999992</v>
      </c>
      <c r="K184" s="5">
        <v>86600000000</v>
      </c>
      <c r="L184" s="5">
        <v>141450000000</v>
      </c>
      <c r="M184" s="5">
        <v>60830000000</v>
      </c>
      <c r="N184" s="5">
        <v>-8590000000</v>
      </c>
    </row>
    <row r="185" spans="3:14" ht="15.5" x14ac:dyDescent="0.35">
      <c r="C185" t="s">
        <v>210</v>
      </c>
      <c r="I185" s="6">
        <v>-3.9399999999999998E-2</v>
      </c>
      <c r="J185" s="6">
        <v>8.3000000000000004E-2</v>
      </c>
      <c r="K185" s="6">
        <v>0.18590000000000001</v>
      </c>
      <c r="L185" s="6">
        <v>0.38409999999999994</v>
      </c>
      <c r="M185" s="6">
        <v>0.28100000000000003</v>
      </c>
      <c r="N185" s="6">
        <v>-0.15859999999999999</v>
      </c>
    </row>
    <row r="186" spans="3:14" ht="15.5" x14ac:dyDescent="0.35">
      <c r="C186" t="s">
        <v>211</v>
      </c>
      <c r="I186" s="6">
        <v>-0.18079999999999999</v>
      </c>
      <c r="J186" s="6">
        <v>0.19440000000000002</v>
      </c>
      <c r="K186" s="6">
        <v>0.44030000000000002</v>
      </c>
      <c r="L186" s="6">
        <v>1.2357</v>
      </c>
      <c r="M186" s="6">
        <v>0.96079999999999999</v>
      </c>
      <c r="N186" s="6">
        <v>-3.3141000000000003</v>
      </c>
    </row>
    <row r="187" spans="3:14" ht="15.5" x14ac:dyDescent="0.35">
      <c r="C187" t="s">
        <v>212</v>
      </c>
      <c r="I187" s="6">
        <v>1.0901000000000001</v>
      </c>
      <c r="J187" s="6">
        <v>0.26719999999999999</v>
      </c>
      <c r="K187" s="6">
        <v>0.5413</v>
      </c>
      <c r="L187" s="6">
        <v>1.7061999999999999</v>
      </c>
      <c r="M187" s="6">
        <v>1.7030000000000001</v>
      </c>
      <c r="N187" s="6">
        <v>-2.0510999999999999</v>
      </c>
    </row>
    <row r="188" spans="3:14" ht="15.5" x14ac:dyDescent="0.35">
      <c r="C188" t="s">
        <v>213</v>
      </c>
    </row>
    <row r="189" spans="3:14" ht="15.5" x14ac:dyDescent="0.35">
      <c r="C189" t="s">
        <v>55</v>
      </c>
      <c r="I189" s="6">
        <v>16.04</v>
      </c>
      <c r="J189" s="6">
        <v>12.4</v>
      </c>
      <c r="K189" s="5">
        <v>0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52</v>
      </c>
      <c r="I190" s="6">
        <v>24.31</v>
      </c>
      <c r="J190" s="6">
        <v>28.72</v>
      </c>
      <c r="K190" s="6">
        <v>23.14</v>
      </c>
      <c r="L190" s="6">
        <v>1448.56</v>
      </c>
      <c r="M190" s="6">
        <v>812.7</v>
      </c>
      <c r="N190" s="6">
        <v>139.85</v>
      </c>
    </row>
    <row r="191" spans="3:14" ht="15.5" x14ac:dyDescent="0.35">
      <c r="C191" t="s">
        <v>214</v>
      </c>
      <c r="I191" s="6">
        <v>16.04</v>
      </c>
      <c r="J191" s="6">
        <v>12.4</v>
      </c>
      <c r="K191" s="5">
        <v>0</v>
      </c>
      <c r="L191" s="5">
        <v>0</v>
      </c>
      <c r="M191" s="5">
        <v>0</v>
      </c>
      <c r="N191" s="5">
        <v>0</v>
      </c>
    </row>
    <row r="192" spans="3:14" ht="15.5" x14ac:dyDescent="0.35">
      <c r="C192" t="s">
        <v>215</v>
      </c>
      <c r="I192" s="6">
        <v>24.31</v>
      </c>
      <c r="J192" s="6">
        <v>28.72</v>
      </c>
      <c r="K192" s="6">
        <v>23.14</v>
      </c>
      <c r="L192" s="6">
        <v>1448.56</v>
      </c>
      <c r="M192" s="6">
        <v>812.7</v>
      </c>
      <c r="N192" s="6">
        <v>139.85</v>
      </c>
    </row>
    <row r="193" spans="2:14" ht="15.5" x14ac:dyDescent="0.35">
      <c r="C193" t="s">
        <v>216</v>
      </c>
      <c r="I193" s="5">
        <v>134000000000</v>
      </c>
      <c r="J193" s="5">
        <v>30000000000</v>
      </c>
      <c r="M193" s="5">
        <v>0</v>
      </c>
      <c r="N193" s="5">
        <v>0</v>
      </c>
    </row>
    <row r="194" spans="2:14" ht="15.5" x14ac:dyDescent="0.35">
      <c r="C194" t="s">
        <v>217</v>
      </c>
      <c r="N194" s="5">
        <v>0</v>
      </c>
    </row>
    <row r="195" spans="2:14" ht="15.5" x14ac:dyDescent="0.35">
      <c r="C195" t="s">
        <v>25</v>
      </c>
      <c r="I195" s="5">
        <v>134000000000</v>
      </c>
      <c r="J195" s="5">
        <v>30000000000</v>
      </c>
      <c r="M195" s="5">
        <v>0</v>
      </c>
      <c r="N195" s="5">
        <v>0</v>
      </c>
    </row>
    <row r="196" spans="2:14" ht="15.5" x14ac:dyDescent="0.35">
      <c r="C196" t="s">
        <v>22</v>
      </c>
      <c r="I196" s="5">
        <v>122000000000</v>
      </c>
      <c r="J196" s="5">
        <v>-21000000000</v>
      </c>
      <c r="K196" s="5">
        <v>-49000000000</v>
      </c>
      <c r="L196" s="5">
        <v>-32000000000</v>
      </c>
      <c r="M196" s="5">
        <v>-58000000000</v>
      </c>
      <c r="N196" s="5">
        <v>-3000000000</v>
      </c>
    </row>
    <row r="197" spans="2:14" ht="15.5" x14ac:dyDescent="0.35">
      <c r="C197" t="s">
        <v>218</v>
      </c>
      <c r="I197" s="5">
        <v>-309000000000</v>
      </c>
      <c r="J197" s="5">
        <v>-46000000000</v>
      </c>
      <c r="K197" s="5">
        <v>64000000000</v>
      </c>
      <c r="L197" s="5">
        <v>25000000000</v>
      </c>
      <c r="M197" s="5">
        <v>24000000000</v>
      </c>
      <c r="N197" s="5">
        <v>-20000000000</v>
      </c>
    </row>
    <row r="198" spans="2:14" ht="15.5" x14ac:dyDescent="0.35">
      <c r="C198" t="s">
        <v>219</v>
      </c>
      <c r="I198" s="5">
        <v>126000000000</v>
      </c>
      <c r="J198" s="5">
        <v>87000000000</v>
      </c>
      <c r="K198" s="5">
        <v>82000000000</v>
      </c>
      <c r="L198" s="5">
        <v>91000000000</v>
      </c>
      <c r="M198" s="5">
        <v>57000000000</v>
      </c>
      <c r="N198" s="5">
        <v>29000000000</v>
      </c>
    </row>
    <row r="199" spans="2:14" ht="15.5" x14ac:dyDescent="0.35">
      <c r="C199" t="s">
        <v>220</v>
      </c>
      <c r="I199" s="5">
        <v>-239000000000</v>
      </c>
      <c r="J199" s="5">
        <v>-112000000000</v>
      </c>
      <c r="K199" s="5">
        <v>-40000000000</v>
      </c>
      <c r="L199" s="5">
        <v>-34000000000</v>
      </c>
      <c r="M199" s="5">
        <v>-2000000000</v>
      </c>
      <c r="N199" s="5">
        <v>-2000000000</v>
      </c>
    </row>
    <row r="200" spans="2:14" ht="15.5" x14ac:dyDescent="0.35">
      <c r="C200" t="s">
        <v>14</v>
      </c>
      <c r="I200" s="5">
        <v>-113000000000</v>
      </c>
      <c r="J200" s="5">
        <v>-25000000000</v>
      </c>
      <c r="K200" s="5">
        <v>42000000000</v>
      </c>
      <c r="L200" s="5">
        <v>57000000000</v>
      </c>
      <c r="M200" s="5">
        <v>55000000000</v>
      </c>
      <c r="N200" s="5">
        <v>26000000000</v>
      </c>
    </row>
    <row r="201" spans="2:14" ht="15.5" x14ac:dyDescent="0.35">
      <c r="C201" t="s">
        <v>16</v>
      </c>
      <c r="I201" s="6">
        <v>-18.59</v>
      </c>
      <c r="J201" s="6">
        <v>-4.1900000000000004</v>
      </c>
      <c r="K201" s="6">
        <v>6.92</v>
      </c>
      <c r="L201" s="6">
        <v>945.27</v>
      </c>
      <c r="M201" s="6">
        <v>896.75</v>
      </c>
      <c r="N201" s="6">
        <v>876.9</v>
      </c>
    </row>
    <row r="203" spans="2:14" ht="15.5" x14ac:dyDescent="0.35">
      <c r="B203" t="s">
        <v>221</v>
      </c>
      <c r="C203" t="s">
        <v>222</v>
      </c>
      <c r="D203" s="5">
        <v>61000000000</v>
      </c>
      <c r="E203" s="5">
        <v>-168000000000</v>
      </c>
      <c r="F203" s="5">
        <v>47000000000</v>
      </c>
      <c r="G203" s="5">
        <v>41000000000</v>
      </c>
      <c r="H203" s="5">
        <v>244000000000</v>
      </c>
      <c r="I203" s="5">
        <v>-27000000000</v>
      </c>
      <c r="J203" s="5">
        <v>34000000000</v>
      </c>
      <c r="K203" s="5">
        <v>62000000000</v>
      </c>
      <c r="L203" s="5">
        <v>109000000000</v>
      </c>
      <c r="M203" s="5">
        <v>47000000000</v>
      </c>
      <c r="N203" s="5">
        <v>-14000000000</v>
      </c>
    </row>
    <row r="204" spans="2:14" ht="15.5" x14ac:dyDescent="0.35">
      <c r="C204" t="s">
        <v>223</v>
      </c>
      <c r="H204" s="5">
        <v>-19000000000</v>
      </c>
      <c r="I204" s="5">
        <v>-27000000000</v>
      </c>
      <c r="J204" s="5">
        <v>34000000000</v>
      </c>
      <c r="K204" s="5">
        <v>62000000000</v>
      </c>
    </row>
    <row r="205" spans="2:14" ht="15.5" x14ac:dyDescent="0.35">
      <c r="C205" t="s">
        <v>43</v>
      </c>
      <c r="D205" s="6">
        <v>10.02</v>
      </c>
      <c r="E205" s="6">
        <v>-27.58</v>
      </c>
      <c r="F205" s="6">
        <v>7.71</v>
      </c>
      <c r="G205" s="6">
        <v>6.72</v>
      </c>
      <c r="H205" s="6">
        <v>40.08</v>
      </c>
      <c r="I205" s="6">
        <v>-4.4000000000000004</v>
      </c>
      <c r="J205" s="6">
        <v>5.58</v>
      </c>
      <c r="K205" s="6">
        <v>10.19</v>
      </c>
      <c r="L205" s="6">
        <v>17.899999999999999</v>
      </c>
      <c r="M205" s="6">
        <v>7.81</v>
      </c>
      <c r="N205" s="6">
        <v>-2.27</v>
      </c>
    </row>
    <row r="206" spans="2:14" ht="15.5" x14ac:dyDescent="0.35">
      <c r="C206" t="s">
        <v>226</v>
      </c>
      <c r="H206" s="6">
        <v>-3.13</v>
      </c>
      <c r="I206" s="6">
        <v>-4.4000000000000004</v>
      </c>
      <c r="J206" s="6">
        <v>5.58</v>
      </c>
      <c r="K206" s="6">
        <v>10.19</v>
      </c>
    </row>
    <row r="207" spans="2:14" ht="15.5" x14ac:dyDescent="0.35">
      <c r="C207" t="s">
        <v>229</v>
      </c>
      <c r="D207" s="5">
        <v>380000000000</v>
      </c>
      <c r="E207" s="5">
        <v>346000000000</v>
      </c>
      <c r="F207" s="5">
        <v>354000000000</v>
      </c>
      <c r="G207" s="5">
        <v>230000000000</v>
      </c>
      <c r="H207" s="5">
        <v>1519000000000</v>
      </c>
      <c r="I207" s="5">
        <v>1178000000000</v>
      </c>
      <c r="J207" s="5">
        <v>616000000000</v>
      </c>
      <c r="K207" s="5">
        <v>928000000000</v>
      </c>
      <c r="L207" s="5">
        <v>868000000000</v>
      </c>
      <c r="M207" s="5">
        <v>259000000000</v>
      </c>
      <c r="N207" s="5">
        <v>104000000000</v>
      </c>
    </row>
    <row r="208" spans="2:14" ht="15.5" x14ac:dyDescent="0.35">
      <c r="C208" t="s">
        <v>230</v>
      </c>
      <c r="H208" s="5">
        <v>1310000000000</v>
      </c>
      <c r="I208" s="5">
        <v>1178000000000</v>
      </c>
      <c r="J208" s="5">
        <v>616000000000</v>
      </c>
      <c r="K208" s="5">
        <v>928000000000</v>
      </c>
    </row>
    <row r="209" spans="3:9" ht="15.5" x14ac:dyDescent="0.35">
      <c r="C209" t="s">
        <v>234</v>
      </c>
      <c r="I209" s="6">
        <v>6.49</v>
      </c>
    </row>
    <row r="210" spans="3:9" ht="15.5" x14ac:dyDescent="0.35">
      <c r="C210" t="s">
        <v>235</v>
      </c>
      <c r="I210" s="6">
        <v>-83.05</v>
      </c>
    </row>
    <row r="211" spans="3:9" ht="15.5" x14ac:dyDescent="0.35">
      <c r="C211" t="s">
        <v>236</v>
      </c>
      <c r="I211" s="6">
        <v>7.42</v>
      </c>
    </row>
    <row r="212" spans="3:9" ht="15.5" x14ac:dyDescent="0.35">
      <c r="C212" t="s">
        <v>237</v>
      </c>
      <c r="I212" s="6">
        <v>-1.2E-2</v>
      </c>
    </row>
    <row r="213" spans="3:9" ht="15.5" x14ac:dyDescent="0.35">
      <c r="C213" t="s">
        <v>238</v>
      </c>
      <c r="I213" s="6">
        <v>1.21</v>
      </c>
    </row>
    <row r="214" spans="3:9" ht="15.5" x14ac:dyDescent="0.35">
      <c r="C214" t="s">
        <v>239</v>
      </c>
      <c r="I214" s="6">
        <v>7.57</v>
      </c>
    </row>
    <row r="215" spans="3:9" ht="15.5" x14ac:dyDescent="0.35">
      <c r="C215" t="s">
        <v>240</v>
      </c>
      <c r="I215" s="6">
        <v>10.71</v>
      </c>
    </row>
    <row r="216" spans="3:9" ht="15.5" x14ac:dyDescent="0.35">
      <c r="C216" t="s">
        <v>241</v>
      </c>
      <c r="I216" s="6">
        <v>-19.11</v>
      </c>
    </row>
    <row r="217" spans="3:9" ht="15.5" x14ac:dyDescent="0.35">
      <c r="C217" t="s">
        <v>242</v>
      </c>
      <c r="I217" s="6">
        <v>7.42</v>
      </c>
    </row>
    <row r="218" spans="3:9" ht="15.5" x14ac:dyDescent="0.35">
      <c r="C218" t="s">
        <v>243</v>
      </c>
      <c r="I218" s="6">
        <v>6.63</v>
      </c>
    </row>
    <row r="219" spans="3:9" ht="15.5" x14ac:dyDescent="0.35">
      <c r="C219" t="s">
        <v>246</v>
      </c>
      <c r="I219" s="6">
        <v>-3.13</v>
      </c>
    </row>
    <row r="220" spans="3:9" ht="15.5" x14ac:dyDescent="0.35">
      <c r="C220" t="s">
        <v>247</v>
      </c>
      <c r="I220" s="6">
        <v>40.08</v>
      </c>
    </row>
    <row r="221" spans="3:9" ht="15.5" x14ac:dyDescent="0.35">
      <c r="C221" t="s">
        <v>248</v>
      </c>
      <c r="I221" s="6">
        <v>215.32</v>
      </c>
    </row>
    <row r="222" spans="3:9" ht="15.5" x14ac:dyDescent="0.35">
      <c r="C222" t="s">
        <v>249</v>
      </c>
      <c r="D222" s="6">
        <v>10.29</v>
      </c>
    </row>
    <row r="223" spans="3:9" ht="15.5" x14ac:dyDescent="0.35">
      <c r="C223" t="s">
        <v>250</v>
      </c>
      <c r="I223" s="6">
        <v>34.33</v>
      </c>
    </row>
    <row r="224" spans="3:9" ht="15.5" x14ac:dyDescent="0.35">
      <c r="C224" t="s">
        <v>251</v>
      </c>
      <c r="I224" s="6">
        <v>-13.61</v>
      </c>
    </row>
    <row r="225" spans="3:9" ht="15.5" x14ac:dyDescent="0.35">
      <c r="C225" t="s">
        <v>252</v>
      </c>
      <c r="D225" s="6">
        <v>0.53</v>
      </c>
    </row>
    <row r="226" spans="3:9" ht="15.5" x14ac:dyDescent="0.35">
      <c r="C226" t="s">
        <v>253</v>
      </c>
      <c r="D226" s="6">
        <v>0.33</v>
      </c>
    </row>
    <row r="227" spans="3:9" ht="15.5" x14ac:dyDescent="0.35">
      <c r="C227" t="s">
        <v>254</v>
      </c>
      <c r="D227" s="6">
        <v>1.1299999999999999</v>
      </c>
    </row>
    <row r="228" spans="3:9" ht="15.5" x14ac:dyDescent="0.35">
      <c r="C228" t="s">
        <v>256</v>
      </c>
      <c r="D228" s="6">
        <v>2.85</v>
      </c>
    </row>
    <row r="229" spans="3:9" ht="15.5" x14ac:dyDescent="0.35">
      <c r="C229" t="s">
        <v>257</v>
      </c>
      <c r="D229" s="6">
        <v>0.28999999999999998</v>
      </c>
    </row>
    <row r="230" spans="3:9" ht="15.5" x14ac:dyDescent="0.35">
      <c r="C230" t="s">
        <v>258</v>
      </c>
      <c r="D230" s="6">
        <v>3.85</v>
      </c>
    </row>
    <row r="231" spans="3:9" ht="15.5" x14ac:dyDescent="0.35">
      <c r="C231" t="s">
        <v>12</v>
      </c>
      <c r="D231" s="5">
        <v>-52000000000</v>
      </c>
    </row>
    <row r="232" spans="3:9" ht="15.5" x14ac:dyDescent="0.35">
      <c r="C232" t="s">
        <v>260</v>
      </c>
      <c r="I232" s="6">
        <v>0.86</v>
      </c>
    </row>
    <row r="233" spans="3:9" ht="15.5" x14ac:dyDescent="0.35">
      <c r="C233" t="s">
        <v>261</v>
      </c>
      <c r="I233" s="6">
        <v>-2.3700000000000002E-2</v>
      </c>
    </row>
    <row r="234" spans="3:9" ht="15.5" x14ac:dyDescent="0.35">
      <c r="C234" t="s">
        <v>262</v>
      </c>
      <c r="I234" s="6">
        <v>-9.1199999999999989E-2</v>
      </c>
    </row>
    <row r="235" spans="3:9" ht="15.5" x14ac:dyDescent="0.35">
      <c r="C235" t="s">
        <v>263</v>
      </c>
      <c r="I235" s="6">
        <v>1.0392000000000001</v>
      </c>
    </row>
    <row r="236" spans="3:9" ht="15.5" x14ac:dyDescent="0.35">
      <c r="C236" t="s">
        <v>264</v>
      </c>
      <c r="I236" s="6">
        <v>-0.33960000000000001</v>
      </c>
    </row>
    <row r="237" spans="3:9" ht="15.5" x14ac:dyDescent="0.35">
      <c r="C237" t="s">
        <v>265</v>
      </c>
      <c r="D237" s="6">
        <v>16.899999999999999</v>
      </c>
    </row>
    <row r="238" spans="3:9" ht="15.5" x14ac:dyDescent="0.35">
      <c r="C238" t="s">
        <v>266</v>
      </c>
      <c r="D238" s="6">
        <v>31.05</v>
      </c>
    </row>
    <row r="239" spans="3:9" ht="15.5" x14ac:dyDescent="0.35">
      <c r="C239" t="s">
        <v>340</v>
      </c>
      <c r="D239" s="6">
        <v>23.92</v>
      </c>
    </row>
    <row r="240" spans="3:9" ht="15.5" x14ac:dyDescent="0.35">
      <c r="C240" t="s">
        <v>267</v>
      </c>
      <c r="D240" s="6">
        <v>24.03</v>
      </c>
    </row>
    <row r="241" spans="3:9" ht="15.5" x14ac:dyDescent="0.35">
      <c r="C241" t="s">
        <v>268</v>
      </c>
      <c r="D241" s="6">
        <v>5.38</v>
      </c>
    </row>
    <row r="242" spans="3:9" ht="15.5" x14ac:dyDescent="0.35">
      <c r="C242" t="s">
        <v>269</v>
      </c>
      <c r="I242" s="6">
        <v>1.77</v>
      </c>
    </row>
    <row r="243" spans="3:9" ht="15.5" x14ac:dyDescent="0.35">
      <c r="C243" t="s">
        <v>270</v>
      </c>
      <c r="I243" s="6">
        <v>10.54</v>
      </c>
    </row>
    <row r="244" spans="3:9" ht="15.5" x14ac:dyDescent="0.35">
      <c r="C244" t="s">
        <v>39</v>
      </c>
      <c r="I244" s="5">
        <v>1581000000000</v>
      </c>
    </row>
    <row r="245" spans="3:9" ht="15.5" x14ac:dyDescent="0.35">
      <c r="C245" t="s">
        <v>271</v>
      </c>
      <c r="I245" s="5">
        <v>1756000000000</v>
      </c>
    </row>
    <row r="246" spans="3:9" ht="15.5" x14ac:dyDescent="0.35">
      <c r="C246" t="s">
        <v>272</v>
      </c>
      <c r="I246" s="5">
        <v>6080000000</v>
      </c>
    </row>
    <row r="247" spans="3:9" ht="15.5" x14ac:dyDescent="0.35">
      <c r="C247" t="s">
        <v>273</v>
      </c>
      <c r="I247" s="6">
        <v>0.1038</v>
      </c>
    </row>
    <row r="248" spans="3:9" ht="15.5" x14ac:dyDescent="0.35">
      <c r="C248" t="s">
        <v>274</v>
      </c>
      <c r="D248" s="6">
        <v>0.24719999999999998</v>
      </c>
    </row>
    <row r="249" spans="3:9" ht="15.5" x14ac:dyDescent="0.35">
      <c r="C249" t="s">
        <v>275</v>
      </c>
      <c r="D249" s="6">
        <v>0.2354</v>
      </c>
    </row>
    <row r="250" spans="3:9" ht="15.5" x14ac:dyDescent="0.35">
      <c r="C250" t="s">
        <v>276</v>
      </c>
      <c r="D250" s="6">
        <v>0.1605</v>
      </c>
    </row>
    <row r="251" spans="3:9" ht="15.5" x14ac:dyDescent="0.35">
      <c r="C251" t="s">
        <v>277</v>
      </c>
      <c r="D251" s="6">
        <v>0.53210000000000002</v>
      </c>
    </row>
    <row r="252" spans="3:9" ht="15.5" x14ac:dyDescent="0.35">
      <c r="C252" t="s">
        <v>278</v>
      </c>
      <c r="D252" s="6">
        <v>0.23230000000000001</v>
      </c>
    </row>
    <row r="253" spans="3:9" ht="15.5" x14ac:dyDescent="0.35">
      <c r="C253" t="s">
        <v>279</v>
      </c>
      <c r="D253" s="6">
        <v>0.14460000000000001</v>
      </c>
    </row>
    <row r="254" spans="3:9" ht="15.5" x14ac:dyDescent="0.35">
      <c r="C254" t="s">
        <v>286</v>
      </c>
      <c r="I254" s="5">
        <v>5</v>
      </c>
    </row>
    <row r="255" spans="3:9" ht="15.5" x14ac:dyDescent="0.35">
      <c r="C255" t="s">
        <v>287</v>
      </c>
      <c r="I255" s="6">
        <v>0.17</v>
      </c>
    </row>
    <row r="256" spans="3:9" ht="15.5" x14ac:dyDescent="0.35">
      <c r="C256" t="s">
        <v>288</v>
      </c>
      <c r="I256" s="6">
        <v>0.59</v>
      </c>
    </row>
    <row r="257" spans="3:9" ht="15.5" x14ac:dyDescent="0.35">
      <c r="C257" t="s">
        <v>289</v>
      </c>
      <c r="I257" s="6">
        <v>0.55000000000000004</v>
      </c>
    </row>
    <row r="258" spans="3:9" ht="15.5" x14ac:dyDescent="0.35">
      <c r="C258" t="s">
        <v>290</v>
      </c>
      <c r="I258" s="6">
        <v>0.53</v>
      </c>
    </row>
    <row r="259" spans="3:9" ht="15.5" x14ac:dyDescent="0.35">
      <c r="C259" t="s">
        <v>291</v>
      </c>
      <c r="I259" s="6">
        <v>0.08</v>
      </c>
    </row>
    <row r="260" spans="3:9" ht="15.5" x14ac:dyDescent="0.35">
      <c r="C260" t="s">
        <v>292</v>
      </c>
      <c r="I260" s="6">
        <v>0.31</v>
      </c>
    </row>
    <row r="261" spans="3:9" ht="15.5" x14ac:dyDescent="0.35">
      <c r="C261" t="s">
        <v>293</v>
      </c>
      <c r="I261" s="5">
        <v>1310000000000</v>
      </c>
    </row>
    <row r="262" spans="3:9" ht="15.5" x14ac:dyDescent="0.35">
      <c r="C262" t="s">
        <v>294</v>
      </c>
      <c r="I262" s="5">
        <v>281000000000</v>
      </c>
    </row>
    <row r="263" spans="3:9" ht="15.5" x14ac:dyDescent="0.35">
      <c r="C263" t="s">
        <v>295</v>
      </c>
      <c r="I263" s="5">
        <v>341000000000</v>
      </c>
    </row>
    <row r="264" spans="3:9" ht="15.5" x14ac:dyDescent="0.35">
      <c r="C264" t="s">
        <v>296</v>
      </c>
      <c r="I264" s="5">
        <v>-19000000000</v>
      </c>
    </row>
    <row r="265" spans="3:9" ht="15.5" x14ac:dyDescent="0.35">
      <c r="C265" t="s">
        <v>297</v>
      </c>
      <c r="D265" s="5">
        <v>63000000000</v>
      </c>
    </row>
    <row r="266" spans="3:9" ht="15.5" x14ac:dyDescent="0.35">
      <c r="C266" t="s">
        <v>298</v>
      </c>
      <c r="D266" s="5">
        <v>803000000000</v>
      </c>
    </row>
    <row r="267" spans="3:9" ht="15.5" x14ac:dyDescent="0.35">
      <c r="C267" t="s">
        <v>299</v>
      </c>
      <c r="D267" s="5">
        <v>594000000000</v>
      </c>
    </row>
    <row r="268" spans="3:9" ht="15.5" x14ac:dyDescent="0.35">
      <c r="C268" t="s">
        <v>206</v>
      </c>
      <c r="D268" s="5">
        <v>-254000000000</v>
      </c>
    </row>
    <row r="269" spans="3:9" ht="15.5" x14ac:dyDescent="0.35">
      <c r="C269" t="s">
        <v>205</v>
      </c>
      <c r="I269" s="5">
        <v>209000000000</v>
      </c>
    </row>
    <row r="270" spans="3:9" ht="15.5" x14ac:dyDescent="0.35">
      <c r="C270" t="s">
        <v>203</v>
      </c>
      <c r="D270" s="5">
        <v>237000000000</v>
      </c>
    </row>
    <row r="271" spans="3:9" ht="15.5" x14ac:dyDescent="0.35">
      <c r="C271" t="s">
        <v>23</v>
      </c>
      <c r="D271" s="5">
        <v>237000000000</v>
      </c>
    </row>
    <row r="272" spans="3:9" ht="15.5" x14ac:dyDescent="0.35">
      <c r="C272" t="s">
        <v>20</v>
      </c>
      <c r="D272" s="5">
        <v>174000000000</v>
      </c>
    </row>
    <row r="273" spans="3:9" ht="15.5" x14ac:dyDescent="0.35">
      <c r="C273" t="s">
        <v>300</v>
      </c>
      <c r="I273" s="5">
        <v>209000000000</v>
      </c>
    </row>
    <row r="274" spans="3:9" ht="15.5" x14ac:dyDescent="0.35">
      <c r="C274" t="s">
        <v>301</v>
      </c>
      <c r="I274" s="5">
        <v>148000000000</v>
      </c>
    </row>
    <row r="275" spans="3:9" ht="15.5" x14ac:dyDescent="0.35">
      <c r="C275" t="s">
        <v>302</v>
      </c>
      <c r="I275" s="5">
        <v>-235000000000</v>
      </c>
    </row>
    <row r="276" spans="3:9" ht="15.5" x14ac:dyDescent="0.35">
      <c r="C276" t="s">
        <v>303</v>
      </c>
      <c r="I276" s="5">
        <v>121000000000</v>
      </c>
    </row>
    <row r="277" spans="3:9" ht="15.5" x14ac:dyDescent="0.35">
      <c r="C277" t="s">
        <v>304</v>
      </c>
      <c r="I277" s="5">
        <v>-230000000000</v>
      </c>
    </row>
    <row r="278" spans="3:9" ht="15.5" x14ac:dyDescent="0.35">
      <c r="C278" t="s">
        <v>305</v>
      </c>
      <c r="I278" s="5">
        <v>-83000000000</v>
      </c>
    </row>
  </sheetData>
  <pageMargins left="0.7" right="0.7" top="0.75" bottom="0.75" header="0.3" footer="0.3"/>
  <ignoredErrors>
    <ignoredError sqref="A1:N279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850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851</v>
      </c>
      <c r="D2" s="2" vm="12">
        <f ca="1">IFERROR(_xlfn.STOCKHISTORY("XIDX:" &amp; $C$1, D3, , 0, 0, 1), "Libur")</f>
        <v>446</v>
      </c>
      <c r="H2" s="2" vm="12">
        <f ca="1">IFERROR(INDEX(D2:G2,COUNT(D2:G2)),"")</f>
        <v>446</v>
      </c>
      <c r="I2" s="2" vm="92">
        <f t="shared" ref="I2:N2" ca="1" si="0">IFERROR(_xlfn.STOCKHISTORY("XIDX:" &amp; $C$1, I1, , 0, 0, 1), "Libur")</f>
        <v>338</v>
      </c>
      <c r="J2" s="2" vm="93">
        <f t="shared" ca="1" si="0"/>
        <v>336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15250665</v>
      </c>
      <c r="H4" s="2">
        <f>IFERROR(SUM(D4:G4)*(4/MAX(1,COUNT(D4:G4))),"")</f>
        <v>61002660</v>
      </c>
      <c r="I4" s="2">
        <f t="shared" ref="I4:N4" si="1">IFERROR(INDEX(I51:I500,MATCH($C$4,$C$51:$C$500,0)),"")</f>
        <v>64200896</v>
      </c>
      <c r="J4" s="2">
        <f t="shared" si="1"/>
        <v>68512146</v>
      </c>
      <c r="K4" s="2">
        <f t="shared" si="1"/>
        <v>70288813</v>
      </c>
      <c r="L4" s="2">
        <f t="shared" si="1"/>
        <v>78985178</v>
      </c>
      <c r="M4" s="2">
        <f t="shared" si="1"/>
        <v>77898136</v>
      </c>
      <c r="N4" s="2">
        <f t="shared" si="1"/>
        <v>73361046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983621</v>
      </c>
      <c r="H5" s="2">
        <f>IFERROR(SUM(D5:G5)*(4/MAX(1,COUNT(D5:G5))),"")</f>
        <v>3934484</v>
      </c>
      <c r="I5" s="2">
        <f t="shared" ref="I5:N5" si="2">IFERROR(INDEX(I51:I500,MATCH($C$5,$C$51:$C$500,0)),"")</f>
        <v>5691669</v>
      </c>
      <c r="J5" s="2">
        <f t="shared" si="2"/>
        <v>5154890</v>
      </c>
      <c r="K5" s="2">
        <f t="shared" si="2"/>
        <v>7403193</v>
      </c>
      <c r="L5" s="2">
        <f t="shared" si="2"/>
        <v>4422816</v>
      </c>
      <c r="M5" s="2">
        <f t="shared" si="2"/>
        <v>9221906</v>
      </c>
      <c r="N5" s="2">
        <f t="shared" si="2"/>
        <v>14836764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87498620</v>
      </c>
      <c r="H6" s="2">
        <f>IFERROR(INDEX(D6:G6,COUNT(D6:G6)),"")</f>
        <v>87498620</v>
      </c>
      <c r="I6" s="2">
        <f t="shared" ref="I6:N6" si="3">IFERROR(INDEX(I51:I500,MATCH($C$6,$C$51:$C$500,0)),"")</f>
        <v>86509274</v>
      </c>
      <c r="J6" s="2">
        <f t="shared" si="3"/>
        <v>87547977</v>
      </c>
      <c r="K6" s="2">
        <f t="shared" si="3"/>
        <v>67899801</v>
      </c>
      <c r="L6" s="2">
        <f t="shared" si="3"/>
        <v>68777891</v>
      </c>
      <c r="M6" s="2">
        <f t="shared" si="3"/>
        <v>69603651</v>
      </c>
      <c r="N6" s="2">
        <f t="shared" si="3"/>
        <v>61815751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5.88</v>
      </c>
      <c r="H7" s="3">
        <f>IFERROR(INDEX(D7:G7,COUNT(D7:G7)),"")</f>
        <v>5.88</v>
      </c>
      <c r="I7" s="3">
        <f t="shared" ref="I7:N7" si="4">IFERROR(INDEX(I51:I500,MATCH($C$7,$C$51:$C$500,0))/1000000000,"")</f>
        <v>5.88</v>
      </c>
      <c r="J7" s="3">
        <f t="shared" si="4"/>
        <v>5.88</v>
      </c>
      <c r="K7" s="3">
        <f t="shared" si="4"/>
        <v>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N8" si="5">IFERROR(INDEX(I51:I500,MATCH($C$8,$C$51:$C$500,0)),"")</f>
        <v>53000000000</v>
      </c>
      <c r="J8" s="2">
        <f t="shared" si="5"/>
        <v>23000000000</v>
      </c>
      <c r="K8" s="2">
        <f t="shared" si="5"/>
        <v>142000000000</v>
      </c>
      <c r="L8" s="2">
        <f t="shared" si="5"/>
        <v>171000000000</v>
      </c>
      <c r="M8" s="2">
        <f t="shared" si="5"/>
        <v>-83000000000</v>
      </c>
      <c r="N8" s="2">
        <f t="shared" si="5"/>
        <v>162000000000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-0.65</v>
      </c>
      <c r="H9" s="3">
        <f>IFERROR(INDEX(D9:G9,COUNT(D9:G9)),"")</f>
        <v>-0.65</v>
      </c>
      <c r="I9" s="3">
        <f t="shared" ref="I9:N9" si="6">IFERROR(INDEX(I51:I500,MATCH($C$9,$C$51:$C$500,0)),"")</f>
        <v>8.9700000000000006</v>
      </c>
      <c r="J9" s="3">
        <f t="shared" si="6"/>
        <v>3.97</v>
      </c>
      <c r="K9" s="3">
        <f t="shared" si="6"/>
        <v>28.43</v>
      </c>
      <c r="L9" s="3">
        <f t="shared" si="6"/>
        <v>916528.69</v>
      </c>
      <c r="M9" s="3">
        <f t="shared" si="6"/>
        <v>-443098.49</v>
      </c>
      <c r="N9" s="3">
        <f t="shared" si="6"/>
        <v>867712.37</v>
      </c>
    </row>
    <row r="10" spans="1:14" ht="15.5" x14ac:dyDescent="0.35">
      <c r="C10" t="s">
        <v>17</v>
      </c>
      <c r="D10" s="3">
        <f ca="1">IFERROR(IF(D9=0,"",D2/D9),"")</f>
        <v>-686.15384615384608</v>
      </c>
      <c r="I10" s="3">
        <f t="shared" ref="I10:N10" ca="1" si="7">IFERROR(IF(I9=0,"",I2/I9),"")</f>
        <v>37.681159420289852</v>
      </c>
      <c r="J10" s="3">
        <f t="shared" ca="1" si="7"/>
        <v>84.634760705289665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18986421</v>
      </c>
      <c r="H11" s="2">
        <f>IFERROR(INDEX(D11:G11,COUNT(D11:G11)),"")</f>
        <v>18986421</v>
      </c>
      <c r="I11" s="2">
        <f t="shared" ref="I11:N11" si="8">IFERROR(INDEX(I51:I500,MATCH($C$11,$C$51:$C$500,0)),"")</f>
        <v>18929885</v>
      </c>
      <c r="J11" s="2">
        <f t="shared" si="8"/>
        <v>21842354</v>
      </c>
      <c r="K11" s="2">
        <f t="shared" si="8"/>
        <v>20626278</v>
      </c>
      <c r="L11" s="2">
        <f t="shared" si="8"/>
        <v>13193999</v>
      </c>
      <c r="M11" s="2">
        <f t="shared" si="8"/>
        <v>11512325</v>
      </c>
      <c r="N11" s="2">
        <f t="shared" si="8"/>
        <v>16221454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-109000000000</v>
      </c>
      <c r="H12" s="2">
        <f>IFERROR(INDEX(D12:G12,COUNT(D12:G12)),"")</f>
        <v>-109000000000</v>
      </c>
      <c r="I12" s="2">
        <f t="shared" ref="I12:N12" si="9">IFERROR(INDEX(I51:I500,MATCH($C$12,$C$51:$C$500,0)),"")</f>
        <v>-112000000000</v>
      </c>
      <c r="J12" s="2">
        <f t="shared" si="9"/>
        <v>-113000000000</v>
      </c>
      <c r="K12" s="2">
        <f t="shared" si="9"/>
        <v>79000000000</v>
      </c>
      <c r="L12" s="2">
        <f t="shared" si="9"/>
        <v>-17000000000</v>
      </c>
      <c r="M12" s="2">
        <f t="shared" si="9"/>
        <v>187000000000</v>
      </c>
      <c r="N12" s="2">
        <f t="shared" si="9"/>
        <v>85000000000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213000000000</v>
      </c>
      <c r="H13" s="2">
        <f>IFERROR(INDEX(D13:G13,COUNT(D13:G13)),"")</f>
        <v>213000000000</v>
      </c>
      <c r="I13" s="2">
        <f t="shared" ref="I13:N13" si="10">IFERROR(INDEX(I51:I500,MATCH($C$13,$C$51:$C$500,0)),"")</f>
        <v>205000000000</v>
      </c>
      <c r="J13" s="2">
        <f t="shared" si="10"/>
        <v>240000000000</v>
      </c>
      <c r="K13" s="2">
        <f t="shared" si="10"/>
        <v>397000000000</v>
      </c>
      <c r="L13" s="2">
        <f t="shared" si="10"/>
        <v>188000000000</v>
      </c>
      <c r="M13" s="2">
        <f t="shared" si="10"/>
        <v>351000000000</v>
      </c>
      <c r="N13" s="2">
        <f t="shared" si="10"/>
        <v>314000000000</v>
      </c>
    </row>
    <row r="14" spans="1:14" ht="15.5" x14ac:dyDescent="0.35">
      <c r="C14" t="s">
        <v>26</v>
      </c>
      <c r="D14" s="2">
        <f>IFERROR(INDEX(D51:D500,MATCH($C$14,$C$51:$C$500,0)),"")</f>
        <v>-22792</v>
      </c>
      <c r="H14" s="2">
        <f>IFERROR(SUM(D14:G14)*(4/MAX(1,COUNT(D14:G14))),"")</f>
        <v>-91168</v>
      </c>
      <c r="I14" s="2">
        <f t="shared" ref="I14:N14" si="11">IFERROR(INDEX(I51:I500,MATCH($C$14,$C$51:$C$500,0)),"")</f>
        <v>-833860</v>
      </c>
      <c r="J14" s="2">
        <f t="shared" si="11"/>
        <v>-1298280</v>
      </c>
      <c r="K14" s="2">
        <f t="shared" si="11"/>
        <v>-1010616</v>
      </c>
      <c r="L14" s="2">
        <f t="shared" si="11"/>
        <v>-974599</v>
      </c>
      <c r="M14" s="2">
        <f t="shared" si="11"/>
        <v>-1003432</v>
      </c>
      <c r="N14" s="2">
        <f t="shared" si="11"/>
        <v>-724076</v>
      </c>
    </row>
    <row r="15" spans="1:14" ht="15.5" x14ac:dyDescent="0.35">
      <c r="C15" t="s">
        <v>27</v>
      </c>
      <c r="D15" s="2">
        <f>IFERROR(INDEX(D51:D500,MATCH($C$15,$C$51:$C$500,0)),"")</f>
        <v>-162327</v>
      </c>
      <c r="H15" s="2">
        <f>IFERROR(SUM(D15:G15)*(4/MAX(1,COUNT(D15:G15))),"")</f>
        <v>-649308</v>
      </c>
      <c r="I15" s="2">
        <f t="shared" ref="I15:N15" si="12">IFERROR(INDEX(I51:I500,MATCH($C$15,$C$51:$C$500,0)),"")</f>
        <v>-820750</v>
      </c>
      <c r="J15" s="2">
        <f t="shared" si="12"/>
        <v>-31134</v>
      </c>
      <c r="K15" s="2">
        <f t="shared" si="12"/>
        <v>-1927997</v>
      </c>
      <c r="L15" s="2">
        <f t="shared" si="12"/>
        <v>-835988</v>
      </c>
      <c r="M15" s="2">
        <f t="shared" si="12"/>
        <v>-2221732</v>
      </c>
      <c r="N15" s="2">
        <f t="shared" si="12"/>
        <v>-3561064</v>
      </c>
    </row>
    <row r="16" spans="1:14" ht="15.5" x14ac:dyDescent="0.35">
      <c r="C16" t="s">
        <v>28</v>
      </c>
      <c r="D16" s="2">
        <f>IFERROR(INDEX(D51:D500,MATCH($C$16,$C$51:$C$500,0)),"")</f>
        <v>1370297</v>
      </c>
      <c r="H16" s="2">
        <f>IFERROR(SUM(D16:G16)*(4/MAX(1,COUNT(D16:G16))),"")</f>
        <v>5481188</v>
      </c>
      <c r="I16" s="2">
        <f t="shared" ref="I16:N16" si="13">IFERROR(INDEX(I51:I500,MATCH($C$16,$C$51:$C$500,0)),"")</f>
        <v>6799769</v>
      </c>
      <c r="J16" s="2">
        <f t="shared" si="13"/>
        <v>5628367</v>
      </c>
      <c r="K16" s="2">
        <f t="shared" si="13"/>
        <v>9462982</v>
      </c>
      <c r="L16" s="2">
        <f t="shared" si="13"/>
        <v>5368136</v>
      </c>
      <c r="M16" s="2">
        <f t="shared" si="13"/>
        <v>11172232</v>
      </c>
      <c r="N16" s="2">
        <f t="shared" si="13"/>
        <v>18399433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</row>
    <row r="19" spans="1:14" ht="15.5" x14ac:dyDescent="0.35">
      <c r="A19" t="s">
        <v>36</v>
      </c>
      <c r="C19" t="s">
        <v>37</v>
      </c>
    </row>
    <row r="20" spans="1:14" ht="15.5" x14ac:dyDescent="0.35">
      <c r="A20" t="s">
        <v>38</v>
      </c>
      <c r="C20" t="s">
        <v>39</v>
      </c>
      <c r="D20" s="2">
        <f ca="1">IFERROR(D21*D2,"")</f>
        <v>2622480000000</v>
      </c>
      <c r="H20" s="2">
        <f t="shared" ref="H20:N20" ca="1" si="14">IFERROR(H21*H2,"")</f>
        <v>2622480000000</v>
      </c>
      <c r="I20" s="2">
        <f t="shared" ca="1" si="14"/>
        <v>1987440000000</v>
      </c>
      <c r="J20" s="2">
        <f t="shared" ca="1" si="14"/>
        <v>1975680000000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5880000000</v>
      </c>
      <c r="H21" s="2">
        <f>IFERROR(INDEX(D21:G21,COUNT(D21:G21)),"")</f>
        <v>5880000000</v>
      </c>
      <c r="I21" s="2">
        <f t="shared" ref="I21:N21" si="15">IFERROR(INDEX(I51:I500,MATCH($C$7,$C$51:$C$500,0)),"")</f>
        <v>5880000000</v>
      </c>
      <c r="J21" s="2">
        <f t="shared" si="15"/>
        <v>5880000000</v>
      </c>
      <c r="K21" s="2">
        <f t="shared" si="15"/>
        <v>5000000000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40</v>
      </c>
      <c r="C23" t="s">
        <v>41</v>
      </c>
      <c r="D23" s="3">
        <f>IFERROR(D5/D6*100,"")</f>
        <v>1.1241560152605836</v>
      </c>
      <c r="H23" s="3">
        <f t="shared" ref="H23:N23" si="16">IFERROR(H5/H6*100,"")</f>
        <v>4.4966240610423345</v>
      </c>
      <c r="I23" s="3">
        <f t="shared" si="16"/>
        <v>6.5792587740361803</v>
      </c>
      <c r="J23" s="3">
        <f t="shared" si="16"/>
        <v>5.8880743754935647</v>
      </c>
      <c r="K23" s="3">
        <f t="shared" si="16"/>
        <v>10.903114428862612</v>
      </c>
      <c r="L23" s="3">
        <f t="shared" si="16"/>
        <v>6.430578105397271</v>
      </c>
      <c r="M23" s="3">
        <f t="shared" si="16"/>
        <v>13.249169932192206</v>
      </c>
      <c r="N23" s="3">
        <f t="shared" si="16"/>
        <v>24.001591439049246</v>
      </c>
    </row>
    <row r="24" spans="1:14" ht="15.5" x14ac:dyDescent="0.35">
      <c r="C24" t="s">
        <v>42</v>
      </c>
      <c r="D24" s="4">
        <f>IFERROR(_xlfn.RRI(5,I23,D23),"")</f>
        <v>-0.29768826673482651</v>
      </c>
      <c r="H24" s="4">
        <f t="shared" ref="H24:N24" si="17">IFERROR(_xlfn.RRI(5,M23,H23),"")</f>
        <v>-0.19436266914275302</v>
      </c>
      <c r="I24" s="4">
        <f t="shared" si="17"/>
        <v>-0.22805317393842583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43</v>
      </c>
      <c r="C25" t="s">
        <v>44</v>
      </c>
      <c r="D25" s="3">
        <f>IFERROR(INDEX(D51:D500,MATCH($A$25,$C$51:$C$500,0)),"")</f>
        <v>3.15</v>
      </c>
      <c r="H25" s="3">
        <f>IFERROR(INDEX(D25:G25,COUNT(D25:G25)),"")</f>
        <v>3.15</v>
      </c>
      <c r="I25" s="3">
        <f t="shared" ref="I25:N25" si="18">IFERROR(INDEX(I51:I500,MATCH($C$25,$C$51:$C$500,0)),"")</f>
        <v>15.9</v>
      </c>
      <c r="J25" s="3">
        <f t="shared" si="18"/>
        <v>14.83</v>
      </c>
      <c r="K25" s="3">
        <f t="shared" si="18"/>
        <v>22.34</v>
      </c>
      <c r="L25" s="3">
        <f t="shared" si="18"/>
        <v>380134.15</v>
      </c>
      <c r="M25" s="3">
        <f t="shared" si="18"/>
        <v>701980.33</v>
      </c>
      <c r="N25" s="3">
        <f t="shared" si="18"/>
        <v>1160153.8999999999</v>
      </c>
    </row>
    <row r="26" spans="1:14" ht="15.5" x14ac:dyDescent="0.35">
      <c r="C26" t="s">
        <v>45</v>
      </c>
      <c r="D26" s="4">
        <f>IFERROR(_xlfn.RRI(5,I25,D25),"")</f>
        <v>-0.27659303493642018</v>
      </c>
      <c r="H26" s="4">
        <f t="shared" ref="H26:N26" si="19">IFERROR(_xlfn.RRI(5,M25,H25),"")</f>
        <v>-0.91480833188164989</v>
      </c>
      <c r="I26" s="4">
        <f t="shared" si="19"/>
        <v>-0.89349345320771723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46</v>
      </c>
      <c r="D27" s="3">
        <f>IFERROR(D4/D21,"")</f>
        <v>2.5936505102040815E-3</v>
      </c>
      <c r="H27" s="3">
        <f t="shared" ref="H27:N27" si="20">IFERROR(H4/H21,"")</f>
        <v>1.0374602040816326E-2</v>
      </c>
      <c r="I27" s="3">
        <f t="shared" si="20"/>
        <v>1.0918519727891157E-2</v>
      </c>
      <c r="J27" s="3">
        <f t="shared" si="20"/>
        <v>1.1651725510204082E-2</v>
      </c>
      <c r="K27" s="3">
        <f t="shared" si="20"/>
        <v>1.4057762600000001E-2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47</v>
      </c>
      <c r="D28" s="4">
        <f>IFERROR(_xlfn.RRI(5,I27,D27),"")</f>
        <v>-0.2498475389157232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48</v>
      </c>
      <c r="H29" s="4">
        <f t="shared" ref="H29:N29" si="22">IFERROR(((H25-I25)/I25)*100%,"")</f>
        <v>-0.80188679245283012</v>
      </c>
      <c r="I29" s="4">
        <f t="shared" si="22"/>
        <v>7.2151045178691864E-2</v>
      </c>
      <c r="J29" s="4">
        <f t="shared" si="22"/>
        <v>-0.33616830796777081</v>
      </c>
      <c r="K29" s="4">
        <f t="shared" si="22"/>
        <v>-0.99994123127322287</v>
      </c>
      <c r="L29" s="4">
        <f t="shared" si="22"/>
        <v>-0.45848318855316067</v>
      </c>
      <c r="M29" s="4">
        <f t="shared" si="22"/>
        <v>-0.39492481988812</v>
      </c>
      <c r="N29" s="4" t="str">
        <f t="shared" si="22"/>
        <v/>
      </c>
    </row>
    <row r="30" spans="1:14" ht="15.5" x14ac:dyDescent="0.35">
      <c r="C30" t="s">
        <v>49</v>
      </c>
      <c r="H30" s="4">
        <f t="shared" ref="H30:N30" si="23">IFERROR(((H27-I27)/I27)*100%,"")</f>
        <v>-4.9816064872365715E-2</v>
      </c>
      <c r="I30" s="4">
        <f t="shared" si="23"/>
        <v>-6.2926798410313983E-2</v>
      </c>
      <c r="J30" s="4">
        <f t="shared" si="23"/>
        <v>-0.17115362936886688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244.6</v>
      </c>
      <c r="H32" s="3">
        <f>IFERROR(INDEX(D32:G32,COUNT(D32:G32)),"")</f>
        <v>244.6</v>
      </c>
      <c r="I32" s="3">
        <f t="shared" ref="I32:N32" si="24">IFERROR(INDEX(I51:I500,MATCH($C$32,$C$51:$C$500,0)),"")</f>
        <v>237.79</v>
      </c>
      <c r="J32" s="3">
        <f t="shared" si="24"/>
        <v>233.21</v>
      </c>
      <c r="K32" s="3">
        <f t="shared" si="24"/>
        <v>201.29</v>
      </c>
      <c r="L32" s="3">
        <f t="shared" si="24"/>
        <v>5669243.6100000003</v>
      </c>
      <c r="M32" s="3">
        <f t="shared" si="24"/>
        <v>5227908.25</v>
      </c>
      <c r="N32" s="3">
        <f t="shared" si="24"/>
        <v>4558735.0199999996</v>
      </c>
    </row>
    <row r="33" spans="1:14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1.85</v>
      </c>
      <c r="H33" s="3">
        <f>IFERROR(INDEX(D33:G33,COUNT(D33:G33)),"")</f>
        <v>1.85</v>
      </c>
      <c r="I33" s="3">
        <f t="shared" ref="I33:N33" si="25">IFERROR(INDEX(I51:I500,MATCH($C$33,$C$51:$C$500,0)),"")</f>
        <v>1.42</v>
      </c>
      <c r="J33" s="3">
        <f t="shared" si="25"/>
        <v>1.44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143.49</v>
      </c>
      <c r="H34" s="3">
        <f>IFERROR(INDEX(D34:G34,COUNT(D34:G34)),"")</f>
        <v>143.49</v>
      </c>
      <c r="I34" s="3">
        <f t="shared" ref="I34:N34" si="26">IFERROR(INDEX(I51:I500,MATCH($C$34,$C$51:$C$500,0)),"")</f>
        <v>21.26</v>
      </c>
      <c r="J34" s="3">
        <f t="shared" si="26"/>
        <v>22.66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10.34</v>
      </c>
      <c r="H35" s="3">
        <f>IFERROR(INDEX(D35:G35,COUNT(D35:G35)),"")</f>
        <v>10.34</v>
      </c>
      <c r="I35" s="3">
        <f t="shared" ref="I35:N35" si="27">IFERROR(INDEX(I51:I500,MATCH($C$35,$C$51:$C$500,0)),"")</f>
        <v>1.88</v>
      </c>
      <c r="J35" s="3">
        <f t="shared" si="27"/>
        <v>1.82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N36" si="28">IFERROR(INDEX(H51:H500,MATCH($C$36,$C$51:$C$500,0)),"")</f>
        <v>1.1887999999999999</v>
      </c>
      <c r="I36" s="4">
        <f t="shared" si="28"/>
        <v>0.94349999999999989</v>
      </c>
      <c r="J36" s="4">
        <f t="shared" si="28"/>
        <v>0.80909999999999993</v>
      </c>
      <c r="K36" s="4">
        <f t="shared" si="28"/>
        <v>0.26329999999999998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N37" si="29">IFERROR(INDEX(H51:H500,MATCH($C$37,$C$51:$C$500,0)),"")</f>
        <v>15</v>
      </c>
      <c r="I37" s="3">
        <f t="shared" si="29"/>
        <v>15</v>
      </c>
      <c r="J37" s="3">
        <f t="shared" si="29"/>
        <v>12</v>
      </c>
      <c r="K37" s="3">
        <f t="shared" si="29"/>
        <v>5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</row>
    <row r="51" spans="2:14" ht="15.5" x14ac:dyDescent="0.35">
      <c r="B51" t="s">
        <v>71</v>
      </c>
      <c r="C51" t="s">
        <v>5</v>
      </c>
      <c r="D51" s="5">
        <v>15250665</v>
      </c>
      <c r="E51" s="5">
        <v>16743947</v>
      </c>
      <c r="F51" s="5">
        <v>15954153</v>
      </c>
      <c r="G51" s="5">
        <v>15847749</v>
      </c>
      <c r="I51" s="5">
        <v>64200896</v>
      </c>
      <c r="J51" s="5">
        <v>68512146</v>
      </c>
      <c r="K51" s="5">
        <v>70288813</v>
      </c>
      <c r="L51" s="5">
        <v>78985178</v>
      </c>
      <c r="M51" s="5">
        <v>77898136</v>
      </c>
      <c r="N51" s="5">
        <v>73361046</v>
      </c>
    </row>
    <row r="52" spans="2:14" ht="15.5" x14ac:dyDescent="0.35">
      <c r="C52" t="s">
        <v>72</v>
      </c>
      <c r="D52" s="5">
        <v>-12798492</v>
      </c>
      <c r="E52" s="5">
        <v>-13420917</v>
      </c>
      <c r="F52" s="5">
        <v>-12725983</v>
      </c>
      <c r="G52" s="5">
        <v>-12787103</v>
      </c>
      <c r="I52" s="5">
        <v>-52308706</v>
      </c>
      <c r="J52" s="5">
        <v>-55943949</v>
      </c>
      <c r="K52" s="5">
        <v>-55024040</v>
      </c>
      <c r="L52" s="5">
        <v>-62454062</v>
      </c>
      <c r="M52" s="5">
        <v>-59944026</v>
      </c>
      <c r="N52" s="5">
        <v>-51709671</v>
      </c>
    </row>
    <row r="53" spans="2:14" ht="15.5" x14ac:dyDescent="0.35">
      <c r="C53" t="s">
        <v>73</v>
      </c>
      <c r="D53" s="5">
        <v>2452173</v>
      </c>
      <c r="E53" s="5">
        <v>3323030</v>
      </c>
      <c r="F53" s="5">
        <v>3228170</v>
      </c>
      <c r="G53" s="5">
        <v>3060646</v>
      </c>
      <c r="I53" s="5">
        <v>11892190</v>
      </c>
      <c r="J53" s="5">
        <v>12568197</v>
      </c>
      <c r="K53" s="5">
        <v>15264773</v>
      </c>
      <c r="L53" s="5">
        <v>16531116</v>
      </c>
      <c r="M53" s="5">
        <v>17954110</v>
      </c>
      <c r="N53" s="5">
        <v>21651375</v>
      </c>
    </row>
    <row r="54" spans="2:14" ht="15.5" x14ac:dyDescent="0.35">
      <c r="C54" t="s">
        <v>74</v>
      </c>
      <c r="D54" s="5">
        <v>-1422292</v>
      </c>
      <c r="E54" s="5">
        <v>-2294628</v>
      </c>
      <c r="F54" s="5">
        <v>-1458105</v>
      </c>
      <c r="G54" s="5">
        <v>-1354672</v>
      </c>
      <c r="I54" s="5">
        <v>-6500102</v>
      </c>
      <c r="J54" s="5">
        <v>-6259232</v>
      </c>
      <c r="K54" s="5">
        <v>-6743738</v>
      </c>
      <c r="L54" s="5">
        <v>-9379077</v>
      </c>
      <c r="M54" s="5">
        <v>-6877841</v>
      </c>
      <c r="N54" s="5">
        <v>-5117704</v>
      </c>
    </row>
    <row r="55" spans="2:14" ht="15.5" x14ac:dyDescent="0.35">
      <c r="C55" t="s">
        <v>75</v>
      </c>
      <c r="D55" s="5">
        <v>-447505</v>
      </c>
      <c r="E55" s="5">
        <v>-603499</v>
      </c>
      <c r="F55" s="5">
        <v>-542924</v>
      </c>
      <c r="G55" s="5">
        <v>-560665</v>
      </c>
      <c r="I55" s="5">
        <v>-2152783</v>
      </c>
      <c r="J55" s="5">
        <v>-2263593</v>
      </c>
      <c r="K55" s="5">
        <v>-2254855</v>
      </c>
      <c r="L55" s="5">
        <v>-3461596</v>
      </c>
      <c r="M55" s="5">
        <v>-3122714</v>
      </c>
      <c r="N55" s="5">
        <v>-1748015</v>
      </c>
    </row>
    <row r="56" spans="2:14" ht="15.5" x14ac:dyDescent="0.35">
      <c r="C56" t="s">
        <v>77</v>
      </c>
      <c r="D56" s="5">
        <v>-974787</v>
      </c>
      <c r="E56" s="5">
        <v>-1691129</v>
      </c>
      <c r="F56" s="5">
        <v>-915181</v>
      </c>
      <c r="G56" s="5">
        <v>-794007</v>
      </c>
      <c r="I56" s="5">
        <v>-4347319</v>
      </c>
      <c r="J56" s="5">
        <v>-3995639</v>
      </c>
      <c r="K56" s="5">
        <v>-4488883</v>
      </c>
      <c r="L56" s="5">
        <v>-5917481</v>
      </c>
      <c r="M56" s="5">
        <v>-3755127</v>
      </c>
      <c r="N56" s="5">
        <v>-3369689</v>
      </c>
    </row>
    <row r="57" spans="2:14" ht="15.5" x14ac:dyDescent="0.35">
      <c r="C57" t="s">
        <v>79</v>
      </c>
      <c r="D57" s="5">
        <v>1029881</v>
      </c>
      <c r="E57" s="5">
        <v>1028402</v>
      </c>
      <c r="F57" s="5">
        <v>1770065</v>
      </c>
      <c r="G57" s="5">
        <v>1705974</v>
      </c>
      <c r="I57" s="5">
        <v>5392088</v>
      </c>
      <c r="J57" s="5">
        <v>6308965</v>
      </c>
      <c r="K57" s="5">
        <v>8521035</v>
      </c>
      <c r="L57" s="5">
        <v>7152039</v>
      </c>
      <c r="M57" s="5">
        <v>11076269</v>
      </c>
      <c r="N57" s="5">
        <v>16533671</v>
      </c>
    </row>
    <row r="58" spans="2:14" ht="15.5" x14ac:dyDescent="0.35">
      <c r="C58" t="s">
        <v>80</v>
      </c>
      <c r="D58" s="5">
        <v>340416</v>
      </c>
      <c r="E58" s="5">
        <v>1593482</v>
      </c>
      <c r="F58" s="5">
        <v>-238367</v>
      </c>
      <c r="G58" s="5">
        <v>651104</v>
      </c>
      <c r="I58" s="5">
        <v>1407681</v>
      </c>
      <c r="J58" s="5">
        <v>-680598</v>
      </c>
      <c r="K58" s="5">
        <v>941947</v>
      </c>
      <c r="L58" s="5">
        <v>-1783903</v>
      </c>
      <c r="M58" s="5">
        <v>95963</v>
      </c>
      <c r="N58" s="5">
        <v>1865762</v>
      </c>
    </row>
    <row r="59" spans="2:14" ht="15.5" x14ac:dyDescent="0.35">
      <c r="C59" t="s">
        <v>390</v>
      </c>
      <c r="D59" s="5">
        <v>-323363</v>
      </c>
      <c r="E59" s="5">
        <v>-21630</v>
      </c>
      <c r="F59" s="5">
        <v>-713276</v>
      </c>
      <c r="G59" s="5">
        <v>540780</v>
      </c>
      <c r="I59" s="5">
        <v>-991372</v>
      </c>
      <c r="J59" s="5">
        <v>-1435623</v>
      </c>
      <c r="K59" s="5">
        <v>610491</v>
      </c>
      <c r="L59" s="5">
        <v>-1850823</v>
      </c>
      <c r="M59" s="5">
        <v>-419155</v>
      </c>
      <c r="N59" s="5">
        <v>604787</v>
      </c>
    </row>
    <row r="60" spans="2:14" ht="15.5" x14ac:dyDescent="0.35">
      <c r="C60" t="s">
        <v>389</v>
      </c>
      <c r="D60" s="5">
        <v>296901</v>
      </c>
      <c r="E60" s="5">
        <v>158435</v>
      </c>
      <c r="F60" s="5">
        <v>255774</v>
      </c>
      <c r="G60" s="5">
        <v>310056</v>
      </c>
      <c r="I60" s="5">
        <v>846367</v>
      </c>
      <c r="J60" s="5">
        <v>778799</v>
      </c>
      <c r="K60" s="5">
        <v>851127</v>
      </c>
      <c r="L60" s="5">
        <v>387280</v>
      </c>
      <c r="M60" s="5">
        <v>590220</v>
      </c>
      <c r="N60" s="5">
        <v>1115604</v>
      </c>
    </row>
    <row r="61" spans="2:14" ht="15.5" x14ac:dyDescent="0.35">
      <c r="C61" t="s">
        <v>366</v>
      </c>
      <c r="D61" s="5">
        <v>189114</v>
      </c>
      <c r="E61" s="5">
        <v>18350</v>
      </c>
      <c r="F61" s="5">
        <v>161173</v>
      </c>
      <c r="G61" s="5">
        <v>46301</v>
      </c>
      <c r="I61" s="5">
        <v>398994</v>
      </c>
      <c r="J61" s="5">
        <v>341151</v>
      </c>
      <c r="K61" s="5">
        <v>421507</v>
      </c>
      <c r="L61" s="5">
        <v>296029</v>
      </c>
      <c r="M61" s="5">
        <v>394994</v>
      </c>
      <c r="N61" s="5">
        <v>453552</v>
      </c>
    </row>
    <row r="62" spans="2:14" ht="15.5" x14ac:dyDescent="0.35">
      <c r="C62" t="s">
        <v>26</v>
      </c>
      <c r="D62" s="5">
        <v>-22792</v>
      </c>
      <c r="E62" s="5">
        <v>-170259</v>
      </c>
      <c r="F62" s="5">
        <v>-216771</v>
      </c>
      <c r="G62" s="5">
        <v>-418206</v>
      </c>
      <c r="I62" s="5">
        <v>-833860</v>
      </c>
      <c r="J62" s="5">
        <v>-1298280</v>
      </c>
      <c r="K62" s="5">
        <v>-1010616</v>
      </c>
      <c r="L62" s="5">
        <v>-974599</v>
      </c>
      <c r="M62" s="5">
        <v>-1003432</v>
      </c>
      <c r="N62" s="5">
        <v>-724076</v>
      </c>
    </row>
    <row r="63" spans="2:14" ht="15.5" x14ac:dyDescent="0.35">
      <c r="C63" t="s">
        <v>481</v>
      </c>
      <c r="D63" s="5">
        <v>2956</v>
      </c>
      <c r="E63" s="5">
        <v>-289</v>
      </c>
      <c r="F63" s="5">
        <v>2746</v>
      </c>
      <c r="I63" s="5">
        <v>12265</v>
      </c>
      <c r="J63" s="5">
        <v>36520</v>
      </c>
      <c r="K63" s="5">
        <v>32268</v>
      </c>
      <c r="L63" s="5">
        <v>-18997</v>
      </c>
      <c r="M63" s="5">
        <v>-138530</v>
      </c>
      <c r="N63" s="5">
        <v>19832</v>
      </c>
    </row>
    <row r="64" spans="2:14" ht="15.5" x14ac:dyDescent="0.35">
      <c r="C64" t="s">
        <v>78</v>
      </c>
      <c r="D64" s="5">
        <v>5725</v>
      </c>
      <c r="E64" s="5">
        <v>230765</v>
      </c>
      <c r="F64" s="5">
        <v>48020</v>
      </c>
      <c r="G64" s="5">
        <v>92909</v>
      </c>
      <c r="I64" s="5">
        <v>209859</v>
      </c>
      <c r="J64" s="5">
        <v>-70546</v>
      </c>
      <c r="K64" s="5">
        <v>645188</v>
      </c>
      <c r="L64" s="5">
        <v>-349451</v>
      </c>
      <c r="M64" s="5">
        <v>-244356</v>
      </c>
      <c r="N64" s="5">
        <v>13148</v>
      </c>
    </row>
    <row r="65" spans="3:14" ht="15.5" x14ac:dyDescent="0.35">
      <c r="C65" t="s">
        <v>81</v>
      </c>
      <c r="D65" s="5">
        <v>340416</v>
      </c>
      <c r="E65" s="5">
        <v>1593482</v>
      </c>
      <c r="F65" s="5">
        <v>-238367</v>
      </c>
      <c r="G65" s="5">
        <v>651104</v>
      </c>
      <c r="I65" s="5">
        <v>1407681</v>
      </c>
      <c r="J65" s="5">
        <v>-680598</v>
      </c>
      <c r="K65" s="5">
        <v>941947</v>
      </c>
      <c r="L65" s="5">
        <v>-1783903</v>
      </c>
      <c r="M65" s="5">
        <v>95963</v>
      </c>
      <c r="N65" s="5">
        <v>1865762</v>
      </c>
    </row>
    <row r="66" spans="3:14" ht="15.5" x14ac:dyDescent="0.35">
      <c r="C66" t="s">
        <v>28</v>
      </c>
      <c r="D66" s="5">
        <v>1370297</v>
      </c>
      <c r="E66" s="5">
        <v>2621884</v>
      </c>
      <c r="F66" s="5">
        <v>1531698</v>
      </c>
      <c r="G66" s="5">
        <v>2357078</v>
      </c>
      <c r="I66" s="5">
        <v>6799769</v>
      </c>
      <c r="J66" s="5">
        <v>5628367</v>
      </c>
      <c r="K66" s="5">
        <v>9462982</v>
      </c>
      <c r="L66" s="5">
        <v>5368136</v>
      </c>
      <c r="M66" s="5">
        <v>11172232</v>
      </c>
      <c r="N66" s="5">
        <v>18399433</v>
      </c>
    </row>
    <row r="67" spans="3:14" ht="15.5" x14ac:dyDescent="0.35">
      <c r="C67" t="s">
        <v>27</v>
      </c>
      <c r="D67" s="5">
        <v>-162327</v>
      </c>
      <c r="E67" s="5">
        <v>-181971</v>
      </c>
      <c r="F67" s="5">
        <v>-195455</v>
      </c>
      <c r="G67" s="5">
        <v>-424000</v>
      </c>
      <c r="I67" s="5">
        <v>-820750</v>
      </c>
      <c r="J67" s="5">
        <v>-31134</v>
      </c>
      <c r="K67" s="5">
        <v>-1927997</v>
      </c>
      <c r="L67" s="5">
        <v>-835988</v>
      </c>
      <c r="M67" s="5">
        <v>-2221732</v>
      </c>
      <c r="N67" s="5">
        <v>-3561064</v>
      </c>
    </row>
    <row r="68" spans="3:14" ht="15.5" x14ac:dyDescent="0.35">
      <c r="C68" t="s">
        <v>82</v>
      </c>
      <c r="D68" s="5">
        <v>-188832</v>
      </c>
      <c r="E68" s="5">
        <v>-267232</v>
      </c>
      <c r="F68" s="5">
        <v>-219578</v>
      </c>
      <c r="G68" s="5">
        <v>-456372</v>
      </c>
      <c r="I68" s="5">
        <v>-994304</v>
      </c>
      <c r="J68" s="5">
        <v>-603074</v>
      </c>
      <c r="K68" s="5">
        <v>-1602578</v>
      </c>
      <c r="L68" s="5">
        <v>-597829</v>
      </c>
      <c r="M68" s="5">
        <v>-1810218</v>
      </c>
      <c r="N68" s="5">
        <v>-3644598</v>
      </c>
    </row>
    <row r="69" spans="3:14" ht="15.5" x14ac:dyDescent="0.35">
      <c r="C69" t="s">
        <v>83</v>
      </c>
      <c r="D69" s="5">
        <v>26505</v>
      </c>
      <c r="E69" s="5">
        <v>85261</v>
      </c>
      <c r="F69" s="5">
        <v>24123</v>
      </c>
      <c r="G69" s="5">
        <v>32372</v>
      </c>
      <c r="I69" s="5">
        <v>173554</v>
      </c>
      <c r="J69" s="5">
        <v>571940</v>
      </c>
      <c r="K69" s="5">
        <v>-325419</v>
      </c>
      <c r="L69" s="5">
        <v>-238159</v>
      </c>
      <c r="M69" s="5">
        <v>-411514</v>
      </c>
      <c r="N69" s="5">
        <v>83534</v>
      </c>
    </row>
    <row r="70" spans="3:14" ht="15.5" x14ac:dyDescent="0.35">
      <c r="C70" t="s">
        <v>367</v>
      </c>
    </row>
    <row r="71" spans="3:14" ht="15.5" x14ac:dyDescent="0.35">
      <c r="C71" t="s">
        <v>84</v>
      </c>
      <c r="D71" s="5">
        <v>-162327</v>
      </c>
      <c r="E71" s="5">
        <v>-181971</v>
      </c>
      <c r="F71" s="5">
        <v>-195455</v>
      </c>
      <c r="G71" s="5">
        <v>-424000</v>
      </c>
      <c r="I71" s="5">
        <v>-820750</v>
      </c>
      <c r="J71" s="5">
        <v>-31134</v>
      </c>
      <c r="K71" s="5">
        <v>-1927997</v>
      </c>
      <c r="L71" s="5">
        <v>-835988</v>
      </c>
      <c r="M71" s="5">
        <v>-2221732</v>
      </c>
      <c r="N71" s="5">
        <v>-3561064</v>
      </c>
    </row>
    <row r="72" spans="3:14" ht="15.5" x14ac:dyDescent="0.35">
      <c r="C72" t="s">
        <v>85</v>
      </c>
      <c r="D72" s="5">
        <v>1207970</v>
      </c>
      <c r="E72" s="5">
        <v>2439913</v>
      </c>
      <c r="F72" s="5">
        <v>1336243</v>
      </c>
      <c r="G72" s="5">
        <v>1933078</v>
      </c>
      <c r="I72" s="5">
        <v>5979019</v>
      </c>
      <c r="J72" s="5">
        <v>5597233</v>
      </c>
      <c r="K72" s="5">
        <v>7534985</v>
      </c>
      <c r="L72" s="5">
        <v>4532148</v>
      </c>
      <c r="M72" s="5">
        <v>8950500</v>
      </c>
      <c r="N72" s="5">
        <v>14838369</v>
      </c>
    </row>
    <row r="73" spans="3:14" ht="15.5" x14ac:dyDescent="0.35">
      <c r="C73" t="s">
        <v>86</v>
      </c>
      <c r="D73" s="5">
        <v>-218624</v>
      </c>
      <c r="E73" s="5">
        <v>145630</v>
      </c>
      <c r="F73" s="5">
        <v>-179300</v>
      </c>
      <c r="G73" s="5">
        <v>138901</v>
      </c>
      <c r="I73" s="5">
        <v>-77491</v>
      </c>
      <c r="J73" s="5">
        <v>-512889</v>
      </c>
      <c r="K73" s="5">
        <v>513396</v>
      </c>
      <c r="L73" s="5">
        <v>-458783</v>
      </c>
      <c r="M73" s="5">
        <v>27050</v>
      </c>
      <c r="N73" s="5">
        <v>11543</v>
      </c>
    </row>
    <row r="74" spans="3:14" ht="15.5" x14ac:dyDescent="0.35">
      <c r="C74" t="s">
        <v>344</v>
      </c>
      <c r="D74" s="5">
        <v>-218624</v>
      </c>
      <c r="E74" s="5">
        <v>145630</v>
      </c>
      <c r="F74" s="5">
        <v>-179300</v>
      </c>
      <c r="G74" s="5">
        <v>138901</v>
      </c>
      <c r="I74" s="5">
        <v>-77491</v>
      </c>
      <c r="J74" s="5">
        <v>-512889</v>
      </c>
      <c r="K74" s="5">
        <v>513396</v>
      </c>
      <c r="L74" s="5">
        <v>-458783</v>
      </c>
      <c r="M74" s="5">
        <v>27050</v>
      </c>
      <c r="N74" s="5">
        <v>11543</v>
      </c>
    </row>
    <row r="75" spans="3:14" ht="15.5" x14ac:dyDescent="0.35">
      <c r="C75" t="s">
        <v>87</v>
      </c>
      <c r="D75" s="5">
        <v>989346</v>
      </c>
      <c r="E75" s="5">
        <v>2585543</v>
      </c>
      <c r="F75" s="5">
        <v>1156943</v>
      </c>
      <c r="G75" s="5">
        <v>2071979</v>
      </c>
      <c r="I75" s="5">
        <v>5901528</v>
      </c>
      <c r="J75" s="5">
        <v>5084344</v>
      </c>
      <c r="K75" s="5">
        <v>8048381</v>
      </c>
      <c r="L75" s="5">
        <v>4073365</v>
      </c>
      <c r="M75" s="5">
        <v>8977550</v>
      </c>
      <c r="N75" s="5">
        <v>14849912</v>
      </c>
    </row>
    <row r="76" spans="3:14" ht="15.5" x14ac:dyDescent="0.35">
      <c r="C76" t="s">
        <v>88</v>
      </c>
      <c r="D76" s="5">
        <v>1207970</v>
      </c>
      <c r="E76" s="5">
        <v>2439913</v>
      </c>
      <c r="F76" s="5">
        <v>1336243</v>
      </c>
      <c r="G76" s="5">
        <v>1933078</v>
      </c>
      <c r="I76" s="5">
        <v>5979019</v>
      </c>
      <c r="J76" s="5">
        <v>5597233</v>
      </c>
      <c r="K76" s="5">
        <v>7534985</v>
      </c>
      <c r="L76" s="5">
        <v>4532148</v>
      </c>
      <c r="M76" s="5">
        <v>8950500</v>
      </c>
      <c r="N76" s="5">
        <v>14838369</v>
      </c>
    </row>
    <row r="77" spans="3:14" ht="15.5" x14ac:dyDescent="0.35">
      <c r="C77" t="s">
        <v>7</v>
      </c>
      <c r="D77" s="5">
        <v>983621</v>
      </c>
      <c r="E77" s="5">
        <v>2354778</v>
      </c>
      <c r="F77" s="5">
        <v>1108923</v>
      </c>
      <c r="G77" s="5">
        <v>1979070</v>
      </c>
      <c r="I77" s="5">
        <v>5691669</v>
      </c>
      <c r="J77" s="5">
        <v>5154890</v>
      </c>
      <c r="K77" s="5">
        <v>7403193</v>
      </c>
      <c r="L77" s="5">
        <v>4422816</v>
      </c>
      <c r="M77" s="5">
        <v>9221906</v>
      </c>
      <c r="N77" s="5">
        <v>14836764</v>
      </c>
    </row>
    <row r="78" spans="3:14" ht="15.5" x14ac:dyDescent="0.35">
      <c r="C78" t="s">
        <v>90</v>
      </c>
      <c r="D78" s="5">
        <v>1207970</v>
      </c>
      <c r="E78" s="5">
        <v>2439913</v>
      </c>
      <c r="F78" s="5">
        <v>1336243</v>
      </c>
      <c r="G78" s="5">
        <v>1933078</v>
      </c>
      <c r="I78" s="5">
        <v>5979019</v>
      </c>
      <c r="J78" s="5">
        <v>5597233</v>
      </c>
      <c r="K78" s="5">
        <v>7534985</v>
      </c>
      <c r="L78" s="5">
        <v>4532148</v>
      </c>
      <c r="M78" s="5">
        <v>8950500</v>
      </c>
      <c r="N78" s="5">
        <v>14838369</v>
      </c>
    </row>
    <row r="79" spans="3:14" ht="15.5" x14ac:dyDescent="0.35">
      <c r="C79" t="s">
        <v>91</v>
      </c>
      <c r="D79" s="5">
        <v>989346</v>
      </c>
      <c r="E79" s="5">
        <v>2585543</v>
      </c>
      <c r="F79" s="5">
        <v>1156943</v>
      </c>
      <c r="G79" s="5">
        <v>2071979</v>
      </c>
      <c r="I79" s="5">
        <v>5901528</v>
      </c>
      <c r="J79" s="5">
        <v>5084344</v>
      </c>
      <c r="K79" s="5">
        <v>8048381</v>
      </c>
      <c r="L79" s="5">
        <v>4073365</v>
      </c>
      <c r="M79" s="5">
        <v>8977550</v>
      </c>
      <c r="N79" s="5">
        <v>14849912</v>
      </c>
    </row>
    <row r="80" spans="3:14" ht="15.5" x14ac:dyDescent="0.35">
      <c r="C80" t="s">
        <v>92</v>
      </c>
      <c r="D80" s="5">
        <v>989346</v>
      </c>
      <c r="E80" s="5">
        <v>2585543</v>
      </c>
      <c r="F80" s="5">
        <v>1156943</v>
      </c>
      <c r="G80" s="5">
        <v>2071979</v>
      </c>
      <c r="I80" s="5">
        <v>5901528</v>
      </c>
      <c r="J80" s="5">
        <v>5084344</v>
      </c>
      <c r="K80" s="5">
        <v>8048381</v>
      </c>
      <c r="L80" s="5">
        <v>4073365</v>
      </c>
      <c r="M80" s="5">
        <v>8977550</v>
      </c>
      <c r="N80" s="5">
        <v>14849912</v>
      </c>
    </row>
    <row r="82" spans="2:14" ht="15.5" x14ac:dyDescent="0.35">
      <c r="B82" t="s">
        <v>93</v>
      </c>
      <c r="C82" t="s">
        <v>94</v>
      </c>
    </row>
    <row r="83" spans="2:14" ht="15.5" x14ac:dyDescent="0.35">
      <c r="C83" t="s">
        <v>95</v>
      </c>
    </row>
    <row r="84" spans="2:14" ht="15.5" x14ac:dyDescent="0.35">
      <c r="C84" t="s">
        <v>19</v>
      </c>
      <c r="D84" s="5">
        <v>18986421</v>
      </c>
      <c r="E84" s="5">
        <v>18929885</v>
      </c>
      <c r="F84" s="5">
        <v>15650203</v>
      </c>
      <c r="G84" s="5">
        <v>16439659</v>
      </c>
      <c r="I84" s="5">
        <v>18929885</v>
      </c>
      <c r="J84" s="5">
        <v>21842354</v>
      </c>
      <c r="K84" s="5">
        <v>20626278</v>
      </c>
      <c r="L84" s="5">
        <v>13193999</v>
      </c>
      <c r="M84" s="5">
        <v>11512325</v>
      </c>
      <c r="N84" s="5">
        <v>16221454</v>
      </c>
    </row>
    <row r="85" spans="2:14" ht="15.5" x14ac:dyDescent="0.35">
      <c r="C85" t="s">
        <v>96</v>
      </c>
      <c r="D85" s="5">
        <v>10872267</v>
      </c>
      <c r="E85" s="5">
        <v>10518579</v>
      </c>
      <c r="F85" s="5">
        <v>10753552</v>
      </c>
      <c r="G85" s="5">
        <v>9883028</v>
      </c>
      <c r="I85" s="5">
        <v>10518579</v>
      </c>
      <c r="J85" s="5">
        <v>9838889</v>
      </c>
      <c r="K85" s="5">
        <v>9194507</v>
      </c>
      <c r="L85" s="5">
        <v>8459872</v>
      </c>
      <c r="M85" s="5">
        <v>10774253</v>
      </c>
      <c r="N85" s="5">
        <v>8434411</v>
      </c>
    </row>
    <row r="86" spans="2:14" ht="15.5" x14ac:dyDescent="0.35">
      <c r="C86" t="s">
        <v>98</v>
      </c>
      <c r="D86" s="5">
        <v>253579</v>
      </c>
      <c r="E86" s="5">
        <v>43935</v>
      </c>
      <c r="F86" s="5">
        <v>1240174</v>
      </c>
      <c r="G86" s="5">
        <v>1022492</v>
      </c>
      <c r="I86" s="5">
        <v>43935</v>
      </c>
      <c r="J86" s="5">
        <v>905996</v>
      </c>
      <c r="K86" s="5">
        <v>178764</v>
      </c>
      <c r="L86" s="5">
        <v>1446794</v>
      </c>
      <c r="M86" s="5">
        <v>5496304</v>
      </c>
      <c r="N86" s="5">
        <v>921181</v>
      </c>
    </row>
    <row r="87" spans="2:14" ht="15.5" x14ac:dyDescent="0.35">
      <c r="C87" t="s">
        <v>97</v>
      </c>
      <c r="D87" s="5">
        <v>13911</v>
      </c>
      <c r="F87" s="5">
        <v>27584</v>
      </c>
      <c r="G87" s="5">
        <v>12909</v>
      </c>
    </row>
    <row r="88" spans="2:14" ht="15.5" x14ac:dyDescent="0.35">
      <c r="C88" t="s">
        <v>99</v>
      </c>
      <c r="D88" s="5">
        <v>10872267</v>
      </c>
      <c r="E88" s="5">
        <v>10518579</v>
      </c>
      <c r="F88" s="5">
        <v>10753552</v>
      </c>
      <c r="G88" s="5">
        <v>9883028</v>
      </c>
      <c r="I88" s="5">
        <v>10518579</v>
      </c>
      <c r="J88" s="5">
        <v>9838889</v>
      </c>
      <c r="K88" s="5">
        <v>9194507</v>
      </c>
      <c r="L88" s="5">
        <v>8459872</v>
      </c>
      <c r="M88" s="5">
        <v>10774253</v>
      </c>
      <c r="N88" s="5">
        <v>8434411</v>
      </c>
    </row>
    <row r="89" spans="2:14" ht="15.5" x14ac:dyDescent="0.35">
      <c r="C89" t="s">
        <v>100</v>
      </c>
      <c r="D89" s="5">
        <v>60047</v>
      </c>
      <c r="E89" s="5">
        <v>61816</v>
      </c>
      <c r="F89" s="5">
        <v>40389</v>
      </c>
      <c r="G89" s="5">
        <v>43294</v>
      </c>
      <c r="I89" s="5">
        <v>61816</v>
      </c>
      <c r="J89" s="5">
        <v>39171</v>
      </c>
      <c r="K89" s="5">
        <v>12534</v>
      </c>
      <c r="L89" s="5">
        <v>135520</v>
      </c>
      <c r="M89" s="5">
        <v>5693500</v>
      </c>
      <c r="N89" s="5">
        <v>5676653</v>
      </c>
    </row>
    <row r="90" spans="2:14" ht="15.5" x14ac:dyDescent="0.35">
      <c r="C90" t="s">
        <v>101</v>
      </c>
      <c r="D90" s="5">
        <v>60047</v>
      </c>
      <c r="E90" s="5">
        <v>61816</v>
      </c>
      <c r="F90" s="5">
        <v>40389</v>
      </c>
      <c r="G90" s="5">
        <v>43294</v>
      </c>
      <c r="I90" s="5">
        <v>61816</v>
      </c>
      <c r="J90" s="5">
        <v>39171</v>
      </c>
      <c r="K90" s="5">
        <v>12534</v>
      </c>
      <c r="L90" s="5">
        <v>135520</v>
      </c>
      <c r="M90" s="5">
        <v>5693500</v>
      </c>
      <c r="N90" s="5">
        <v>5676653</v>
      </c>
    </row>
    <row r="91" spans="2:14" ht="15.5" x14ac:dyDescent="0.35">
      <c r="C91" t="s">
        <v>103</v>
      </c>
      <c r="D91" s="5">
        <v>7674531</v>
      </c>
      <c r="E91" s="5">
        <v>8389646</v>
      </c>
      <c r="F91" s="5">
        <v>8133088</v>
      </c>
      <c r="G91" s="5">
        <v>8054442</v>
      </c>
      <c r="I91" s="5">
        <v>8389646</v>
      </c>
      <c r="J91" s="5">
        <v>7912667</v>
      </c>
      <c r="K91" s="5">
        <v>7364287</v>
      </c>
      <c r="L91" s="5">
        <v>8426626</v>
      </c>
      <c r="M91" s="5">
        <v>9800521</v>
      </c>
      <c r="N91" s="5">
        <v>5492612</v>
      </c>
    </row>
    <row r="92" spans="2:14" ht="15.5" x14ac:dyDescent="0.35">
      <c r="C92" t="s">
        <v>78</v>
      </c>
      <c r="D92" s="5">
        <v>4456593</v>
      </c>
      <c r="E92" s="5">
        <v>4573679</v>
      </c>
      <c r="F92" s="5">
        <v>4469237</v>
      </c>
      <c r="G92" s="5">
        <v>4576185</v>
      </c>
      <c r="I92" s="5">
        <v>4573679</v>
      </c>
      <c r="J92" s="5">
        <v>7299812</v>
      </c>
      <c r="K92" s="5">
        <v>7649504</v>
      </c>
      <c r="L92" s="5">
        <v>7568505</v>
      </c>
      <c r="M92" s="5">
        <v>7924214</v>
      </c>
      <c r="N92" s="5">
        <v>7874602</v>
      </c>
    </row>
    <row r="93" spans="2:14" ht="15.5" x14ac:dyDescent="0.35">
      <c r="C93" t="s">
        <v>104</v>
      </c>
      <c r="D93" s="5">
        <v>40039423</v>
      </c>
      <c r="E93" s="5">
        <v>39264489</v>
      </c>
      <c r="F93" s="5">
        <v>37036411</v>
      </c>
      <c r="G93" s="5">
        <v>37442980</v>
      </c>
      <c r="I93" s="5">
        <v>39264489</v>
      </c>
      <c r="J93" s="5">
        <v>43564549</v>
      </c>
      <c r="K93" s="5">
        <v>41395761</v>
      </c>
      <c r="L93" s="5">
        <v>34082983</v>
      </c>
      <c r="M93" s="5">
        <v>42862578</v>
      </c>
      <c r="N93" s="5">
        <v>36689721</v>
      </c>
    </row>
    <row r="94" spans="2:14" ht="15.5" x14ac:dyDescent="0.35">
      <c r="C94" t="s">
        <v>105</v>
      </c>
    </row>
    <row r="95" spans="2:14" ht="15.5" x14ac:dyDescent="0.35">
      <c r="C95" t="s">
        <v>852</v>
      </c>
      <c r="D95" s="5">
        <v>5023245</v>
      </c>
      <c r="E95" s="5">
        <v>5086402</v>
      </c>
      <c r="F95" s="5">
        <v>4203777</v>
      </c>
      <c r="G95" s="5">
        <v>4319534</v>
      </c>
      <c r="I95" s="5">
        <v>5086402</v>
      </c>
      <c r="J95" s="5">
        <v>4338510</v>
      </c>
      <c r="L95" s="5">
        <v>1494078</v>
      </c>
      <c r="M95" s="5">
        <v>1072894</v>
      </c>
      <c r="N95" s="5">
        <v>5119379</v>
      </c>
    </row>
    <row r="96" spans="2:14" ht="15.5" x14ac:dyDescent="0.35">
      <c r="C96" t="s">
        <v>391</v>
      </c>
      <c r="D96" s="5">
        <v>8208201</v>
      </c>
      <c r="E96" s="5">
        <v>7911300</v>
      </c>
      <c r="F96" s="5">
        <v>7753246</v>
      </c>
      <c r="G96" s="5">
        <v>7497472</v>
      </c>
      <c r="I96" s="5">
        <v>7911300</v>
      </c>
      <c r="J96" s="5">
        <v>7065314</v>
      </c>
      <c r="K96" s="5">
        <v>6277334</v>
      </c>
      <c r="L96" s="5">
        <v>5394425</v>
      </c>
      <c r="M96" s="5">
        <v>5012239</v>
      </c>
      <c r="N96" s="5">
        <v>4420472</v>
      </c>
    </row>
    <row r="97" spans="3:14" ht="15.5" x14ac:dyDescent="0.35">
      <c r="C97" t="s">
        <v>106</v>
      </c>
      <c r="D97" s="5">
        <v>54143835</v>
      </c>
      <c r="E97" s="5">
        <v>55209746</v>
      </c>
      <c r="F97" s="5">
        <v>55819690</v>
      </c>
      <c r="G97" s="5">
        <v>53688989</v>
      </c>
      <c r="I97" s="5">
        <v>55209746</v>
      </c>
      <c r="J97" s="5">
        <v>53724544</v>
      </c>
      <c r="K97" s="5">
        <v>52680042</v>
      </c>
      <c r="L97" s="5">
        <v>55296213</v>
      </c>
      <c r="M97" s="5">
        <v>59817325</v>
      </c>
      <c r="N97" s="5">
        <v>48265148</v>
      </c>
    </row>
    <row r="98" spans="3:14" ht="15.5" x14ac:dyDescent="0.35">
      <c r="C98" t="s">
        <v>369</v>
      </c>
      <c r="D98" s="5">
        <v>53726</v>
      </c>
      <c r="E98" s="5">
        <v>63829</v>
      </c>
      <c r="F98" s="5">
        <v>80212</v>
      </c>
      <c r="G98" s="5">
        <v>109240</v>
      </c>
      <c r="I98" s="5">
        <v>63829</v>
      </c>
      <c r="J98" s="5">
        <v>164818</v>
      </c>
      <c r="K98" s="5">
        <v>276511</v>
      </c>
      <c r="L98" s="5">
        <v>219649</v>
      </c>
      <c r="M98" s="5">
        <v>295441</v>
      </c>
    </row>
    <row r="99" spans="3:14" ht="15.5" x14ac:dyDescent="0.35">
      <c r="C99" t="s">
        <v>110</v>
      </c>
      <c r="D99" s="5">
        <v>68351750</v>
      </c>
      <c r="E99" s="5">
        <v>69065248</v>
      </c>
      <c r="F99" s="5">
        <v>70671975</v>
      </c>
      <c r="G99" s="5">
        <v>70866574</v>
      </c>
      <c r="I99" s="5">
        <v>69065248</v>
      </c>
      <c r="J99" s="5">
        <v>68323028</v>
      </c>
      <c r="K99" s="5">
        <v>62949995</v>
      </c>
      <c r="L99" s="5">
        <v>65595320</v>
      </c>
      <c r="M99" s="5">
        <v>68361659</v>
      </c>
      <c r="N99" s="5">
        <v>61196949</v>
      </c>
    </row>
    <row r="100" spans="3:14" ht="15.5" x14ac:dyDescent="0.35">
      <c r="C100" t="s">
        <v>111</v>
      </c>
      <c r="D100" s="5">
        <v>108391173</v>
      </c>
      <c r="E100" s="5">
        <v>108329737</v>
      </c>
      <c r="F100" s="5">
        <v>107708386</v>
      </c>
      <c r="G100" s="5">
        <v>108309554</v>
      </c>
      <c r="I100" s="5">
        <v>108329737</v>
      </c>
      <c r="J100" s="5">
        <v>111887577</v>
      </c>
      <c r="K100" s="5">
        <v>104345756</v>
      </c>
      <c r="L100" s="5">
        <v>99678303</v>
      </c>
      <c r="M100" s="5">
        <v>111224237</v>
      </c>
      <c r="N100" s="5">
        <v>97886670</v>
      </c>
    </row>
    <row r="101" spans="3:14" ht="15.5" x14ac:dyDescent="0.35">
      <c r="C101" t="s">
        <v>112</v>
      </c>
    </row>
    <row r="102" spans="3:14" ht="15.5" x14ac:dyDescent="0.35">
      <c r="C102" t="s">
        <v>113</v>
      </c>
    </row>
    <row r="103" spans="3:14" ht="15.5" x14ac:dyDescent="0.35">
      <c r="C103" t="s">
        <v>114</v>
      </c>
      <c r="D103" s="5">
        <v>12960992</v>
      </c>
      <c r="E103" s="5">
        <v>13460037</v>
      </c>
      <c r="F103" s="5">
        <v>16423575</v>
      </c>
      <c r="G103" s="5">
        <v>17818268</v>
      </c>
      <c r="I103" s="5">
        <v>13460037</v>
      </c>
      <c r="J103" s="5">
        <v>15782815</v>
      </c>
      <c r="K103" s="5">
        <v>25409554</v>
      </c>
      <c r="L103" s="5">
        <v>17868836</v>
      </c>
      <c r="M103" s="5">
        <v>31570046</v>
      </c>
      <c r="N103" s="5">
        <v>23594203</v>
      </c>
    </row>
    <row r="104" spans="3:14" ht="15.5" x14ac:dyDescent="0.35">
      <c r="C104" t="s">
        <v>311</v>
      </c>
      <c r="D104" s="5">
        <v>7256470</v>
      </c>
      <c r="E104" s="5">
        <v>6473750</v>
      </c>
      <c r="F104" s="5">
        <v>8648418</v>
      </c>
      <c r="G104" s="5">
        <v>9319733</v>
      </c>
      <c r="I104" s="5">
        <v>6473750</v>
      </c>
      <c r="J104" s="5">
        <v>8212338</v>
      </c>
      <c r="K104" s="5">
        <v>16079556</v>
      </c>
      <c r="L104" s="5">
        <v>12056511</v>
      </c>
      <c r="M104" s="5">
        <v>13753571</v>
      </c>
      <c r="N104" s="5">
        <v>9373728</v>
      </c>
    </row>
    <row r="105" spans="3:14" ht="15.5" x14ac:dyDescent="0.35">
      <c r="C105" t="s">
        <v>115</v>
      </c>
    </row>
    <row r="106" spans="3:14" ht="15.5" x14ac:dyDescent="0.35">
      <c r="C106" t="s">
        <v>312</v>
      </c>
      <c r="D106" s="5">
        <v>3093575</v>
      </c>
      <c r="E106" s="5">
        <v>4265692</v>
      </c>
      <c r="F106" s="5">
        <v>4174067</v>
      </c>
      <c r="G106" s="5">
        <v>4862977</v>
      </c>
      <c r="I106" s="5">
        <v>4265692</v>
      </c>
      <c r="J106" s="5">
        <v>3800713</v>
      </c>
      <c r="K106" s="5">
        <v>4781481</v>
      </c>
      <c r="L106" s="5">
        <v>4307060</v>
      </c>
      <c r="M106" s="5">
        <v>7209922</v>
      </c>
      <c r="N106" s="5">
        <v>5442688</v>
      </c>
    </row>
    <row r="107" spans="3:14" ht="15.5" x14ac:dyDescent="0.35">
      <c r="C107" t="s">
        <v>116</v>
      </c>
    </row>
    <row r="108" spans="3:14" ht="15.5" x14ac:dyDescent="0.35">
      <c r="C108" t="s">
        <v>318</v>
      </c>
      <c r="D108" s="5">
        <v>267490</v>
      </c>
      <c r="E108" s="5">
        <v>43935</v>
      </c>
      <c r="F108" s="5">
        <v>1267758</v>
      </c>
      <c r="G108" s="5">
        <v>1035401</v>
      </c>
      <c r="I108" s="5">
        <v>43935</v>
      </c>
      <c r="J108" s="5">
        <v>905996</v>
      </c>
      <c r="K108" s="5">
        <v>178764</v>
      </c>
      <c r="L108" s="5">
        <v>1446794</v>
      </c>
      <c r="M108" s="5">
        <v>5496304</v>
      </c>
      <c r="N108" s="5">
        <v>921181</v>
      </c>
    </row>
    <row r="109" spans="3:14" ht="15.5" x14ac:dyDescent="0.35">
      <c r="C109" t="s">
        <v>118</v>
      </c>
      <c r="D109" s="5">
        <v>184678</v>
      </c>
      <c r="E109" s="5">
        <v>48623</v>
      </c>
      <c r="F109" s="5">
        <v>51873</v>
      </c>
      <c r="G109" s="5">
        <v>66629</v>
      </c>
      <c r="I109" s="5">
        <v>48623</v>
      </c>
      <c r="J109" s="5">
        <v>94015</v>
      </c>
      <c r="K109" s="5">
        <v>677828</v>
      </c>
      <c r="M109" s="5">
        <v>506820</v>
      </c>
      <c r="N109" s="5">
        <v>3419731</v>
      </c>
    </row>
    <row r="110" spans="3:14" ht="15.5" x14ac:dyDescent="0.35">
      <c r="C110" t="s">
        <v>119</v>
      </c>
      <c r="D110" s="5">
        <v>405819</v>
      </c>
      <c r="E110" s="5">
        <v>851365</v>
      </c>
      <c r="F110" s="5">
        <v>456873</v>
      </c>
      <c r="G110" s="5">
        <v>450799</v>
      </c>
      <c r="I110" s="5">
        <v>851365</v>
      </c>
      <c r="J110" s="5">
        <v>452374</v>
      </c>
      <c r="K110" s="5">
        <v>488876</v>
      </c>
      <c r="M110" s="5">
        <v>870687</v>
      </c>
      <c r="N110" s="5">
        <v>993789</v>
      </c>
    </row>
    <row r="111" spans="3:14" ht="15.5" x14ac:dyDescent="0.35">
      <c r="C111" t="s">
        <v>313</v>
      </c>
    </row>
    <row r="112" spans="3:14" ht="15.5" x14ac:dyDescent="0.35">
      <c r="C112" t="s">
        <v>314</v>
      </c>
      <c r="D112" s="5">
        <v>1259247</v>
      </c>
      <c r="E112" s="5">
        <v>1317445</v>
      </c>
      <c r="I112" s="5">
        <v>1317445</v>
      </c>
      <c r="M112" s="5">
        <v>4418384</v>
      </c>
      <c r="N112" s="5">
        <v>6578416</v>
      </c>
    </row>
    <row r="113" spans="3:14" ht="15.5" x14ac:dyDescent="0.35">
      <c r="C113" t="s">
        <v>463</v>
      </c>
      <c r="D113" s="5">
        <v>2311043</v>
      </c>
      <c r="E113" s="5">
        <v>2675944</v>
      </c>
      <c r="F113" s="5">
        <v>3040846</v>
      </c>
      <c r="G113" s="5">
        <v>3405748</v>
      </c>
      <c r="I113" s="5">
        <v>2675944</v>
      </c>
      <c r="J113" s="5">
        <v>4220980</v>
      </c>
      <c r="K113" s="5">
        <v>6446434</v>
      </c>
      <c r="M113" s="5">
        <v>2710691</v>
      </c>
      <c r="N113" s="5">
        <v>3007428</v>
      </c>
    </row>
    <row r="114" spans="3:14" ht="15.5" x14ac:dyDescent="0.35">
      <c r="C114" t="s">
        <v>125</v>
      </c>
      <c r="D114" s="5">
        <v>23751</v>
      </c>
      <c r="E114" s="5">
        <v>38245</v>
      </c>
      <c r="F114" s="5">
        <v>55797</v>
      </c>
      <c r="G114" s="5">
        <v>80401</v>
      </c>
      <c r="I114" s="5">
        <v>38245</v>
      </c>
      <c r="J114" s="5">
        <v>130740</v>
      </c>
      <c r="K114" s="5">
        <v>50885</v>
      </c>
      <c r="M114" s="5">
        <v>17731</v>
      </c>
      <c r="N114" s="5">
        <v>81364</v>
      </c>
    </row>
    <row r="115" spans="3:14" ht="15.5" x14ac:dyDescent="0.35">
      <c r="C115" t="s">
        <v>315</v>
      </c>
      <c r="D115" s="5">
        <v>1708902</v>
      </c>
      <c r="E115" s="5">
        <v>1744826</v>
      </c>
      <c r="F115" s="5">
        <v>1816084</v>
      </c>
      <c r="G115" s="5">
        <v>2002163</v>
      </c>
      <c r="I115" s="5">
        <v>1744826</v>
      </c>
      <c r="J115" s="5">
        <v>2283146</v>
      </c>
      <c r="K115" s="5">
        <v>3146004</v>
      </c>
      <c r="L115" s="5">
        <v>17731</v>
      </c>
      <c r="M115" s="5">
        <v>3674768</v>
      </c>
      <c r="N115" s="5">
        <v>3193903</v>
      </c>
    </row>
    <row r="116" spans="3:14" ht="15.5" x14ac:dyDescent="0.35">
      <c r="C116" t="s">
        <v>121</v>
      </c>
      <c r="D116" s="5">
        <v>7931561</v>
      </c>
      <c r="E116" s="5">
        <v>8360426</v>
      </c>
      <c r="F116" s="5">
        <v>7361081</v>
      </c>
      <c r="G116" s="5">
        <v>7724499</v>
      </c>
      <c r="I116" s="5">
        <v>8360426</v>
      </c>
      <c r="J116" s="5">
        <v>8556785</v>
      </c>
      <c r="K116" s="5">
        <v>11036401</v>
      </c>
      <c r="L116" s="5">
        <v>2385543</v>
      </c>
      <c r="M116" s="5">
        <v>10050540</v>
      </c>
      <c r="N116" s="5">
        <v>12476716</v>
      </c>
    </row>
    <row r="117" spans="3:14" ht="15.5" x14ac:dyDescent="0.35">
      <c r="C117" t="s">
        <v>122</v>
      </c>
      <c r="D117" s="5">
        <v>7931561</v>
      </c>
      <c r="E117" s="5">
        <v>8360426</v>
      </c>
      <c r="F117" s="5">
        <v>7361081</v>
      </c>
      <c r="G117" s="5">
        <v>7724499</v>
      </c>
      <c r="I117" s="5">
        <v>8360426</v>
      </c>
      <c r="J117" s="5">
        <v>8556785</v>
      </c>
      <c r="K117" s="5">
        <v>11036401</v>
      </c>
      <c r="L117" s="5">
        <v>2385543</v>
      </c>
      <c r="M117" s="5">
        <v>10050540</v>
      </c>
      <c r="N117" s="5">
        <v>12476716</v>
      </c>
    </row>
    <row r="118" spans="3:14" ht="15.5" x14ac:dyDescent="0.35">
      <c r="C118" t="s">
        <v>316</v>
      </c>
    </row>
    <row r="119" spans="3:14" ht="15.5" x14ac:dyDescent="0.35">
      <c r="C119" t="s">
        <v>317</v>
      </c>
      <c r="D119" s="5">
        <v>3594041</v>
      </c>
      <c r="E119" s="5">
        <v>4031634</v>
      </c>
      <c r="F119" s="5">
        <v>3096643</v>
      </c>
      <c r="G119" s="5">
        <v>3486149</v>
      </c>
      <c r="I119" s="5">
        <v>4031634</v>
      </c>
      <c r="J119" s="5">
        <v>4351720</v>
      </c>
      <c r="K119" s="5">
        <v>6497319</v>
      </c>
      <c r="M119" s="5">
        <v>7146806</v>
      </c>
      <c r="N119" s="5">
        <v>9667208</v>
      </c>
    </row>
    <row r="120" spans="3:14" ht="15.5" x14ac:dyDescent="0.35">
      <c r="C120" t="s">
        <v>347</v>
      </c>
      <c r="D120" s="5">
        <v>941688</v>
      </c>
      <c r="E120" s="5">
        <v>970872</v>
      </c>
      <c r="F120" s="5">
        <v>1004351</v>
      </c>
      <c r="G120" s="5">
        <v>1031378</v>
      </c>
      <c r="I120" s="5">
        <v>970872</v>
      </c>
      <c r="J120" s="5">
        <v>1095664</v>
      </c>
      <c r="K120" s="5">
        <v>1647882</v>
      </c>
      <c r="M120" s="5">
        <v>1202510</v>
      </c>
      <c r="N120" s="5">
        <v>774796</v>
      </c>
    </row>
    <row r="121" spans="3:14" ht="15.5" x14ac:dyDescent="0.35">
      <c r="C121" t="s">
        <v>127</v>
      </c>
      <c r="D121" s="5">
        <v>20892553</v>
      </c>
      <c r="E121" s="5">
        <v>21820463</v>
      </c>
      <c r="F121" s="5">
        <v>23784656</v>
      </c>
      <c r="G121" s="5">
        <v>25542767</v>
      </c>
      <c r="I121" s="5">
        <v>21820463</v>
      </c>
      <c r="J121" s="5">
        <v>24339600</v>
      </c>
      <c r="K121" s="5">
        <v>36445955</v>
      </c>
      <c r="L121" s="5">
        <v>20254379</v>
      </c>
      <c r="M121" s="5">
        <v>41620586</v>
      </c>
      <c r="N121" s="5">
        <v>36070919</v>
      </c>
    </row>
    <row r="122" spans="3:14" ht="15.5" x14ac:dyDescent="0.35">
      <c r="C122" t="s">
        <v>128</v>
      </c>
    </row>
    <row r="123" spans="3:14" ht="15.5" x14ac:dyDescent="0.35">
      <c r="C123" t="s">
        <v>129</v>
      </c>
      <c r="D123" s="5">
        <v>46611539</v>
      </c>
      <c r="E123" s="5">
        <v>46611539</v>
      </c>
      <c r="F123" s="5">
        <v>46611539</v>
      </c>
      <c r="G123" s="5">
        <v>46611539</v>
      </c>
      <c r="I123" s="5">
        <v>46611539</v>
      </c>
      <c r="J123" s="5">
        <v>46611539</v>
      </c>
      <c r="K123" s="5">
        <v>40927422</v>
      </c>
      <c r="L123" s="5">
        <v>20116052</v>
      </c>
      <c r="M123" s="5">
        <v>20116052</v>
      </c>
      <c r="N123" s="5">
        <v>20116052</v>
      </c>
    </row>
    <row r="124" spans="3:14" ht="15.5" x14ac:dyDescent="0.35">
      <c r="C124" t="s">
        <v>130</v>
      </c>
      <c r="D124" s="5">
        <v>19148559</v>
      </c>
      <c r="E124" s="5">
        <v>19148559</v>
      </c>
      <c r="F124" s="5">
        <v>19148559</v>
      </c>
      <c r="G124" s="5">
        <v>19148559</v>
      </c>
      <c r="I124" s="5">
        <v>19148559</v>
      </c>
      <c r="J124" s="5">
        <v>19148559</v>
      </c>
      <c r="K124" s="5">
        <v>8448315</v>
      </c>
      <c r="L124" s="5">
        <v>8448315</v>
      </c>
      <c r="M124" s="5">
        <v>8448315</v>
      </c>
      <c r="N124" s="5">
        <v>8448315</v>
      </c>
    </row>
    <row r="125" spans="3:14" ht="15.5" x14ac:dyDescent="0.35">
      <c r="C125" t="s">
        <v>131</v>
      </c>
      <c r="D125" s="5">
        <v>14424375</v>
      </c>
      <c r="E125" s="5">
        <v>13323668</v>
      </c>
      <c r="F125" s="5">
        <v>11073331</v>
      </c>
      <c r="G125" s="5">
        <v>9857460</v>
      </c>
      <c r="I125" s="5">
        <v>13323668</v>
      </c>
      <c r="J125" s="5">
        <v>11846097</v>
      </c>
      <c r="K125" s="5">
        <v>8162044</v>
      </c>
      <c r="L125" s="5">
        <v>31860237</v>
      </c>
      <c r="M125" s="5">
        <v>31981712</v>
      </c>
      <c r="N125" s="5">
        <v>23999418</v>
      </c>
    </row>
    <row r="126" spans="3:14" ht="15.5" x14ac:dyDescent="0.35">
      <c r="C126" t="s">
        <v>132</v>
      </c>
      <c r="D126" s="5">
        <v>2499029</v>
      </c>
      <c r="E126" s="5">
        <v>2499029</v>
      </c>
      <c r="F126" s="5">
        <v>2499029</v>
      </c>
      <c r="G126" s="5">
        <v>2499029</v>
      </c>
      <c r="I126" s="5">
        <v>2499029</v>
      </c>
      <c r="J126" s="5">
        <v>2499029</v>
      </c>
      <c r="K126" s="5">
        <v>2499029</v>
      </c>
    </row>
    <row r="127" spans="3:14" ht="15.5" x14ac:dyDescent="0.35">
      <c r="C127" t="s">
        <v>133</v>
      </c>
      <c r="D127" s="5">
        <v>11925346</v>
      </c>
      <c r="E127" s="5">
        <v>10824639</v>
      </c>
      <c r="F127" s="5">
        <v>8574302</v>
      </c>
      <c r="G127" s="5">
        <v>7358431</v>
      </c>
      <c r="I127" s="5">
        <v>10824639</v>
      </c>
      <c r="J127" s="5">
        <v>9347068</v>
      </c>
      <c r="K127" s="5">
        <v>5663015</v>
      </c>
      <c r="L127" s="5">
        <v>31860237</v>
      </c>
      <c r="M127" s="5">
        <v>31981712</v>
      </c>
      <c r="N127" s="5">
        <v>23999418</v>
      </c>
    </row>
    <row r="128" spans="3:14" ht="15.5" x14ac:dyDescent="0.35">
      <c r="C128" t="s">
        <v>134</v>
      </c>
      <c r="D128" s="5">
        <v>14424375</v>
      </c>
      <c r="E128" s="5">
        <v>13323668</v>
      </c>
      <c r="F128" s="5">
        <v>11073331</v>
      </c>
      <c r="G128" s="5">
        <v>9857460</v>
      </c>
      <c r="I128" s="5">
        <v>13323668</v>
      </c>
      <c r="J128" s="5">
        <v>11846097</v>
      </c>
      <c r="K128" s="5">
        <v>8162044</v>
      </c>
      <c r="L128" s="5">
        <v>31860237</v>
      </c>
      <c r="M128" s="5">
        <v>31981712</v>
      </c>
      <c r="N128" s="5">
        <v>23999418</v>
      </c>
    </row>
    <row r="129" spans="2:14" ht="15.5" x14ac:dyDescent="0.35">
      <c r="C129" t="s">
        <v>135</v>
      </c>
      <c r="D129" s="5">
        <v>2857554</v>
      </c>
      <c r="E129" s="5">
        <v>2851829</v>
      </c>
      <c r="F129" s="5">
        <v>2621064</v>
      </c>
      <c r="G129" s="5">
        <v>2573044</v>
      </c>
      <c r="I129" s="5">
        <v>2851829</v>
      </c>
      <c r="J129" s="5">
        <v>2641970</v>
      </c>
      <c r="K129" s="5">
        <v>2712516</v>
      </c>
      <c r="L129" s="5">
        <v>784782</v>
      </c>
      <c r="M129" s="5">
        <v>1133358</v>
      </c>
      <c r="N129" s="5">
        <v>1377364</v>
      </c>
    </row>
    <row r="130" spans="2:14" ht="15.5" x14ac:dyDescent="0.35">
      <c r="C130" t="s">
        <v>9</v>
      </c>
      <c r="D130" s="5">
        <v>87498620</v>
      </c>
      <c r="E130" s="5">
        <v>86509274</v>
      </c>
      <c r="F130" s="5">
        <v>83923730</v>
      </c>
      <c r="G130" s="5">
        <v>82766787</v>
      </c>
      <c r="I130" s="5">
        <v>86509274</v>
      </c>
      <c r="J130" s="5">
        <v>87547977</v>
      </c>
      <c r="K130" s="5">
        <v>67899801</v>
      </c>
      <c r="L130" s="5">
        <v>68777891</v>
      </c>
      <c r="M130" s="5">
        <v>69603651</v>
      </c>
      <c r="N130" s="5">
        <v>61815751</v>
      </c>
    </row>
    <row r="131" spans="2:14" ht="15.5" x14ac:dyDescent="0.35">
      <c r="C131" t="s">
        <v>136</v>
      </c>
      <c r="D131" s="5">
        <v>108391173</v>
      </c>
      <c r="E131" s="5">
        <v>108329737</v>
      </c>
      <c r="F131" s="5">
        <v>107708386</v>
      </c>
      <c r="G131" s="5">
        <v>108309554</v>
      </c>
      <c r="I131" s="5">
        <v>108329737</v>
      </c>
      <c r="J131" s="5">
        <v>111887577</v>
      </c>
      <c r="K131" s="5">
        <v>104345756</v>
      </c>
      <c r="L131" s="5">
        <v>89032270</v>
      </c>
      <c r="M131" s="5">
        <v>111224237</v>
      </c>
      <c r="N131" s="5">
        <v>97886670</v>
      </c>
    </row>
    <row r="132" spans="2:14" ht="15.5" x14ac:dyDescent="0.35">
      <c r="C132" t="s">
        <v>137</v>
      </c>
      <c r="D132" s="5">
        <v>5882352900</v>
      </c>
      <c r="E132" s="5">
        <v>5882352900</v>
      </c>
      <c r="F132" s="5">
        <v>5882352900</v>
      </c>
      <c r="G132" s="5">
        <v>5882352900</v>
      </c>
      <c r="I132" s="5">
        <v>5882352900</v>
      </c>
      <c r="J132" s="5">
        <v>5882352900</v>
      </c>
      <c r="K132" s="5">
        <v>5000000000</v>
      </c>
      <c r="L132" s="5">
        <v>187000</v>
      </c>
      <c r="M132" s="5">
        <v>187000</v>
      </c>
      <c r="N132" s="5">
        <v>187000</v>
      </c>
    </row>
    <row r="134" spans="2:14" ht="15.5" x14ac:dyDescent="0.35">
      <c r="B134" t="s">
        <v>138</v>
      </c>
      <c r="C134" t="s">
        <v>139</v>
      </c>
      <c r="D134" s="5">
        <v>-45402</v>
      </c>
      <c r="E134" s="5">
        <v>148908</v>
      </c>
      <c r="F134" s="5">
        <v>1424662</v>
      </c>
      <c r="G134" s="5">
        <v>3482320</v>
      </c>
      <c r="I134" s="5">
        <v>7387394</v>
      </c>
      <c r="J134" s="5">
        <v>5119487</v>
      </c>
      <c r="K134" s="5">
        <v>12625544</v>
      </c>
      <c r="L134" s="5">
        <v>11186755</v>
      </c>
      <c r="M134" s="5">
        <v>8076665</v>
      </c>
      <c r="N134" s="5">
        <v>22485326</v>
      </c>
    </row>
    <row r="135" spans="2:14" ht="15.5" x14ac:dyDescent="0.35">
      <c r="C135" t="s">
        <v>319</v>
      </c>
      <c r="D135" s="5">
        <v>14909189</v>
      </c>
      <c r="E135" s="5">
        <v>16997851</v>
      </c>
      <c r="F135" s="5">
        <v>15011565</v>
      </c>
      <c r="G135" s="5">
        <v>16131477</v>
      </c>
      <c r="I135" s="5">
        <v>63514406</v>
      </c>
      <c r="J135" s="5">
        <v>67844952</v>
      </c>
      <c r="K135" s="5">
        <v>69511499</v>
      </c>
      <c r="L135" s="5">
        <v>81272225</v>
      </c>
      <c r="M135" s="5">
        <v>75367084</v>
      </c>
      <c r="N135" s="5">
        <v>70731369</v>
      </c>
    </row>
    <row r="136" spans="2:14" ht="15.5" x14ac:dyDescent="0.35">
      <c r="C136" t="s">
        <v>320</v>
      </c>
      <c r="D136" s="5">
        <v>-13813159</v>
      </c>
      <c r="E136" s="5">
        <v>-9187795</v>
      </c>
      <c r="F136" s="5">
        <v>-12606382</v>
      </c>
      <c r="G136" s="5">
        <v>-11688810</v>
      </c>
      <c r="I136" s="5">
        <v>-46122959</v>
      </c>
      <c r="J136" s="5">
        <v>-51631351</v>
      </c>
      <c r="K136" s="5">
        <v>-48632218</v>
      </c>
      <c r="L136" s="5">
        <v>-57453053</v>
      </c>
      <c r="M136" s="5">
        <v>-60970971</v>
      </c>
      <c r="N136" s="5">
        <v>-43232459</v>
      </c>
    </row>
    <row r="137" spans="2:14" ht="15.5" x14ac:dyDescent="0.35">
      <c r="C137" t="s">
        <v>371</v>
      </c>
      <c r="D137" s="5">
        <v>-1341372</v>
      </c>
      <c r="E137" s="5">
        <v>-875776</v>
      </c>
      <c r="F137" s="5">
        <v>-921215</v>
      </c>
      <c r="G137" s="5">
        <v>-964515</v>
      </c>
      <c r="I137" s="5">
        <v>-3967037</v>
      </c>
      <c r="J137" s="5">
        <v>-4097092</v>
      </c>
      <c r="K137" s="5">
        <v>-4528896</v>
      </c>
      <c r="L137" s="5">
        <v>-4641536</v>
      </c>
      <c r="M137" s="5">
        <v>-4788928</v>
      </c>
      <c r="N137" s="5">
        <v>-521792</v>
      </c>
    </row>
    <row r="138" spans="2:14" ht="15.5" x14ac:dyDescent="0.35">
      <c r="C138" t="s">
        <v>141</v>
      </c>
      <c r="D138" s="5">
        <v>189114</v>
      </c>
      <c r="E138" s="5">
        <v>24976</v>
      </c>
      <c r="F138" s="5">
        <v>161173</v>
      </c>
      <c r="G138" s="5">
        <v>46301</v>
      </c>
      <c r="I138" s="5">
        <v>405620</v>
      </c>
      <c r="J138" s="5">
        <v>341151</v>
      </c>
      <c r="K138" s="5">
        <v>421507</v>
      </c>
      <c r="L138" s="5">
        <v>296029</v>
      </c>
      <c r="M138" s="5">
        <v>394994</v>
      </c>
      <c r="N138" s="5">
        <v>453552</v>
      </c>
    </row>
    <row r="139" spans="2:14" ht="15.5" x14ac:dyDescent="0.35">
      <c r="C139" t="s">
        <v>422</v>
      </c>
      <c r="E139" s="5">
        <v>9472</v>
      </c>
      <c r="I139" s="5">
        <v>9472</v>
      </c>
      <c r="J139" s="5">
        <v>3203</v>
      </c>
      <c r="K139" s="5">
        <v>1850980</v>
      </c>
    </row>
    <row r="140" spans="2:14" ht="15.5" x14ac:dyDescent="0.35">
      <c r="C140" t="s">
        <v>853</v>
      </c>
      <c r="D140" s="5">
        <v>565139</v>
      </c>
      <c r="E140" s="5">
        <v>-1665079</v>
      </c>
      <c r="F140" s="5">
        <v>-85962</v>
      </c>
      <c r="G140" s="5">
        <v>617483</v>
      </c>
      <c r="I140" s="5">
        <v>-1310868</v>
      </c>
      <c r="J140" s="5">
        <v>-2422944</v>
      </c>
      <c r="K140" s="5">
        <v>-224922</v>
      </c>
      <c r="L140" s="5">
        <v>-2023758</v>
      </c>
      <c r="M140" s="5">
        <v>-5913076</v>
      </c>
      <c r="N140" s="5">
        <v>-5404531</v>
      </c>
    </row>
    <row r="141" spans="2:14" ht="15.5" x14ac:dyDescent="0.35">
      <c r="C141" t="s">
        <v>156</v>
      </c>
      <c r="D141" s="5">
        <v>-209171</v>
      </c>
      <c r="E141" s="5">
        <v>-193456</v>
      </c>
      <c r="F141" s="5">
        <v>-243249</v>
      </c>
      <c r="G141" s="5">
        <v>-249954</v>
      </c>
      <c r="I141" s="5">
        <v>-937406</v>
      </c>
      <c r="J141" s="5">
        <v>-1401271</v>
      </c>
      <c r="K141" s="5">
        <v>-1116995</v>
      </c>
      <c r="L141" s="5">
        <v>-1081799</v>
      </c>
      <c r="M141" s="5">
        <v>-1137283</v>
      </c>
      <c r="N141" s="5">
        <v>-724076</v>
      </c>
    </row>
    <row r="142" spans="2:14" ht="15.5" x14ac:dyDescent="0.35">
      <c r="C142" t="s">
        <v>854</v>
      </c>
      <c r="D142" s="5">
        <v>-345142</v>
      </c>
      <c r="E142" s="5">
        <v>-4961285</v>
      </c>
      <c r="F142" s="5">
        <v>108732</v>
      </c>
      <c r="G142" s="5">
        <v>-409662</v>
      </c>
      <c r="I142" s="5">
        <v>-4203834</v>
      </c>
      <c r="J142" s="5">
        <v>-3517161</v>
      </c>
      <c r="K142" s="5">
        <v>-4655411</v>
      </c>
      <c r="L142" s="5">
        <v>-5181353</v>
      </c>
      <c r="M142" s="5">
        <v>5124845</v>
      </c>
      <c r="N142" s="5">
        <v>1183263</v>
      </c>
    </row>
    <row r="143" spans="2:14" ht="15.5" x14ac:dyDescent="0.35">
      <c r="C143" t="s">
        <v>159</v>
      </c>
      <c r="D143" s="5">
        <v>327015</v>
      </c>
      <c r="E143" s="5">
        <v>-1303575</v>
      </c>
      <c r="F143" s="5">
        <v>-1246900</v>
      </c>
      <c r="G143" s="5">
        <v>-5259387</v>
      </c>
      <c r="I143" s="5">
        <v>-9529866</v>
      </c>
      <c r="J143" s="5">
        <v>3490211</v>
      </c>
      <c r="K143" s="5">
        <v>-3756304</v>
      </c>
      <c r="L143" s="5">
        <v>-9013035</v>
      </c>
      <c r="M143" s="5">
        <v>521154</v>
      </c>
      <c r="N143" s="5">
        <v>1925221</v>
      </c>
    </row>
    <row r="144" spans="2:14" ht="15.5" x14ac:dyDescent="0.35">
      <c r="C144" t="s">
        <v>160</v>
      </c>
      <c r="D144" s="5">
        <v>-225077</v>
      </c>
      <c r="E144" s="5">
        <v>5021185</v>
      </c>
      <c r="F144" s="5">
        <v>-846451</v>
      </c>
      <c r="G144" s="5">
        <v>-2744831</v>
      </c>
      <c r="I144" s="5">
        <v>-143727</v>
      </c>
      <c r="J144" s="5">
        <v>-8126829</v>
      </c>
      <c r="K144" s="5">
        <v>-1782268</v>
      </c>
      <c r="L144" s="5">
        <v>-691556</v>
      </c>
      <c r="M144" s="5">
        <v>-13197898</v>
      </c>
      <c r="N144" s="5">
        <v>-15726774</v>
      </c>
    </row>
    <row r="145" spans="3:14" ht="15.5" x14ac:dyDescent="0.35">
      <c r="C145" t="s">
        <v>161</v>
      </c>
      <c r="D145" s="5">
        <v>-79474</v>
      </c>
      <c r="E145" s="5">
        <v>-1170975</v>
      </c>
      <c r="F145" s="5">
        <v>-1098777</v>
      </c>
      <c r="G145" s="5">
        <v>-1586142</v>
      </c>
      <c r="I145" s="5">
        <v>-4154294</v>
      </c>
      <c r="J145" s="5">
        <v>-2309156</v>
      </c>
      <c r="K145" s="5">
        <v>-421465</v>
      </c>
      <c r="L145" s="5">
        <v>-179611</v>
      </c>
      <c r="M145" s="5">
        <v>-13570539</v>
      </c>
      <c r="N145" s="5">
        <v>-8420462</v>
      </c>
    </row>
    <row r="146" spans="3:14" ht="15.5" x14ac:dyDescent="0.35">
      <c r="C146" t="s">
        <v>855</v>
      </c>
      <c r="D146" s="5">
        <v>-52536</v>
      </c>
      <c r="E146" s="5">
        <v>-144881</v>
      </c>
      <c r="G146" s="5">
        <v>26265</v>
      </c>
      <c r="I146" s="5">
        <v>-144881</v>
      </c>
      <c r="J146" s="5">
        <v>-25744</v>
      </c>
    </row>
    <row r="147" spans="3:14" ht="15.5" x14ac:dyDescent="0.35">
      <c r="C147" t="s">
        <v>593</v>
      </c>
      <c r="D147" s="5">
        <v>-98322</v>
      </c>
      <c r="E147" s="5">
        <v>2117424</v>
      </c>
      <c r="F147" s="5">
        <v>249580</v>
      </c>
      <c r="G147" s="5">
        <v>-1182456</v>
      </c>
      <c r="I147" s="5">
        <v>-74279</v>
      </c>
      <c r="J147" s="5">
        <v>-1359156</v>
      </c>
      <c r="K147" s="5">
        <v>-2846147</v>
      </c>
      <c r="L147" s="5">
        <v>-11330</v>
      </c>
      <c r="N147" s="5">
        <v>-2560985</v>
      </c>
    </row>
    <row r="148" spans="3:14" ht="15.5" x14ac:dyDescent="0.35">
      <c r="C148" t="s">
        <v>352</v>
      </c>
      <c r="D148" s="5">
        <v>5255</v>
      </c>
      <c r="E148" s="5">
        <v>9</v>
      </c>
      <c r="F148" s="5">
        <v>2746</v>
      </c>
      <c r="I148" s="5">
        <v>12755</v>
      </c>
      <c r="J148" s="5">
        <v>50486</v>
      </c>
      <c r="K148" s="5">
        <v>40662</v>
      </c>
      <c r="L148" s="5">
        <v>31648</v>
      </c>
      <c r="M148" s="5">
        <v>103783</v>
      </c>
      <c r="N148" s="5">
        <v>76315</v>
      </c>
    </row>
    <row r="149" spans="3:14" ht="15.5" x14ac:dyDescent="0.35">
      <c r="C149" t="s">
        <v>162</v>
      </c>
      <c r="G149" s="5">
        <v>138</v>
      </c>
    </row>
    <row r="150" spans="3:14" ht="15.5" x14ac:dyDescent="0.35">
      <c r="C150" t="s">
        <v>695</v>
      </c>
      <c r="E150" s="5">
        <v>-922356</v>
      </c>
      <c r="I150" s="5">
        <v>-922356</v>
      </c>
      <c r="J150" s="5">
        <v>-4478501</v>
      </c>
      <c r="K150" s="5">
        <v>-1947143</v>
      </c>
      <c r="L150" s="5">
        <v>-528680</v>
      </c>
      <c r="M150" s="5">
        <v>-4430953</v>
      </c>
      <c r="N150" s="5">
        <v>-4821642</v>
      </c>
    </row>
    <row r="151" spans="3:14" ht="15.5" x14ac:dyDescent="0.35">
      <c r="C151" t="s">
        <v>856</v>
      </c>
      <c r="E151" s="5">
        <v>5141965</v>
      </c>
      <c r="I151" s="5">
        <v>5141965</v>
      </c>
    </row>
    <row r="152" spans="3:14" ht="15.5" x14ac:dyDescent="0.35">
      <c r="C152" t="s">
        <v>857</v>
      </c>
      <c r="E152" s="5">
        <v>2636</v>
      </c>
      <c r="F152" s="5">
        <v>-2636</v>
      </c>
      <c r="K152" s="5">
        <v>3542489</v>
      </c>
      <c r="M152" s="5">
        <v>8479840</v>
      </c>
    </row>
    <row r="153" spans="3:14" ht="15.5" x14ac:dyDescent="0.35">
      <c r="C153" t="s">
        <v>779</v>
      </c>
      <c r="E153" s="5">
        <v>-2637</v>
      </c>
      <c r="F153" s="5">
        <v>2636</v>
      </c>
      <c r="G153" s="5">
        <v>-2636</v>
      </c>
      <c r="I153" s="5">
        <v>-2637</v>
      </c>
      <c r="J153" s="5">
        <v>-4758</v>
      </c>
      <c r="K153" s="5">
        <v>-150664</v>
      </c>
      <c r="L153" s="5">
        <v>-3583</v>
      </c>
      <c r="M153" s="5">
        <v>-309419</v>
      </c>
    </row>
    <row r="154" spans="3:14" ht="15.5" x14ac:dyDescent="0.35">
      <c r="C154" t="s">
        <v>858</v>
      </c>
      <c r="M154" s="5">
        <v>-3470610</v>
      </c>
    </row>
    <row r="155" spans="3:14" ht="15.5" x14ac:dyDescent="0.35">
      <c r="C155" t="s">
        <v>170</v>
      </c>
      <c r="D155" s="5">
        <v>327015</v>
      </c>
      <c r="E155" s="5">
        <v>-1303575</v>
      </c>
      <c r="F155" s="5">
        <v>-1246900</v>
      </c>
      <c r="G155" s="5">
        <v>-5259387</v>
      </c>
      <c r="I155" s="5">
        <v>-9529866</v>
      </c>
      <c r="J155" s="5">
        <v>3490211</v>
      </c>
      <c r="K155" s="5">
        <v>-3756304</v>
      </c>
      <c r="L155" s="5">
        <v>-9013035</v>
      </c>
      <c r="M155" s="5">
        <v>521154</v>
      </c>
      <c r="N155" s="5">
        <v>1925221</v>
      </c>
    </row>
    <row r="156" spans="3:14" ht="15.5" x14ac:dyDescent="0.35">
      <c r="C156" t="s">
        <v>184</v>
      </c>
      <c r="G156" s="5">
        <v>-4197699</v>
      </c>
      <c r="I156" s="5">
        <v>-4197699</v>
      </c>
      <c r="J156" s="5">
        <v>-1820530</v>
      </c>
      <c r="K156" s="5">
        <v>-31020386</v>
      </c>
      <c r="L156" s="5">
        <v>-4900000</v>
      </c>
      <c r="M156" s="5">
        <v>-1190000</v>
      </c>
      <c r="N156" s="5">
        <v>-1272300</v>
      </c>
    </row>
    <row r="157" spans="3:14" ht="15.5" x14ac:dyDescent="0.35">
      <c r="C157" t="s">
        <v>353</v>
      </c>
      <c r="D157" s="5">
        <v>-40205</v>
      </c>
      <c r="J157" s="5">
        <v>-748923</v>
      </c>
      <c r="K157" s="5">
        <v>-4626725</v>
      </c>
      <c r="L157" s="5">
        <v>-2732436</v>
      </c>
      <c r="M157" s="5">
        <v>-2799020</v>
      </c>
      <c r="N157" s="5">
        <v>-2092326</v>
      </c>
    </row>
    <row r="158" spans="3:14" ht="15.5" x14ac:dyDescent="0.35">
      <c r="C158" t="s">
        <v>185</v>
      </c>
      <c r="D158" s="5">
        <v>-393181</v>
      </c>
      <c r="E158" s="5">
        <v>-595608</v>
      </c>
      <c r="F158" s="5">
        <v>-549728</v>
      </c>
      <c r="G158" s="5">
        <v>-552180</v>
      </c>
      <c r="I158" s="5">
        <v>-2247588</v>
      </c>
      <c r="J158" s="5">
        <v>-2390197</v>
      </c>
      <c r="K158" s="5">
        <v>-1167700</v>
      </c>
      <c r="L158" s="5">
        <v>-904261</v>
      </c>
      <c r="M158" s="5">
        <v>-858349</v>
      </c>
      <c r="N158" s="5">
        <v>-159268</v>
      </c>
    </row>
    <row r="159" spans="3:14" ht="15.5" x14ac:dyDescent="0.35">
      <c r="C159" t="s">
        <v>358</v>
      </c>
      <c r="D159" s="5">
        <v>-22319</v>
      </c>
      <c r="E159" s="5">
        <v>-22991</v>
      </c>
      <c r="F159" s="5">
        <v>-25857</v>
      </c>
      <c r="G159" s="5">
        <v>-16235</v>
      </c>
      <c r="I159" s="5">
        <v>-93150</v>
      </c>
      <c r="J159" s="5">
        <v>-67282</v>
      </c>
      <c r="K159" s="5">
        <v>-25844</v>
      </c>
      <c r="L159" s="5">
        <v>-62698</v>
      </c>
      <c r="M159" s="5">
        <v>-63858</v>
      </c>
      <c r="N159" s="5">
        <v>-32112</v>
      </c>
    </row>
    <row r="160" spans="3:14" ht="15.5" x14ac:dyDescent="0.35">
      <c r="C160" t="s">
        <v>859</v>
      </c>
      <c r="E160" s="5">
        <v>1</v>
      </c>
      <c r="G160" s="5">
        <v>-2742533</v>
      </c>
      <c r="I160" s="5">
        <v>-2742532</v>
      </c>
    </row>
    <row r="161" spans="2:14" ht="15.5" x14ac:dyDescent="0.35">
      <c r="C161" t="s">
        <v>860</v>
      </c>
      <c r="J161" s="5">
        <v>16384361</v>
      </c>
      <c r="K161" s="5">
        <v>20811370</v>
      </c>
    </row>
    <row r="162" spans="2:14" ht="15.5" x14ac:dyDescent="0.35">
      <c r="C162" t="s">
        <v>332</v>
      </c>
    </row>
    <row r="163" spans="2:14" ht="15.5" x14ac:dyDescent="0.35">
      <c r="C163" t="s">
        <v>354</v>
      </c>
      <c r="K163" s="5">
        <v>8249937</v>
      </c>
      <c r="L163" s="5">
        <v>43211301</v>
      </c>
      <c r="M163" s="5">
        <v>4379843</v>
      </c>
      <c r="N163" s="5">
        <v>517321</v>
      </c>
    </row>
    <row r="164" spans="2:14" ht="15.5" x14ac:dyDescent="0.35">
      <c r="C164" t="s">
        <v>488</v>
      </c>
      <c r="L164" s="5">
        <v>1282545</v>
      </c>
    </row>
    <row r="165" spans="2:14" ht="15.5" x14ac:dyDescent="0.35">
      <c r="C165" t="s">
        <v>861</v>
      </c>
      <c r="L165" s="5">
        <v>875</v>
      </c>
      <c r="M165" s="5">
        <v>350</v>
      </c>
    </row>
    <row r="166" spans="2:14" ht="15.5" x14ac:dyDescent="0.35">
      <c r="C166" t="s">
        <v>357</v>
      </c>
      <c r="E166" s="5">
        <v>1489691</v>
      </c>
      <c r="I166" s="5">
        <v>1489691</v>
      </c>
      <c r="K166" s="5">
        <v>951907</v>
      </c>
      <c r="M166" s="5">
        <v>1052188</v>
      </c>
      <c r="N166" s="5">
        <v>1872000</v>
      </c>
    </row>
    <row r="167" spans="2:14" ht="15.5" x14ac:dyDescent="0.35">
      <c r="C167" t="s">
        <v>165</v>
      </c>
      <c r="K167" s="5">
        <v>7298030</v>
      </c>
      <c r="N167" s="5">
        <v>3091906</v>
      </c>
    </row>
    <row r="168" spans="2:14" ht="15.5" x14ac:dyDescent="0.35">
      <c r="C168" t="s">
        <v>187</v>
      </c>
      <c r="D168" s="5">
        <v>56536</v>
      </c>
      <c r="E168" s="5">
        <v>3866518</v>
      </c>
      <c r="F168" s="5">
        <v>-668689</v>
      </c>
      <c r="G168" s="5">
        <v>-4521898</v>
      </c>
      <c r="I168" s="5">
        <v>-2286199</v>
      </c>
      <c r="J168" s="5">
        <v>482869</v>
      </c>
      <c r="K168" s="5">
        <v>7086972</v>
      </c>
      <c r="L168" s="5">
        <v>1482164</v>
      </c>
      <c r="M168" s="5">
        <v>-4600079</v>
      </c>
      <c r="N168" s="5">
        <v>8683773</v>
      </c>
    </row>
    <row r="169" spans="2:14" ht="15.5" x14ac:dyDescent="0.35">
      <c r="C169" t="s">
        <v>339</v>
      </c>
      <c r="E169" s="5">
        <v>-376220</v>
      </c>
      <c r="F169" s="5">
        <v>-120767</v>
      </c>
      <c r="G169" s="5">
        <v>-129283</v>
      </c>
      <c r="I169" s="5">
        <v>-626270</v>
      </c>
      <c r="J169" s="5">
        <v>918079</v>
      </c>
      <c r="K169" s="5">
        <v>345307</v>
      </c>
      <c r="L169" s="5">
        <v>199510</v>
      </c>
      <c r="M169" s="5">
        <v>-109050</v>
      </c>
      <c r="N169" s="5">
        <v>-150445</v>
      </c>
    </row>
    <row r="170" spans="2:14" ht="15.5" x14ac:dyDescent="0.35">
      <c r="C170" t="s">
        <v>188</v>
      </c>
      <c r="D170" s="5">
        <v>18929885</v>
      </c>
      <c r="E170" s="5">
        <v>-210616</v>
      </c>
      <c r="G170" s="5">
        <v>210616</v>
      </c>
      <c r="I170" s="5">
        <v>21842354</v>
      </c>
      <c r="J170" s="5">
        <v>20441406</v>
      </c>
      <c r="K170" s="5">
        <v>13193999</v>
      </c>
      <c r="L170" s="5">
        <v>11512325</v>
      </c>
      <c r="M170" s="5">
        <v>16221454</v>
      </c>
      <c r="N170" s="5">
        <v>7688126</v>
      </c>
    </row>
    <row r="171" spans="2:14" ht="15.5" x14ac:dyDescent="0.35">
      <c r="C171" t="s">
        <v>189</v>
      </c>
      <c r="D171" s="5">
        <v>18986421</v>
      </c>
      <c r="E171" s="5">
        <v>3279682</v>
      </c>
      <c r="F171" s="5">
        <v>-789456</v>
      </c>
      <c r="G171" s="5">
        <v>-4440565</v>
      </c>
      <c r="I171" s="5">
        <v>18929885</v>
      </c>
      <c r="J171" s="5">
        <v>21842354</v>
      </c>
      <c r="K171" s="5">
        <v>20626278</v>
      </c>
      <c r="L171" s="5">
        <v>13193999</v>
      </c>
      <c r="M171" s="5">
        <v>11512325</v>
      </c>
      <c r="N171" s="5">
        <v>16221454</v>
      </c>
    </row>
    <row r="173" spans="2:14" ht="15.5" x14ac:dyDescent="0.35">
      <c r="B173" t="s">
        <v>190</v>
      </c>
      <c r="C173" t="s">
        <v>11</v>
      </c>
      <c r="D173" s="5">
        <v>5880000000</v>
      </c>
      <c r="E173" s="5">
        <v>5880000000</v>
      </c>
      <c r="F173" s="5">
        <v>5880000000</v>
      </c>
      <c r="G173" s="5">
        <v>5880000000</v>
      </c>
      <c r="I173" s="5">
        <v>5880000000</v>
      </c>
      <c r="J173" s="5">
        <v>5880000000</v>
      </c>
      <c r="K173" s="5">
        <v>5000000000</v>
      </c>
      <c r="L173" s="5">
        <v>0</v>
      </c>
      <c r="M173" s="5">
        <v>0</v>
      </c>
      <c r="N173" s="5">
        <v>0</v>
      </c>
    </row>
    <row r="174" spans="2:14" ht="15.5" x14ac:dyDescent="0.35">
      <c r="C174" t="s">
        <v>191</v>
      </c>
      <c r="D174" s="6">
        <v>3.15</v>
      </c>
      <c r="E174" s="6">
        <v>6.38</v>
      </c>
      <c r="F174" s="6">
        <v>3.38</v>
      </c>
      <c r="G174" s="6">
        <v>5.32</v>
      </c>
    </row>
    <row r="175" spans="2:14" ht="15.5" x14ac:dyDescent="0.35">
      <c r="C175" t="s">
        <v>192</v>
      </c>
      <c r="D175" s="6">
        <v>143.49</v>
      </c>
      <c r="E175" s="6">
        <v>52.98</v>
      </c>
      <c r="F175" s="6">
        <v>89.94</v>
      </c>
      <c r="G175" s="6">
        <v>57.14</v>
      </c>
    </row>
    <row r="176" spans="2:14" ht="15.5" x14ac:dyDescent="0.35">
      <c r="C176" t="s">
        <v>59</v>
      </c>
      <c r="D176" s="6">
        <v>10.34</v>
      </c>
      <c r="E176" s="6">
        <v>7.12</v>
      </c>
      <c r="F176" s="6">
        <v>6.85</v>
      </c>
      <c r="G176" s="6">
        <v>6.84</v>
      </c>
    </row>
    <row r="177" spans="3:7" ht="15.5" x14ac:dyDescent="0.35">
      <c r="C177" t="s">
        <v>193</v>
      </c>
      <c r="D177" s="6">
        <v>33770000000.000004</v>
      </c>
      <c r="E177" s="6">
        <v>34119999999.999996</v>
      </c>
      <c r="F177" s="5">
        <v>45080000000</v>
      </c>
      <c r="G177" s="5">
        <v>44530000000</v>
      </c>
    </row>
    <row r="178" spans="3:7" ht="15.5" x14ac:dyDescent="0.35">
      <c r="C178" t="s">
        <v>194</v>
      </c>
      <c r="D178" s="6">
        <v>1.01E-2</v>
      </c>
      <c r="E178" s="6">
        <v>2.07E-2</v>
      </c>
      <c r="F178" s="6">
        <v>1.11E-2</v>
      </c>
      <c r="G178" s="6">
        <v>1.78E-2</v>
      </c>
    </row>
    <row r="179" spans="3:7" ht="15.5" x14ac:dyDescent="0.35">
      <c r="C179" t="s">
        <v>195</v>
      </c>
      <c r="D179" s="6">
        <v>1.29E-2</v>
      </c>
      <c r="E179" s="6">
        <v>2.6800000000000001E-2</v>
      </c>
      <c r="F179" s="6">
        <v>1.47E-2</v>
      </c>
      <c r="G179" s="6">
        <v>2.4E-2</v>
      </c>
    </row>
    <row r="180" spans="3:7" ht="15.5" x14ac:dyDescent="0.35">
      <c r="C180" t="s">
        <v>196</v>
      </c>
      <c r="D180" s="6">
        <v>1.0800000000000001E-2</v>
      </c>
      <c r="E180" s="6">
        <v>1.1000000000000001E-2</v>
      </c>
      <c r="F180" s="6">
        <v>1.9400000000000001E-2</v>
      </c>
      <c r="G180" s="6">
        <v>1.84E-2</v>
      </c>
    </row>
    <row r="181" spans="3:7" ht="15.5" x14ac:dyDescent="0.35">
      <c r="C181" t="s">
        <v>197</v>
      </c>
      <c r="D181" s="6">
        <v>45.19</v>
      </c>
      <c r="E181" s="6">
        <v>6.04</v>
      </c>
      <c r="F181" s="6">
        <v>8.17</v>
      </c>
      <c r="G181" s="6">
        <v>4.08</v>
      </c>
    </row>
    <row r="182" spans="3:7" ht="15.5" x14ac:dyDescent="0.35">
      <c r="C182" t="s">
        <v>198</v>
      </c>
      <c r="D182" s="5">
        <v>1487000000000</v>
      </c>
      <c r="E182" s="5">
        <v>1446000000000</v>
      </c>
      <c r="F182" s="5">
        <v>1401000000000</v>
      </c>
      <c r="G182" s="5">
        <v>1343000000000</v>
      </c>
    </row>
    <row r="183" spans="3:7" ht="15.5" x14ac:dyDescent="0.35">
      <c r="C183" t="s">
        <v>199</v>
      </c>
      <c r="D183" s="6">
        <v>1.85</v>
      </c>
      <c r="E183" s="6">
        <v>1.42</v>
      </c>
      <c r="F183" s="6">
        <v>1.32</v>
      </c>
      <c r="G183" s="6">
        <v>1.37</v>
      </c>
    </row>
    <row r="184" spans="3:7" ht="15.5" x14ac:dyDescent="0.35">
      <c r="C184" t="s">
        <v>200</v>
      </c>
      <c r="D184" s="6">
        <v>244.6</v>
      </c>
      <c r="E184" s="6">
        <v>237.79</v>
      </c>
      <c r="F184" s="6">
        <v>230.71</v>
      </c>
      <c r="G184" s="6">
        <v>221.28</v>
      </c>
    </row>
    <row r="185" spans="3:7" ht="15.5" x14ac:dyDescent="0.35">
      <c r="C185" t="s">
        <v>201</v>
      </c>
      <c r="D185" s="6">
        <v>1.85</v>
      </c>
      <c r="E185" s="6">
        <v>1.42</v>
      </c>
      <c r="F185" s="6">
        <v>1.32</v>
      </c>
      <c r="G185" s="6">
        <v>1.38</v>
      </c>
    </row>
    <row r="186" spans="3:7" ht="15.5" x14ac:dyDescent="0.35">
      <c r="C186" t="s">
        <v>202</v>
      </c>
      <c r="D186" s="6">
        <v>244.44</v>
      </c>
      <c r="E186" s="6">
        <v>237.61</v>
      </c>
      <c r="F186" s="6">
        <v>230.48</v>
      </c>
      <c r="G186" s="6">
        <v>220.97</v>
      </c>
    </row>
    <row r="187" spans="3:7" ht="15.5" x14ac:dyDescent="0.35">
      <c r="C187" t="s">
        <v>203</v>
      </c>
      <c r="D187" s="5">
        <v>152000000000</v>
      </c>
      <c r="E187" s="5">
        <v>137000000000</v>
      </c>
      <c r="F187" s="5">
        <v>175000000000</v>
      </c>
      <c r="G187" s="5">
        <v>184000000000</v>
      </c>
    </row>
    <row r="188" spans="3:7" ht="15.5" x14ac:dyDescent="0.35">
      <c r="C188" t="s">
        <v>204</v>
      </c>
      <c r="D188" s="5">
        <v>61000000000</v>
      </c>
      <c r="E188" s="5">
        <v>67000000000</v>
      </c>
      <c r="F188" s="5">
        <v>52000000000</v>
      </c>
      <c r="G188" s="5">
        <v>57000000000</v>
      </c>
    </row>
    <row r="189" spans="3:7" ht="15.5" x14ac:dyDescent="0.35">
      <c r="C189" t="s">
        <v>205</v>
      </c>
      <c r="D189" s="5">
        <v>1439000000000</v>
      </c>
      <c r="E189" s="5">
        <v>1399000000000</v>
      </c>
      <c r="F189" s="5">
        <v>1357000000000</v>
      </c>
      <c r="G189" s="5">
        <v>1302000000000</v>
      </c>
    </row>
    <row r="190" spans="3:7" ht="15.5" x14ac:dyDescent="0.35">
      <c r="C190" t="s">
        <v>23</v>
      </c>
      <c r="D190" s="5">
        <v>213000000000</v>
      </c>
      <c r="E190" s="5">
        <v>205000000000</v>
      </c>
      <c r="F190" s="5">
        <v>226000000000</v>
      </c>
      <c r="G190" s="5">
        <v>240000000000</v>
      </c>
    </row>
    <row r="191" spans="3:7" ht="15.5" x14ac:dyDescent="0.35">
      <c r="C191" t="s">
        <v>20</v>
      </c>
      <c r="D191" s="5">
        <v>-109000000000</v>
      </c>
      <c r="E191" s="5">
        <v>-112000000000</v>
      </c>
      <c r="F191" s="5">
        <v>-35000000000</v>
      </c>
      <c r="G191" s="5">
        <v>-26000000000</v>
      </c>
    </row>
    <row r="192" spans="3:7" ht="15.5" x14ac:dyDescent="0.35">
      <c r="C192" t="s">
        <v>206</v>
      </c>
      <c r="D192" s="5">
        <v>460000000000</v>
      </c>
      <c r="E192" s="5">
        <v>431000000000</v>
      </c>
      <c r="F192" s="5">
        <v>344000000000</v>
      </c>
      <c r="G192" s="5">
        <v>319000000000</v>
      </c>
    </row>
    <row r="193" spans="3:14" ht="15.5" x14ac:dyDescent="0.35">
      <c r="C193" t="s">
        <v>207</v>
      </c>
      <c r="D193" s="5">
        <v>-1000000000</v>
      </c>
      <c r="E193" s="5">
        <v>3000000000</v>
      </c>
      <c r="F193" s="5">
        <v>26000000000</v>
      </c>
      <c r="G193" s="5">
        <v>56000000000</v>
      </c>
    </row>
    <row r="194" spans="3:14" ht="15.5" x14ac:dyDescent="0.35">
      <c r="C194" t="s">
        <v>208</v>
      </c>
      <c r="D194" s="5">
        <v>-3000000000</v>
      </c>
      <c r="E194" s="5">
        <v>16000000000</v>
      </c>
      <c r="F194" s="5">
        <v>-16000000000</v>
      </c>
      <c r="G194" s="5">
        <v>-44000000000</v>
      </c>
    </row>
    <row r="195" spans="3:14" ht="15.5" x14ac:dyDescent="0.35">
      <c r="C195" t="s">
        <v>12</v>
      </c>
      <c r="D195" s="5">
        <v>-4000000000</v>
      </c>
      <c r="E195" s="5">
        <v>18000000000</v>
      </c>
      <c r="F195" s="5">
        <v>10000000000</v>
      </c>
      <c r="G195" s="5">
        <v>11000000000</v>
      </c>
    </row>
    <row r="196" spans="3:14" ht="15.5" x14ac:dyDescent="0.35">
      <c r="C196" t="s">
        <v>15</v>
      </c>
      <c r="D196" s="6">
        <v>-0.65</v>
      </c>
      <c r="E196" s="6">
        <v>3.12</v>
      </c>
      <c r="F196" s="6">
        <v>1.76</v>
      </c>
      <c r="G196" s="6">
        <v>1.92</v>
      </c>
    </row>
    <row r="197" spans="3:14" ht="15.5" x14ac:dyDescent="0.35">
      <c r="C197" t="s">
        <v>44</v>
      </c>
      <c r="I197" s="6">
        <v>15.9</v>
      </c>
      <c r="J197" s="6">
        <v>14.83</v>
      </c>
      <c r="K197" s="6">
        <v>22.34</v>
      </c>
      <c r="L197" s="6">
        <v>380134.15</v>
      </c>
      <c r="M197" s="6">
        <v>701980.33</v>
      </c>
      <c r="N197" s="6">
        <v>1160153.8999999999</v>
      </c>
    </row>
    <row r="198" spans="3:14" ht="15.5" x14ac:dyDescent="0.35">
      <c r="C198" t="s">
        <v>58</v>
      </c>
      <c r="I198" s="6">
        <v>21.26</v>
      </c>
      <c r="J198" s="6">
        <v>22.66</v>
      </c>
      <c r="K198" s="5">
        <v>0</v>
      </c>
      <c r="L198" s="5">
        <v>0</v>
      </c>
      <c r="M198" s="5">
        <v>0</v>
      </c>
      <c r="N198" s="5">
        <v>0</v>
      </c>
    </row>
    <row r="199" spans="3:14" ht="15.5" x14ac:dyDescent="0.35">
      <c r="C199" t="s">
        <v>61</v>
      </c>
      <c r="I199" s="6">
        <v>1.88</v>
      </c>
      <c r="J199" s="6">
        <v>1.82</v>
      </c>
      <c r="K199" s="5">
        <v>0</v>
      </c>
      <c r="L199" s="5">
        <v>0</v>
      </c>
      <c r="M199" s="5">
        <v>0</v>
      </c>
      <c r="N199" s="5">
        <v>0</v>
      </c>
    </row>
    <row r="200" spans="3:14" ht="15.5" x14ac:dyDescent="0.35">
      <c r="C200" t="s">
        <v>209</v>
      </c>
      <c r="I200" s="5">
        <v>154530000000</v>
      </c>
      <c r="J200" s="5">
        <v>162850000000</v>
      </c>
      <c r="K200" s="5">
        <v>193240000000</v>
      </c>
      <c r="L200" s="5">
        <v>179230000000</v>
      </c>
      <c r="M200" s="5">
        <v>219840000000</v>
      </c>
      <c r="N200" s="5">
        <v>290930000000</v>
      </c>
    </row>
    <row r="201" spans="3:14" ht="15.5" x14ac:dyDescent="0.35">
      <c r="C201" t="s">
        <v>210</v>
      </c>
      <c r="I201" s="6">
        <v>5.16E-2</v>
      </c>
      <c r="J201" s="6">
        <v>4.8300000000000003E-2</v>
      </c>
      <c r="K201" s="6">
        <v>6.93E-2</v>
      </c>
      <c r="L201" s="6">
        <v>4.5700000000000005E-2</v>
      </c>
      <c r="M201" s="6">
        <v>8.2699999999999996E-2</v>
      </c>
      <c r="N201" s="6">
        <v>0.15710000000000002</v>
      </c>
    </row>
    <row r="202" spans="3:14" ht="15.5" x14ac:dyDescent="0.35">
      <c r="C202" t="s">
        <v>211</v>
      </c>
      <c r="I202" s="6">
        <v>6.6900000000000001E-2</v>
      </c>
      <c r="J202" s="6">
        <v>6.3600000000000004E-2</v>
      </c>
      <c r="K202" s="6">
        <v>0.111</v>
      </c>
      <c r="L202" s="6">
        <v>6.7099999999999993E-2</v>
      </c>
      <c r="M202" s="6">
        <v>0.1343</v>
      </c>
      <c r="N202" s="6">
        <v>0.2545</v>
      </c>
    </row>
    <row r="203" spans="3:14" ht="15.5" x14ac:dyDescent="0.35">
      <c r="C203" t="s">
        <v>212</v>
      </c>
      <c r="I203" s="6">
        <v>5.6600000000000004E-2</v>
      </c>
      <c r="J203" s="6">
        <v>7.22E-2</v>
      </c>
      <c r="K203" s="6">
        <v>0.1042</v>
      </c>
      <c r="L203" s="6">
        <v>8.8200000000000001E-2</v>
      </c>
      <c r="M203" s="6">
        <v>0.14510000000000001</v>
      </c>
      <c r="N203" s="6">
        <v>0.46</v>
      </c>
    </row>
    <row r="204" spans="3:14" ht="15.5" x14ac:dyDescent="0.35">
      <c r="C204" t="s">
        <v>213</v>
      </c>
      <c r="I204" s="6">
        <v>6.47</v>
      </c>
      <c r="J204" s="6">
        <v>4.8600000000000003</v>
      </c>
      <c r="K204" s="6">
        <v>8.43</v>
      </c>
      <c r="L204" s="6">
        <v>7.34</v>
      </c>
      <c r="M204" s="6">
        <v>11.04</v>
      </c>
      <c r="N204" s="6">
        <v>22.83</v>
      </c>
    </row>
    <row r="205" spans="3:14" ht="15.5" x14ac:dyDescent="0.35">
      <c r="C205" t="s">
        <v>55</v>
      </c>
      <c r="I205" s="6">
        <v>1.42</v>
      </c>
      <c r="J205" s="6">
        <v>1.44</v>
      </c>
      <c r="K205" s="5">
        <v>0</v>
      </c>
      <c r="L205" s="5">
        <v>0</v>
      </c>
      <c r="M205" s="5">
        <v>0</v>
      </c>
      <c r="N205" s="5">
        <v>0</v>
      </c>
    </row>
    <row r="206" spans="3:14" ht="15.5" x14ac:dyDescent="0.35">
      <c r="C206" t="s">
        <v>52</v>
      </c>
      <c r="I206" s="6">
        <v>237.79</v>
      </c>
      <c r="J206" s="6">
        <v>233.21</v>
      </c>
      <c r="K206" s="6">
        <v>201.29</v>
      </c>
      <c r="L206" s="6">
        <v>5669243.6100000003</v>
      </c>
      <c r="M206" s="6">
        <v>5227908.25</v>
      </c>
      <c r="N206" s="6">
        <v>4558735.0199999996</v>
      </c>
    </row>
    <row r="207" spans="3:14" ht="15.5" x14ac:dyDescent="0.35">
      <c r="C207" t="s">
        <v>214</v>
      </c>
      <c r="I207" s="6">
        <v>1.42</v>
      </c>
      <c r="J207" s="6">
        <v>1.44</v>
      </c>
      <c r="K207" s="5">
        <v>0</v>
      </c>
      <c r="L207" s="5">
        <v>0</v>
      </c>
      <c r="M207" s="5">
        <v>0</v>
      </c>
      <c r="N207" s="5">
        <v>0</v>
      </c>
    </row>
    <row r="208" spans="3:14" ht="15.5" x14ac:dyDescent="0.35">
      <c r="C208" t="s">
        <v>215</v>
      </c>
      <c r="I208" s="6">
        <v>237.61</v>
      </c>
      <c r="J208" s="6">
        <v>232.76</v>
      </c>
      <c r="K208" s="6">
        <v>200.43</v>
      </c>
      <c r="L208" s="6">
        <v>5650929.3499999996</v>
      </c>
      <c r="M208" s="6">
        <v>5205350.46</v>
      </c>
      <c r="N208" s="6">
        <v>4558735.0199999996</v>
      </c>
    </row>
    <row r="209" spans="2:14" ht="15.5" x14ac:dyDescent="0.35">
      <c r="C209" t="s">
        <v>216</v>
      </c>
      <c r="I209" s="5">
        <v>137000000000</v>
      </c>
      <c r="J209" s="5">
        <v>170000000000</v>
      </c>
      <c r="K209" s="5">
        <v>297000000000</v>
      </c>
      <c r="L209" s="5">
        <v>188000000000</v>
      </c>
      <c r="M209" s="5">
        <v>249000000000</v>
      </c>
      <c r="N209" s="5">
        <v>177000000000</v>
      </c>
    </row>
    <row r="210" spans="2:14" ht="15.5" x14ac:dyDescent="0.35">
      <c r="C210" t="s">
        <v>217</v>
      </c>
      <c r="I210" s="5">
        <v>67000000000</v>
      </c>
      <c r="J210" s="5">
        <v>70000000000</v>
      </c>
      <c r="K210" s="5">
        <v>100000000000</v>
      </c>
      <c r="M210" s="5">
        <v>102000000000</v>
      </c>
      <c r="N210" s="5">
        <v>136000000000</v>
      </c>
    </row>
    <row r="211" spans="2:14" ht="15.5" x14ac:dyDescent="0.35">
      <c r="C211" t="s">
        <v>25</v>
      </c>
      <c r="I211" s="5">
        <v>205000000000</v>
      </c>
      <c r="J211" s="5">
        <v>240000000000</v>
      </c>
      <c r="K211" s="5">
        <v>397000000000</v>
      </c>
      <c r="L211" s="5">
        <v>188000000000</v>
      </c>
      <c r="M211" s="5">
        <v>351000000000</v>
      </c>
      <c r="N211" s="5">
        <v>314000000000</v>
      </c>
    </row>
    <row r="212" spans="2:14" ht="15.5" x14ac:dyDescent="0.35">
      <c r="C212" t="s">
        <v>22</v>
      </c>
      <c r="I212" s="5">
        <v>-112000000000</v>
      </c>
      <c r="J212" s="5">
        <v>-113000000000</v>
      </c>
      <c r="K212" s="5">
        <v>79000000000</v>
      </c>
      <c r="L212" s="5">
        <v>-17000000000</v>
      </c>
      <c r="M212" s="5">
        <v>187000000000</v>
      </c>
      <c r="N212" s="5">
        <v>85000000000</v>
      </c>
    </row>
    <row r="213" spans="2:14" ht="15.5" x14ac:dyDescent="0.35">
      <c r="C213" t="s">
        <v>218</v>
      </c>
      <c r="I213" s="5">
        <v>431000000000</v>
      </c>
      <c r="J213" s="5">
        <v>449000000000</v>
      </c>
      <c r="K213" s="5">
        <v>247000000000</v>
      </c>
      <c r="L213" s="5">
        <v>253000000000</v>
      </c>
      <c r="M213" s="5">
        <v>161000000000</v>
      </c>
      <c r="N213" s="5">
        <v>185000000000</v>
      </c>
    </row>
    <row r="214" spans="2:14" ht="15.5" x14ac:dyDescent="0.35">
      <c r="C214" t="s">
        <v>219</v>
      </c>
      <c r="I214" s="5">
        <v>124000000000</v>
      </c>
      <c r="J214" s="5">
        <v>83000000000</v>
      </c>
      <c r="K214" s="5">
        <v>195000000000</v>
      </c>
      <c r="L214" s="5">
        <v>174000000000</v>
      </c>
      <c r="M214" s="5">
        <v>115000000000</v>
      </c>
      <c r="N214" s="5">
        <v>317000000000</v>
      </c>
    </row>
    <row r="215" spans="2:14" ht="15.5" x14ac:dyDescent="0.35">
      <c r="C215" t="s">
        <v>220</v>
      </c>
      <c r="I215" s="5">
        <v>-71000000000</v>
      </c>
      <c r="J215" s="5">
        <v>-59000000000</v>
      </c>
      <c r="K215" s="5">
        <v>-53000000000</v>
      </c>
      <c r="L215" s="5">
        <v>-3000000000</v>
      </c>
      <c r="M215" s="5">
        <v>-198000000000</v>
      </c>
      <c r="N215" s="5">
        <v>-155000000000</v>
      </c>
    </row>
    <row r="216" spans="2:14" ht="15.5" x14ac:dyDescent="0.35">
      <c r="C216" t="s">
        <v>14</v>
      </c>
      <c r="I216" s="5">
        <v>53000000000</v>
      </c>
      <c r="J216" s="5">
        <v>23000000000</v>
      </c>
      <c r="K216" s="5">
        <v>142000000000</v>
      </c>
      <c r="L216" s="5">
        <v>171000000000</v>
      </c>
      <c r="M216" s="5">
        <v>-83000000000</v>
      </c>
      <c r="N216" s="5">
        <v>162000000000</v>
      </c>
    </row>
    <row r="217" spans="2:14" ht="15.5" x14ac:dyDescent="0.35">
      <c r="C217" t="s">
        <v>16</v>
      </c>
      <c r="I217" s="6">
        <v>8.9700000000000006</v>
      </c>
      <c r="J217" s="6">
        <v>3.97</v>
      </c>
      <c r="K217" s="6">
        <v>28.43</v>
      </c>
      <c r="L217" s="6">
        <v>916528.69</v>
      </c>
      <c r="M217" s="6">
        <v>-443098.49</v>
      </c>
      <c r="N217" s="6">
        <v>867712.37</v>
      </c>
    </row>
    <row r="219" spans="2:14" ht="15.5" x14ac:dyDescent="0.35">
      <c r="B219" t="s">
        <v>221</v>
      </c>
      <c r="C219" t="s">
        <v>222</v>
      </c>
      <c r="D219" s="5">
        <v>19000000000</v>
      </c>
      <c r="E219" s="5">
        <v>38000000000</v>
      </c>
      <c r="F219" s="5">
        <v>20000000000</v>
      </c>
      <c r="G219" s="5">
        <v>31000000000</v>
      </c>
      <c r="H219" s="5">
        <v>74000000000</v>
      </c>
      <c r="I219" s="5">
        <v>94000000000</v>
      </c>
      <c r="J219" s="5">
        <v>87000000000</v>
      </c>
      <c r="K219" s="5">
        <v>112000000000</v>
      </c>
      <c r="L219" s="5">
        <v>71000000000</v>
      </c>
      <c r="M219" s="5">
        <v>131000000000</v>
      </c>
      <c r="N219" s="5">
        <v>217000000000</v>
      </c>
    </row>
    <row r="220" spans="2:14" ht="15.5" x14ac:dyDescent="0.35">
      <c r="C220" t="s">
        <v>223</v>
      </c>
      <c r="H220" s="5">
        <v>107000000000</v>
      </c>
      <c r="I220" s="5">
        <v>94000000000</v>
      </c>
      <c r="J220" s="5">
        <v>87000000000</v>
      </c>
      <c r="K220" s="5">
        <v>112000000000</v>
      </c>
    </row>
    <row r="221" spans="2:14" ht="15.5" x14ac:dyDescent="0.35">
      <c r="C221" t="s">
        <v>224</v>
      </c>
      <c r="H221" s="5">
        <v>15</v>
      </c>
      <c r="I221" s="5">
        <v>15</v>
      </c>
      <c r="J221" s="5">
        <v>12</v>
      </c>
      <c r="K221" s="5">
        <v>5</v>
      </c>
    </row>
    <row r="222" spans="2:14" ht="15.5" x14ac:dyDescent="0.35">
      <c r="C222" t="s">
        <v>63</v>
      </c>
      <c r="H222" s="6">
        <v>1.1887999999999999</v>
      </c>
      <c r="I222" s="6">
        <v>0.94349999999999989</v>
      </c>
      <c r="J222" s="6">
        <v>0.80909999999999993</v>
      </c>
      <c r="K222" s="6">
        <v>0.26329999999999998</v>
      </c>
    </row>
    <row r="223" spans="2:14" ht="15.5" x14ac:dyDescent="0.35">
      <c r="C223" t="s">
        <v>225</v>
      </c>
      <c r="H223" s="6">
        <v>3.5900000000000001E-2</v>
      </c>
      <c r="I223" s="6">
        <v>4.7800000000000002E-2</v>
      </c>
      <c r="J223" s="6">
        <v>3.8199999999999998E-2</v>
      </c>
      <c r="K223" s="6">
        <v>1.66E-2</v>
      </c>
    </row>
    <row r="224" spans="2:14" ht="15.5" x14ac:dyDescent="0.35">
      <c r="C224" t="s">
        <v>43</v>
      </c>
      <c r="D224" s="6">
        <v>3.15</v>
      </c>
      <c r="E224" s="6">
        <v>6.38</v>
      </c>
      <c r="F224" s="6">
        <v>3.38</v>
      </c>
      <c r="G224" s="6">
        <v>5.32</v>
      </c>
      <c r="H224" s="6">
        <v>12.62</v>
      </c>
      <c r="I224" s="6">
        <v>15.9</v>
      </c>
      <c r="J224" s="6">
        <v>14.83</v>
      </c>
      <c r="K224" s="6">
        <v>18.989999999999998</v>
      </c>
      <c r="L224" s="6">
        <v>12.08</v>
      </c>
      <c r="M224" s="6">
        <v>22.32</v>
      </c>
      <c r="N224" s="6">
        <v>36.880000000000003</v>
      </c>
    </row>
    <row r="225" spans="3:14" ht="15.5" x14ac:dyDescent="0.35">
      <c r="C225" t="s">
        <v>226</v>
      </c>
      <c r="H225" s="6">
        <v>18.23</v>
      </c>
      <c r="I225" s="6">
        <v>15.9</v>
      </c>
      <c r="J225" s="6">
        <v>14.83</v>
      </c>
      <c r="K225" s="6">
        <v>18.989999999999998</v>
      </c>
    </row>
    <row r="226" spans="3:14" ht="15.5" x14ac:dyDescent="0.35">
      <c r="C226" t="s">
        <v>65</v>
      </c>
      <c r="H226" s="5">
        <v>15</v>
      </c>
      <c r="I226" s="5">
        <v>15</v>
      </c>
      <c r="J226" s="5">
        <v>12</v>
      </c>
      <c r="K226" s="5">
        <v>5</v>
      </c>
    </row>
    <row r="227" spans="3:14" ht="15.5" x14ac:dyDescent="0.35">
      <c r="C227" t="s">
        <v>227</v>
      </c>
      <c r="H227" s="6">
        <v>1.1887999999999999</v>
      </c>
      <c r="I227" s="6">
        <v>0.94349999999999989</v>
      </c>
      <c r="J227" s="6">
        <v>0.80909999999999993</v>
      </c>
      <c r="K227" s="6">
        <v>0.26329999999999998</v>
      </c>
    </row>
    <row r="228" spans="3:14" ht="15.5" x14ac:dyDescent="0.35">
      <c r="C228" t="s">
        <v>228</v>
      </c>
      <c r="H228" s="6">
        <v>3.5900000000000001E-2</v>
      </c>
      <c r="I228" s="6">
        <v>4.7800000000000002E-2</v>
      </c>
      <c r="J228" s="6">
        <v>3.8199999999999998E-2</v>
      </c>
      <c r="K228" s="6">
        <v>1.66E-2</v>
      </c>
    </row>
    <row r="229" spans="3:14" ht="15.5" x14ac:dyDescent="0.35">
      <c r="C229" t="s">
        <v>229</v>
      </c>
      <c r="D229" s="5">
        <v>257000000000</v>
      </c>
      <c r="E229" s="5">
        <v>279000000000</v>
      </c>
      <c r="F229" s="5">
        <v>261000000000</v>
      </c>
      <c r="G229" s="5">
        <v>262000000000</v>
      </c>
      <c r="H229" s="5">
        <v>1028000000000</v>
      </c>
      <c r="I229" s="5">
        <v>1058000000000</v>
      </c>
      <c r="J229" s="5">
        <v>1086000000000</v>
      </c>
      <c r="K229" s="5">
        <v>1072000000000</v>
      </c>
      <c r="L229" s="5">
        <v>1175000000000</v>
      </c>
      <c r="M229" s="5">
        <v>1115000000000</v>
      </c>
      <c r="N229" s="5">
        <v>1069000000000</v>
      </c>
    </row>
    <row r="230" spans="3:14" ht="15.5" x14ac:dyDescent="0.35">
      <c r="C230" t="s">
        <v>230</v>
      </c>
      <c r="H230" s="5">
        <v>1059000000000</v>
      </c>
      <c r="I230" s="5">
        <v>1058000000000</v>
      </c>
      <c r="J230" s="5">
        <v>1086000000000</v>
      </c>
      <c r="K230" s="5">
        <v>1072000000000</v>
      </c>
    </row>
    <row r="231" spans="3:14" ht="15.5" x14ac:dyDescent="0.35">
      <c r="C231" t="s">
        <v>231</v>
      </c>
      <c r="H231" s="5">
        <v>15</v>
      </c>
      <c r="I231" s="5">
        <v>15</v>
      </c>
      <c r="J231" s="5">
        <v>12</v>
      </c>
      <c r="K231" s="5">
        <v>5</v>
      </c>
    </row>
    <row r="232" spans="3:14" ht="15.5" x14ac:dyDescent="0.35">
      <c r="C232" t="s">
        <v>232</v>
      </c>
      <c r="H232" s="6">
        <v>1.1887999999999999</v>
      </c>
      <c r="I232" s="6">
        <v>0.94349999999999989</v>
      </c>
      <c r="J232" s="6">
        <v>0.80909999999999993</v>
      </c>
      <c r="K232" s="6">
        <v>0.26329999999999998</v>
      </c>
    </row>
    <row r="233" spans="3:14" ht="15.5" x14ac:dyDescent="0.35">
      <c r="C233" t="s">
        <v>233</v>
      </c>
      <c r="H233" s="6">
        <v>3.5900000000000001E-2</v>
      </c>
      <c r="I233" s="6">
        <v>4.7800000000000002E-2</v>
      </c>
      <c r="J233" s="6">
        <v>3.8199999999999998E-2</v>
      </c>
      <c r="K233" s="6">
        <v>1.66E-2</v>
      </c>
    </row>
    <row r="234" spans="3:14" ht="15.5" x14ac:dyDescent="0.35">
      <c r="C234" t="s">
        <v>234</v>
      </c>
      <c r="I234" s="6">
        <v>33.130000000000003</v>
      </c>
    </row>
    <row r="235" spans="3:14" ht="15.5" x14ac:dyDescent="0.35">
      <c r="C235" t="s">
        <v>235</v>
      </c>
      <c r="I235" s="6">
        <v>22.92</v>
      </c>
    </row>
    <row r="236" spans="3:14" ht="15.5" x14ac:dyDescent="0.35">
      <c r="C236" t="s">
        <v>236</v>
      </c>
      <c r="I236" s="6">
        <v>7.42</v>
      </c>
    </row>
    <row r="237" spans="3:14" ht="15.5" x14ac:dyDescent="0.35">
      <c r="C237" t="s">
        <v>237</v>
      </c>
      <c r="I237" s="6">
        <v>4.36E-2</v>
      </c>
    </row>
    <row r="238" spans="3:14" ht="15.5" x14ac:dyDescent="0.35">
      <c r="C238" t="s">
        <v>238</v>
      </c>
      <c r="I238" s="6">
        <v>2.3199999999999998</v>
      </c>
    </row>
    <row r="239" spans="3:14" ht="15.5" x14ac:dyDescent="0.35">
      <c r="C239" t="s">
        <v>239</v>
      </c>
      <c r="I239" s="6">
        <v>1.71</v>
      </c>
    </row>
    <row r="240" spans="3:14" ht="15.5" x14ac:dyDescent="0.35">
      <c r="C240" t="s">
        <v>240</v>
      </c>
      <c r="I240" s="6">
        <v>29.23</v>
      </c>
    </row>
    <row r="241" spans="3:9" ht="15.5" x14ac:dyDescent="0.35">
      <c r="C241" t="s">
        <v>241</v>
      </c>
      <c r="I241" s="6">
        <v>68.02</v>
      </c>
    </row>
    <row r="242" spans="3:9" ht="15.5" x14ac:dyDescent="0.35">
      <c r="C242" t="s">
        <v>242</v>
      </c>
      <c r="I242" s="6">
        <v>28.29</v>
      </c>
    </row>
    <row r="243" spans="3:9" ht="15.5" x14ac:dyDescent="0.35">
      <c r="C243" t="s">
        <v>243</v>
      </c>
      <c r="I243" s="5">
        <v>15</v>
      </c>
    </row>
    <row r="244" spans="3:9" ht="15.5" x14ac:dyDescent="0.35">
      <c r="C244" t="s">
        <v>244</v>
      </c>
      <c r="I244" s="6">
        <v>3.14</v>
      </c>
    </row>
    <row r="245" spans="3:9" ht="15.5" x14ac:dyDescent="0.35">
      <c r="C245" t="s">
        <v>245</v>
      </c>
      <c r="I245" s="6">
        <v>-0.24</v>
      </c>
    </row>
    <row r="246" spans="3:9" ht="15.5" x14ac:dyDescent="0.35">
      <c r="C246" t="s">
        <v>246</v>
      </c>
      <c r="I246" s="6">
        <v>18.23</v>
      </c>
    </row>
    <row r="247" spans="3:9" ht="15.5" x14ac:dyDescent="0.35">
      <c r="C247" t="s">
        <v>247</v>
      </c>
      <c r="I247" s="6">
        <v>12.62</v>
      </c>
    </row>
    <row r="248" spans="3:9" ht="15.5" x14ac:dyDescent="0.35">
      <c r="C248" t="s">
        <v>248</v>
      </c>
      <c r="I248" s="6">
        <v>179.99</v>
      </c>
    </row>
    <row r="249" spans="3:9" ht="15.5" x14ac:dyDescent="0.35">
      <c r="C249" t="s">
        <v>249</v>
      </c>
      <c r="D249" s="6">
        <v>54.87</v>
      </c>
    </row>
    <row r="250" spans="3:9" ht="15.5" x14ac:dyDescent="0.35">
      <c r="C250" t="s">
        <v>250</v>
      </c>
      <c r="I250" s="6">
        <v>244.6</v>
      </c>
    </row>
    <row r="251" spans="3:9" ht="15.5" x14ac:dyDescent="0.35">
      <c r="C251" t="s">
        <v>251</v>
      </c>
      <c r="I251" s="6">
        <v>6.15</v>
      </c>
    </row>
    <row r="252" spans="3:9" ht="15.5" x14ac:dyDescent="0.35">
      <c r="C252" t="s">
        <v>252</v>
      </c>
      <c r="D252" s="6">
        <v>3.09</v>
      </c>
    </row>
    <row r="253" spans="3:9" ht="15.5" x14ac:dyDescent="0.35">
      <c r="C253" t="s">
        <v>253</v>
      </c>
      <c r="D253" s="6">
        <v>2.5</v>
      </c>
    </row>
    <row r="254" spans="3:9" ht="15.5" x14ac:dyDescent="0.35">
      <c r="C254" t="s">
        <v>254</v>
      </c>
      <c r="D254" s="6">
        <v>0.15</v>
      </c>
    </row>
    <row r="255" spans="3:9" ht="15.5" x14ac:dyDescent="0.35">
      <c r="C255" t="s">
        <v>255</v>
      </c>
      <c r="D255" s="6">
        <v>0.04</v>
      </c>
    </row>
    <row r="256" spans="3:9" ht="15.5" x14ac:dyDescent="0.35">
      <c r="C256" t="s">
        <v>256</v>
      </c>
      <c r="D256" s="6">
        <v>0.25</v>
      </c>
    </row>
    <row r="257" spans="3:9" ht="15.5" x14ac:dyDescent="0.35">
      <c r="C257" t="s">
        <v>257</v>
      </c>
      <c r="D257" s="6">
        <v>0.12</v>
      </c>
    </row>
    <row r="258" spans="3:9" ht="15.5" x14ac:dyDescent="0.35">
      <c r="C258" t="s">
        <v>258</v>
      </c>
      <c r="D258" s="6">
        <v>1.28</v>
      </c>
    </row>
    <row r="259" spans="3:9" ht="15.5" x14ac:dyDescent="0.35">
      <c r="C259" t="s">
        <v>259</v>
      </c>
      <c r="I259" s="6">
        <v>6.68</v>
      </c>
    </row>
    <row r="260" spans="3:9" ht="15.5" x14ac:dyDescent="0.35">
      <c r="C260" t="s">
        <v>12</v>
      </c>
      <c r="D260" s="5">
        <v>-4000000000</v>
      </c>
    </row>
    <row r="261" spans="3:9" ht="15.5" x14ac:dyDescent="0.35">
      <c r="C261" t="s">
        <v>260</v>
      </c>
      <c r="I261" s="6">
        <v>6.66</v>
      </c>
    </row>
    <row r="262" spans="3:9" ht="15.5" x14ac:dyDescent="0.35">
      <c r="C262" t="s">
        <v>261</v>
      </c>
      <c r="I262" s="6">
        <v>5.8200000000000002E-2</v>
      </c>
    </row>
    <row r="263" spans="3:9" ht="15.5" x14ac:dyDescent="0.35">
      <c r="C263" t="s">
        <v>262</v>
      </c>
      <c r="I263" s="6">
        <v>7.4499999999999997E-2</v>
      </c>
    </row>
    <row r="264" spans="3:9" ht="15.5" x14ac:dyDescent="0.35">
      <c r="C264" t="s">
        <v>263</v>
      </c>
      <c r="I264" s="6">
        <v>5.7300000000000004E-2</v>
      </c>
    </row>
    <row r="265" spans="3:9" ht="15.5" x14ac:dyDescent="0.35">
      <c r="C265" t="s">
        <v>264</v>
      </c>
      <c r="I265" s="6">
        <v>4.8099999999999997E-2</v>
      </c>
    </row>
    <row r="266" spans="3:9" ht="15.5" x14ac:dyDescent="0.35">
      <c r="C266" t="s">
        <v>265</v>
      </c>
      <c r="D266" s="6">
        <v>63.83</v>
      </c>
    </row>
    <row r="267" spans="3:9" ht="15.5" x14ac:dyDescent="0.35">
      <c r="C267" t="s">
        <v>266</v>
      </c>
      <c r="D267" s="6">
        <v>57.09</v>
      </c>
    </row>
    <row r="268" spans="3:9" ht="15.5" x14ac:dyDescent="0.35">
      <c r="C268" t="s">
        <v>340</v>
      </c>
      <c r="D268" s="6">
        <v>26.13</v>
      </c>
    </row>
    <row r="269" spans="3:9" ht="15.5" x14ac:dyDescent="0.35">
      <c r="C269" t="s">
        <v>267</v>
      </c>
      <c r="D269" s="6">
        <v>94.79</v>
      </c>
    </row>
    <row r="270" spans="3:9" ht="15.5" x14ac:dyDescent="0.35">
      <c r="C270" t="s">
        <v>268</v>
      </c>
      <c r="D270" s="6">
        <v>1.43</v>
      </c>
    </row>
    <row r="271" spans="3:9" ht="15.5" x14ac:dyDescent="0.35">
      <c r="C271" t="s">
        <v>269</v>
      </c>
      <c r="I271" s="6">
        <v>0.57999999999999996</v>
      </c>
    </row>
    <row r="272" spans="3:9" ht="15.5" x14ac:dyDescent="0.35">
      <c r="C272" t="s">
        <v>270</v>
      </c>
      <c r="I272" s="6">
        <v>6.34</v>
      </c>
    </row>
    <row r="273" spans="3:9" ht="15.5" x14ac:dyDescent="0.35">
      <c r="C273" t="s">
        <v>39</v>
      </c>
      <c r="I273" s="5">
        <v>2459000000000</v>
      </c>
    </row>
    <row r="274" spans="3:9" ht="15.5" x14ac:dyDescent="0.35">
      <c r="C274" t="s">
        <v>271</v>
      </c>
      <c r="I274" s="5">
        <v>2398000000000</v>
      </c>
    </row>
    <row r="275" spans="3:9" ht="15.5" x14ac:dyDescent="0.35">
      <c r="C275" t="s">
        <v>272</v>
      </c>
      <c r="I275" s="5">
        <v>5880000000</v>
      </c>
    </row>
    <row r="276" spans="3:9" ht="15.5" x14ac:dyDescent="0.35">
      <c r="C276" t="s">
        <v>273</v>
      </c>
      <c r="I276" s="6">
        <v>7.6399999999999996E-2</v>
      </c>
    </row>
    <row r="277" spans="3:9" ht="15.5" x14ac:dyDescent="0.35">
      <c r="C277" t="s">
        <v>274</v>
      </c>
      <c r="D277" s="6">
        <v>0.16079999999999997</v>
      </c>
    </row>
    <row r="278" spans="3:9" ht="15.5" x14ac:dyDescent="0.35">
      <c r="C278" t="s">
        <v>275</v>
      </c>
      <c r="D278" s="6">
        <v>6.7500000000000004E-2</v>
      </c>
    </row>
    <row r="279" spans="3:9" ht="15.5" x14ac:dyDescent="0.35">
      <c r="C279" t="s">
        <v>276</v>
      </c>
      <c r="D279" s="6">
        <v>7.22E-2</v>
      </c>
    </row>
    <row r="280" spans="3:9" ht="15.5" x14ac:dyDescent="0.35">
      <c r="C280" t="s">
        <v>277</v>
      </c>
      <c r="D280" s="6">
        <v>3.9000000000000003E-3</v>
      </c>
    </row>
    <row r="281" spans="3:9" ht="15.5" x14ac:dyDescent="0.35">
      <c r="C281" t="s">
        <v>278</v>
      </c>
      <c r="D281" s="6">
        <v>0.1082</v>
      </c>
    </row>
    <row r="282" spans="3:9" ht="15.5" x14ac:dyDescent="0.35">
      <c r="C282" t="s">
        <v>279</v>
      </c>
      <c r="D282" s="6">
        <v>2.6210000000000004</v>
      </c>
    </row>
    <row r="283" spans="3:9" ht="15.5" x14ac:dyDescent="0.35">
      <c r="C283" t="s">
        <v>280</v>
      </c>
      <c r="I283" s="5">
        <v>15</v>
      </c>
    </row>
    <row r="284" spans="3:9" ht="15.5" x14ac:dyDescent="0.35">
      <c r="C284" t="s">
        <v>281</v>
      </c>
      <c r="I284" s="5">
        <v>15</v>
      </c>
    </row>
    <row r="285" spans="3:9" ht="15.5" x14ac:dyDescent="0.35">
      <c r="C285" t="s">
        <v>282</v>
      </c>
      <c r="I285" s="6">
        <v>1.1887999999999999</v>
      </c>
    </row>
    <row r="286" spans="3:9" ht="15.5" x14ac:dyDescent="0.35">
      <c r="C286" t="s">
        <v>283</v>
      </c>
      <c r="I286" s="6">
        <v>3.5900000000000001E-2</v>
      </c>
    </row>
    <row r="287" spans="3:9" ht="15.5" x14ac:dyDescent="0.35">
      <c r="C287" t="s">
        <v>284</v>
      </c>
      <c r="I287" t="s">
        <v>862</v>
      </c>
    </row>
    <row r="288" spans="3:9" ht="15.5" x14ac:dyDescent="0.35">
      <c r="C288" t="s">
        <v>286</v>
      </c>
      <c r="I288" s="5">
        <v>7</v>
      </c>
    </row>
    <row r="289" spans="3:9" ht="15.5" x14ac:dyDescent="0.35">
      <c r="C289" t="s">
        <v>287</v>
      </c>
      <c r="I289" s="6">
        <v>0.84</v>
      </c>
    </row>
    <row r="290" spans="3:9" ht="15.5" x14ac:dyDescent="0.35">
      <c r="C290" t="s">
        <v>288</v>
      </c>
      <c r="I290" s="6">
        <v>0.66</v>
      </c>
    </row>
    <row r="291" spans="3:9" ht="15.5" x14ac:dyDescent="0.35">
      <c r="C291" t="s">
        <v>289</v>
      </c>
      <c r="I291" s="6">
        <v>0.37</v>
      </c>
    </row>
    <row r="292" spans="3:9" ht="15.5" x14ac:dyDescent="0.35">
      <c r="C292" t="s">
        <v>290</v>
      </c>
      <c r="I292" s="6">
        <v>0.37</v>
      </c>
    </row>
    <row r="293" spans="3:9" ht="15.5" x14ac:dyDescent="0.35">
      <c r="C293" t="s">
        <v>291</v>
      </c>
      <c r="I293" s="6">
        <v>0.37</v>
      </c>
    </row>
    <row r="294" spans="3:9" ht="15.5" x14ac:dyDescent="0.35">
      <c r="C294" t="s">
        <v>292</v>
      </c>
      <c r="I294" s="6">
        <v>0.77</v>
      </c>
    </row>
    <row r="295" spans="3:9" ht="15.5" x14ac:dyDescent="0.35">
      <c r="C295" t="s">
        <v>293</v>
      </c>
      <c r="I295" s="5">
        <v>1059000000000</v>
      </c>
    </row>
    <row r="296" spans="3:9" ht="15.5" x14ac:dyDescent="0.35">
      <c r="C296" t="s">
        <v>294</v>
      </c>
      <c r="I296" s="5">
        <v>200000000000</v>
      </c>
    </row>
    <row r="297" spans="3:9" ht="15.5" x14ac:dyDescent="0.35">
      <c r="C297" t="s">
        <v>295</v>
      </c>
      <c r="I297" s="5">
        <v>69000000000</v>
      </c>
    </row>
    <row r="298" spans="3:9" ht="15.5" x14ac:dyDescent="0.35">
      <c r="C298" t="s">
        <v>296</v>
      </c>
      <c r="I298" s="5">
        <v>107000000000</v>
      </c>
    </row>
    <row r="299" spans="3:9" ht="15.5" x14ac:dyDescent="0.35">
      <c r="C299" t="s">
        <v>297</v>
      </c>
      <c r="D299" s="5">
        <v>323000000000</v>
      </c>
    </row>
    <row r="300" spans="3:9" ht="15.5" x14ac:dyDescent="0.35">
      <c r="C300" t="s">
        <v>298</v>
      </c>
      <c r="D300" s="5">
        <v>1843000000000</v>
      </c>
    </row>
    <row r="301" spans="3:9" ht="15.5" x14ac:dyDescent="0.35">
      <c r="C301" t="s">
        <v>299</v>
      </c>
      <c r="D301" s="5">
        <v>355000000000</v>
      </c>
    </row>
    <row r="302" spans="3:9" ht="15.5" x14ac:dyDescent="0.35">
      <c r="C302" t="s">
        <v>206</v>
      </c>
      <c r="D302" s="5">
        <v>460000000000</v>
      </c>
    </row>
    <row r="303" spans="3:9" ht="15.5" x14ac:dyDescent="0.35">
      <c r="C303" t="s">
        <v>205</v>
      </c>
      <c r="I303" s="5">
        <v>1439000000000</v>
      </c>
    </row>
    <row r="304" spans="3:9" ht="15.5" x14ac:dyDescent="0.35">
      <c r="C304" t="s">
        <v>204</v>
      </c>
      <c r="D304" s="5">
        <v>61000000000</v>
      </c>
    </row>
    <row r="305" spans="3:9" ht="15.5" x14ac:dyDescent="0.35">
      <c r="C305" t="s">
        <v>203</v>
      </c>
      <c r="D305" s="5">
        <v>152000000000</v>
      </c>
    </row>
    <row r="306" spans="3:9" ht="15.5" x14ac:dyDescent="0.35">
      <c r="C306" t="s">
        <v>23</v>
      </c>
      <c r="D306" s="5">
        <v>213000000000</v>
      </c>
    </row>
    <row r="307" spans="3:9" ht="15.5" x14ac:dyDescent="0.35">
      <c r="C307" t="s">
        <v>20</v>
      </c>
      <c r="D307" s="5">
        <v>-109000000000</v>
      </c>
    </row>
    <row r="308" spans="3:9" ht="15.5" x14ac:dyDescent="0.35">
      <c r="C308" t="s">
        <v>300</v>
      </c>
      <c r="I308" s="5">
        <v>1487000000000</v>
      </c>
    </row>
    <row r="309" spans="3:9" ht="15.5" x14ac:dyDescent="0.35">
      <c r="C309" t="s">
        <v>301</v>
      </c>
      <c r="I309" s="5">
        <v>84000000000</v>
      </c>
    </row>
    <row r="310" spans="3:9" ht="15.5" x14ac:dyDescent="0.35">
      <c r="C310" t="s">
        <v>302</v>
      </c>
      <c r="I310" s="5">
        <v>20000000000</v>
      </c>
    </row>
    <row r="311" spans="3:9" ht="15.5" x14ac:dyDescent="0.35">
      <c r="C311" t="s">
        <v>303</v>
      </c>
      <c r="I311" s="5">
        <v>-125000000000</v>
      </c>
    </row>
    <row r="312" spans="3:9" ht="15.5" x14ac:dyDescent="0.35">
      <c r="C312" t="s">
        <v>304</v>
      </c>
      <c r="I312" s="5">
        <v>-48000000000</v>
      </c>
    </row>
    <row r="313" spans="3:9" ht="15.5" x14ac:dyDescent="0.35">
      <c r="C313" t="s">
        <v>305</v>
      </c>
      <c r="I313" s="5">
        <v>36000000000</v>
      </c>
    </row>
  </sheetData>
  <pageMargins left="0.7" right="0.7" top="0.75" bottom="0.75" header="0.3" footer="0.3"/>
  <ignoredErrors>
    <ignoredError sqref="A1:N314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863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864</v>
      </c>
      <c r="D2" s="2" vm="94">
        <f ca="1">IFERROR(_xlfn.STOCKHISTORY("XIDX:" &amp; $C$1, D3, , 0, 0, 1), "Libur")</f>
        <v>119</v>
      </c>
      <c r="H2" s="2" vm="94">
        <f ca="1">IFERROR(INDEX(D2:G2,COUNT(D2:G2)),"")</f>
        <v>119</v>
      </c>
      <c r="I2" s="2" vm="95">
        <f t="shared" ref="I2:N2" ca="1" si="0">IFERROR(_xlfn.STOCKHISTORY("XIDX:" &amp; $C$1, I1, , 0, 0, 1), "Libur")</f>
        <v>163</v>
      </c>
      <c r="J2" s="2" vm="96">
        <f t="shared" ca="1" si="0"/>
        <v>115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44021702732</v>
      </c>
      <c r="H4" s="2">
        <f>IFERROR(SUM(D4:G4)*(4/MAX(1,COUNT(D4:G4))),"")</f>
        <v>176086810928</v>
      </c>
      <c r="I4" s="2">
        <f t="shared" ref="I4:N4" si="1">IFERROR(INDEX(I51:I500,MATCH($C$4,$C$51:$C$500,0)),"")</f>
        <v>219018042722</v>
      </c>
      <c r="J4" s="2">
        <f t="shared" si="1"/>
        <v>224841464958</v>
      </c>
      <c r="K4" s="2">
        <f t="shared" si="1"/>
        <v>185478063383</v>
      </c>
      <c r="L4" s="2">
        <f t="shared" si="1"/>
        <v>144221393248</v>
      </c>
      <c r="M4" s="2">
        <f t="shared" si="1"/>
        <v>126554142107</v>
      </c>
      <c r="N4" s="2">
        <f t="shared" si="1"/>
        <v>92652309017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-3532693089</v>
      </c>
      <c r="H5" s="2">
        <f>IFERROR(SUM(D5:G5)*(4/MAX(1,COUNT(D5:G5))),"")</f>
        <v>-14130772356</v>
      </c>
      <c r="I5" s="2">
        <f t="shared" ref="I5:N5" si="2">IFERROR(INDEX(I51:I500,MATCH($C$5,$C$51:$C$500,0)),"")</f>
        <v>239944396</v>
      </c>
      <c r="J5" s="2">
        <f t="shared" si="2"/>
        <v>5071796718</v>
      </c>
      <c r="K5" s="2">
        <f t="shared" si="2"/>
        <v>3110444919</v>
      </c>
      <c r="L5" s="2">
        <f t="shared" si="2"/>
        <v>5958287809</v>
      </c>
      <c r="M5" s="2">
        <f t="shared" si="2"/>
        <v>4968217242</v>
      </c>
      <c r="N5" s="2">
        <f t="shared" si="2"/>
        <v>3598097396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103756411587</v>
      </c>
      <c r="H6" s="2">
        <f>IFERROR(INDEX(D6:G6,COUNT(D6:G6)),"")</f>
        <v>103756411587</v>
      </c>
      <c r="I6" s="2">
        <f t="shared" ref="I6:N6" si="3">IFERROR(INDEX(I51:I500,MATCH($C$6,$C$51:$C$500,0)),"")</f>
        <v>107289265595</v>
      </c>
      <c r="J6" s="2">
        <f t="shared" si="3"/>
        <v>107048541041</v>
      </c>
      <c r="K6" s="2">
        <f t="shared" si="3"/>
        <v>23505558634</v>
      </c>
      <c r="L6" s="2">
        <f t="shared" si="3"/>
        <v>14395113715</v>
      </c>
      <c r="M6" s="2">
        <f t="shared" si="3"/>
        <v>8311825906</v>
      </c>
      <c r="N6" s="2">
        <f t="shared" si="3"/>
        <v>3343608664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2.33</v>
      </c>
      <c r="H7" s="3">
        <f>IFERROR(INDEX(D7:G7,COUNT(D7:G7)),"")</f>
        <v>2.33</v>
      </c>
      <c r="I7" s="3">
        <f t="shared" ref="I7:N7" si="4">IFERROR(INDEX(I51:I500,MATCH($C$7,$C$51:$C$500,0))/1000000000,"")</f>
        <v>2.33</v>
      </c>
      <c r="J7" s="3">
        <f t="shared" si="4"/>
        <v>2.33</v>
      </c>
      <c r="K7" s="3">
        <f t="shared" si="4"/>
        <v>1.86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N8" si="5">IFERROR(INDEX(I51:I500,MATCH($C$8,$C$51:$C$500,0)),"")</f>
        <v>2000000000</v>
      </c>
      <c r="J8" s="2">
        <f t="shared" si="5"/>
        <v>-46000000000</v>
      </c>
      <c r="K8" s="2">
        <f t="shared" si="5"/>
        <v>-2000000000</v>
      </c>
      <c r="L8" s="2">
        <f t="shared" si="5"/>
        <v>1000000000</v>
      </c>
      <c r="M8" s="2">
        <f t="shared" si="5"/>
        <v>3000000000</v>
      </c>
      <c r="N8" s="2">
        <f t="shared" si="5"/>
        <v>-2000000000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-0.55000000000000004</v>
      </c>
      <c r="H9" s="3">
        <f>IFERROR(INDEX(D9:G9,COUNT(D9:G9)),"")</f>
        <v>-0.55000000000000004</v>
      </c>
      <c r="I9" s="3">
        <f t="shared" ref="I9:N9" si="6">IFERROR(INDEX(I51:I500,MATCH($C$9,$C$51:$C$500,0)),"")</f>
        <v>0.9</v>
      </c>
      <c r="J9" s="3">
        <f t="shared" si="6"/>
        <v>-19.93</v>
      </c>
      <c r="K9" s="3">
        <f t="shared" si="6"/>
        <v>-0.86</v>
      </c>
      <c r="L9" s="3">
        <f t="shared" si="6"/>
        <v>3377.33</v>
      </c>
      <c r="M9" s="3">
        <f t="shared" si="6"/>
        <v>12140.83</v>
      </c>
      <c r="N9" s="3">
        <f t="shared" si="6"/>
        <v>-6633.75</v>
      </c>
    </row>
    <row r="10" spans="1:14" ht="15.5" x14ac:dyDescent="0.35">
      <c r="C10" t="s">
        <v>17</v>
      </c>
      <c r="D10" s="3">
        <f ca="1">IFERROR(IF(D9=0,"",D2/D9),"")</f>
        <v>-216.36363636363635</v>
      </c>
      <c r="I10" s="3">
        <f t="shared" ref="I10:N10" ca="1" si="7">IFERROR(IF(I9=0,"",I2/I9),"")</f>
        <v>181.11111111111111</v>
      </c>
      <c r="J10" s="3">
        <f t="shared" ca="1" si="7"/>
        <v>-5.7701956848971401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43964435341</v>
      </c>
      <c r="H11" s="2">
        <f>IFERROR(INDEX(D11:G11,COUNT(D11:G11)),"")</f>
        <v>43964435341</v>
      </c>
      <c r="I11" s="2">
        <f t="shared" ref="I11:N11" si="8">IFERROR(INDEX(I51:I500,MATCH($C$11,$C$51:$C$500,0)),"")</f>
        <v>45578424468</v>
      </c>
      <c r="J11" s="2">
        <f t="shared" si="8"/>
        <v>70712482788</v>
      </c>
      <c r="K11" s="2">
        <f t="shared" si="8"/>
        <v>1024192551</v>
      </c>
      <c r="L11" s="2">
        <f t="shared" si="8"/>
        <v>1512905327</v>
      </c>
      <c r="M11" s="2">
        <f t="shared" si="8"/>
        <v>1256956398</v>
      </c>
      <c r="N11" s="2">
        <f t="shared" si="8"/>
        <v>1135990874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3000000000</v>
      </c>
      <c r="H12" s="2">
        <f>IFERROR(INDEX(D12:G12,COUNT(D12:G12)),"")</f>
        <v>3000000000</v>
      </c>
      <c r="I12" s="2">
        <f t="shared" ref="I12:N12" si="9">IFERROR(INDEX(I51:I500,MATCH($C$12,$C$51:$C$500,0)),"")</f>
        <v>3000000000</v>
      </c>
      <c r="J12" s="2">
        <f t="shared" si="9"/>
        <v>-1000000000</v>
      </c>
      <c r="K12" s="2">
        <f t="shared" si="9"/>
        <v>21000000000</v>
      </c>
      <c r="L12" s="2">
        <f t="shared" si="9"/>
        <v>18000000000</v>
      </c>
      <c r="M12" s="2">
        <f t="shared" si="9"/>
        <v>16000000000</v>
      </c>
      <c r="N12" s="2">
        <f t="shared" si="9"/>
        <v>17000000000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47000000000</v>
      </c>
      <c r="H13" s="2">
        <f>IFERROR(INDEX(D13:G13,COUNT(D13:G13)),"")</f>
        <v>47000000000</v>
      </c>
      <c r="I13" s="2">
        <f t="shared" ref="I13:N13" si="10">IFERROR(INDEX(I51:I500,MATCH($C$13,$C$51:$C$500,0)),"")</f>
        <v>49000000000</v>
      </c>
      <c r="J13" s="2">
        <f t="shared" si="10"/>
        <v>70000000000</v>
      </c>
      <c r="K13" s="2">
        <f t="shared" si="10"/>
        <v>22000000000</v>
      </c>
      <c r="L13" s="2">
        <f t="shared" si="10"/>
        <v>20000000000</v>
      </c>
      <c r="M13" s="2">
        <f t="shared" si="10"/>
        <v>18000000000</v>
      </c>
      <c r="N13" s="2">
        <f t="shared" si="10"/>
        <v>19000000000</v>
      </c>
    </row>
    <row r="14" spans="1:14" ht="15.5" x14ac:dyDescent="0.35">
      <c r="C14" t="s">
        <v>26</v>
      </c>
      <c r="D14" s="2">
        <f>IFERROR(INDEX(D51:D500,MATCH($C$14,$C$51:$C$500,0)),"")</f>
        <v>-1026436465</v>
      </c>
      <c r="H14" s="2">
        <f>IFERROR(SUM(D14:G14)*(4/MAX(1,COUNT(D14:G14))),"")</f>
        <v>-4105745860</v>
      </c>
      <c r="I14" s="2">
        <f t="shared" ref="I14:N14" si="11">IFERROR(INDEX(I51:I500,MATCH($C$14,$C$51:$C$500,0)),"")</f>
        <v>-5324721773</v>
      </c>
      <c r="J14" s="2">
        <f t="shared" si="11"/>
        <v>-4283597787</v>
      </c>
      <c r="K14" s="2">
        <f t="shared" si="11"/>
        <v>-3139546572</v>
      </c>
      <c r="L14" s="2">
        <f t="shared" si="11"/>
        <v>-2617701361</v>
      </c>
      <c r="M14" s="2">
        <f t="shared" si="11"/>
        <v>-2596271000</v>
      </c>
      <c r="N14" s="2">
        <f t="shared" si="11"/>
        <v>-2839119876</v>
      </c>
    </row>
    <row r="15" spans="1:1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-398383858</v>
      </c>
      <c r="J15" s="2">
        <f t="shared" si="12"/>
        <v>-1746220998</v>
      </c>
      <c r="K15" s="2">
        <f t="shared" si="12"/>
        <v>-1241766816</v>
      </c>
      <c r="L15" s="2">
        <f t="shared" si="12"/>
        <v>-1861110415</v>
      </c>
      <c r="M15" s="2">
        <f t="shared" si="12"/>
        <v>-1800896606</v>
      </c>
      <c r="N15" s="2">
        <f t="shared" si="12"/>
        <v>-1076128023</v>
      </c>
    </row>
    <row r="16" spans="1:14" ht="15.5" x14ac:dyDescent="0.35">
      <c r="C16" t="s">
        <v>28</v>
      </c>
      <c r="D16" s="2">
        <f>IFERROR(INDEX(D51:D500,MATCH($C$16,$C$51:$C$500,0)),"")</f>
        <v>-3532854008</v>
      </c>
      <c r="H16" s="2">
        <f>IFERROR(SUM(D16:G16)*(4/MAX(1,COUNT(D16:G16))),"")</f>
        <v>-14131416032</v>
      </c>
      <c r="I16" s="2">
        <f t="shared" ref="I16:N16" si="13">IFERROR(INDEX(I51:I500,MATCH($C$16,$C$51:$C$500,0)),"")</f>
        <v>653575016</v>
      </c>
      <c r="J16" s="2">
        <f t="shared" si="13"/>
        <v>6772814222</v>
      </c>
      <c r="K16" s="2">
        <f t="shared" si="13"/>
        <v>4365681822</v>
      </c>
      <c r="L16" s="2">
        <f t="shared" si="13"/>
        <v>7828351436</v>
      </c>
      <c r="M16" s="2">
        <f t="shared" si="13"/>
        <v>6776353661</v>
      </c>
      <c r="N16" s="2">
        <f t="shared" si="13"/>
        <v>4674225419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</row>
    <row r="19" spans="1:14" ht="15.5" x14ac:dyDescent="0.35">
      <c r="A19" t="s">
        <v>36</v>
      </c>
      <c r="C19" t="s">
        <v>37</v>
      </c>
    </row>
    <row r="20" spans="1:14" ht="15.5" x14ac:dyDescent="0.35">
      <c r="A20" t="s">
        <v>38</v>
      </c>
      <c r="C20" t="s">
        <v>39</v>
      </c>
      <c r="D20" s="2">
        <f ca="1">IFERROR(D21*D2,"")</f>
        <v>277270000000</v>
      </c>
      <c r="H20" s="2">
        <f t="shared" ref="H20:N20" ca="1" si="14">IFERROR(H21*H2,"")</f>
        <v>277270000000</v>
      </c>
      <c r="I20" s="2">
        <f t="shared" ca="1" si="14"/>
        <v>379790000000</v>
      </c>
      <c r="J20" s="2">
        <f t="shared" ca="1" si="14"/>
        <v>267950000000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2330000000</v>
      </c>
      <c r="H21" s="2">
        <f>IFERROR(INDEX(D21:G21,COUNT(D21:G21)),"")</f>
        <v>2330000000</v>
      </c>
      <c r="I21" s="2">
        <f t="shared" ref="I21:N21" si="15">IFERROR(INDEX(I51:I500,MATCH($C$7,$C$51:$C$500,0)),"")</f>
        <v>2330000000</v>
      </c>
      <c r="J21" s="2">
        <f t="shared" si="15"/>
        <v>2330000000</v>
      </c>
      <c r="K21" s="2">
        <f t="shared" si="15"/>
        <v>1860000000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40</v>
      </c>
      <c r="C23" t="s">
        <v>41</v>
      </c>
      <c r="D23" s="3">
        <f>IFERROR(D5/D6*100,"")</f>
        <v>-3.4047949760076546</v>
      </c>
      <c r="H23" s="3">
        <f t="shared" ref="H23:N23" si="16">IFERROR(H5/H6*100,"")</f>
        <v>-13.619179904030618</v>
      </c>
      <c r="I23" s="3">
        <f t="shared" si="16"/>
        <v>0.22364250017867784</v>
      </c>
      <c r="J23" s="3">
        <f t="shared" si="16"/>
        <v>4.7378475864117409</v>
      </c>
      <c r="K23" s="3">
        <f t="shared" si="16"/>
        <v>13.232805769188765</v>
      </c>
      <c r="L23" s="3">
        <f t="shared" si="16"/>
        <v>41.391043703887824</v>
      </c>
      <c r="M23" s="3">
        <f t="shared" si="16"/>
        <v>59.772874193787281</v>
      </c>
      <c r="N23" s="3">
        <f t="shared" si="16"/>
        <v>107.61119968194939</v>
      </c>
    </row>
    <row r="24" spans="1:14" ht="15.5" x14ac:dyDescent="0.35">
      <c r="C24" t="s">
        <v>42</v>
      </c>
      <c r="D24" s="4" t="str">
        <f>IFERROR(_xlfn.RRI(5,I23,D23),"")</f>
        <v/>
      </c>
      <c r="H24" s="4" t="str">
        <f t="shared" ref="H24:N24" si="17">IFERROR(_xlfn.RRI(5,M23,H23),"")</f>
        <v/>
      </c>
      <c r="I24" s="4">
        <f t="shared" si="17"/>
        <v>-0.70923684466427117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43</v>
      </c>
      <c r="C25" t="s">
        <v>44</v>
      </c>
      <c r="D25" s="3">
        <f>IFERROR(INDEX(D51:D500,MATCH($A$25,$C$51:$C$500,0)),"")</f>
        <v>-1.52</v>
      </c>
      <c r="H25" s="3">
        <f>IFERROR(INDEX(D25:G25,COUNT(D25:G25)),"")</f>
        <v>-1.52</v>
      </c>
      <c r="I25" s="3">
        <f t="shared" ref="I25:N25" si="18">IFERROR(INDEX(I51:I500,MATCH($C$25,$C$51:$C$500,0)),"")</f>
        <v>0.11</v>
      </c>
      <c r="J25" s="3">
        <f t="shared" si="18"/>
        <v>2.16</v>
      </c>
      <c r="K25" s="3">
        <f t="shared" si="18"/>
        <v>1.68</v>
      </c>
      <c r="L25" s="3">
        <f t="shared" si="18"/>
        <v>22732.35</v>
      </c>
      <c r="M25" s="3">
        <f t="shared" si="18"/>
        <v>19901.830000000002</v>
      </c>
      <c r="N25" s="3">
        <f t="shared" si="18"/>
        <v>14392.39</v>
      </c>
    </row>
    <row r="26" spans="1:14" ht="15.5" x14ac:dyDescent="0.35">
      <c r="C26" t="s">
        <v>45</v>
      </c>
      <c r="D26" s="4" t="str">
        <f>IFERROR(_xlfn.RRI(5,I25,D25),"")</f>
        <v/>
      </c>
      <c r="H26" s="4" t="str">
        <f t="shared" ref="H26:N26" si="19">IFERROR(_xlfn.RRI(5,M25,H25),"")</f>
        <v/>
      </c>
      <c r="I26" s="4">
        <f t="shared" si="19"/>
        <v>-0.90523413016364396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46</v>
      </c>
      <c r="D27" s="3">
        <f>IFERROR(D4/D21,"")</f>
        <v>18.893434648927038</v>
      </c>
      <c r="H27" s="3">
        <f t="shared" ref="H27:N27" si="20">IFERROR(H4/H21,"")</f>
        <v>75.57373859570815</v>
      </c>
      <c r="I27" s="3">
        <f t="shared" si="20"/>
        <v>93.999159966523607</v>
      </c>
      <c r="J27" s="3">
        <f t="shared" si="20"/>
        <v>96.498482814592279</v>
      </c>
      <c r="K27" s="3">
        <f t="shared" si="20"/>
        <v>99.719388915591395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47</v>
      </c>
      <c r="D28" s="4">
        <f>IFERROR(_xlfn.RRI(5,I27,D27),"")</f>
        <v>-0.27450004697892449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48</v>
      </c>
      <c r="H29" s="4">
        <f t="shared" ref="H29:N29" si="22">IFERROR(((H25-I25)/I25)*100%,"")</f>
        <v>-14.818181818181818</v>
      </c>
      <c r="I29" s="4">
        <f t="shared" si="22"/>
        <v>-0.94907407407407418</v>
      </c>
      <c r="J29" s="4">
        <f t="shared" si="22"/>
        <v>0.28571428571428586</v>
      </c>
      <c r="K29" s="4">
        <f t="shared" si="22"/>
        <v>-0.99992609651003961</v>
      </c>
      <c r="L29" s="4">
        <f t="shared" si="22"/>
        <v>0.1422241070293534</v>
      </c>
      <c r="M29" s="4">
        <f t="shared" si="22"/>
        <v>0.38280230038235502</v>
      </c>
      <c r="N29" s="4" t="str">
        <f t="shared" si="22"/>
        <v/>
      </c>
    </row>
    <row r="30" spans="1:14" ht="15.5" x14ac:dyDescent="0.35">
      <c r="C30" t="s">
        <v>49</v>
      </c>
      <c r="H30" s="4">
        <f t="shared" ref="H30:N30" si="23">IFERROR(((H27-I27)/I27)*100%,"")</f>
        <v>-0.19601687267606854</v>
      </c>
      <c r="I30" s="4">
        <f t="shared" si="23"/>
        <v>-2.5900125837944578E-2</v>
      </c>
      <c r="J30" s="4">
        <f t="shared" si="23"/>
        <v>-3.2299697541523127E-2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44.57</v>
      </c>
      <c r="H32" s="3">
        <f>IFERROR(INDEX(D32:G32,COUNT(D32:G32)),"")</f>
        <v>44.57</v>
      </c>
      <c r="I32" s="3">
        <f t="shared" ref="I32:N32" si="24">IFERROR(INDEX(I51:I500,MATCH($C$32,$C$51:$C$500,0)),"")</f>
        <v>46.08</v>
      </c>
      <c r="J32" s="3">
        <f t="shared" si="24"/>
        <v>45.98</v>
      </c>
      <c r="K32" s="3">
        <f t="shared" si="24"/>
        <v>12.62</v>
      </c>
      <c r="L32" s="3">
        <f t="shared" si="24"/>
        <v>54838.53</v>
      </c>
      <c r="M32" s="3">
        <f t="shared" si="24"/>
        <v>33247.300000000003</v>
      </c>
      <c r="N32" s="3">
        <f t="shared" si="24"/>
        <v>13374.43</v>
      </c>
    </row>
    <row r="33" spans="1:14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2.92</v>
      </c>
      <c r="H33" s="3">
        <f>IFERROR(INDEX(D33:G33,COUNT(D33:G33)),"")</f>
        <v>2.92</v>
      </c>
      <c r="I33" s="3">
        <f t="shared" ref="I33:N33" si="25">IFERROR(INDEX(I51:I500,MATCH($C$33,$C$51:$C$500,0)),"")</f>
        <v>3.54</v>
      </c>
      <c r="J33" s="3">
        <f t="shared" si="25"/>
        <v>2.5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-85.53</v>
      </c>
      <c r="H34" s="3">
        <f>IFERROR(INDEX(D34:G34,COUNT(D34:G34)),"")</f>
        <v>-85.53</v>
      </c>
      <c r="I34" s="3">
        <f t="shared" ref="I34:N34" si="26">IFERROR(INDEX(I51:I500,MATCH($C$34,$C$51:$C$500,0)),"")</f>
        <v>1481.82</v>
      </c>
      <c r="J34" s="3">
        <f t="shared" si="26"/>
        <v>53.24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6.88</v>
      </c>
      <c r="H35" s="3">
        <f>IFERROR(INDEX(D35:G35,COUNT(D35:G35)),"")</f>
        <v>6.88</v>
      </c>
      <c r="I35" s="3">
        <f t="shared" ref="I35:N35" si="27">IFERROR(INDEX(I51:I500,MATCH($C$35,$C$51:$C$500,0)),"")</f>
        <v>1.73</v>
      </c>
      <c r="J35" s="3">
        <f t="shared" si="27"/>
        <v>1.19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</row>
    <row r="51" spans="2:14" ht="15.5" x14ac:dyDescent="0.35">
      <c r="B51" t="s">
        <v>71</v>
      </c>
      <c r="C51" t="s">
        <v>5</v>
      </c>
      <c r="D51" s="5">
        <v>44021702732</v>
      </c>
      <c r="E51" s="5">
        <v>65425880106</v>
      </c>
      <c r="F51" s="5">
        <v>44903291333</v>
      </c>
      <c r="G51" s="5">
        <v>54706291476</v>
      </c>
      <c r="I51" s="5">
        <v>219018042722</v>
      </c>
      <c r="J51" s="5">
        <v>224841464958</v>
      </c>
      <c r="K51" s="5">
        <v>185478063383</v>
      </c>
      <c r="L51" s="5">
        <v>144221393248</v>
      </c>
      <c r="M51" s="5">
        <v>126554142107</v>
      </c>
      <c r="N51" s="5">
        <v>92652309017</v>
      </c>
    </row>
    <row r="52" spans="2:14" ht="15.5" x14ac:dyDescent="0.35">
      <c r="C52" t="s">
        <v>72</v>
      </c>
      <c r="D52" s="5">
        <v>-34168915206</v>
      </c>
      <c r="E52" s="5">
        <v>-46332765384</v>
      </c>
      <c r="F52" s="5">
        <v>-34214832915</v>
      </c>
      <c r="G52" s="5">
        <v>-41614290462</v>
      </c>
      <c r="I52" s="5">
        <v>-162547624350</v>
      </c>
      <c r="J52" s="5">
        <v>-166652336522</v>
      </c>
      <c r="K52" s="5">
        <v>-138167407806</v>
      </c>
      <c r="L52" s="5">
        <v>-107650509244</v>
      </c>
      <c r="M52" s="5">
        <v>-94513096094</v>
      </c>
      <c r="N52" s="5">
        <v>-69323528809</v>
      </c>
    </row>
    <row r="53" spans="2:14" ht="15.5" x14ac:dyDescent="0.35">
      <c r="C53" t="s">
        <v>73</v>
      </c>
      <c r="D53" s="5">
        <v>9852787526</v>
      </c>
      <c r="E53" s="5">
        <v>19093114722</v>
      </c>
      <c r="F53" s="5">
        <v>10688458418</v>
      </c>
      <c r="G53" s="5">
        <v>13092001014</v>
      </c>
      <c r="I53" s="5">
        <v>56470418372</v>
      </c>
      <c r="J53" s="5">
        <v>58189128436</v>
      </c>
      <c r="K53" s="5">
        <v>47310655577</v>
      </c>
      <c r="L53" s="5">
        <v>36570884004</v>
      </c>
      <c r="M53" s="5">
        <v>32041046013</v>
      </c>
      <c r="N53" s="5">
        <v>23328780208</v>
      </c>
    </row>
    <row r="54" spans="2:14" ht="15.5" x14ac:dyDescent="0.35">
      <c r="C54" t="s">
        <v>74</v>
      </c>
      <c r="D54" s="5">
        <v>-12517728336</v>
      </c>
      <c r="E54" s="5">
        <v>-11962653195</v>
      </c>
      <c r="F54" s="5">
        <v>-13232716393</v>
      </c>
      <c r="G54" s="5">
        <v>-10300118727</v>
      </c>
      <c r="I54" s="5">
        <v>-47294936801</v>
      </c>
      <c r="J54" s="5">
        <v>-45615591581</v>
      </c>
      <c r="K54" s="5">
        <v>-38233471071</v>
      </c>
      <c r="L54" s="5">
        <v>-25200888868</v>
      </c>
      <c r="M54" s="5">
        <v>-21945906765</v>
      </c>
      <c r="N54" s="5">
        <v>-14675256370</v>
      </c>
    </row>
    <row r="55" spans="2:14" ht="15.5" x14ac:dyDescent="0.35">
      <c r="C55" t="s">
        <v>75</v>
      </c>
      <c r="D55" s="5">
        <v>-5166710984</v>
      </c>
      <c r="E55" s="5">
        <v>-5874305314</v>
      </c>
      <c r="F55" s="5">
        <v>-5998873073</v>
      </c>
      <c r="G55" s="5">
        <v>-4956575878</v>
      </c>
      <c r="I55" s="5">
        <v>-22551582888</v>
      </c>
      <c r="J55" s="5">
        <v>-23140122522</v>
      </c>
      <c r="K55" s="5">
        <v>-19459520664</v>
      </c>
      <c r="L55" s="5">
        <v>-12298772912</v>
      </c>
      <c r="M55" s="5">
        <v>-10387616212</v>
      </c>
      <c r="N55" s="5">
        <v>-6367568380</v>
      </c>
    </row>
    <row r="56" spans="2:14" ht="15.5" x14ac:dyDescent="0.35">
      <c r="C56" t="s">
        <v>77</v>
      </c>
      <c r="D56" s="5">
        <v>-6419173354</v>
      </c>
      <c r="E56" s="5">
        <v>-7615251265</v>
      </c>
      <c r="F56" s="5">
        <v>-5706939936</v>
      </c>
      <c r="G56" s="5">
        <v>-5196552851</v>
      </c>
      <c r="I56" s="5">
        <v>-24743353913</v>
      </c>
      <c r="J56" s="5">
        <v>-22475469059</v>
      </c>
      <c r="K56" s="5">
        <v>-18773950407</v>
      </c>
      <c r="L56" s="5">
        <v>-12902115956</v>
      </c>
      <c r="M56" s="5">
        <v>-11558290553</v>
      </c>
      <c r="N56" s="5">
        <v>-8307687990</v>
      </c>
    </row>
    <row r="57" spans="2:14" ht="15.5" x14ac:dyDescent="0.35">
      <c r="C57" t="s">
        <v>78</v>
      </c>
      <c r="D57" s="5">
        <v>-160919</v>
      </c>
      <c r="E57" s="5">
        <v>-272564</v>
      </c>
      <c r="F57" s="5">
        <v>-163448</v>
      </c>
      <c r="G57" s="5">
        <v>-70498</v>
      </c>
      <c r="I57" s="5">
        <v>-665642</v>
      </c>
      <c r="J57" s="5">
        <v>-320203</v>
      </c>
    </row>
    <row r="58" spans="2:14" ht="15.5" x14ac:dyDescent="0.35">
      <c r="C58" t="s">
        <v>79</v>
      </c>
      <c r="D58" s="5">
        <v>-2664940810</v>
      </c>
      <c r="E58" s="5">
        <v>7130461527</v>
      </c>
      <c r="F58" s="5">
        <v>-2544257975</v>
      </c>
      <c r="G58" s="5">
        <v>2791882287</v>
      </c>
      <c r="I58" s="5">
        <v>9175481571</v>
      </c>
      <c r="J58" s="5">
        <v>12573536855</v>
      </c>
      <c r="K58" s="5">
        <v>9077184506</v>
      </c>
      <c r="L58" s="5">
        <v>11369995136</v>
      </c>
      <c r="M58" s="5">
        <v>10095139248</v>
      </c>
      <c r="N58" s="5">
        <v>8653523838</v>
      </c>
    </row>
    <row r="59" spans="2:14" ht="15.5" x14ac:dyDescent="0.35">
      <c r="C59" t="s">
        <v>80</v>
      </c>
      <c r="D59" s="5">
        <v>-867913198</v>
      </c>
      <c r="E59" s="5">
        <v>-4363283767</v>
      </c>
      <c r="F59" s="5">
        <v>-256563079</v>
      </c>
      <c r="G59" s="5">
        <v>-2574391792</v>
      </c>
      <c r="I59" s="5">
        <v>-8521906555</v>
      </c>
      <c r="J59" s="5">
        <v>-5800722633</v>
      </c>
      <c r="K59" s="5">
        <v>-4711502684</v>
      </c>
      <c r="L59" s="5">
        <v>-3541643700</v>
      </c>
      <c r="M59" s="5">
        <v>-3318785587</v>
      </c>
      <c r="N59" s="5">
        <v>-3979298419</v>
      </c>
    </row>
    <row r="60" spans="2:14" ht="15.5" x14ac:dyDescent="0.35">
      <c r="C60" t="s">
        <v>366</v>
      </c>
      <c r="D60" s="5">
        <v>158523267</v>
      </c>
      <c r="E60" s="5">
        <v>581797253</v>
      </c>
      <c r="F60" s="5">
        <v>62332534</v>
      </c>
      <c r="G60" s="5">
        <v>1615967</v>
      </c>
      <c r="I60" s="5">
        <v>734955389</v>
      </c>
      <c r="J60" s="5">
        <v>152109470</v>
      </c>
      <c r="K60" s="5">
        <v>7609354</v>
      </c>
      <c r="L60" s="5">
        <v>9010444</v>
      </c>
      <c r="M60" s="5">
        <v>9692731</v>
      </c>
      <c r="N60" s="5">
        <v>15471947</v>
      </c>
    </row>
    <row r="61" spans="2:14" ht="15.5" x14ac:dyDescent="0.35">
      <c r="C61" t="s">
        <v>26</v>
      </c>
      <c r="D61" s="5">
        <v>-1026436465</v>
      </c>
      <c r="E61" s="5">
        <v>-1012940849</v>
      </c>
      <c r="F61" s="5">
        <v>-1331091955</v>
      </c>
      <c r="G61" s="5">
        <v>-1563811417</v>
      </c>
      <c r="I61" s="5">
        <v>-5324721773</v>
      </c>
      <c r="J61" s="5">
        <v>-4283597787</v>
      </c>
      <c r="K61" s="5">
        <v>-3139546572</v>
      </c>
      <c r="L61" s="5">
        <v>-2617701361</v>
      </c>
      <c r="M61" s="5">
        <v>-2596271000</v>
      </c>
      <c r="N61" s="5">
        <v>-2839119876</v>
      </c>
    </row>
    <row r="62" spans="2:14" ht="15.5" x14ac:dyDescent="0.35">
      <c r="C62" t="s">
        <v>81</v>
      </c>
      <c r="D62" s="5">
        <v>-867913198</v>
      </c>
      <c r="E62" s="5">
        <v>-4363283767</v>
      </c>
      <c r="F62" s="5">
        <v>-256563079</v>
      </c>
      <c r="G62" s="5">
        <v>-2574391792</v>
      </c>
      <c r="I62" s="5">
        <v>-8521906555</v>
      </c>
      <c r="J62" s="5">
        <v>-5800722633</v>
      </c>
      <c r="K62" s="5">
        <v>-4711502684</v>
      </c>
      <c r="L62" s="5">
        <v>-3541643700</v>
      </c>
      <c r="M62" s="5">
        <v>-3318785587</v>
      </c>
      <c r="N62" s="5">
        <v>-3979298419</v>
      </c>
    </row>
    <row r="63" spans="2:14" ht="15.5" x14ac:dyDescent="0.35">
      <c r="C63" t="s">
        <v>28</v>
      </c>
      <c r="D63" s="5">
        <v>-3532854008</v>
      </c>
      <c r="E63" s="5">
        <v>2767177760</v>
      </c>
      <c r="F63" s="5">
        <v>-2800821054</v>
      </c>
      <c r="G63" s="5">
        <v>217490495</v>
      </c>
      <c r="I63" s="5">
        <v>653575016</v>
      </c>
      <c r="J63" s="5">
        <v>6772814222</v>
      </c>
      <c r="K63" s="5">
        <v>4365681822</v>
      </c>
      <c r="L63" s="5">
        <v>7828351436</v>
      </c>
      <c r="M63" s="5">
        <v>6776353661</v>
      </c>
      <c r="N63" s="5">
        <v>4674225419</v>
      </c>
    </row>
    <row r="64" spans="2:14" ht="15.5" x14ac:dyDescent="0.35">
      <c r="C64" t="s">
        <v>27</v>
      </c>
      <c r="E64" s="5">
        <v>-398383858</v>
      </c>
      <c r="F64" s="5">
        <v>297206251</v>
      </c>
      <c r="G64" s="5">
        <v>-108170181</v>
      </c>
      <c r="I64" s="5">
        <v>-398383858</v>
      </c>
      <c r="J64" s="5">
        <v>-1746220998</v>
      </c>
      <c r="K64" s="5">
        <v>-1241766816</v>
      </c>
      <c r="L64" s="5">
        <v>-1861110415</v>
      </c>
      <c r="M64" s="5">
        <v>-1800896606</v>
      </c>
      <c r="N64" s="5">
        <v>-1076128023</v>
      </c>
    </row>
    <row r="65" spans="2:14" ht="15.5" x14ac:dyDescent="0.35">
      <c r="C65" t="s">
        <v>85</v>
      </c>
      <c r="D65" s="5">
        <v>-3532854008</v>
      </c>
      <c r="E65" s="5">
        <v>2368793902</v>
      </c>
      <c r="F65" s="5">
        <v>-2503614803</v>
      </c>
      <c r="G65" s="5">
        <v>109320314</v>
      </c>
      <c r="I65" s="5">
        <v>255191158</v>
      </c>
      <c r="J65" s="5">
        <v>5026593224</v>
      </c>
      <c r="K65" s="5">
        <v>3123915006</v>
      </c>
      <c r="L65" s="5">
        <v>5967241021</v>
      </c>
      <c r="M65" s="5">
        <v>4975457055</v>
      </c>
      <c r="N65" s="5">
        <v>3598097396</v>
      </c>
    </row>
    <row r="66" spans="2:14" ht="15.5" x14ac:dyDescent="0.35">
      <c r="C66" t="s">
        <v>86</v>
      </c>
      <c r="E66" s="5">
        <v>-15912404</v>
      </c>
      <c r="I66" s="5">
        <v>-15912404</v>
      </c>
      <c r="J66" s="5">
        <v>44883291</v>
      </c>
      <c r="K66" s="5">
        <v>-13470087</v>
      </c>
      <c r="L66" s="5">
        <v>-8953212</v>
      </c>
      <c r="M66" s="5">
        <v>-7239813</v>
      </c>
    </row>
    <row r="67" spans="2:14" ht="15.5" x14ac:dyDescent="0.35">
      <c r="C67" t="s">
        <v>87</v>
      </c>
      <c r="D67" s="5">
        <v>-3532854008</v>
      </c>
      <c r="E67" s="5">
        <v>2352881498</v>
      </c>
      <c r="F67" s="5">
        <v>-2503614803</v>
      </c>
      <c r="G67" s="5">
        <v>109320314</v>
      </c>
      <c r="I67" s="5">
        <v>239278754</v>
      </c>
      <c r="J67" s="5">
        <v>5071476515</v>
      </c>
      <c r="K67" s="5">
        <v>3110444919</v>
      </c>
      <c r="L67" s="5">
        <v>5958287809</v>
      </c>
      <c r="M67" s="5">
        <v>4968217242</v>
      </c>
      <c r="N67" s="5">
        <v>3598097396</v>
      </c>
    </row>
    <row r="68" spans="2:14" ht="15.5" x14ac:dyDescent="0.35">
      <c r="C68" t="s">
        <v>88</v>
      </c>
      <c r="D68" s="5">
        <v>-3532854008</v>
      </c>
      <c r="E68" s="5">
        <v>2368793902</v>
      </c>
      <c r="F68" s="5">
        <v>-2503614803</v>
      </c>
      <c r="G68" s="5">
        <v>109320314</v>
      </c>
      <c r="I68" s="5">
        <v>255191158</v>
      </c>
      <c r="J68" s="5">
        <v>5026593224</v>
      </c>
      <c r="K68" s="5">
        <v>3123915006</v>
      </c>
      <c r="L68" s="5">
        <v>5967241021</v>
      </c>
      <c r="M68" s="5">
        <v>4975457055</v>
      </c>
      <c r="N68" s="5">
        <v>3598097396</v>
      </c>
    </row>
    <row r="69" spans="2:14" ht="15.5" x14ac:dyDescent="0.35">
      <c r="C69" t="s">
        <v>7</v>
      </c>
      <c r="D69" s="5">
        <v>-3532693089</v>
      </c>
      <c r="E69" s="5">
        <v>2353154062</v>
      </c>
      <c r="F69" s="5">
        <v>-2503451355</v>
      </c>
      <c r="G69" s="5">
        <v>109390812</v>
      </c>
      <c r="I69" s="5">
        <v>239944396</v>
      </c>
      <c r="J69" s="5">
        <v>5071796718</v>
      </c>
      <c r="K69" s="5">
        <v>3110444919</v>
      </c>
      <c r="L69" s="5">
        <v>5958287809</v>
      </c>
      <c r="M69" s="5">
        <v>4968217242</v>
      </c>
      <c r="N69" s="5">
        <v>3598097396</v>
      </c>
    </row>
    <row r="70" spans="2:14" ht="15.5" x14ac:dyDescent="0.35">
      <c r="C70" t="s">
        <v>90</v>
      </c>
      <c r="D70" s="5">
        <v>-3532854008</v>
      </c>
      <c r="E70" s="5">
        <v>2368793902</v>
      </c>
      <c r="F70" s="5">
        <v>-2503614803</v>
      </c>
      <c r="G70" s="5">
        <v>109320314</v>
      </c>
      <c r="I70" s="5">
        <v>255191158</v>
      </c>
      <c r="J70" s="5">
        <v>5026593224</v>
      </c>
      <c r="K70" s="5">
        <v>3123915006</v>
      </c>
      <c r="L70" s="5">
        <v>5967241021</v>
      </c>
      <c r="M70" s="5">
        <v>4975457055</v>
      </c>
      <c r="N70" s="5">
        <v>3598097396</v>
      </c>
    </row>
    <row r="71" spans="2:14" ht="15.5" x14ac:dyDescent="0.35">
      <c r="C71" t="s">
        <v>91</v>
      </c>
      <c r="D71" s="5">
        <v>-3532854008</v>
      </c>
      <c r="E71" s="5">
        <v>2352881498</v>
      </c>
      <c r="F71" s="5">
        <v>-2503614803</v>
      </c>
      <c r="G71" s="5">
        <v>109320314</v>
      </c>
      <c r="I71" s="5">
        <v>239278754</v>
      </c>
      <c r="J71" s="5">
        <v>5071476515</v>
      </c>
      <c r="K71" s="5">
        <v>3110444919</v>
      </c>
      <c r="L71" s="5">
        <v>5958287809</v>
      </c>
      <c r="M71" s="5">
        <v>4968217242</v>
      </c>
      <c r="N71" s="5">
        <v>3598097396</v>
      </c>
    </row>
    <row r="72" spans="2:14" ht="15.5" x14ac:dyDescent="0.35">
      <c r="C72" t="s">
        <v>92</v>
      </c>
      <c r="D72" s="5">
        <v>-3532854008</v>
      </c>
      <c r="E72" s="5">
        <v>2352881498</v>
      </c>
      <c r="F72" s="5">
        <v>-2503614803</v>
      </c>
      <c r="G72" s="5">
        <v>109320314</v>
      </c>
      <c r="I72" s="5">
        <v>239278754</v>
      </c>
      <c r="J72" s="5">
        <v>5071476515</v>
      </c>
      <c r="K72" s="5">
        <v>3110444919</v>
      </c>
      <c r="L72" s="5">
        <v>5958287809</v>
      </c>
      <c r="M72" s="5">
        <v>4968217242</v>
      </c>
      <c r="N72" s="5">
        <v>3598097396</v>
      </c>
    </row>
    <row r="74" spans="2:14" ht="15.5" x14ac:dyDescent="0.35">
      <c r="B74" t="s">
        <v>93</v>
      </c>
      <c r="C74" t="s">
        <v>94</v>
      </c>
    </row>
    <row r="75" spans="2:14" ht="15.5" x14ac:dyDescent="0.35">
      <c r="C75" t="s">
        <v>95</v>
      </c>
    </row>
    <row r="76" spans="2:14" ht="15.5" x14ac:dyDescent="0.35">
      <c r="C76" t="s">
        <v>19</v>
      </c>
      <c r="D76" s="5">
        <v>43964435341</v>
      </c>
      <c r="E76" s="5">
        <v>45578424468</v>
      </c>
      <c r="F76" s="5">
        <v>47892648659</v>
      </c>
      <c r="G76" s="5">
        <v>55875065585</v>
      </c>
      <c r="I76" s="5">
        <v>45578424468</v>
      </c>
      <c r="J76" s="5">
        <v>70712482788</v>
      </c>
      <c r="K76" s="5">
        <v>1024192551</v>
      </c>
      <c r="L76" s="5">
        <v>1512905327</v>
      </c>
      <c r="M76" s="5">
        <v>1256956398</v>
      </c>
      <c r="N76" s="5">
        <v>1135990874</v>
      </c>
    </row>
    <row r="77" spans="2:14" ht="15.5" x14ac:dyDescent="0.35">
      <c r="C77" t="s">
        <v>96</v>
      </c>
      <c r="D77" s="5">
        <v>42232441703</v>
      </c>
      <c r="E77" s="5">
        <v>40288978867</v>
      </c>
      <c r="F77" s="5">
        <v>23008459553</v>
      </c>
      <c r="G77" s="5">
        <v>32332164239</v>
      </c>
      <c r="I77" s="5">
        <v>40288978867</v>
      </c>
      <c r="J77" s="5">
        <v>35870375903</v>
      </c>
      <c r="K77" s="5">
        <v>24420596549</v>
      </c>
      <c r="L77" s="5">
        <v>25108383338</v>
      </c>
      <c r="M77" s="5">
        <v>16237583812</v>
      </c>
      <c r="N77" s="5">
        <v>19196832907</v>
      </c>
    </row>
    <row r="78" spans="2:14" ht="15.5" x14ac:dyDescent="0.35">
      <c r="C78" t="s">
        <v>98</v>
      </c>
      <c r="L78" s="5">
        <v>3576924070</v>
      </c>
      <c r="M78" s="5">
        <v>4541713291</v>
      </c>
      <c r="N78" s="5">
        <v>5402681839</v>
      </c>
    </row>
    <row r="79" spans="2:14" ht="15.5" x14ac:dyDescent="0.35">
      <c r="C79" t="s">
        <v>97</v>
      </c>
      <c r="K79" s="5">
        <v>81973647</v>
      </c>
      <c r="L79" s="5">
        <v>3631205000</v>
      </c>
      <c r="M79" s="5">
        <v>5031205000</v>
      </c>
      <c r="N79" s="5">
        <v>6131205000</v>
      </c>
    </row>
    <row r="80" spans="2:14" ht="15.5" x14ac:dyDescent="0.35">
      <c r="C80" t="s">
        <v>99</v>
      </c>
      <c r="D80" s="5">
        <v>42232441703</v>
      </c>
      <c r="E80" s="5">
        <v>40288978867</v>
      </c>
      <c r="F80" s="5">
        <v>23008459553</v>
      </c>
      <c r="G80" s="5">
        <v>32332164239</v>
      </c>
      <c r="I80" s="5">
        <v>40288978867</v>
      </c>
      <c r="J80" s="5">
        <v>35870375903</v>
      </c>
      <c r="K80" s="5">
        <v>24420596549</v>
      </c>
      <c r="L80" s="5">
        <v>25108383338</v>
      </c>
      <c r="M80" s="5">
        <v>16237583812</v>
      </c>
      <c r="N80" s="5">
        <v>19196832907</v>
      </c>
    </row>
    <row r="81" spans="3:14" ht="15.5" x14ac:dyDescent="0.35">
      <c r="C81" t="s">
        <v>100</v>
      </c>
      <c r="D81" s="5">
        <v>1558750000</v>
      </c>
      <c r="E81" s="5">
        <v>3051000000</v>
      </c>
      <c r="F81" s="5">
        <v>3750000</v>
      </c>
      <c r="G81" s="5">
        <v>7250000</v>
      </c>
      <c r="I81" s="5">
        <v>3051000000</v>
      </c>
      <c r="J81" s="5">
        <v>176350354</v>
      </c>
      <c r="K81" s="5">
        <v>468522978</v>
      </c>
      <c r="L81" s="5">
        <v>93897978</v>
      </c>
      <c r="M81" s="5">
        <v>73555380</v>
      </c>
      <c r="N81" s="5">
        <v>88956578</v>
      </c>
    </row>
    <row r="82" spans="3:14" ht="15.5" x14ac:dyDescent="0.35">
      <c r="C82" t="s">
        <v>101</v>
      </c>
      <c r="D82" s="5">
        <v>1558750000</v>
      </c>
      <c r="E82" s="5">
        <v>3051000000</v>
      </c>
      <c r="F82" s="5">
        <v>3750000</v>
      </c>
      <c r="G82" s="5">
        <v>7250000</v>
      </c>
      <c r="I82" s="5">
        <v>3051000000</v>
      </c>
      <c r="J82" s="5">
        <v>176350354</v>
      </c>
      <c r="K82" s="5">
        <v>468522978</v>
      </c>
      <c r="L82" s="5">
        <v>93897978</v>
      </c>
      <c r="M82" s="5">
        <v>73555380</v>
      </c>
      <c r="N82" s="5">
        <v>88956578</v>
      </c>
    </row>
    <row r="83" spans="3:14" ht="15.5" x14ac:dyDescent="0.35">
      <c r="C83" t="s">
        <v>103</v>
      </c>
      <c r="D83" s="5">
        <v>62479614415</v>
      </c>
      <c r="E83" s="5">
        <v>64608659904</v>
      </c>
      <c r="F83" s="5">
        <v>70156784187</v>
      </c>
      <c r="G83" s="5">
        <v>69692072467</v>
      </c>
      <c r="I83" s="5">
        <v>64608659904</v>
      </c>
      <c r="J83" s="5">
        <v>63288232217</v>
      </c>
      <c r="K83" s="5">
        <v>40536664440</v>
      </c>
      <c r="L83" s="5">
        <v>23752901244</v>
      </c>
      <c r="M83" s="5">
        <v>17494268258</v>
      </c>
      <c r="N83" s="5">
        <v>18402130895</v>
      </c>
    </row>
    <row r="84" spans="3:14" ht="15.5" x14ac:dyDescent="0.35">
      <c r="C84" t="s">
        <v>78</v>
      </c>
      <c r="D84" s="5">
        <v>-838989</v>
      </c>
      <c r="E84" s="5">
        <v>-678070</v>
      </c>
      <c r="F84" s="5">
        <v>15506898</v>
      </c>
      <c r="G84" s="5">
        <v>15670346</v>
      </c>
      <c r="I84" s="5">
        <v>-678070</v>
      </c>
      <c r="J84" s="5">
        <v>15899976</v>
      </c>
      <c r="K84" s="5">
        <v>-29663112</v>
      </c>
      <c r="L84" s="5">
        <v>-16193025</v>
      </c>
      <c r="M84" s="5">
        <v>-7239813</v>
      </c>
    </row>
    <row r="85" spans="3:14" ht="15.5" x14ac:dyDescent="0.35">
      <c r="C85" t="s">
        <v>104</v>
      </c>
      <c r="D85" s="5">
        <v>151459636477</v>
      </c>
      <c r="E85" s="5">
        <v>154473604803</v>
      </c>
      <c r="F85" s="5">
        <v>142857360101</v>
      </c>
      <c r="G85" s="5">
        <v>160665523270</v>
      </c>
      <c r="I85" s="5">
        <v>154473604803</v>
      </c>
      <c r="J85" s="5">
        <v>171300329550</v>
      </c>
      <c r="K85" s="5">
        <v>68205785684</v>
      </c>
      <c r="L85" s="5">
        <v>51965872020</v>
      </c>
      <c r="M85" s="5">
        <v>36168792437</v>
      </c>
      <c r="N85" s="5">
        <v>39796683012</v>
      </c>
    </row>
    <row r="86" spans="3:14" ht="15.5" x14ac:dyDescent="0.35">
      <c r="C86" t="s">
        <v>105</v>
      </c>
    </row>
    <row r="87" spans="3:14" ht="15.5" x14ac:dyDescent="0.35">
      <c r="C87" t="s">
        <v>106</v>
      </c>
      <c r="D87" s="5">
        <v>32255333004</v>
      </c>
      <c r="E87" s="5">
        <v>32573137114</v>
      </c>
      <c r="F87" s="5">
        <v>33466801257</v>
      </c>
      <c r="G87" s="5">
        <v>32012116514</v>
      </c>
      <c r="I87" s="5">
        <v>32573137114</v>
      </c>
      <c r="J87" s="5">
        <v>30530306856</v>
      </c>
      <c r="K87" s="5">
        <v>19069448520</v>
      </c>
      <c r="L87" s="5">
        <v>19768408332</v>
      </c>
      <c r="M87" s="5">
        <v>20337862484</v>
      </c>
      <c r="N87" s="5">
        <v>21158494383</v>
      </c>
    </row>
    <row r="88" spans="3:14" ht="15.5" x14ac:dyDescent="0.35">
      <c r="C88" t="s">
        <v>109</v>
      </c>
      <c r="D88" s="5">
        <v>1312386303</v>
      </c>
      <c r="E88" s="5">
        <v>1312386303</v>
      </c>
      <c r="F88" s="5">
        <v>1104744356</v>
      </c>
      <c r="G88" s="5">
        <v>1104744356</v>
      </c>
      <c r="I88" s="5">
        <v>1312386303</v>
      </c>
      <c r="J88" s="5">
        <v>1104744356</v>
      </c>
      <c r="K88" s="5">
        <v>843893624</v>
      </c>
      <c r="L88" s="5">
        <v>576160710</v>
      </c>
      <c r="M88" s="5">
        <v>447289055</v>
      </c>
      <c r="N88" s="5">
        <v>342647477</v>
      </c>
    </row>
    <row r="89" spans="3:14" ht="15.5" x14ac:dyDescent="0.35">
      <c r="C89" t="s">
        <v>110</v>
      </c>
      <c r="D89" s="5">
        <v>52921743498</v>
      </c>
      <c r="E89" s="5">
        <v>51227940002</v>
      </c>
      <c r="F89" s="5">
        <v>51186320932</v>
      </c>
      <c r="G89" s="5">
        <v>46631545540</v>
      </c>
      <c r="I89" s="5">
        <v>51227940002</v>
      </c>
      <c r="J89" s="5">
        <v>44521097720</v>
      </c>
      <c r="K89" s="5">
        <v>23701813763</v>
      </c>
      <c r="L89" s="5">
        <v>22024401804</v>
      </c>
      <c r="M89" s="5">
        <v>20985411735</v>
      </c>
      <c r="N89" s="5">
        <v>22110010847</v>
      </c>
    </row>
    <row r="90" spans="3:14" ht="15.5" x14ac:dyDescent="0.35">
      <c r="C90" t="s">
        <v>111</v>
      </c>
      <c r="D90" s="5">
        <v>204381379975</v>
      </c>
      <c r="E90" s="5">
        <v>205701544805</v>
      </c>
      <c r="F90" s="5">
        <v>194043681033</v>
      </c>
      <c r="G90" s="5">
        <v>207297068810</v>
      </c>
      <c r="I90" s="5">
        <v>205701544805</v>
      </c>
      <c r="J90" s="5">
        <v>215821427270</v>
      </c>
      <c r="K90" s="5">
        <v>91907599447</v>
      </c>
      <c r="L90" s="5">
        <v>73990273824</v>
      </c>
      <c r="M90" s="5">
        <v>57154204172</v>
      </c>
      <c r="N90" s="5">
        <v>61906693859</v>
      </c>
    </row>
    <row r="91" spans="3:14" ht="15.5" x14ac:dyDescent="0.35">
      <c r="C91" t="s">
        <v>112</v>
      </c>
    </row>
    <row r="92" spans="3:14" ht="15.5" x14ac:dyDescent="0.35">
      <c r="C92" t="s">
        <v>113</v>
      </c>
    </row>
    <row r="93" spans="3:14" ht="15.5" x14ac:dyDescent="0.35">
      <c r="C93" t="s">
        <v>114</v>
      </c>
      <c r="D93" s="5">
        <v>85707736466</v>
      </c>
      <c r="E93" s="5">
        <v>82484632287</v>
      </c>
      <c r="F93" s="5">
        <v>73056273694</v>
      </c>
      <c r="G93" s="5">
        <v>83698794927</v>
      </c>
      <c r="I93" s="5">
        <v>82484632287</v>
      </c>
      <c r="J93" s="5">
        <v>91922402087</v>
      </c>
      <c r="K93" s="5">
        <v>58347394795</v>
      </c>
      <c r="L93" s="5">
        <v>40771099055</v>
      </c>
      <c r="M93" s="5">
        <v>28249367226</v>
      </c>
      <c r="N93" s="5">
        <v>35395417912</v>
      </c>
    </row>
    <row r="94" spans="3:14" ht="15.5" x14ac:dyDescent="0.35">
      <c r="C94" t="s">
        <v>311</v>
      </c>
      <c r="D94" s="5">
        <v>33615007319</v>
      </c>
      <c r="E94" s="5">
        <v>33995684866</v>
      </c>
      <c r="F94" s="5">
        <v>33902091889</v>
      </c>
      <c r="G94" s="5">
        <v>37071345754</v>
      </c>
      <c r="I94" s="5">
        <v>33995684866</v>
      </c>
      <c r="J94" s="5">
        <v>53529645142</v>
      </c>
      <c r="K94" s="5">
        <v>13476708270</v>
      </c>
      <c r="L94" s="5">
        <v>8659934995</v>
      </c>
      <c r="M94" s="5">
        <v>7221818458</v>
      </c>
      <c r="N94" s="5">
        <v>7144244111</v>
      </c>
    </row>
    <row r="95" spans="3:14" ht="15.5" x14ac:dyDescent="0.35">
      <c r="C95" t="s">
        <v>115</v>
      </c>
    </row>
    <row r="96" spans="3:14" ht="15.5" x14ac:dyDescent="0.35">
      <c r="C96" t="s">
        <v>312</v>
      </c>
      <c r="D96" s="5">
        <v>43732115327</v>
      </c>
      <c r="E96" s="5">
        <v>37215243932</v>
      </c>
      <c r="F96" s="5">
        <v>31208011240</v>
      </c>
      <c r="G96" s="5">
        <v>38996190051</v>
      </c>
      <c r="I96" s="5">
        <v>37215243932</v>
      </c>
      <c r="J96" s="5">
        <v>32508992835</v>
      </c>
      <c r="K96" s="5">
        <v>41380947465</v>
      </c>
      <c r="L96" s="5">
        <v>29247604296</v>
      </c>
      <c r="M96" s="5">
        <v>18246503345</v>
      </c>
      <c r="N96" s="5">
        <v>25562743006</v>
      </c>
    </row>
    <row r="97" spans="3:14" ht="15.5" x14ac:dyDescent="0.35">
      <c r="C97" t="s">
        <v>119</v>
      </c>
      <c r="D97" s="5">
        <v>1814387012</v>
      </c>
      <c r="E97" s="5">
        <v>2148805405</v>
      </c>
      <c r="F97" s="5">
        <v>262177866</v>
      </c>
      <c r="G97" s="5">
        <v>257066231</v>
      </c>
      <c r="I97" s="5">
        <v>2148805405</v>
      </c>
      <c r="J97" s="5">
        <v>484095158</v>
      </c>
      <c r="K97" s="5">
        <v>367437695</v>
      </c>
      <c r="L97" s="5">
        <v>189943853</v>
      </c>
      <c r="M97" s="5">
        <v>211247288</v>
      </c>
      <c r="N97" s="5">
        <v>191082090</v>
      </c>
    </row>
    <row r="98" spans="3:14" ht="15.5" x14ac:dyDescent="0.35">
      <c r="C98" t="s">
        <v>118</v>
      </c>
      <c r="D98" s="5">
        <v>2446378757</v>
      </c>
      <c r="E98" s="5">
        <v>5114351670</v>
      </c>
      <c r="F98" s="5">
        <v>3344296007</v>
      </c>
      <c r="G98" s="5">
        <v>3639786060</v>
      </c>
      <c r="I98" s="5">
        <v>5114351670</v>
      </c>
      <c r="J98" s="5">
        <v>1986539629</v>
      </c>
      <c r="K98" s="5">
        <v>758650539</v>
      </c>
      <c r="L98" s="5">
        <v>791686643</v>
      </c>
      <c r="M98" s="5">
        <v>1480477115</v>
      </c>
      <c r="N98" s="5">
        <v>1386511378</v>
      </c>
    </row>
    <row r="99" spans="3:14" ht="15.5" x14ac:dyDescent="0.35">
      <c r="C99" t="s">
        <v>313</v>
      </c>
    </row>
    <row r="100" spans="3:14" ht="15.5" x14ac:dyDescent="0.35">
      <c r="C100" t="s">
        <v>345</v>
      </c>
      <c r="D100" s="5">
        <v>8714859115</v>
      </c>
      <c r="E100" s="5">
        <v>9427003218</v>
      </c>
      <c r="F100" s="5">
        <v>10177461722</v>
      </c>
      <c r="G100" s="5">
        <v>10856271990</v>
      </c>
      <c r="I100" s="5">
        <v>9427003218</v>
      </c>
      <c r="J100" s="5">
        <v>12209093151</v>
      </c>
      <c r="K100" s="5">
        <v>6575732354</v>
      </c>
      <c r="L100" s="5">
        <v>9063776620</v>
      </c>
      <c r="M100" s="5">
        <v>9220120596</v>
      </c>
      <c r="N100" s="5">
        <v>10303520985</v>
      </c>
    </row>
    <row r="101" spans="3:14" ht="15.5" x14ac:dyDescent="0.35">
      <c r="C101" t="s">
        <v>125</v>
      </c>
      <c r="D101" s="5">
        <v>1163845447</v>
      </c>
      <c r="E101" s="5">
        <v>1462116345</v>
      </c>
      <c r="F101" s="5">
        <v>1755423598</v>
      </c>
      <c r="G101" s="5">
        <v>1183865071</v>
      </c>
      <c r="I101" s="5">
        <v>1462116345</v>
      </c>
      <c r="J101" s="5">
        <v>523253069</v>
      </c>
      <c r="K101" s="5">
        <v>75637712</v>
      </c>
      <c r="L101" s="5">
        <v>166402964</v>
      </c>
      <c r="N101" s="5">
        <v>5930840</v>
      </c>
    </row>
    <row r="102" spans="3:14" ht="15.5" x14ac:dyDescent="0.35">
      <c r="C102" t="s">
        <v>315</v>
      </c>
      <c r="D102" s="5">
        <v>3962258720</v>
      </c>
      <c r="E102" s="5">
        <v>3921397017</v>
      </c>
      <c r="F102" s="5">
        <v>3838581361</v>
      </c>
      <c r="G102" s="5">
        <v>3507388826</v>
      </c>
      <c r="I102" s="5">
        <v>3921397017</v>
      </c>
      <c r="J102" s="5">
        <v>3359131479</v>
      </c>
      <c r="K102" s="5">
        <v>2363650826</v>
      </c>
      <c r="L102" s="5">
        <v>1881929268</v>
      </c>
      <c r="M102" s="5">
        <v>1089321020</v>
      </c>
      <c r="N102" s="5">
        <v>1110837327</v>
      </c>
    </row>
    <row r="103" spans="3:14" ht="15.5" x14ac:dyDescent="0.35">
      <c r="C103" t="s">
        <v>121</v>
      </c>
      <c r="D103" s="5">
        <v>14917231922</v>
      </c>
      <c r="E103" s="5">
        <v>15927646923</v>
      </c>
      <c r="F103" s="5">
        <v>16051023242</v>
      </c>
      <c r="G103" s="5">
        <v>16158274983</v>
      </c>
      <c r="I103" s="5">
        <v>15927646923</v>
      </c>
      <c r="J103" s="5">
        <v>16850484142</v>
      </c>
      <c r="K103" s="5">
        <v>10054646018</v>
      </c>
      <c r="L103" s="5">
        <v>18824061054</v>
      </c>
      <c r="M103" s="5">
        <v>20593011040</v>
      </c>
      <c r="N103" s="5">
        <v>23167667283</v>
      </c>
    </row>
    <row r="104" spans="3:14" ht="15.5" x14ac:dyDescent="0.35">
      <c r="C104" t="s">
        <v>122</v>
      </c>
      <c r="D104" s="5">
        <v>14917231922</v>
      </c>
      <c r="E104" s="5">
        <v>15927646923</v>
      </c>
      <c r="F104" s="5">
        <v>16051023242</v>
      </c>
      <c r="G104" s="5">
        <v>16158274983</v>
      </c>
      <c r="I104" s="5">
        <v>15927646923</v>
      </c>
      <c r="J104" s="5">
        <v>16850484142</v>
      </c>
      <c r="K104" s="5">
        <v>10054646018</v>
      </c>
      <c r="L104" s="5">
        <v>18824061054</v>
      </c>
      <c r="M104" s="5">
        <v>20593011040</v>
      </c>
      <c r="N104" s="5">
        <v>23167667283</v>
      </c>
    </row>
    <row r="105" spans="3:14" ht="15.5" x14ac:dyDescent="0.35">
      <c r="C105" t="s">
        <v>316</v>
      </c>
    </row>
    <row r="106" spans="3:14" ht="15.5" x14ac:dyDescent="0.35">
      <c r="C106" t="s">
        <v>317</v>
      </c>
      <c r="D106" s="5">
        <v>9878704562</v>
      </c>
      <c r="E106" s="5">
        <v>10889119563</v>
      </c>
      <c r="F106" s="5">
        <v>11932885320</v>
      </c>
      <c r="G106" s="5">
        <v>12040137061</v>
      </c>
      <c r="I106" s="5">
        <v>10889119563</v>
      </c>
      <c r="J106" s="5">
        <v>12732346220</v>
      </c>
      <c r="K106" s="5">
        <v>6651370066</v>
      </c>
      <c r="L106" s="5">
        <v>9230179584</v>
      </c>
      <c r="M106" s="5">
        <v>9220120596</v>
      </c>
      <c r="N106" s="5">
        <v>10309451825</v>
      </c>
    </row>
    <row r="107" spans="3:14" ht="15.5" x14ac:dyDescent="0.35">
      <c r="C107" t="s">
        <v>116</v>
      </c>
    </row>
    <row r="108" spans="3:14" ht="15.5" x14ac:dyDescent="0.35">
      <c r="C108" t="s">
        <v>318</v>
      </c>
      <c r="K108" s="5">
        <v>81973647</v>
      </c>
      <c r="L108" s="5">
        <v>7208129070</v>
      </c>
      <c r="M108" s="5">
        <v>9572918291</v>
      </c>
      <c r="N108" s="5">
        <v>11533886839</v>
      </c>
    </row>
    <row r="109" spans="3:14" ht="15.5" x14ac:dyDescent="0.35">
      <c r="C109" t="s">
        <v>127</v>
      </c>
      <c r="D109" s="5">
        <v>100624968388</v>
      </c>
      <c r="E109" s="5">
        <v>98412279210</v>
      </c>
      <c r="F109" s="5">
        <v>89107296936</v>
      </c>
      <c r="G109" s="5">
        <v>99857069910</v>
      </c>
      <c r="I109" s="5">
        <v>98412279210</v>
      </c>
      <c r="J109" s="5">
        <v>108772886229</v>
      </c>
      <c r="K109" s="5">
        <v>68402040813</v>
      </c>
      <c r="L109" s="5">
        <v>59595160109</v>
      </c>
      <c r="M109" s="5">
        <v>48842378266</v>
      </c>
      <c r="N109" s="5">
        <v>58563085195</v>
      </c>
    </row>
    <row r="110" spans="3:14" ht="15.5" x14ac:dyDescent="0.35">
      <c r="C110" t="s">
        <v>128</v>
      </c>
    </row>
    <row r="111" spans="3:14" ht="15.5" x14ac:dyDescent="0.35">
      <c r="C111" t="s">
        <v>129</v>
      </c>
      <c r="D111" s="5">
        <v>23281530480</v>
      </c>
      <c r="E111" s="5">
        <v>23281530480</v>
      </c>
      <c r="F111" s="5">
        <v>23281530480</v>
      </c>
      <c r="G111" s="5">
        <v>23281530480</v>
      </c>
      <c r="I111" s="5">
        <v>23281530480</v>
      </c>
      <c r="J111" s="5">
        <v>23281458190</v>
      </c>
      <c r="K111" s="5">
        <v>18625000000</v>
      </c>
      <c r="L111" s="5">
        <v>2625000000</v>
      </c>
      <c r="M111" s="5">
        <v>2500000000</v>
      </c>
      <c r="N111" s="5">
        <v>2500000000</v>
      </c>
    </row>
    <row r="112" spans="3:14" ht="15.5" x14ac:dyDescent="0.35">
      <c r="C112" t="s">
        <v>130</v>
      </c>
      <c r="D112" s="5">
        <v>73815421212</v>
      </c>
      <c r="E112" s="5">
        <v>73815421212</v>
      </c>
      <c r="F112" s="5">
        <v>73815421212</v>
      </c>
      <c r="G112" s="5">
        <v>73815421212</v>
      </c>
      <c r="I112" s="5">
        <v>73815421212</v>
      </c>
      <c r="J112" s="5">
        <v>73814047702</v>
      </c>
    </row>
    <row r="113" spans="2:14" ht="15.5" x14ac:dyDescent="0.35">
      <c r="C113" t="s">
        <v>131</v>
      </c>
      <c r="D113" s="5">
        <v>6660298884</v>
      </c>
      <c r="E113" s="5">
        <v>10192991973</v>
      </c>
      <c r="F113" s="5">
        <v>7823925507</v>
      </c>
      <c r="G113" s="5">
        <v>10327376862</v>
      </c>
      <c r="I113" s="5">
        <v>10192991973</v>
      </c>
      <c r="J113" s="5">
        <v>9937135173</v>
      </c>
      <c r="K113" s="5">
        <v>4910221746</v>
      </c>
      <c r="L113" s="5">
        <v>11786306740</v>
      </c>
      <c r="M113" s="5">
        <v>5819065719</v>
      </c>
      <c r="N113" s="5">
        <v>843608664</v>
      </c>
    </row>
    <row r="114" spans="2:14" ht="15.5" x14ac:dyDescent="0.35">
      <c r="C114" t="s">
        <v>132</v>
      </c>
      <c r="D114" s="5">
        <v>400000000</v>
      </c>
      <c r="E114" s="5">
        <v>400000000</v>
      </c>
      <c r="F114" s="5">
        <v>400000000</v>
      </c>
      <c r="G114" s="5">
        <v>400000000</v>
      </c>
      <c r="I114" s="5">
        <v>400000000</v>
      </c>
      <c r="J114" s="5">
        <v>400000000</v>
      </c>
      <c r="K114" s="5">
        <v>400000000</v>
      </c>
    </row>
    <row r="115" spans="2:14" ht="15.5" x14ac:dyDescent="0.35">
      <c r="C115" t="s">
        <v>133</v>
      </c>
      <c r="D115" s="5">
        <v>6260298884</v>
      </c>
      <c r="E115" s="5">
        <v>9792991973</v>
      </c>
      <c r="F115" s="5">
        <v>7423925507</v>
      </c>
      <c r="G115" s="5">
        <v>9927376862</v>
      </c>
      <c r="I115" s="5">
        <v>9792991973</v>
      </c>
      <c r="J115" s="5">
        <v>9537135173</v>
      </c>
      <c r="K115" s="5">
        <v>4510221746</v>
      </c>
      <c r="L115" s="5">
        <v>11786306740</v>
      </c>
      <c r="M115" s="5">
        <v>5819065719</v>
      </c>
      <c r="N115" s="5">
        <v>843608664</v>
      </c>
    </row>
    <row r="116" spans="2:14" ht="15.5" x14ac:dyDescent="0.35">
      <c r="C116" t="s">
        <v>134</v>
      </c>
      <c r="D116" s="5">
        <v>6660298884</v>
      </c>
      <c r="E116" s="5">
        <v>10192991973</v>
      </c>
      <c r="F116" s="5">
        <v>7823925507</v>
      </c>
      <c r="G116" s="5">
        <v>10327376862</v>
      </c>
      <c r="I116" s="5">
        <v>10192991973</v>
      </c>
      <c r="J116" s="5">
        <v>9937135173</v>
      </c>
      <c r="K116" s="5">
        <v>4910221746</v>
      </c>
      <c r="L116" s="5">
        <v>11786306740</v>
      </c>
      <c r="M116" s="5">
        <v>5819065719</v>
      </c>
      <c r="N116" s="5">
        <v>843608664</v>
      </c>
    </row>
    <row r="117" spans="2:14" ht="15.5" x14ac:dyDescent="0.35">
      <c r="C117" t="s">
        <v>9</v>
      </c>
      <c r="D117" s="5">
        <v>103756411587</v>
      </c>
      <c r="E117" s="5">
        <v>107289265595</v>
      </c>
      <c r="F117" s="5">
        <v>104936384097</v>
      </c>
      <c r="G117" s="5">
        <v>107439998900</v>
      </c>
      <c r="I117" s="5">
        <v>107289265595</v>
      </c>
      <c r="J117" s="5">
        <v>107048541041</v>
      </c>
      <c r="K117" s="5">
        <v>23505558634</v>
      </c>
      <c r="L117" s="5">
        <v>14395113715</v>
      </c>
      <c r="M117" s="5">
        <v>8311825906</v>
      </c>
      <c r="N117" s="5">
        <v>3343608664</v>
      </c>
    </row>
    <row r="118" spans="2:14" ht="15.5" x14ac:dyDescent="0.35">
      <c r="C118" t="s">
        <v>136</v>
      </c>
      <c r="D118" s="5">
        <v>204381379975</v>
      </c>
      <c r="E118" s="5">
        <v>205701544805</v>
      </c>
      <c r="F118" s="5">
        <v>194043681033</v>
      </c>
      <c r="G118" s="5">
        <v>207297068810</v>
      </c>
      <c r="I118" s="5">
        <v>205701544805</v>
      </c>
      <c r="J118" s="5">
        <v>215821427270</v>
      </c>
      <c r="K118" s="5">
        <v>91907599447</v>
      </c>
      <c r="L118" s="5">
        <v>73990273824</v>
      </c>
      <c r="M118" s="5">
        <v>57154204172</v>
      </c>
      <c r="N118" s="5">
        <v>61906693859</v>
      </c>
    </row>
    <row r="119" spans="2:14" ht="15.5" x14ac:dyDescent="0.35">
      <c r="C119" t="s">
        <v>137</v>
      </c>
      <c r="D119" s="5">
        <v>2328153048</v>
      </c>
      <c r="E119" s="5">
        <v>2328153048</v>
      </c>
      <c r="F119" s="5">
        <v>2328153048</v>
      </c>
      <c r="G119" s="5">
        <v>2328153048</v>
      </c>
      <c r="I119" s="5">
        <v>2328153048</v>
      </c>
      <c r="J119" s="5">
        <v>2328153048</v>
      </c>
      <c r="K119" s="5">
        <v>1862500000</v>
      </c>
      <c r="L119" s="5">
        <v>262500</v>
      </c>
      <c r="M119" s="5">
        <v>250000</v>
      </c>
      <c r="N119" s="5">
        <v>250000</v>
      </c>
    </row>
    <row r="121" spans="2:14" ht="15.5" x14ac:dyDescent="0.35">
      <c r="B121" t="s">
        <v>138</v>
      </c>
      <c r="C121" t="s">
        <v>139</v>
      </c>
      <c r="D121" s="5">
        <v>131617614</v>
      </c>
      <c r="E121" s="5">
        <v>2791880368</v>
      </c>
      <c r="F121" s="5">
        <v>-873474123</v>
      </c>
      <c r="G121" s="5">
        <v>18625925982</v>
      </c>
      <c r="I121" s="5">
        <v>8501927599</v>
      </c>
      <c r="J121" s="5">
        <v>-35133470625</v>
      </c>
      <c r="K121" s="5">
        <v>-1178753852</v>
      </c>
      <c r="L121" s="5">
        <v>1251808425</v>
      </c>
      <c r="M121" s="5">
        <v>3598630660</v>
      </c>
      <c r="N121" s="5">
        <v>-823982611</v>
      </c>
    </row>
    <row r="122" spans="2:14" ht="15.5" x14ac:dyDescent="0.35">
      <c r="C122" t="s">
        <v>140</v>
      </c>
      <c r="D122" s="5">
        <v>42126679830</v>
      </c>
      <c r="E122" s="5">
        <v>47709957262</v>
      </c>
      <c r="F122" s="5">
        <v>54501093345</v>
      </c>
      <c r="G122" s="5">
        <v>59646233066</v>
      </c>
      <c r="I122" s="5">
        <v>214611153715</v>
      </c>
      <c r="J122" s="5">
        <v>213056833921</v>
      </c>
      <c r="K122" s="5">
        <v>206287019261</v>
      </c>
      <c r="L122" s="5">
        <v>135215263482</v>
      </c>
      <c r="M122" s="5">
        <v>129335683397</v>
      </c>
      <c r="N122" s="5">
        <v>84436698830</v>
      </c>
    </row>
    <row r="123" spans="2:14" ht="15.5" x14ac:dyDescent="0.35">
      <c r="C123" t="s">
        <v>143</v>
      </c>
      <c r="D123" s="5">
        <v>-25522998322</v>
      </c>
      <c r="E123" s="5">
        <v>-34777408409</v>
      </c>
      <c r="F123" s="5">
        <v>-42467723446</v>
      </c>
      <c r="G123" s="5">
        <v>-31308186949</v>
      </c>
      <c r="I123" s="5">
        <v>-159161800940</v>
      </c>
      <c r="J123" s="5">
        <v>-198275858929</v>
      </c>
      <c r="K123" s="5">
        <v>-162600936127</v>
      </c>
      <c r="L123" s="5">
        <v>-103392951445</v>
      </c>
      <c r="M123" s="5">
        <v>-100917414742</v>
      </c>
      <c r="N123" s="5">
        <v>-69847735822</v>
      </c>
    </row>
    <row r="124" spans="2:14" ht="15.5" x14ac:dyDescent="0.35">
      <c r="C124" t="s">
        <v>371</v>
      </c>
      <c r="D124" s="5">
        <v>-8174140388</v>
      </c>
      <c r="E124" s="5">
        <v>-8817187415</v>
      </c>
      <c r="F124" s="5">
        <v>-8182207524</v>
      </c>
      <c r="G124" s="5">
        <v>-6068313894</v>
      </c>
      <c r="I124" s="5">
        <v>-30939309004</v>
      </c>
      <c r="J124" s="5">
        <v>-30609641723</v>
      </c>
      <c r="K124" s="5">
        <v>-26136130518</v>
      </c>
      <c r="L124" s="5">
        <v>-16200586390</v>
      </c>
      <c r="M124" s="5">
        <v>-15182885593</v>
      </c>
      <c r="N124" s="5">
        <v>-9127506508</v>
      </c>
    </row>
    <row r="125" spans="2:14" ht="15.5" x14ac:dyDescent="0.35">
      <c r="C125" t="s">
        <v>865</v>
      </c>
      <c r="D125" s="5">
        <v>-6794271908</v>
      </c>
      <c r="E125" s="5">
        <v>-388546874</v>
      </c>
      <c r="F125" s="5">
        <v>-2827643677</v>
      </c>
      <c r="G125" s="5">
        <v>-1952860926</v>
      </c>
      <c r="I125" s="5">
        <v>-9697853573</v>
      </c>
      <c r="J125" s="5">
        <v>-11366059093</v>
      </c>
      <c r="K125" s="5">
        <v>-11500876673</v>
      </c>
      <c r="L125" s="5">
        <v>-7877425012</v>
      </c>
      <c r="M125" s="5">
        <v>-5648790484</v>
      </c>
      <c r="N125" s="5">
        <v>-2469311182</v>
      </c>
    </row>
    <row r="126" spans="2:14" ht="15.5" x14ac:dyDescent="0.35">
      <c r="C126" t="s">
        <v>157</v>
      </c>
      <c r="D126" s="5">
        <v>158523267</v>
      </c>
      <c r="E126" s="5">
        <v>581797253</v>
      </c>
      <c r="F126" s="5">
        <v>62332534</v>
      </c>
      <c r="G126" s="5">
        <v>1615967</v>
      </c>
      <c r="I126" s="5">
        <v>734955389</v>
      </c>
      <c r="J126" s="5">
        <v>152109470</v>
      </c>
      <c r="K126" s="5">
        <v>7609354</v>
      </c>
      <c r="L126" s="5">
        <v>9010444</v>
      </c>
      <c r="M126" s="5">
        <v>9692731</v>
      </c>
      <c r="N126" s="5">
        <v>15471947</v>
      </c>
    </row>
    <row r="127" spans="2:14" ht="15.5" x14ac:dyDescent="0.35">
      <c r="C127" t="s">
        <v>156</v>
      </c>
      <c r="D127" s="5">
        <v>-1026436465</v>
      </c>
      <c r="E127" s="5">
        <v>-1012940849</v>
      </c>
      <c r="F127" s="5">
        <v>-1331091955</v>
      </c>
      <c r="G127" s="5">
        <v>-1563811417</v>
      </c>
      <c r="I127" s="5">
        <v>-5324721773</v>
      </c>
      <c r="J127" s="5">
        <v>-4283597787</v>
      </c>
      <c r="K127" s="5">
        <v>-3139546572</v>
      </c>
      <c r="L127" s="5">
        <v>-2617701361</v>
      </c>
      <c r="M127" s="5">
        <v>-2596271000</v>
      </c>
      <c r="N127" s="5">
        <v>-2839119876</v>
      </c>
    </row>
    <row r="128" spans="2:14" ht="15.5" x14ac:dyDescent="0.35">
      <c r="C128" t="s">
        <v>866</v>
      </c>
      <c r="G128" s="5">
        <v>778736435</v>
      </c>
      <c r="I128" s="5">
        <v>778736435</v>
      </c>
      <c r="J128" s="5">
        <v>6967170</v>
      </c>
    </row>
    <row r="129" spans="3:14" ht="15.5" x14ac:dyDescent="0.35">
      <c r="C129" t="s">
        <v>146</v>
      </c>
      <c r="D129" s="5">
        <v>-635738400</v>
      </c>
      <c r="E129" s="5">
        <v>-503790600</v>
      </c>
      <c r="F129" s="5">
        <v>-628233400</v>
      </c>
      <c r="G129" s="5">
        <v>-907486300</v>
      </c>
      <c r="I129" s="5">
        <v>-2499232650</v>
      </c>
      <c r="J129" s="5">
        <v>-3814223654</v>
      </c>
      <c r="K129" s="5">
        <v>-4095892577</v>
      </c>
      <c r="L129" s="5">
        <v>-3883801293</v>
      </c>
      <c r="M129" s="5">
        <v>-1401383649</v>
      </c>
      <c r="N129" s="5">
        <v>-992480000</v>
      </c>
    </row>
    <row r="130" spans="3:14" ht="15.5" x14ac:dyDescent="0.35">
      <c r="C130" t="s">
        <v>159</v>
      </c>
      <c r="D130" s="5">
        <v>-1338739709</v>
      </c>
      <c r="E130" s="5">
        <v>-933075987</v>
      </c>
      <c r="F130" s="5">
        <v>-359435431</v>
      </c>
      <c r="G130" s="5">
        <v>-1675539464</v>
      </c>
      <c r="I130" s="5">
        <v>-3766856602</v>
      </c>
      <c r="J130" s="5">
        <v>96888058617</v>
      </c>
      <c r="K130" s="5">
        <v>-3223243383</v>
      </c>
      <c r="L130" s="5">
        <v>-1709417743</v>
      </c>
      <c r="M130" s="5">
        <v>-3071816084</v>
      </c>
      <c r="N130" s="5">
        <v>-2373130193</v>
      </c>
    </row>
    <row r="131" spans="3:14" ht="15.5" x14ac:dyDescent="0.35">
      <c r="C131" t="s">
        <v>160</v>
      </c>
      <c r="D131" s="5">
        <v>-395375896</v>
      </c>
      <c r="E131" s="5">
        <v>-4173495455</v>
      </c>
      <c r="F131" s="5">
        <v>-2903307611</v>
      </c>
      <c r="G131" s="5">
        <v>-702627640</v>
      </c>
      <c r="I131" s="5">
        <v>-10208300923</v>
      </c>
      <c r="J131" s="5">
        <v>-12246105625</v>
      </c>
      <c r="K131" s="5">
        <v>-903488816</v>
      </c>
      <c r="L131" s="5">
        <v>-724558290</v>
      </c>
      <c r="M131" s="5">
        <v>-483423399</v>
      </c>
      <c r="N131" s="5">
        <v>-1664453936</v>
      </c>
    </row>
    <row r="132" spans="3:14" ht="15.5" x14ac:dyDescent="0.35">
      <c r="C132" t="s">
        <v>161</v>
      </c>
      <c r="D132" s="5">
        <v>-162777652</v>
      </c>
      <c r="E132" s="5">
        <v>-211952863</v>
      </c>
      <c r="F132" s="5">
        <v>-636797379</v>
      </c>
      <c r="G132" s="5">
        <v>-607627640</v>
      </c>
      <c r="I132" s="5">
        <v>-1567961422</v>
      </c>
      <c r="J132" s="5">
        <v>-3027551041</v>
      </c>
      <c r="K132" s="5">
        <v>-429524852</v>
      </c>
      <c r="L132" s="5">
        <v>-365258290</v>
      </c>
      <c r="M132" s="5">
        <v>-563423399</v>
      </c>
      <c r="N132" s="5">
        <v>-834453936</v>
      </c>
    </row>
    <row r="133" spans="3:14" ht="15.5" x14ac:dyDescent="0.35">
      <c r="C133" t="s">
        <v>593</v>
      </c>
      <c r="D133" s="5">
        <v>-1260598244</v>
      </c>
      <c r="E133" s="5">
        <v>-961542592</v>
      </c>
      <c r="F133" s="5">
        <v>-2434510232</v>
      </c>
      <c r="G133" s="5">
        <v>85000000</v>
      </c>
      <c r="I133" s="5">
        <v>-4837528690</v>
      </c>
      <c r="J133" s="5">
        <v>-8249590620</v>
      </c>
    </row>
    <row r="134" spans="3:14" ht="15.5" x14ac:dyDescent="0.35">
      <c r="C134" t="s">
        <v>867</v>
      </c>
      <c r="D134" s="5">
        <v>1500000000</v>
      </c>
      <c r="E134" s="5">
        <v>-3000000000</v>
      </c>
      <c r="I134" s="5">
        <v>-3000000000</v>
      </c>
    </row>
    <row r="135" spans="3:14" ht="15.5" x14ac:dyDescent="0.35">
      <c r="C135" t="s">
        <v>868</v>
      </c>
      <c r="D135" s="5">
        <v>1000000</v>
      </c>
      <c r="E135" s="5">
        <v>168000000</v>
      </c>
      <c r="I135" s="5">
        <v>168000000</v>
      </c>
      <c r="J135" s="5">
        <v>123000000</v>
      </c>
    </row>
    <row r="136" spans="3:14" ht="15.5" x14ac:dyDescent="0.35">
      <c r="C136" t="s">
        <v>352</v>
      </c>
      <c r="E136" s="5">
        <v>-168000000</v>
      </c>
      <c r="F136" s="5">
        <v>168000000</v>
      </c>
      <c r="L136" s="5">
        <v>270700000</v>
      </c>
      <c r="M136" s="5">
        <v>80000000</v>
      </c>
    </row>
    <row r="137" spans="3:14" ht="15.5" x14ac:dyDescent="0.35">
      <c r="C137" t="s">
        <v>734</v>
      </c>
      <c r="D137" s="5">
        <v>-473000000</v>
      </c>
      <c r="G137" s="5">
        <v>-180000000</v>
      </c>
      <c r="I137" s="5">
        <v>-970810811</v>
      </c>
      <c r="J137" s="5">
        <v>-1091963964</v>
      </c>
      <c r="K137" s="5">
        <v>-473963964</v>
      </c>
      <c r="L137" s="5">
        <v>-630000000</v>
      </c>
      <c r="N137" s="5">
        <v>-830000000</v>
      </c>
    </row>
    <row r="138" spans="3:14" ht="15.5" x14ac:dyDescent="0.35">
      <c r="C138" t="s">
        <v>170</v>
      </c>
      <c r="D138" s="5">
        <v>-1338739709</v>
      </c>
      <c r="E138" s="5">
        <v>-933075987</v>
      </c>
      <c r="F138" s="5">
        <v>-359435431</v>
      </c>
      <c r="G138" s="5">
        <v>-1675539464</v>
      </c>
      <c r="I138" s="5">
        <v>-3766856602</v>
      </c>
      <c r="J138" s="5">
        <v>96888058617</v>
      </c>
      <c r="K138" s="5">
        <v>-3223243383</v>
      </c>
      <c r="L138" s="5">
        <v>-1709417743</v>
      </c>
      <c r="M138" s="5">
        <v>-3071816084</v>
      </c>
      <c r="N138" s="5">
        <v>-2373130193</v>
      </c>
    </row>
    <row r="139" spans="3:14" ht="15.5" x14ac:dyDescent="0.35">
      <c r="C139" t="s">
        <v>869</v>
      </c>
      <c r="D139" s="5">
        <v>-690622594</v>
      </c>
      <c r="E139" s="5">
        <v>-679081554</v>
      </c>
      <c r="F139" s="5">
        <v>-737908035</v>
      </c>
      <c r="G139" s="5">
        <v>-759349571</v>
      </c>
      <c r="I139" s="5">
        <v>-2980077988</v>
      </c>
      <c r="J139" s="5">
        <v>-13989874981</v>
      </c>
      <c r="K139" s="5">
        <v>-11006322708</v>
      </c>
      <c r="L139" s="5">
        <v>-1405864514</v>
      </c>
      <c r="M139" s="5">
        <v>-1043512318</v>
      </c>
      <c r="N139" s="5">
        <v>-1298789804</v>
      </c>
    </row>
    <row r="140" spans="3:14" ht="15.5" x14ac:dyDescent="0.35">
      <c r="C140" t="s">
        <v>870</v>
      </c>
      <c r="J140" s="5">
        <v>11605428192</v>
      </c>
      <c r="K140" s="5">
        <v>9000000000</v>
      </c>
      <c r="L140" s="5">
        <v>1957294374</v>
      </c>
    </row>
    <row r="141" spans="3:14" ht="15.5" x14ac:dyDescent="0.35">
      <c r="C141" t="s">
        <v>354</v>
      </c>
      <c r="D141" s="5">
        <v>14076570929</v>
      </c>
      <c r="E141" s="5">
        <v>22610021050</v>
      </c>
      <c r="F141" s="5">
        <v>28772232941</v>
      </c>
      <c r="G141" s="5">
        <v>10684168078</v>
      </c>
      <c r="I141" s="5">
        <v>84126553838</v>
      </c>
      <c r="J141" s="5">
        <v>28023129002</v>
      </c>
    </row>
    <row r="142" spans="3:14" ht="15.5" x14ac:dyDescent="0.35">
      <c r="C142" t="s">
        <v>353</v>
      </c>
      <c r="D142" s="5">
        <v>-14445757340</v>
      </c>
      <c r="E142" s="5">
        <v>-22516894956</v>
      </c>
      <c r="F142" s="5">
        <v>-28095287045</v>
      </c>
      <c r="G142" s="5">
        <v>-11429118992</v>
      </c>
      <c r="I142" s="5">
        <v>-83999685720</v>
      </c>
      <c r="J142" s="5">
        <v>-8150000000</v>
      </c>
    </row>
    <row r="143" spans="3:14" ht="15.5" x14ac:dyDescent="0.35">
      <c r="C143" t="s">
        <v>633</v>
      </c>
      <c r="D143" s="5">
        <v>-278930704</v>
      </c>
      <c r="E143" s="5">
        <v>-281868547</v>
      </c>
      <c r="F143" s="5">
        <v>-298473292</v>
      </c>
      <c r="G143" s="5">
        <v>-171238979</v>
      </c>
      <c r="I143" s="5">
        <v>-849840552</v>
      </c>
      <c r="J143" s="5">
        <v>-218751130</v>
      </c>
      <c r="K143" s="5">
        <v>-90765252</v>
      </c>
      <c r="L143" s="5">
        <v>-21058382</v>
      </c>
      <c r="M143" s="5">
        <v>-67335218</v>
      </c>
      <c r="N143" s="5">
        <v>-60740773</v>
      </c>
    </row>
    <row r="144" spans="3:14" ht="15.5" x14ac:dyDescent="0.35">
      <c r="C144" t="s">
        <v>871</v>
      </c>
      <c r="K144" s="5">
        <v>-526155423</v>
      </c>
      <c r="L144" s="5">
        <v>-964789221</v>
      </c>
      <c r="M144" s="5">
        <v>-860968548</v>
      </c>
      <c r="N144" s="5">
        <v>-763599616</v>
      </c>
    </row>
    <row r="145" spans="2:14" ht="15.5" x14ac:dyDescent="0.35">
      <c r="C145" t="s">
        <v>760</v>
      </c>
      <c r="J145" s="5">
        <v>-81973647</v>
      </c>
      <c r="K145" s="5">
        <v>-600000000</v>
      </c>
      <c r="L145" s="5">
        <v>-1400000000</v>
      </c>
      <c r="M145" s="5">
        <v>-1100000000</v>
      </c>
      <c r="N145" s="5">
        <v>-250000000</v>
      </c>
    </row>
    <row r="146" spans="2:14" ht="15.5" x14ac:dyDescent="0.35">
      <c r="C146" t="s">
        <v>439</v>
      </c>
      <c r="E146" s="5">
        <v>3013869108</v>
      </c>
      <c r="I146" s="5">
        <v>3013869108</v>
      </c>
      <c r="J146" s="5">
        <v>81484375000</v>
      </c>
    </row>
    <row r="147" spans="2:14" ht="15.5" x14ac:dyDescent="0.35">
      <c r="C147" t="s">
        <v>872</v>
      </c>
      <c r="J147" s="5">
        <v>1000000</v>
      </c>
    </row>
    <row r="148" spans="2:14" ht="15.5" x14ac:dyDescent="0.35">
      <c r="C148" t="s">
        <v>873</v>
      </c>
      <c r="E148" s="5">
        <v>4163800</v>
      </c>
      <c r="I148" s="5">
        <v>5609600</v>
      </c>
      <c r="J148" s="5">
        <v>4163800</v>
      </c>
    </row>
    <row r="149" spans="2:14" ht="15.5" x14ac:dyDescent="0.35">
      <c r="C149" t="s">
        <v>332</v>
      </c>
      <c r="E149" s="5">
        <v>-3083284888</v>
      </c>
      <c r="I149" s="5">
        <v>-3083284888</v>
      </c>
      <c r="J149" s="5">
        <v>-1789437619</v>
      </c>
    </row>
    <row r="150" spans="2:14" ht="15.5" x14ac:dyDescent="0.35">
      <c r="C150" t="s">
        <v>379</v>
      </c>
      <c r="L150" s="5">
        <v>125000000</v>
      </c>
    </row>
    <row r="151" spans="2:14" ht="15.5" x14ac:dyDescent="0.35">
      <c r="C151" t="s">
        <v>187</v>
      </c>
      <c r="D151" s="5">
        <v>-1602497991</v>
      </c>
      <c r="E151" s="5">
        <v>-2314691074</v>
      </c>
      <c r="F151" s="5">
        <v>-4136217165</v>
      </c>
      <c r="G151" s="5">
        <v>16247758878</v>
      </c>
      <c r="I151" s="5">
        <v>-5473229926</v>
      </c>
      <c r="J151" s="5">
        <v>49508482367</v>
      </c>
      <c r="K151" s="5">
        <v>-5305486051</v>
      </c>
      <c r="L151" s="5">
        <v>-1182167608</v>
      </c>
      <c r="M151" s="5">
        <v>43391177</v>
      </c>
      <c r="N151" s="5">
        <v>-4861566740</v>
      </c>
    </row>
    <row r="152" spans="2:14" ht="15.5" x14ac:dyDescent="0.35">
      <c r="C152" t="s">
        <v>188</v>
      </c>
      <c r="D152" s="5">
        <v>31582736722</v>
      </c>
      <c r="I152" s="5">
        <v>37055966648</v>
      </c>
      <c r="J152" s="5">
        <v>-12452515719</v>
      </c>
      <c r="K152" s="5">
        <v>-7147029668</v>
      </c>
      <c r="L152" s="5">
        <v>-5964862060</v>
      </c>
      <c r="M152" s="5">
        <v>-6008253237</v>
      </c>
      <c r="N152" s="5">
        <v>-1146686497</v>
      </c>
    </row>
    <row r="153" spans="2:14" ht="15.5" x14ac:dyDescent="0.35">
      <c r="C153" t="s">
        <v>189</v>
      </c>
      <c r="D153" s="5">
        <v>29980238731</v>
      </c>
      <c r="E153" s="5">
        <v>-2314691074</v>
      </c>
      <c r="F153" s="5">
        <v>-4136217165</v>
      </c>
      <c r="G153" s="5">
        <v>16247758878</v>
      </c>
      <c r="I153" s="5">
        <v>31582736722</v>
      </c>
      <c r="J153" s="5">
        <v>37055966648</v>
      </c>
      <c r="K153" s="5">
        <v>-12452515719</v>
      </c>
      <c r="L153" s="5">
        <v>-7147029668</v>
      </c>
      <c r="M153" s="5">
        <v>-5964862060</v>
      </c>
      <c r="N153" s="5">
        <v>-6008253237</v>
      </c>
    </row>
    <row r="155" spans="2:14" ht="15.5" x14ac:dyDescent="0.35">
      <c r="B155" t="s">
        <v>190</v>
      </c>
      <c r="C155" t="s">
        <v>11</v>
      </c>
      <c r="D155" s="5">
        <v>2330000000</v>
      </c>
      <c r="E155" s="5">
        <v>2330000000</v>
      </c>
      <c r="F155" s="5">
        <v>2330000000</v>
      </c>
      <c r="G155" s="5">
        <v>2330000000</v>
      </c>
      <c r="I155" s="5">
        <v>2330000000</v>
      </c>
      <c r="J155" s="5">
        <v>2330000000</v>
      </c>
      <c r="K155" s="5">
        <v>1860000000</v>
      </c>
      <c r="L155" s="5">
        <v>0</v>
      </c>
      <c r="M155" s="5">
        <v>0</v>
      </c>
      <c r="N155" s="5">
        <v>0</v>
      </c>
    </row>
    <row r="156" spans="2:14" ht="15.5" x14ac:dyDescent="0.35">
      <c r="C156" t="s">
        <v>191</v>
      </c>
      <c r="D156" s="6">
        <v>-1.52</v>
      </c>
      <c r="E156" s="6">
        <v>1.02</v>
      </c>
      <c r="F156" s="6">
        <v>-1.08</v>
      </c>
      <c r="G156" s="6">
        <v>0.05</v>
      </c>
    </row>
    <row r="157" spans="2:14" ht="15.5" x14ac:dyDescent="0.35">
      <c r="C157" t="s">
        <v>192</v>
      </c>
      <c r="D157" s="6">
        <v>-85.53</v>
      </c>
      <c r="E157" s="6">
        <v>159.80000000000001</v>
      </c>
      <c r="F157" s="6">
        <v>-298.14999999999998</v>
      </c>
      <c r="G157" s="5">
        <v>2440</v>
      </c>
    </row>
    <row r="158" spans="2:14" ht="15.5" x14ac:dyDescent="0.35">
      <c r="C158" t="s">
        <v>59</v>
      </c>
      <c r="D158" s="6">
        <v>6.88</v>
      </c>
      <c r="E158" s="6">
        <v>5.8</v>
      </c>
      <c r="F158" s="6">
        <v>16.7</v>
      </c>
      <c r="G158" s="6">
        <v>5.19</v>
      </c>
    </row>
    <row r="159" spans="2:14" ht="15.5" x14ac:dyDescent="0.35">
      <c r="C159" t="s">
        <v>193</v>
      </c>
      <c r="D159" s="5">
        <v>-1830000000</v>
      </c>
      <c r="E159" s="6">
        <v>8369999999.999999</v>
      </c>
      <c r="F159" s="5">
        <v>-1840000000</v>
      </c>
      <c r="G159" s="5">
        <v>3310000000</v>
      </c>
    </row>
    <row r="160" spans="2:14" ht="15.5" x14ac:dyDescent="0.35">
      <c r="C160" t="s">
        <v>194</v>
      </c>
      <c r="D160" s="6">
        <v>-1.7299999999999999E-2</v>
      </c>
      <c r="E160" s="6">
        <v>1.15E-2</v>
      </c>
      <c r="F160" s="6">
        <v>-1.29E-2</v>
      </c>
      <c r="G160" s="6">
        <v>5.0000000000000001E-4</v>
      </c>
    </row>
    <row r="161" spans="3:7" ht="15.5" x14ac:dyDescent="0.35">
      <c r="C161" t="s">
        <v>195</v>
      </c>
      <c r="D161" s="6">
        <v>-3.4000000000000002E-2</v>
      </c>
      <c r="E161" s="6">
        <v>2.2099999999999998E-2</v>
      </c>
      <c r="F161" s="6">
        <v>-2.3900000000000001E-2</v>
      </c>
      <c r="G161" s="6">
        <v>1E-3</v>
      </c>
    </row>
    <row r="162" spans="3:7" ht="15.5" x14ac:dyDescent="0.35">
      <c r="C162" t="s">
        <v>196</v>
      </c>
      <c r="D162" s="6">
        <v>-2.2000000000000002E-2</v>
      </c>
      <c r="E162" s="6">
        <v>5.8400000000000001E-2</v>
      </c>
      <c r="F162" s="6">
        <v>-2.0799999999999999E-2</v>
      </c>
      <c r="G162" s="6">
        <v>2.2599999999999999E-2</v>
      </c>
    </row>
    <row r="163" spans="3:7" ht="15.5" x14ac:dyDescent="0.35">
      <c r="C163" t="s">
        <v>197</v>
      </c>
      <c r="D163" s="6">
        <v>-2.6</v>
      </c>
      <c r="E163" s="6">
        <v>7.04</v>
      </c>
      <c r="F163" s="6">
        <v>-1.91</v>
      </c>
      <c r="G163" s="6">
        <v>1.79</v>
      </c>
    </row>
    <row r="164" spans="3:7" ht="15.5" x14ac:dyDescent="0.35">
      <c r="C164" t="s">
        <v>198</v>
      </c>
      <c r="D164" s="5">
        <v>104000000000</v>
      </c>
      <c r="E164" s="5">
        <v>107000000000</v>
      </c>
      <c r="F164" s="5">
        <v>105000000000</v>
      </c>
      <c r="G164" s="5">
        <v>107000000000</v>
      </c>
    </row>
    <row r="165" spans="3:7" ht="15.5" x14ac:dyDescent="0.35">
      <c r="C165" t="s">
        <v>199</v>
      </c>
      <c r="D165" s="6">
        <v>2.92</v>
      </c>
      <c r="E165" s="6">
        <v>3.54</v>
      </c>
      <c r="F165" s="6">
        <v>7.14</v>
      </c>
      <c r="G165" s="6">
        <v>2.64</v>
      </c>
    </row>
    <row r="166" spans="3:7" ht="15.5" x14ac:dyDescent="0.35">
      <c r="C166" t="s">
        <v>200</v>
      </c>
      <c r="D166" s="6">
        <v>44.57</v>
      </c>
      <c r="E166" s="6">
        <v>46.08</v>
      </c>
      <c r="F166" s="6">
        <v>45.07</v>
      </c>
      <c r="G166" s="6">
        <v>46.15</v>
      </c>
    </row>
    <row r="167" spans="3:7" ht="15.5" x14ac:dyDescent="0.35">
      <c r="C167" t="s">
        <v>201</v>
      </c>
      <c r="D167" s="6">
        <v>2.92</v>
      </c>
      <c r="E167" s="6">
        <v>3.54</v>
      </c>
      <c r="F167" s="6">
        <v>7.14</v>
      </c>
      <c r="G167" s="6">
        <v>2.64</v>
      </c>
    </row>
    <row r="168" spans="3:7" ht="15.5" x14ac:dyDescent="0.35">
      <c r="C168" t="s">
        <v>202</v>
      </c>
      <c r="D168" s="6">
        <v>44.57</v>
      </c>
      <c r="E168" s="6">
        <v>46.08</v>
      </c>
      <c r="F168" s="6">
        <v>45.07</v>
      </c>
      <c r="G168" s="6">
        <v>46.15</v>
      </c>
    </row>
    <row r="169" spans="3:7" ht="15.5" x14ac:dyDescent="0.35">
      <c r="C169" t="s">
        <v>203</v>
      </c>
      <c r="D169" s="5">
        <v>38000000000</v>
      </c>
      <c r="E169" s="5">
        <v>38000000000</v>
      </c>
      <c r="F169" s="5">
        <v>38000000000</v>
      </c>
      <c r="G169" s="5">
        <v>41000000000</v>
      </c>
    </row>
    <row r="170" spans="3:7" ht="15.5" x14ac:dyDescent="0.35">
      <c r="C170" t="s">
        <v>204</v>
      </c>
      <c r="D170" s="5">
        <v>10000000000</v>
      </c>
      <c r="E170" s="5">
        <v>11000000000</v>
      </c>
      <c r="F170" s="5">
        <v>12000000000</v>
      </c>
      <c r="G170" s="5">
        <v>12000000000</v>
      </c>
    </row>
    <row r="171" spans="3:7" ht="15.5" x14ac:dyDescent="0.35">
      <c r="C171" t="s">
        <v>205</v>
      </c>
      <c r="D171" s="5">
        <v>104000000000</v>
      </c>
      <c r="E171" s="5">
        <v>107000000000</v>
      </c>
      <c r="F171" s="5">
        <v>105000000000</v>
      </c>
      <c r="G171" s="5">
        <v>107000000000</v>
      </c>
    </row>
    <row r="172" spans="3:7" ht="15.5" x14ac:dyDescent="0.35">
      <c r="C172" t="s">
        <v>23</v>
      </c>
      <c r="D172" s="5">
        <v>47000000000</v>
      </c>
      <c r="E172" s="5">
        <v>49000000000</v>
      </c>
      <c r="F172" s="5">
        <v>50000000000</v>
      </c>
      <c r="G172" s="5">
        <v>53000000000</v>
      </c>
    </row>
    <row r="173" spans="3:7" ht="15.5" x14ac:dyDescent="0.35">
      <c r="C173" t="s">
        <v>20</v>
      </c>
      <c r="D173" s="5">
        <v>3000000000</v>
      </c>
      <c r="E173" s="5">
        <v>3000000000</v>
      </c>
      <c r="F173" s="5">
        <v>2000000000</v>
      </c>
      <c r="G173" s="5">
        <v>-3000000000</v>
      </c>
    </row>
    <row r="174" spans="3:7" ht="15.5" x14ac:dyDescent="0.35">
      <c r="C174" t="s">
        <v>206</v>
      </c>
      <c r="D174" s="5">
        <v>66000000000</v>
      </c>
      <c r="E174" s="5">
        <v>72000000000</v>
      </c>
      <c r="F174" s="5">
        <v>70000000000</v>
      </c>
      <c r="G174" s="5">
        <v>77000000000</v>
      </c>
    </row>
    <row r="175" spans="3:7" ht="15.5" x14ac:dyDescent="0.35">
      <c r="C175" t="s">
        <v>207</v>
      </c>
      <c r="D175" s="5">
        <v>0</v>
      </c>
      <c r="E175" s="5">
        <v>3000000000</v>
      </c>
      <c r="F175" s="5">
        <v>-1000000000</v>
      </c>
      <c r="G175" s="5">
        <v>19000000000</v>
      </c>
    </row>
    <row r="176" spans="3:7" ht="15.5" x14ac:dyDescent="0.35">
      <c r="C176" t="s">
        <v>208</v>
      </c>
      <c r="D176" s="5">
        <v>-1000000000</v>
      </c>
      <c r="E176" s="5">
        <v>-1000000000</v>
      </c>
      <c r="F176" s="5">
        <v>-3000000000</v>
      </c>
      <c r="G176" s="5">
        <v>-1000000000</v>
      </c>
    </row>
    <row r="177" spans="3:14" ht="15.5" x14ac:dyDescent="0.35">
      <c r="C177" t="s">
        <v>12</v>
      </c>
      <c r="D177" s="5">
        <v>-1000000000</v>
      </c>
      <c r="E177" s="5">
        <v>2000000000</v>
      </c>
      <c r="F177" s="5">
        <v>-4000000000</v>
      </c>
      <c r="G177" s="5">
        <v>18000000000</v>
      </c>
    </row>
    <row r="178" spans="3:14" ht="15.5" x14ac:dyDescent="0.35">
      <c r="C178" t="s">
        <v>15</v>
      </c>
      <c r="D178" s="6">
        <v>-0.55000000000000004</v>
      </c>
      <c r="E178" s="6">
        <v>0.7</v>
      </c>
      <c r="F178" s="6">
        <v>-1.69</v>
      </c>
      <c r="G178" s="6">
        <v>7.78</v>
      </c>
    </row>
    <row r="179" spans="3:14" ht="15.5" x14ac:dyDescent="0.35">
      <c r="C179" t="s">
        <v>44</v>
      </c>
      <c r="I179" s="6">
        <v>0.11</v>
      </c>
      <c r="J179" s="6">
        <v>2.16</v>
      </c>
      <c r="K179" s="6">
        <v>1.68</v>
      </c>
      <c r="L179" s="6">
        <v>22732.35</v>
      </c>
      <c r="M179" s="6">
        <v>19901.830000000002</v>
      </c>
      <c r="N179" s="6">
        <v>14392.39</v>
      </c>
    </row>
    <row r="180" spans="3:14" ht="15.5" x14ac:dyDescent="0.35">
      <c r="C180" t="s">
        <v>58</v>
      </c>
      <c r="I180" s="6">
        <v>1481.82</v>
      </c>
      <c r="J180" s="6">
        <v>53.24</v>
      </c>
      <c r="K180" s="5">
        <v>0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61</v>
      </c>
      <c r="I181" s="6">
        <v>1.73</v>
      </c>
      <c r="J181" s="6">
        <v>1.19</v>
      </c>
      <c r="K181" s="5">
        <v>0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209</v>
      </c>
      <c r="I182" s="5">
        <v>12280000000</v>
      </c>
      <c r="J182" s="5">
        <v>14600000000</v>
      </c>
      <c r="K182" s="5">
        <v>10790000000</v>
      </c>
      <c r="L182" s="5">
        <v>12970000000</v>
      </c>
      <c r="M182" s="5">
        <v>11860000000</v>
      </c>
      <c r="N182" s="5">
        <v>10420000000</v>
      </c>
    </row>
    <row r="183" spans="3:14" ht="15.5" x14ac:dyDescent="0.35">
      <c r="C183" t="s">
        <v>210</v>
      </c>
      <c r="I183" s="6">
        <v>1.1999999999999999E-3</v>
      </c>
      <c r="J183" s="6">
        <v>2.3300000000000001E-2</v>
      </c>
      <c r="K183" s="6">
        <v>3.4000000000000002E-2</v>
      </c>
      <c r="L183" s="6">
        <v>8.0600000000000005E-2</v>
      </c>
      <c r="M183" s="6">
        <v>8.7100000000000011E-2</v>
      </c>
      <c r="N183" s="6">
        <v>5.8099999999999999E-2</v>
      </c>
    </row>
    <row r="184" spans="3:14" ht="15.5" x14ac:dyDescent="0.35">
      <c r="C184" t="s">
        <v>211</v>
      </c>
      <c r="I184" s="6">
        <v>2.3999999999999998E-3</v>
      </c>
      <c r="J184" s="6">
        <v>4.7E-2</v>
      </c>
      <c r="K184" s="6">
        <v>0.13289999999999999</v>
      </c>
      <c r="L184" s="6">
        <v>0.41450000000000004</v>
      </c>
      <c r="M184" s="6">
        <v>0.59860000000000002</v>
      </c>
      <c r="N184" s="6">
        <v>1.0761000000000001</v>
      </c>
    </row>
    <row r="185" spans="3:14" ht="15.5" x14ac:dyDescent="0.35">
      <c r="C185" t="s">
        <v>212</v>
      </c>
      <c r="I185" s="6">
        <v>7.4299999999999991E-2</v>
      </c>
      <c r="J185" s="6">
        <v>0.15970000000000001</v>
      </c>
      <c r="K185" s="6">
        <v>0.27190000000000003</v>
      </c>
      <c r="L185" s="6">
        <v>0.36599999999999999</v>
      </c>
      <c r="M185" s="6">
        <v>0.36430000000000001</v>
      </c>
      <c r="N185" s="6">
        <v>0.65280000000000005</v>
      </c>
    </row>
    <row r="186" spans="3:14" ht="15.5" x14ac:dyDescent="0.35">
      <c r="C186" t="s">
        <v>213</v>
      </c>
      <c r="I186" s="6">
        <v>1.72</v>
      </c>
      <c r="J186" s="6">
        <v>2.94</v>
      </c>
      <c r="K186" s="6">
        <v>2.89</v>
      </c>
      <c r="L186" s="6">
        <v>4.34</v>
      </c>
      <c r="M186" s="6">
        <v>3.89</v>
      </c>
      <c r="N186" s="6">
        <v>3.05</v>
      </c>
    </row>
    <row r="187" spans="3:14" ht="15.5" x14ac:dyDescent="0.35">
      <c r="C187" t="s">
        <v>55</v>
      </c>
      <c r="I187" s="6">
        <v>3.54</v>
      </c>
      <c r="J187" s="6">
        <v>2.5</v>
      </c>
      <c r="K187" s="5">
        <v>0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52</v>
      </c>
      <c r="I188" s="6">
        <v>46.08</v>
      </c>
      <c r="J188" s="6">
        <v>45.98</v>
      </c>
      <c r="K188" s="6">
        <v>12.62</v>
      </c>
      <c r="L188" s="6">
        <v>54838.53</v>
      </c>
      <c r="M188" s="6">
        <v>33247.300000000003</v>
      </c>
      <c r="N188" s="6">
        <v>13374.43</v>
      </c>
    </row>
    <row r="189" spans="3:14" ht="15.5" x14ac:dyDescent="0.35">
      <c r="C189" t="s">
        <v>214</v>
      </c>
      <c r="I189" s="6">
        <v>3.54</v>
      </c>
      <c r="J189" s="6">
        <v>2.5</v>
      </c>
      <c r="K189" s="5">
        <v>0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215</v>
      </c>
      <c r="I190" s="6">
        <v>46.08</v>
      </c>
      <c r="J190" s="6">
        <v>45.98</v>
      </c>
      <c r="K190" s="6">
        <v>12.62</v>
      </c>
      <c r="L190" s="6">
        <v>54838.53</v>
      </c>
      <c r="M190" s="6">
        <v>33247.300000000003</v>
      </c>
      <c r="N190" s="6">
        <v>13374.43</v>
      </c>
    </row>
    <row r="191" spans="3:14" ht="15.5" x14ac:dyDescent="0.35">
      <c r="C191" t="s">
        <v>216</v>
      </c>
      <c r="I191" s="5">
        <v>38000000000</v>
      </c>
      <c r="J191" s="5">
        <v>57000000000</v>
      </c>
      <c r="K191" s="5">
        <v>16000000000</v>
      </c>
      <c r="L191" s="5">
        <v>11000000000</v>
      </c>
      <c r="M191" s="5">
        <v>8000000000</v>
      </c>
      <c r="N191" s="5">
        <v>8000000000</v>
      </c>
    </row>
    <row r="192" spans="3:14" ht="15.5" x14ac:dyDescent="0.35">
      <c r="C192" t="s">
        <v>217</v>
      </c>
      <c r="I192" s="5">
        <v>11000000000</v>
      </c>
      <c r="J192" s="5">
        <v>13000000000</v>
      </c>
      <c r="K192" s="5">
        <v>7000000000</v>
      </c>
      <c r="L192" s="5">
        <v>9000000000</v>
      </c>
      <c r="M192" s="5">
        <v>9000000000</v>
      </c>
      <c r="N192" s="5">
        <v>10000000000</v>
      </c>
    </row>
    <row r="193" spans="2:14" ht="15.5" x14ac:dyDescent="0.35">
      <c r="C193" t="s">
        <v>25</v>
      </c>
      <c r="I193" s="5">
        <v>49000000000</v>
      </c>
      <c r="J193" s="5">
        <v>70000000000</v>
      </c>
      <c r="K193" s="5">
        <v>22000000000</v>
      </c>
      <c r="L193" s="5">
        <v>20000000000</v>
      </c>
      <c r="M193" s="5">
        <v>18000000000</v>
      </c>
      <c r="N193" s="5">
        <v>19000000000</v>
      </c>
    </row>
    <row r="194" spans="2:14" ht="15.5" x14ac:dyDescent="0.35">
      <c r="C194" t="s">
        <v>22</v>
      </c>
      <c r="I194" s="5">
        <v>3000000000</v>
      </c>
      <c r="J194" s="5">
        <v>-1000000000</v>
      </c>
      <c r="K194" s="5">
        <v>21000000000</v>
      </c>
      <c r="L194" s="5">
        <v>18000000000</v>
      </c>
      <c r="M194" s="5">
        <v>16000000000</v>
      </c>
      <c r="N194" s="5">
        <v>17000000000</v>
      </c>
    </row>
    <row r="195" spans="2:14" ht="15.5" x14ac:dyDescent="0.35">
      <c r="C195" t="s">
        <v>218</v>
      </c>
      <c r="I195" s="5">
        <v>72000000000</v>
      </c>
      <c r="J195" s="5">
        <v>79000000000</v>
      </c>
      <c r="K195" s="5">
        <v>10000000000</v>
      </c>
      <c r="L195" s="5">
        <v>11000000000</v>
      </c>
      <c r="M195" s="5">
        <v>8000000000</v>
      </c>
      <c r="N195" s="5">
        <v>4000000000</v>
      </c>
    </row>
    <row r="196" spans="2:14" ht="15.5" x14ac:dyDescent="0.35">
      <c r="C196" t="s">
        <v>219</v>
      </c>
      <c r="I196" s="5">
        <v>9000000000</v>
      </c>
      <c r="J196" s="5">
        <v>-35000000000</v>
      </c>
      <c r="K196" s="5">
        <v>-1000000000</v>
      </c>
      <c r="L196" s="5">
        <v>1000000000</v>
      </c>
      <c r="M196" s="5">
        <v>4000000000</v>
      </c>
      <c r="N196" s="5">
        <v>-1000000000</v>
      </c>
    </row>
    <row r="197" spans="2:14" ht="15.5" x14ac:dyDescent="0.35">
      <c r="C197" t="s">
        <v>220</v>
      </c>
      <c r="I197" s="5">
        <v>-6000000000</v>
      </c>
      <c r="J197" s="5">
        <v>-11000000000</v>
      </c>
      <c r="K197" s="5">
        <v>0</v>
      </c>
      <c r="L197" s="5">
        <v>0</v>
      </c>
      <c r="M197" s="5">
        <v>-1000000000</v>
      </c>
      <c r="N197" s="5">
        <v>-1000000000</v>
      </c>
    </row>
    <row r="198" spans="2:14" ht="15.5" x14ac:dyDescent="0.35">
      <c r="C198" t="s">
        <v>14</v>
      </c>
      <c r="I198" s="5">
        <v>2000000000</v>
      </c>
      <c r="J198" s="5">
        <v>-46000000000</v>
      </c>
      <c r="K198" s="5">
        <v>-2000000000</v>
      </c>
      <c r="L198" s="5">
        <v>1000000000</v>
      </c>
      <c r="M198" s="5">
        <v>3000000000</v>
      </c>
      <c r="N198" s="5">
        <v>-2000000000</v>
      </c>
    </row>
    <row r="199" spans="2:14" ht="15.5" x14ac:dyDescent="0.35">
      <c r="C199" t="s">
        <v>16</v>
      </c>
      <c r="I199" s="6">
        <v>0.9</v>
      </c>
      <c r="J199" s="6">
        <v>-19.93</v>
      </c>
      <c r="K199" s="6">
        <v>-0.86</v>
      </c>
      <c r="L199" s="6">
        <v>3377.33</v>
      </c>
      <c r="M199" s="6">
        <v>12140.83</v>
      </c>
      <c r="N199" s="6">
        <v>-6633.75</v>
      </c>
    </row>
    <row r="201" spans="2:14" ht="15.5" x14ac:dyDescent="0.35">
      <c r="B201" t="s">
        <v>221</v>
      </c>
      <c r="C201" t="s">
        <v>222</v>
      </c>
      <c r="D201" s="5">
        <v>-4000000000</v>
      </c>
      <c r="E201" s="5">
        <v>2000000000</v>
      </c>
      <c r="F201" s="5">
        <v>-3000000000</v>
      </c>
      <c r="G201" s="5">
        <v>109000000</v>
      </c>
      <c r="H201" s="5">
        <v>-14000000000</v>
      </c>
      <c r="I201" s="5">
        <v>256000000</v>
      </c>
      <c r="J201" s="5">
        <v>5000000000</v>
      </c>
      <c r="K201" s="5">
        <v>3000000000</v>
      </c>
      <c r="L201" s="5">
        <v>6000000000</v>
      </c>
      <c r="M201" s="5">
        <v>5000000000</v>
      </c>
      <c r="N201" s="5">
        <v>4000000000</v>
      </c>
    </row>
    <row r="202" spans="2:14" ht="15.5" x14ac:dyDescent="0.35">
      <c r="C202" t="s">
        <v>223</v>
      </c>
      <c r="H202" s="5">
        <v>-4000000000</v>
      </c>
      <c r="I202" s="5">
        <v>256000000</v>
      </c>
      <c r="J202" s="5">
        <v>5000000000</v>
      </c>
      <c r="K202" s="5">
        <v>3000000000</v>
      </c>
    </row>
    <row r="203" spans="2:14" ht="15.5" x14ac:dyDescent="0.35">
      <c r="C203" t="s">
        <v>43</v>
      </c>
      <c r="D203" s="6">
        <v>-1.52</v>
      </c>
      <c r="E203" s="6">
        <v>1.02</v>
      </c>
      <c r="F203" s="6">
        <v>-1.08</v>
      </c>
      <c r="G203" s="6">
        <v>0.05</v>
      </c>
      <c r="H203" s="6">
        <v>-6.07</v>
      </c>
      <c r="I203" s="6">
        <v>0.11</v>
      </c>
      <c r="J203" s="6">
        <v>2.16</v>
      </c>
      <c r="K203" s="6">
        <v>1.34</v>
      </c>
      <c r="L203" s="6">
        <v>2.56</v>
      </c>
      <c r="M203" s="6">
        <v>2.14</v>
      </c>
      <c r="N203" s="6">
        <v>1.55</v>
      </c>
    </row>
    <row r="204" spans="2:14" ht="15.5" x14ac:dyDescent="0.35">
      <c r="C204" t="s">
        <v>226</v>
      </c>
      <c r="H204" s="6">
        <v>-1.53</v>
      </c>
      <c r="I204" s="6">
        <v>0.11</v>
      </c>
      <c r="J204" s="6">
        <v>2.16</v>
      </c>
      <c r="K204" s="6">
        <v>1.34</v>
      </c>
    </row>
    <row r="205" spans="2:14" ht="15.5" x14ac:dyDescent="0.35">
      <c r="C205" t="s">
        <v>229</v>
      </c>
      <c r="D205" s="5">
        <v>44000000000</v>
      </c>
      <c r="E205" s="5">
        <v>65000000000</v>
      </c>
      <c r="F205" s="5">
        <v>45000000000</v>
      </c>
      <c r="G205" s="5">
        <v>55000000000</v>
      </c>
      <c r="H205" s="5">
        <v>176000000000</v>
      </c>
      <c r="I205" s="5">
        <v>219000000000</v>
      </c>
      <c r="J205" s="5">
        <v>225000000000</v>
      </c>
      <c r="K205" s="5">
        <v>185000000000</v>
      </c>
      <c r="L205" s="5">
        <v>144000000000</v>
      </c>
      <c r="M205" s="5">
        <v>127000000000</v>
      </c>
      <c r="N205" s="5">
        <v>93000000000</v>
      </c>
    </row>
    <row r="206" spans="2:14" ht="15.5" x14ac:dyDescent="0.35">
      <c r="C206" t="s">
        <v>230</v>
      </c>
      <c r="H206" s="5">
        <v>209000000000</v>
      </c>
      <c r="I206" s="5">
        <v>219000000000</v>
      </c>
      <c r="J206" s="5">
        <v>225000000000</v>
      </c>
      <c r="K206" s="5">
        <v>185000000000</v>
      </c>
    </row>
    <row r="207" spans="2:14" ht="15.5" x14ac:dyDescent="0.35">
      <c r="C207" t="s">
        <v>234</v>
      </c>
      <c r="I207" s="6">
        <v>-16.149999999999999</v>
      </c>
    </row>
    <row r="208" spans="2:14" ht="15.5" x14ac:dyDescent="0.35">
      <c r="C208" t="s">
        <v>235</v>
      </c>
      <c r="I208" s="6">
        <v>-64.13</v>
      </c>
    </row>
    <row r="209" spans="3:9" ht="15.5" x14ac:dyDescent="0.35">
      <c r="C209" t="s">
        <v>236</v>
      </c>
      <c r="I209" s="6">
        <v>7.42</v>
      </c>
    </row>
    <row r="210" spans="3:9" ht="15.5" x14ac:dyDescent="0.35">
      <c r="C210" t="s">
        <v>237</v>
      </c>
      <c r="I210" s="6">
        <v>-1.5600000000000001E-2</v>
      </c>
    </row>
    <row r="211" spans="3:9" ht="15.5" x14ac:dyDescent="0.35">
      <c r="C211" t="s">
        <v>238</v>
      </c>
      <c r="I211" s="6">
        <v>1.0900000000000001</v>
      </c>
    </row>
    <row r="212" spans="3:9" ht="15.5" x14ac:dyDescent="0.35">
      <c r="C212" t="s">
        <v>239</v>
      </c>
      <c r="I212" s="6">
        <v>2.2000000000000002</v>
      </c>
    </row>
    <row r="213" spans="3:9" ht="15.5" x14ac:dyDescent="0.35">
      <c r="C213" t="s">
        <v>240</v>
      </c>
      <c r="I213" s="6">
        <v>11.03</v>
      </c>
    </row>
    <row r="214" spans="3:9" ht="15.5" x14ac:dyDescent="0.35">
      <c r="C214" t="s">
        <v>241</v>
      </c>
      <c r="I214" s="6">
        <v>15.75</v>
      </c>
    </row>
    <row r="215" spans="3:9" ht="15.5" x14ac:dyDescent="0.35">
      <c r="C215" t="s">
        <v>242</v>
      </c>
      <c r="I215" s="6">
        <v>64.959999999999994</v>
      </c>
    </row>
    <row r="216" spans="3:9" ht="15.5" x14ac:dyDescent="0.35">
      <c r="C216" t="s">
        <v>243</v>
      </c>
      <c r="I216" s="5">
        <v>29</v>
      </c>
    </row>
    <row r="217" spans="3:9" ht="15.5" x14ac:dyDescent="0.35">
      <c r="C217" t="s">
        <v>246</v>
      </c>
      <c r="I217" s="6">
        <v>-1.53</v>
      </c>
    </row>
    <row r="218" spans="3:9" ht="15.5" x14ac:dyDescent="0.35">
      <c r="C218" t="s">
        <v>247</v>
      </c>
      <c r="I218" s="6">
        <v>-6.07</v>
      </c>
    </row>
    <row r="219" spans="3:9" ht="15.5" x14ac:dyDescent="0.35">
      <c r="C219" t="s">
        <v>248</v>
      </c>
      <c r="I219" s="6">
        <v>89.8</v>
      </c>
    </row>
    <row r="220" spans="3:9" ht="15.5" x14ac:dyDescent="0.35">
      <c r="C220" t="s">
        <v>249</v>
      </c>
      <c r="D220" s="6">
        <v>18.88</v>
      </c>
    </row>
    <row r="221" spans="3:9" ht="15.5" x14ac:dyDescent="0.35">
      <c r="C221" t="s">
        <v>250</v>
      </c>
      <c r="I221" s="6">
        <v>44.57</v>
      </c>
    </row>
    <row r="222" spans="3:9" ht="15.5" x14ac:dyDescent="0.35">
      <c r="C222" t="s">
        <v>251</v>
      </c>
      <c r="I222" s="6">
        <v>6.22</v>
      </c>
    </row>
    <row r="223" spans="3:9" ht="15.5" x14ac:dyDescent="0.35">
      <c r="C223" t="s">
        <v>252</v>
      </c>
      <c r="D223" s="6">
        <v>1.77</v>
      </c>
    </row>
    <row r="224" spans="3:9" ht="15.5" x14ac:dyDescent="0.35">
      <c r="C224" t="s">
        <v>253</v>
      </c>
      <c r="D224" s="6">
        <v>1.04</v>
      </c>
    </row>
    <row r="225" spans="3:9" ht="15.5" x14ac:dyDescent="0.35">
      <c r="C225" t="s">
        <v>254</v>
      </c>
      <c r="D225" s="6">
        <v>0.46</v>
      </c>
    </row>
    <row r="226" spans="3:9" ht="15.5" x14ac:dyDescent="0.35">
      <c r="C226" t="s">
        <v>255</v>
      </c>
      <c r="D226" s="6">
        <v>0.1</v>
      </c>
    </row>
    <row r="227" spans="3:9" ht="15.5" x14ac:dyDescent="0.35">
      <c r="C227" t="s">
        <v>256</v>
      </c>
      <c r="D227" s="6">
        <v>0.97</v>
      </c>
    </row>
    <row r="228" spans="3:9" ht="15.5" x14ac:dyDescent="0.35">
      <c r="C228" t="s">
        <v>257</v>
      </c>
      <c r="D228" s="6">
        <v>0.23</v>
      </c>
    </row>
    <row r="229" spans="3:9" ht="15.5" x14ac:dyDescent="0.35">
      <c r="C229" t="s">
        <v>258</v>
      </c>
      <c r="D229" s="6">
        <v>1.97</v>
      </c>
    </row>
    <row r="230" spans="3:9" ht="15.5" x14ac:dyDescent="0.35">
      <c r="C230" t="s">
        <v>259</v>
      </c>
      <c r="I230" s="6">
        <v>0.96</v>
      </c>
    </row>
    <row r="231" spans="3:9" ht="15.5" x14ac:dyDescent="0.35">
      <c r="C231" t="s">
        <v>12</v>
      </c>
      <c r="D231" s="5">
        <v>-1000000000</v>
      </c>
    </row>
    <row r="232" spans="3:9" ht="15.5" x14ac:dyDescent="0.35">
      <c r="C232" t="s">
        <v>260</v>
      </c>
      <c r="I232" s="6">
        <v>3.45</v>
      </c>
    </row>
    <row r="233" spans="3:9" ht="15.5" x14ac:dyDescent="0.35">
      <c r="C233" t="s">
        <v>261</v>
      </c>
      <c r="I233" s="6">
        <v>-1.7399999999999999E-2</v>
      </c>
    </row>
    <row r="234" spans="3:9" ht="15.5" x14ac:dyDescent="0.35">
      <c r="C234" t="s">
        <v>262</v>
      </c>
      <c r="I234" s="6">
        <v>-3.4300000000000004E-2</v>
      </c>
    </row>
    <row r="235" spans="3:9" ht="15.5" x14ac:dyDescent="0.35">
      <c r="C235" t="s">
        <v>263</v>
      </c>
      <c r="I235" s="6">
        <v>3.9E-2</v>
      </c>
    </row>
    <row r="236" spans="3:9" ht="15.5" x14ac:dyDescent="0.35">
      <c r="C236" t="s">
        <v>264</v>
      </c>
      <c r="I236" s="6">
        <v>2.8799999999999999E-2</v>
      </c>
    </row>
    <row r="237" spans="3:9" ht="15.5" x14ac:dyDescent="0.35">
      <c r="C237" t="s">
        <v>265</v>
      </c>
      <c r="D237" s="6">
        <v>85.29</v>
      </c>
    </row>
    <row r="238" spans="3:9" ht="15.5" x14ac:dyDescent="0.35">
      <c r="C238" t="s">
        <v>266</v>
      </c>
      <c r="D238" s="6">
        <v>169.23</v>
      </c>
    </row>
    <row r="239" spans="3:9" ht="15.5" x14ac:dyDescent="0.35">
      <c r="C239" t="s">
        <v>340</v>
      </c>
      <c r="D239" s="6">
        <v>107.79</v>
      </c>
    </row>
    <row r="240" spans="3:9" ht="15.5" x14ac:dyDescent="0.35">
      <c r="C240" t="s">
        <v>267</v>
      </c>
      <c r="D240" s="6">
        <v>146.72999999999999</v>
      </c>
    </row>
    <row r="241" spans="3:9" ht="15.5" x14ac:dyDescent="0.35">
      <c r="C241" t="s">
        <v>268</v>
      </c>
      <c r="D241" s="6">
        <v>1.07</v>
      </c>
    </row>
    <row r="242" spans="3:9" ht="15.5" x14ac:dyDescent="0.35">
      <c r="C242" t="s">
        <v>269</v>
      </c>
      <c r="I242" s="6">
        <v>1.02</v>
      </c>
    </row>
    <row r="243" spans="3:9" ht="15.5" x14ac:dyDescent="0.35">
      <c r="C243" t="s">
        <v>270</v>
      </c>
      <c r="I243" s="6">
        <v>2.46</v>
      </c>
    </row>
    <row r="244" spans="3:9" ht="15.5" x14ac:dyDescent="0.35">
      <c r="C244" t="s">
        <v>39</v>
      </c>
      <c r="I244" s="5">
        <v>228000000000</v>
      </c>
    </row>
    <row r="245" spans="3:9" ht="15.5" x14ac:dyDescent="0.35">
      <c r="C245" t="s">
        <v>271</v>
      </c>
      <c r="I245" s="5">
        <v>232000000000</v>
      </c>
    </row>
    <row r="246" spans="3:9" ht="15.5" x14ac:dyDescent="0.35">
      <c r="C246" t="s">
        <v>272</v>
      </c>
      <c r="I246" s="5">
        <v>2330000000</v>
      </c>
    </row>
    <row r="247" spans="3:9" ht="15.5" x14ac:dyDescent="0.35">
      <c r="C247" t="s">
        <v>273</v>
      </c>
      <c r="I247" s="6">
        <v>0.27800000000000002</v>
      </c>
    </row>
    <row r="248" spans="3:9" ht="15.5" x14ac:dyDescent="0.35">
      <c r="C248" t="s">
        <v>274</v>
      </c>
      <c r="D248" s="6">
        <v>0.2238</v>
      </c>
    </row>
    <row r="249" spans="3:9" ht="15.5" x14ac:dyDescent="0.35">
      <c r="C249" t="s">
        <v>275</v>
      </c>
      <c r="D249" s="6">
        <v>-6.0499999999999998E-2</v>
      </c>
    </row>
    <row r="250" spans="3:9" ht="15.5" x14ac:dyDescent="0.35">
      <c r="C250" t="s">
        <v>276</v>
      </c>
      <c r="D250" s="6">
        <v>-8.0199999999999994E-2</v>
      </c>
    </row>
    <row r="251" spans="3:9" ht="15.5" x14ac:dyDescent="0.35">
      <c r="C251" t="s">
        <v>277</v>
      </c>
      <c r="D251" s="6">
        <v>-0.1845</v>
      </c>
    </row>
    <row r="252" spans="3:9" ht="15.5" x14ac:dyDescent="0.35">
      <c r="C252" t="s">
        <v>278</v>
      </c>
      <c r="D252" s="6">
        <v>-0.27539999999999998</v>
      </c>
    </row>
    <row r="253" spans="3:9" ht="15.5" x14ac:dyDescent="0.35">
      <c r="C253" t="s">
        <v>279</v>
      </c>
      <c r="D253" s="6">
        <v>-13.578499999999998</v>
      </c>
    </row>
    <row r="254" spans="3:9" ht="15.5" x14ac:dyDescent="0.35">
      <c r="C254" t="s">
        <v>286</v>
      </c>
      <c r="I254" s="5">
        <v>4</v>
      </c>
    </row>
    <row r="255" spans="3:9" ht="15.5" x14ac:dyDescent="0.35">
      <c r="C255" t="s">
        <v>287</v>
      </c>
      <c r="I255" s="6">
        <v>0.09</v>
      </c>
    </row>
    <row r="256" spans="3:9" ht="15.5" x14ac:dyDescent="0.35">
      <c r="C256" t="s">
        <v>288</v>
      </c>
      <c r="I256" s="6">
        <v>0.23</v>
      </c>
    </row>
    <row r="257" spans="3:9" ht="15.5" x14ac:dyDescent="0.35">
      <c r="C257" t="s">
        <v>289</v>
      </c>
      <c r="I257" s="6">
        <v>0.02</v>
      </c>
    </row>
    <row r="258" spans="3:9" ht="15.5" x14ac:dyDescent="0.35">
      <c r="C258" t="s">
        <v>290</v>
      </c>
      <c r="I258" s="6">
        <v>0.55000000000000004</v>
      </c>
    </row>
    <row r="259" spans="3:9" ht="15.5" x14ac:dyDescent="0.35">
      <c r="C259" t="s">
        <v>291</v>
      </c>
      <c r="I259" s="6">
        <v>0.28999999999999998</v>
      </c>
    </row>
    <row r="260" spans="3:9" ht="15.5" x14ac:dyDescent="0.35">
      <c r="C260" t="s">
        <v>292</v>
      </c>
      <c r="I260" s="6">
        <v>0.05</v>
      </c>
    </row>
    <row r="261" spans="3:9" ht="15.5" x14ac:dyDescent="0.35">
      <c r="C261" t="s">
        <v>293</v>
      </c>
      <c r="I261" s="5">
        <v>209000000000</v>
      </c>
    </row>
    <row r="262" spans="3:9" ht="15.5" x14ac:dyDescent="0.35">
      <c r="C262" t="s">
        <v>294</v>
      </c>
      <c r="I262" s="5">
        <v>53000000000</v>
      </c>
    </row>
    <row r="263" spans="3:9" ht="15.5" x14ac:dyDescent="0.35">
      <c r="C263" t="s">
        <v>295</v>
      </c>
      <c r="I263" s="5">
        <v>10000000000</v>
      </c>
    </row>
    <row r="264" spans="3:9" ht="15.5" x14ac:dyDescent="0.35">
      <c r="C264" t="s">
        <v>296</v>
      </c>
      <c r="I264" s="5">
        <v>-4000000000</v>
      </c>
    </row>
    <row r="265" spans="3:9" ht="15.5" x14ac:dyDescent="0.35">
      <c r="C265" t="s">
        <v>297</v>
      </c>
      <c r="D265" s="5">
        <v>44000000000</v>
      </c>
    </row>
    <row r="266" spans="3:9" ht="15.5" x14ac:dyDescent="0.35">
      <c r="C266" t="s">
        <v>298</v>
      </c>
      <c r="D266" s="5">
        <v>204000000000</v>
      </c>
    </row>
    <row r="267" spans="3:9" ht="15.5" x14ac:dyDescent="0.35">
      <c r="C267" t="s">
        <v>299</v>
      </c>
      <c r="D267" s="5">
        <v>101000000000</v>
      </c>
    </row>
    <row r="268" spans="3:9" ht="15.5" x14ac:dyDescent="0.35">
      <c r="C268" t="s">
        <v>206</v>
      </c>
      <c r="D268" s="5">
        <v>66000000000</v>
      </c>
    </row>
    <row r="269" spans="3:9" ht="15.5" x14ac:dyDescent="0.35">
      <c r="C269" t="s">
        <v>205</v>
      </c>
      <c r="I269" s="5">
        <v>104000000000</v>
      </c>
    </row>
    <row r="270" spans="3:9" ht="15.5" x14ac:dyDescent="0.35">
      <c r="C270" t="s">
        <v>204</v>
      </c>
      <c r="D270" s="5">
        <v>10000000000</v>
      </c>
    </row>
    <row r="271" spans="3:9" ht="15.5" x14ac:dyDescent="0.35">
      <c r="C271" t="s">
        <v>203</v>
      </c>
      <c r="D271" s="5">
        <v>38000000000</v>
      </c>
    </row>
    <row r="272" spans="3:9" ht="15.5" x14ac:dyDescent="0.35">
      <c r="C272" t="s">
        <v>23</v>
      </c>
      <c r="D272" s="5">
        <v>47000000000</v>
      </c>
    </row>
    <row r="273" spans="3:9" ht="15.5" x14ac:dyDescent="0.35">
      <c r="C273" t="s">
        <v>20</v>
      </c>
      <c r="D273" s="5">
        <v>3000000000</v>
      </c>
    </row>
    <row r="274" spans="3:9" ht="15.5" x14ac:dyDescent="0.35">
      <c r="C274" t="s">
        <v>300</v>
      </c>
      <c r="I274" s="5">
        <v>104000000000</v>
      </c>
    </row>
    <row r="275" spans="3:9" ht="15.5" x14ac:dyDescent="0.35">
      <c r="C275" t="s">
        <v>301</v>
      </c>
      <c r="I275" s="5">
        <v>21000000000</v>
      </c>
    </row>
    <row r="276" spans="3:9" ht="15.5" x14ac:dyDescent="0.35">
      <c r="C276" t="s">
        <v>302</v>
      </c>
      <c r="I276" s="5">
        <v>-8000000000</v>
      </c>
    </row>
    <row r="277" spans="3:9" ht="15.5" x14ac:dyDescent="0.35">
      <c r="C277" t="s">
        <v>303</v>
      </c>
      <c r="I277" s="5">
        <v>-4000000000</v>
      </c>
    </row>
    <row r="278" spans="3:9" ht="15.5" x14ac:dyDescent="0.35">
      <c r="C278" t="s">
        <v>304</v>
      </c>
      <c r="I278" s="5">
        <v>-6000000000</v>
      </c>
    </row>
    <row r="279" spans="3:9" ht="15.5" x14ac:dyDescent="0.35">
      <c r="C279" t="s">
        <v>305</v>
      </c>
      <c r="I279" s="5">
        <v>14000000000</v>
      </c>
    </row>
  </sheetData>
  <pageMargins left="0.7" right="0.7" top="0.75" bottom="0.75" header="0.3" footer="0.3"/>
  <ignoredErrors>
    <ignoredError sqref="A1:N280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874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875</v>
      </c>
      <c r="D2" s="2" vm="16">
        <f ca="1">IFERROR(_xlfn.STOCKHISTORY("XIDX:" &amp; $C$1, D3, , 0, 0, 1), "Libur")</f>
        <v>70</v>
      </c>
      <c r="H2" s="2" vm="16">
        <f ca="1">IFERROR(INDEX(D2:G2,COUNT(D2:G2)),"")</f>
        <v>70</v>
      </c>
      <c r="I2" s="2" vm="97">
        <f t="shared" ref="I2:N2" ca="1" si="0">IFERROR(_xlfn.STOCKHISTORY("XIDX:" &amp; $C$1, I1, , 0, 0, 1), "Libur")</f>
        <v>87</v>
      </c>
      <c r="J2" s="2" vm="98">
        <f t="shared" ca="1" si="0"/>
        <v>109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11737005567</v>
      </c>
      <c r="H4" s="2">
        <f>IFERROR(SUM(D4:G4)*(4/MAX(1,COUNT(D4:G4))),"")</f>
        <v>46948022268</v>
      </c>
      <c r="I4" s="2">
        <f t="shared" ref="I4:N4" si="1">IFERROR(INDEX(I51:I500,MATCH($C$4,$C$51:$C$500,0)),"")</f>
        <v>41872866308</v>
      </c>
      <c r="J4" s="2">
        <f t="shared" si="1"/>
        <v>43724769550</v>
      </c>
      <c r="K4" s="2">
        <f t="shared" si="1"/>
        <v>38699524704</v>
      </c>
      <c r="L4" s="2">
        <f t="shared" si="1"/>
        <v>51505696772</v>
      </c>
      <c r="M4" s="2">
        <f t="shared" si="1"/>
        <v>41762660313</v>
      </c>
      <c r="N4" s="2">
        <f t="shared" si="1"/>
        <v>29591947216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1665789897</v>
      </c>
      <c r="H5" s="2">
        <f>IFERROR(SUM(D5:G5)*(4/MAX(1,COUNT(D5:G5))),"")</f>
        <v>6663159588</v>
      </c>
      <c r="I5" s="2">
        <f t="shared" ref="I5:N5" si="2">IFERROR(INDEX(I51:I500,MATCH($C$5,$C$51:$C$500,0)),"")</f>
        <v>4486607360</v>
      </c>
      <c r="J5" s="2">
        <f t="shared" si="2"/>
        <v>63586686279</v>
      </c>
      <c r="K5" s="2">
        <f t="shared" si="2"/>
        <v>5048703188</v>
      </c>
      <c r="L5" s="2">
        <f t="shared" si="2"/>
        <v>2363544258</v>
      </c>
      <c r="M5" s="2">
        <f t="shared" si="2"/>
        <v>2075557398</v>
      </c>
      <c r="N5" s="2">
        <f t="shared" si="2"/>
        <v>2998472521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181363406162</v>
      </c>
      <c r="H6" s="2">
        <f>IFERROR(INDEX(D6:G6,COUNT(D6:G6)),"")</f>
        <v>181363406162</v>
      </c>
      <c r="I6" s="2">
        <f t="shared" ref="I6:N6" si="3">IFERROR(INDEX(I51:I500,MATCH($C$6,$C$51:$C$500,0)),"")</f>
        <v>179672242889</v>
      </c>
      <c r="J6" s="2">
        <f t="shared" si="3"/>
        <v>192113895712</v>
      </c>
      <c r="K6" s="2">
        <f t="shared" si="3"/>
        <v>51523097406</v>
      </c>
      <c r="L6" s="2">
        <f t="shared" si="3"/>
        <v>51631166016</v>
      </c>
      <c r="M6" s="2">
        <f t="shared" si="3"/>
        <v>49267621258</v>
      </c>
      <c r="N6" s="2">
        <f t="shared" si="3"/>
        <v>15991122850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3.47</v>
      </c>
      <c r="H7" s="3">
        <f>IFERROR(INDEX(D7:G7,COUNT(D7:G7)),"")</f>
        <v>3.47</v>
      </c>
      <c r="I7" s="3">
        <f t="shared" ref="I7:N7" si="4">IFERROR(INDEX(I51:I500,MATCH($C$7,$C$51:$C$500,0))/1000000000,"")</f>
        <v>3.47</v>
      </c>
      <c r="J7" s="3">
        <f t="shared" si="4"/>
        <v>3.47</v>
      </c>
      <c r="K7" s="3">
        <f t="shared" si="4"/>
        <v>2.78</v>
      </c>
      <c r="L7" s="3">
        <f t="shared" si="4"/>
        <v>2.78</v>
      </c>
      <c r="M7" s="3">
        <f t="shared" si="4"/>
        <v>1.93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N8" si="5">IFERROR(INDEX(I51:I500,MATCH($C$8,$C$51:$C$500,0)),"")</f>
        <v>4000000000</v>
      </c>
      <c r="J8" s="2">
        <f t="shared" si="5"/>
        <v>12000000000</v>
      </c>
      <c r="K8" s="2">
        <f t="shared" si="5"/>
        <v>8000000000</v>
      </c>
      <c r="L8" s="2">
        <f t="shared" si="5"/>
        <v>0</v>
      </c>
      <c r="M8" s="2">
        <f t="shared" si="5"/>
        <v>0</v>
      </c>
      <c r="N8" s="2">
        <f t="shared" si="5"/>
        <v>-4000000000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0.3</v>
      </c>
      <c r="H9" s="3">
        <f>IFERROR(INDEX(D9:G9,COUNT(D9:G9)),"")</f>
        <v>0.3</v>
      </c>
      <c r="I9" s="3">
        <f t="shared" ref="I9:N9" si="6">IFERROR(INDEX(I51:I500,MATCH($C$9,$C$51:$C$500,0)),"")</f>
        <v>1.1000000000000001</v>
      </c>
      <c r="J9" s="3">
        <f t="shared" si="6"/>
        <v>3.37</v>
      </c>
      <c r="K9" s="3">
        <f t="shared" si="6"/>
        <v>2.78</v>
      </c>
      <c r="L9" s="3">
        <f t="shared" si="6"/>
        <v>0.06</v>
      </c>
      <c r="M9" s="3">
        <f t="shared" si="6"/>
        <v>-0.12</v>
      </c>
      <c r="N9" s="3">
        <f t="shared" si="6"/>
        <v>-3757535.38</v>
      </c>
    </row>
    <row r="10" spans="1:14" ht="15.5" x14ac:dyDescent="0.35">
      <c r="C10" t="s">
        <v>17</v>
      </c>
      <c r="D10" s="3">
        <f ca="1">IFERROR(IF(D9=0,"",D2/D9),"")</f>
        <v>233.33333333333334</v>
      </c>
      <c r="I10" s="3">
        <f t="shared" ref="I10:N10" ca="1" si="7">IFERROR(IF(I9=0,"",I2/I9),"")</f>
        <v>79.090909090909079</v>
      </c>
      <c r="J10" s="3">
        <f t="shared" ca="1" si="7"/>
        <v>32.344213649851632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46178358809</v>
      </c>
      <c r="H11" s="2">
        <f>IFERROR(INDEX(D11:G11,COUNT(D11:G11)),"")</f>
        <v>46178358809</v>
      </c>
      <c r="I11" s="2">
        <f t="shared" ref="I11:N11" si="8">IFERROR(INDEX(I51:I500,MATCH($C$11,$C$51:$C$500,0)),"")</f>
        <v>52537277546</v>
      </c>
      <c r="J11" s="2">
        <f t="shared" si="8"/>
        <v>41515717439</v>
      </c>
      <c r="K11" s="2">
        <f t="shared" si="8"/>
        <v>2251124616</v>
      </c>
      <c r="L11" s="2">
        <f t="shared" si="8"/>
        <v>22192103385</v>
      </c>
      <c r="M11" s="2">
        <f t="shared" si="8"/>
        <v>16720527223</v>
      </c>
      <c r="N11" s="2">
        <f t="shared" si="8"/>
        <v>5944423306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-3000000000</v>
      </c>
      <c r="H12" s="2">
        <f>IFERROR(INDEX(D12:G12,COUNT(D12:G12)),"")</f>
        <v>-3000000000</v>
      </c>
      <c r="I12" s="2">
        <f t="shared" ref="I12:N12" si="9">IFERROR(INDEX(I51:I500,MATCH($C$12,$C$51:$C$500,0)),"")</f>
        <v>-11000000000</v>
      </c>
      <c r="J12" s="2">
        <f t="shared" si="9"/>
        <v>4000000000</v>
      </c>
      <c r="K12" s="2">
        <f t="shared" si="9"/>
        <v>43000000000</v>
      </c>
      <c r="L12" s="2">
        <f t="shared" si="9"/>
        <v>6000000000</v>
      </c>
      <c r="M12" s="2">
        <f t="shared" si="9"/>
        <v>9000000000</v>
      </c>
      <c r="N12" s="2">
        <f t="shared" si="9"/>
        <v>19000000000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43000000000</v>
      </c>
      <c r="H13" s="2">
        <f>IFERROR(INDEX(D13:G13,COUNT(D13:G13)),"")</f>
        <v>43000000000</v>
      </c>
      <c r="I13" s="2">
        <f t="shared" ref="I13:N13" si="10">IFERROR(INDEX(I51:I500,MATCH($C$13,$C$51:$C$500,0)),"")</f>
        <v>41000000000</v>
      </c>
      <c r="J13" s="2">
        <f t="shared" si="10"/>
        <v>45000000000</v>
      </c>
      <c r="K13" s="2">
        <f t="shared" si="10"/>
        <v>45000000000</v>
      </c>
      <c r="L13" s="2">
        <f t="shared" si="10"/>
        <v>28000000000</v>
      </c>
      <c r="M13" s="2">
        <f t="shared" si="10"/>
        <v>26000000000</v>
      </c>
      <c r="N13" s="2">
        <f t="shared" si="10"/>
        <v>25000000000</v>
      </c>
    </row>
    <row r="14" spans="1:14" ht="15.5" x14ac:dyDescent="0.35">
      <c r="C14" t="s">
        <v>26</v>
      </c>
      <c r="D14" s="2">
        <f>IFERROR(INDEX(D51:D500,MATCH($C$14,$C$51:$C$500,0)),"")</f>
        <v>-530843888</v>
      </c>
      <c r="H14" s="2">
        <f>IFERROR(SUM(D14:G14)*(4/MAX(1,COUNT(D14:G14))),"")</f>
        <v>-2123375552</v>
      </c>
      <c r="I14" s="2">
        <f t="shared" ref="I14:N14" si="11">IFERROR(INDEX(I51:I500,MATCH($C$14,$C$51:$C$500,0)),"")</f>
        <v>-2661644659</v>
      </c>
      <c r="J14" s="2">
        <f t="shared" si="11"/>
        <v>-1671886059</v>
      </c>
      <c r="K14" s="2">
        <f t="shared" si="11"/>
        <v>-2762751760</v>
      </c>
      <c r="L14" s="2">
        <f t="shared" si="11"/>
        <v>-1381356735</v>
      </c>
      <c r="M14" s="2">
        <f t="shared" si="11"/>
        <v>-836338376</v>
      </c>
      <c r="N14" s="2">
        <f t="shared" si="11"/>
        <v>-843689441</v>
      </c>
    </row>
    <row r="15" spans="1:14" ht="15.5" x14ac:dyDescent="0.35">
      <c r="C15" t="s">
        <v>27</v>
      </c>
      <c r="D15" s="2">
        <f>IFERROR(INDEX(D51:D500,MATCH($C$15,$C$51:$C$500,0)),"")</f>
        <v>-493094695</v>
      </c>
      <c r="H15" s="2">
        <f>IFERROR(SUM(D15:G15)*(4/MAX(1,COUNT(D15:G15))),"")</f>
        <v>-1972378780</v>
      </c>
      <c r="I15" s="2">
        <f t="shared" ref="I15:N15" si="12">IFERROR(INDEX(I51:I500,MATCH($C$15,$C$51:$C$500,0)),"")</f>
        <v>-2623883300</v>
      </c>
      <c r="J15" s="2">
        <f t="shared" si="12"/>
        <v>-2804852380</v>
      </c>
      <c r="K15" s="2">
        <f t="shared" si="12"/>
        <v>-2111532625</v>
      </c>
      <c r="L15" s="2">
        <f t="shared" si="12"/>
        <v>-1047803197</v>
      </c>
      <c r="M15" s="2">
        <f t="shared" si="12"/>
        <v>-1124674947</v>
      </c>
      <c r="N15" s="2">
        <f t="shared" si="12"/>
        <v>-1539056532</v>
      </c>
    </row>
    <row r="16" spans="1:14" ht="15.5" x14ac:dyDescent="0.35">
      <c r="C16" t="s">
        <v>28</v>
      </c>
      <c r="D16" s="2">
        <f>IFERROR(INDEX(D51:D500,MATCH($C$16,$C$51:$C$500,0)),"")</f>
        <v>2187703251</v>
      </c>
      <c r="H16" s="2">
        <f>IFERROR(SUM(D16:G16)*(4/MAX(1,COUNT(D16:G16))),"")</f>
        <v>8750813004</v>
      </c>
      <c r="I16" s="2">
        <f t="shared" ref="I16:N16" si="13">IFERROR(INDEX(I51:I500,MATCH($C$16,$C$51:$C$500,0)),"")</f>
        <v>12645560756</v>
      </c>
      <c r="J16" s="2">
        <f t="shared" si="13"/>
        <v>11917126622</v>
      </c>
      <c r="K16" s="2">
        <f t="shared" si="13"/>
        <v>7268304423</v>
      </c>
      <c r="L16" s="2">
        <f t="shared" si="13"/>
        <v>3522388871</v>
      </c>
      <c r="M16" s="2">
        <f t="shared" si="13"/>
        <v>3238935410</v>
      </c>
      <c r="N16" s="2">
        <f t="shared" si="13"/>
        <v>4478785085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</row>
    <row r="19" spans="1:14" ht="15.5" x14ac:dyDescent="0.35">
      <c r="A19" t="s">
        <v>36</v>
      </c>
      <c r="C19" t="s">
        <v>37</v>
      </c>
    </row>
    <row r="20" spans="1:14" ht="15.5" x14ac:dyDescent="0.35">
      <c r="A20" t="s">
        <v>38</v>
      </c>
      <c r="C20" t="s">
        <v>39</v>
      </c>
      <c r="D20" s="2">
        <f ca="1">IFERROR(D21*D2,"")</f>
        <v>242900000000</v>
      </c>
      <c r="H20" s="2">
        <f t="shared" ref="H20:N20" ca="1" si="14">IFERROR(H21*H2,"")</f>
        <v>242900000000</v>
      </c>
      <c r="I20" s="2">
        <f t="shared" ca="1" si="14"/>
        <v>301890000000</v>
      </c>
      <c r="J20" s="2">
        <f t="shared" ca="1" si="14"/>
        <v>378230000000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3470000000</v>
      </c>
      <c r="H21" s="2">
        <f>IFERROR(INDEX(D21:G21,COUNT(D21:G21)),"")</f>
        <v>3470000000</v>
      </c>
      <c r="I21" s="2">
        <f t="shared" ref="I21:N21" si="15">IFERROR(INDEX(I51:I500,MATCH($C$7,$C$51:$C$500,0)),"")</f>
        <v>3470000000</v>
      </c>
      <c r="J21" s="2">
        <f t="shared" si="15"/>
        <v>3470000000</v>
      </c>
      <c r="K21" s="2">
        <f t="shared" si="15"/>
        <v>2780000000</v>
      </c>
      <c r="L21" s="2">
        <f t="shared" si="15"/>
        <v>2780000000</v>
      </c>
      <c r="M21" s="2">
        <f t="shared" si="15"/>
        <v>1930000000</v>
      </c>
      <c r="N21" s="2">
        <f t="shared" si="15"/>
        <v>0</v>
      </c>
    </row>
    <row r="23" spans="1:14" ht="15.5" x14ac:dyDescent="0.35">
      <c r="B23" t="s">
        <v>40</v>
      </c>
      <c r="C23" t="s">
        <v>41</v>
      </c>
      <c r="D23" s="3">
        <f>IFERROR(D5/D6*100,"")</f>
        <v>0.91848181077502455</v>
      </c>
      <c r="H23" s="3">
        <f t="shared" ref="H23:N23" si="16">IFERROR(H5/H6*100,"")</f>
        <v>3.6739272431000982</v>
      </c>
      <c r="I23" s="3">
        <f t="shared" si="16"/>
        <v>2.4971065579516298</v>
      </c>
      <c r="J23" s="3">
        <f t="shared" si="16"/>
        <v>33.098431554541733</v>
      </c>
      <c r="K23" s="3">
        <f t="shared" si="16"/>
        <v>9.7989124144001192</v>
      </c>
      <c r="L23" s="3">
        <f t="shared" si="16"/>
        <v>4.5777472026635246</v>
      </c>
      <c r="M23" s="3">
        <f t="shared" si="16"/>
        <v>4.2128224277988142</v>
      </c>
      <c r="N23" s="3">
        <f t="shared" si="16"/>
        <v>18.750856641689797</v>
      </c>
    </row>
    <row r="24" spans="1:14" ht="15.5" x14ac:dyDescent="0.35">
      <c r="C24" t="s">
        <v>42</v>
      </c>
      <c r="D24" s="4">
        <f>IFERROR(_xlfn.RRI(5,I23,D23),"")</f>
        <v>-0.181296405814934</v>
      </c>
      <c r="H24" s="4">
        <f t="shared" ref="H24:N24" si="17">IFERROR(_xlfn.RRI(5,M23,H23),"")</f>
        <v>-2.700304861442071E-2</v>
      </c>
      <c r="I24" s="4">
        <f t="shared" si="17"/>
        <v>-0.33183581574349741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43</v>
      </c>
      <c r="C25" t="s">
        <v>44</v>
      </c>
      <c r="D25" s="3">
        <f>IFERROR(INDEX(D51:D500,MATCH($A$25,$C$51:$C$500,0)),"")</f>
        <v>0.49</v>
      </c>
      <c r="H25" s="3">
        <f>IFERROR(INDEX(D25:G25,COUNT(D25:G25)),"")</f>
        <v>0.49</v>
      </c>
      <c r="I25" s="3">
        <f t="shared" ref="I25:N25" si="18">IFERROR(INDEX(I51:I500,MATCH($C$25,$C$51:$C$500,0)),"")</f>
        <v>2.89</v>
      </c>
      <c r="J25" s="3">
        <f t="shared" si="18"/>
        <v>2.63</v>
      </c>
      <c r="K25" s="3">
        <f t="shared" si="18"/>
        <v>1.86</v>
      </c>
      <c r="L25" s="3">
        <f t="shared" si="18"/>
        <v>0.89</v>
      </c>
      <c r="M25" s="3">
        <f t="shared" si="18"/>
        <v>1.0900000000000001</v>
      </c>
      <c r="N25" s="3">
        <f t="shared" si="18"/>
        <v>2641265.5499999998</v>
      </c>
    </row>
    <row r="26" spans="1:14" ht="15.5" x14ac:dyDescent="0.35">
      <c r="C26" t="s">
        <v>45</v>
      </c>
      <c r="D26" s="4">
        <f>IFERROR(_xlfn.RRI(5,I25,D25),"")</f>
        <v>-0.2987713568431879</v>
      </c>
      <c r="H26" s="4">
        <f t="shared" ref="H26:N26" si="19">IFERROR(_xlfn.RRI(5,M25,H25),"")</f>
        <v>-0.14777569397825208</v>
      </c>
      <c r="I26" s="4">
        <f t="shared" si="19"/>
        <v>-0.9357582807400735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46</v>
      </c>
      <c r="D27" s="3">
        <f>IFERROR(D4/D21,"")</f>
        <v>3.3824223536023053</v>
      </c>
      <c r="H27" s="3">
        <f t="shared" ref="H27:N27" si="20">IFERROR(H4/H21,"")</f>
        <v>13.529689414409221</v>
      </c>
      <c r="I27" s="3">
        <f t="shared" si="20"/>
        <v>12.06710844610951</v>
      </c>
      <c r="J27" s="3">
        <f t="shared" si="20"/>
        <v>12.600798141210374</v>
      </c>
      <c r="K27" s="3">
        <f t="shared" si="20"/>
        <v>13.920692339568346</v>
      </c>
      <c r="L27" s="3">
        <f t="shared" si="20"/>
        <v>18.527229054676258</v>
      </c>
      <c r="M27" s="3">
        <f t="shared" si="20"/>
        <v>21.638684099999999</v>
      </c>
      <c r="N27" s="3" t="str">
        <f t="shared" si="20"/>
        <v/>
      </c>
    </row>
    <row r="28" spans="1:14" ht="15.5" x14ac:dyDescent="0.35">
      <c r="C28" t="s">
        <v>47</v>
      </c>
      <c r="D28" s="4">
        <f>IFERROR(_xlfn.RRI(5,I27,D27),"")</f>
        <v>-0.22460155806421378</v>
      </c>
      <c r="H28" s="4">
        <f t="shared" ref="H28:N28" si="21">IFERROR(_xlfn.RRI(5,M27,H27),"")</f>
        <v>-8.9643712498521655E-2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48</v>
      </c>
      <c r="H29" s="4">
        <f t="shared" ref="H29:N29" si="22">IFERROR(((H25-I25)/I25)*100%,"")</f>
        <v>-0.83044982698961944</v>
      </c>
      <c r="I29" s="4">
        <f t="shared" si="22"/>
        <v>9.8859315589353708E-2</v>
      </c>
      <c r="J29" s="4">
        <f t="shared" si="22"/>
        <v>0.41397849462365577</v>
      </c>
      <c r="K29" s="4">
        <f t="shared" si="22"/>
        <v>1.0898876404494382</v>
      </c>
      <c r="L29" s="4">
        <f t="shared" si="22"/>
        <v>-0.18348623853211013</v>
      </c>
      <c r="M29" s="4">
        <f t="shared" si="22"/>
        <v>-0.99999958731904115</v>
      </c>
      <c r="N29" s="4" t="str">
        <f t="shared" si="22"/>
        <v/>
      </c>
    </row>
    <row r="30" spans="1:14" ht="15.5" x14ac:dyDescent="0.35">
      <c r="C30" t="s">
        <v>49</v>
      </c>
      <c r="H30" s="4">
        <f t="shared" ref="H30:N30" si="23">IFERROR(((H27-I27)/I27)*100%,"")</f>
        <v>0.12120393007417235</v>
      </c>
      <c r="I30" s="4">
        <f t="shared" si="23"/>
        <v>-4.235364213600528E-2</v>
      </c>
      <c r="J30" s="4">
        <f t="shared" si="23"/>
        <v>-9.481526968355504E-2</v>
      </c>
      <c r="K30" s="4">
        <f t="shared" si="23"/>
        <v>-0.24863603194592265</v>
      </c>
      <c r="L30" s="4">
        <f t="shared" si="23"/>
        <v>-0.14379132441439638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52.28</v>
      </c>
      <c r="H32" s="3">
        <f>IFERROR(INDEX(D32:G32,COUNT(D32:G32)),"")</f>
        <v>52.28</v>
      </c>
      <c r="I32" s="3">
        <f t="shared" ref="I32:N32" si="24">IFERROR(INDEX(I51:I500,MATCH($C$32,$C$51:$C$500,0)),"")</f>
        <v>51.79</v>
      </c>
      <c r="J32" s="3">
        <f t="shared" si="24"/>
        <v>55.38</v>
      </c>
      <c r="K32" s="3">
        <f t="shared" si="24"/>
        <v>20.420000000000002</v>
      </c>
      <c r="L32" s="3">
        <f t="shared" si="24"/>
        <v>18.59</v>
      </c>
      <c r="M32" s="3">
        <f t="shared" si="24"/>
        <v>25.47</v>
      </c>
      <c r="N32" s="3">
        <f t="shared" si="24"/>
        <v>14367585.67</v>
      </c>
    </row>
    <row r="33" spans="1:14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1.34</v>
      </c>
      <c r="H33" s="3">
        <f>IFERROR(INDEX(D33:G33,COUNT(D33:G33)),"")</f>
        <v>1.34</v>
      </c>
      <c r="I33" s="3">
        <f t="shared" ref="I33:N33" si="25">IFERROR(INDEX(I51:I500,MATCH($C$33,$C$51:$C$500,0)),"")</f>
        <v>1.68</v>
      </c>
      <c r="J33" s="3">
        <f t="shared" si="25"/>
        <v>1.97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142.86000000000001</v>
      </c>
      <c r="H34" s="3">
        <f>IFERROR(INDEX(D34:G34,COUNT(D34:G34)),"")</f>
        <v>142.86000000000001</v>
      </c>
      <c r="I34" s="3">
        <f t="shared" ref="I34:N34" si="26">IFERROR(INDEX(I51:I500,MATCH($C$34,$C$51:$C$500,0)),"")</f>
        <v>30.1</v>
      </c>
      <c r="J34" s="3">
        <f t="shared" si="26"/>
        <v>41.44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20.69</v>
      </c>
      <c r="H35" s="3">
        <f>IFERROR(INDEX(D35:G35,COUNT(D35:G35)),"")</f>
        <v>20.69</v>
      </c>
      <c r="I35" s="3">
        <f t="shared" ref="I35:N35" si="27">IFERROR(INDEX(I51:I500,MATCH($C$35,$C$51:$C$500,0)),"")</f>
        <v>7.21</v>
      </c>
      <c r="J35" s="3">
        <f t="shared" si="27"/>
        <v>8.65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N36" si="28">IFERROR(INDEX(H51:H500,MATCH($C$36,$C$51:$C$500,0)),"")</f>
        <v>11.5723</v>
      </c>
      <c r="I36" s="4">
        <f t="shared" si="28"/>
        <v>7.8272000000000004</v>
      </c>
      <c r="J36" s="4">
        <f t="shared" si="28"/>
        <v>7.7213000000000003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N37" si="29">IFERROR(INDEX(H51:H500,MATCH($C$37,$C$51:$C$500,0)),"")</f>
        <v>22.61</v>
      </c>
      <c r="I37" s="3">
        <f t="shared" si="29"/>
        <v>22.61</v>
      </c>
      <c r="J37" s="3">
        <f t="shared" si="29"/>
        <v>20.28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</row>
    <row r="51" spans="2:14" ht="15.5" x14ac:dyDescent="0.35">
      <c r="B51" t="s">
        <v>71</v>
      </c>
      <c r="C51" t="s">
        <v>5</v>
      </c>
      <c r="D51" s="5">
        <v>11737005567</v>
      </c>
      <c r="E51" s="5">
        <v>11681029894</v>
      </c>
      <c r="F51" s="5">
        <v>10649456078</v>
      </c>
      <c r="G51" s="5">
        <v>5620460232</v>
      </c>
      <c r="I51" s="5">
        <v>41872866308</v>
      </c>
      <c r="J51" s="5">
        <v>43724769550</v>
      </c>
      <c r="K51" s="5">
        <v>38699524704</v>
      </c>
      <c r="L51" s="5">
        <v>51505696772</v>
      </c>
      <c r="M51" s="5">
        <v>41762660313</v>
      </c>
      <c r="N51" s="5">
        <v>29591947216</v>
      </c>
    </row>
    <row r="52" spans="2:14" ht="15.5" x14ac:dyDescent="0.35">
      <c r="C52" t="s">
        <v>72</v>
      </c>
      <c r="D52" s="5">
        <v>-6998148477</v>
      </c>
      <c r="E52" s="5">
        <v>-5937528518</v>
      </c>
      <c r="F52" s="5">
        <v>-3768350681</v>
      </c>
      <c r="G52" s="5">
        <v>-4155803155</v>
      </c>
      <c r="I52" s="5">
        <v>-21568649133</v>
      </c>
      <c r="J52" s="5">
        <v>-23155935511</v>
      </c>
      <c r="K52" s="5">
        <v>-21378656670</v>
      </c>
      <c r="L52" s="5">
        <v>-37550701615</v>
      </c>
      <c r="M52" s="5">
        <v>-28929803089</v>
      </c>
      <c r="N52" s="5">
        <v>-20501570954</v>
      </c>
    </row>
    <row r="53" spans="2:14" ht="15.5" x14ac:dyDescent="0.35">
      <c r="C53" t="s">
        <v>73</v>
      </c>
      <c r="D53" s="5">
        <v>4738857090</v>
      </c>
      <c r="E53" s="5">
        <v>5743501376</v>
      </c>
      <c r="F53" s="5">
        <v>6881105397</v>
      </c>
      <c r="G53" s="5">
        <v>1464657077</v>
      </c>
      <c r="I53" s="5">
        <v>20304217175</v>
      </c>
      <c r="J53" s="5">
        <v>20568834039</v>
      </c>
      <c r="K53" s="5">
        <v>17320868034</v>
      </c>
      <c r="L53" s="5">
        <v>13954995157</v>
      </c>
      <c r="M53" s="5">
        <v>12832857224</v>
      </c>
      <c r="N53" s="5">
        <v>9090376262</v>
      </c>
    </row>
    <row r="54" spans="2:14" ht="15.5" x14ac:dyDescent="0.35">
      <c r="C54" t="s">
        <v>74</v>
      </c>
      <c r="D54" s="5">
        <v>-2828904868</v>
      </c>
      <c r="E54" s="5">
        <v>-2340235393</v>
      </c>
      <c r="F54" s="5">
        <v>-2684563959</v>
      </c>
      <c r="G54" s="5">
        <v>-824396984</v>
      </c>
      <c r="I54" s="5">
        <v>-8777326529</v>
      </c>
      <c r="J54" s="5">
        <v>-7643979765</v>
      </c>
      <c r="K54" s="5">
        <v>-7329642354</v>
      </c>
      <c r="L54" s="5">
        <v>-9526003939</v>
      </c>
      <c r="M54" s="5">
        <v>-9726160960</v>
      </c>
      <c r="N54" s="5">
        <v>-4866346967</v>
      </c>
    </row>
    <row r="55" spans="2:14" ht="15.5" x14ac:dyDescent="0.35">
      <c r="C55" t="s">
        <v>77</v>
      </c>
      <c r="D55" s="5">
        <v>-2314160820</v>
      </c>
      <c r="E55" s="5">
        <v>-2280399598</v>
      </c>
      <c r="F55" s="5">
        <v>-1738178220</v>
      </c>
      <c r="G55" s="5">
        <v>-1704220338</v>
      </c>
      <c r="I55" s="5">
        <v>-7564544172</v>
      </c>
      <c r="J55" s="5">
        <v>-7053978593</v>
      </c>
      <c r="K55" s="5">
        <v>-6474555483</v>
      </c>
      <c r="L55" s="5">
        <v>-8021236814</v>
      </c>
      <c r="M55" s="5">
        <v>-7306914018</v>
      </c>
      <c r="N55" s="5">
        <v>-3619956640</v>
      </c>
    </row>
    <row r="56" spans="2:14" ht="15.5" x14ac:dyDescent="0.35">
      <c r="C56" t="s">
        <v>78</v>
      </c>
    </row>
    <row r="57" spans="2:14" ht="15.5" x14ac:dyDescent="0.35">
      <c r="C57" t="s">
        <v>79</v>
      </c>
      <c r="D57" s="5">
        <v>1909952222</v>
      </c>
      <c r="E57" s="5">
        <v>3403265983</v>
      </c>
      <c r="F57" s="5">
        <v>4196541438</v>
      </c>
      <c r="G57" s="5">
        <v>640260093</v>
      </c>
      <c r="I57" s="5">
        <v>11526890646</v>
      </c>
      <c r="J57" s="5">
        <v>12924854274</v>
      </c>
      <c r="K57" s="5">
        <v>9991225680</v>
      </c>
      <c r="L57" s="5">
        <v>4428991218</v>
      </c>
      <c r="M57" s="5">
        <v>3106696264</v>
      </c>
      <c r="N57" s="5">
        <v>4224029295</v>
      </c>
    </row>
    <row r="58" spans="2:14" ht="15.5" x14ac:dyDescent="0.35">
      <c r="C58" t="s">
        <v>80</v>
      </c>
      <c r="D58" s="5">
        <v>277751029</v>
      </c>
      <c r="E58" s="5">
        <v>-943990892</v>
      </c>
      <c r="F58" s="5">
        <v>869000481</v>
      </c>
      <c r="G58" s="5">
        <v>429068617</v>
      </c>
      <c r="I58" s="5">
        <v>1118670110</v>
      </c>
      <c r="J58" s="5">
        <v>-1007727652</v>
      </c>
      <c r="K58" s="5">
        <v>-2722921257</v>
      </c>
      <c r="L58" s="5">
        <v>-906602347</v>
      </c>
      <c r="M58" s="5">
        <v>132239146</v>
      </c>
      <c r="N58" s="5">
        <v>254755790</v>
      </c>
    </row>
    <row r="59" spans="2:14" ht="15.5" x14ac:dyDescent="0.35">
      <c r="C59" t="s">
        <v>366</v>
      </c>
      <c r="D59" s="5">
        <v>808594917</v>
      </c>
      <c r="E59" s="5">
        <v>-297403798</v>
      </c>
      <c r="F59" s="5">
        <v>1533783251</v>
      </c>
      <c r="G59" s="5">
        <v>1274171582</v>
      </c>
      <c r="I59" s="5">
        <v>3780314769</v>
      </c>
      <c r="J59" s="5">
        <v>664158407</v>
      </c>
      <c r="K59" s="5">
        <v>39830503</v>
      </c>
      <c r="L59" s="5">
        <v>474754388</v>
      </c>
      <c r="M59" s="5">
        <v>968577522</v>
      </c>
      <c r="N59" s="5">
        <v>1098445231</v>
      </c>
    </row>
    <row r="60" spans="2:14" ht="15.5" x14ac:dyDescent="0.35">
      <c r="C60" t="s">
        <v>26</v>
      </c>
      <c r="D60" s="5">
        <v>-530843888</v>
      </c>
      <c r="E60" s="5">
        <v>-646587094</v>
      </c>
      <c r="F60" s="5">
        <v>-664782770</v>
      </c>
      <c r="G60" s="5">
        <v>-845102965</v>
      </c>
      <c r="I60" s="5">
        <v>-2661644659</v>
      </c>
      <c r="J60" s="5">
        <v>-1671886059</v>
      </c>
      <c r="K60" s="5">
        <v>-2762751760</v>
      </c>
      <c r="L60" s="5">
        <v>-1381356735</v>
      </c>
      <c r="M60" s="5">
        <v>-836338376</v>
      </c>
      <c r="N60" s="5">
        <v>-843689441</v>
      </c>
    </row>
    <row r="61" spans="2:14" ht="15.5" x14ac:dyDescent="0.35">
      <c r="C61" t="s">
        <v>81</v>
      </c>
      <c r="D61" s="5">
        <v>277751029</v>
      </c>
      <c r="E61" s="5">
        <v>-943990892</v>
      </c>
      <c r="F61" s="5">
        <v>869000481</v>
      </c>
      <c r="G61" s="5">
        <v>429068617</v>
      </c>
      <c r="I61" s="5">
        <v>1118670110</v>
      </c>
      <c r="J61" s="5">
        <v>-1007727652</v>
      </c>
      <c r="K61" s="5">
        <v>-2722921257</v>
      </c>
      <c r="L61" s="5">
        <v>-906602347</v>
      </c>
      <c r="M61" s="5">
        <v>132239146</v>
      </c>
      <c r="N61" s="5">
        <v>254755790</v>
      </c>
    </row>
    <row r="62" spans="2:14" ht="15.5" x14ac:dyDescent="0.35">
      <c r="C62" t="s">
        <v>28</v>
      </c>
      <c r="D62" s="5">
        <v>2187703251</v>
      </c>
      <c r="E62" s="5">
        <v>2459275091</v>
      </c>
      <c r="F62" s="5">
        <v>5065541919</v>
      </c>
      <c r="G62" s="5">
        <v>1069328710</v>
      </c>
      <c r="I62" s="5">
        <v>12645560756</v>
      </c>
      <c r="J62" s="5">
        <v>11917126622</v>
      </c>
      <c r="K62" s="5">
        <v>7268304423</v>
      </c>
      <c r="L62" s="5">
        <v>3522388871</v>
      </c>
      <c r="M62" s="5">
        <v>3238935410</v>
      </c>
      <c r="N62" s="5">
        <v>4478785085</v>
      </c>
    </row>
    <row r="63" spans="2:14" ht="15.5" x14ac:dyDescent="0.35">
      <c r="C63" t="s">
        <v>27</v>
      </c>
      <c r="D63" s="5">
        <v>-493094695</v>
      </c>
      <c r="E63" s="5">
        <v>-561506446</v>
      </c>
      <c r="F63" s="5">
        <v>-1473716365</v>
      </c>
      <c r="G63" s="5">
        <v>27478825</v>
      </c>
      <c r="I63" s="5">
        <v>-2623883300</v>
      </c>
      <c r="J63" s="5">
        <v>-2804852380</v>
      </c>
      <c r="K63" s="5">
        <v>-2111532625</v>
      </c>
      <c r="L63" s="5">
        <v>-1047803197</v>
      </c>
      <c r="M63" s="5">
        <v>-1124674947</v>
      </c>
      <c r="N63" s="5">
        <v>-1539056532</v>
      </c>
    </row>
    <row r="64" spans="2:14" ht="15.5" x14ac:dyDescent="0.35">
      <c r="C64" t="s">
        <v>82</v>
      </c>
      <c r="D64" s="5">
        <v>-518533840</v>
      </c>
      <c r="E64" s="5">
        <v>-1056713790</v>
      </c>
      <c r="F64" s="5">
        <v>-1494272450</v>
      </c>
      <c r="G64" s="5">
        <v>6922740</v>
      </c>
      <c r="I64" s="5">
        <v>-3180758900</v>
      </c>
      <c r="J64" s="5">
        <v>-2887076720</v>
      </c>
      <c r="K64" s="5">
        <v>-2218028120</v>
      </c>
      <c r="L64" s="5">
        <v>-1060953300</v>
      </c>
      <c r="M64" s="5">
        <v>-1364928077</v>
      </c>
      <c r="N64" s="5">
        <v>-1555875632</v>
      </c>
    </row>
    <row r="65" spans="2:14" ht="15.5" x14ac:dyDescent="0.35">
      <c r="C65" t="s">
        <v>83</v>
      </c>
      <c r="D65" s="5">
        <v>25439145</v>
      </c>
      <c r="E65" s="5">
        <v>495207344</v>
      </c>
      <c r="F65" s="5">
        <v>20556085</v>
      </c>
      <c r="G65" s="5">
        <v>20556085</v>
      </c>
      <c r="I65" s="5">
        <v>556875600</v>
      </c>
      <c r="J65" s="5">
        <v>82224340</v>
      </c>
      <c r="K65" s="5">
        <v>106495495</v>
      </c>
      <c r="L65" s="5">
        <v>13150103</v>
      </c>
      <c r="M65" s="5">
        <v>240253130</v>
      </c>
      <c r="N65" s="5">
        <v>16819100</v>
      </c>
    </row>
    <row r="66" spans="2:14" ht="15.5" x14ac:dyDescent="0.35">
      <c r="C66" t="s">
        <v>84</v>
      </c>
      <c r="D66" s="5">
        <v>-493094695</v>
      </c>
      <c r="E66" s="5">
        <v>-561506446</v>
      </c>
      <c r="F66" s="5">
        <v>-1473716365</v>
      </c>
      <c r="G66" s="5">
        <v>27478825</v>
      </c>
      <c r="I66" s="5">
        <v>-2623883300</v>
      </c>
      <c r="J66" s="5">
        <v>-2804852380</v>
      </c>
      <c r="K66" s="5">
        <v>-2111532625</v>
      </c>
      <c r="L66" s="5">
        <v>-1047803197</v>
      </c>
      <c r="M66" s="5">
        <v>-1124674947</v>
      </c>
      <c r="N66" s="5">
        <v>-1539056532</v>
      </c>
    </row>
    <row r="67" spans="2:14" ht="15.5" x14ac:dyDescent="0.35">
      <c r="C67" t="s">
        <v>308</v>
      </c>
      <c r="D67" s="5">
        <v>1694608556</v>
      </c>
      <c r="E67" s="5">
        <v>1897768645</v>
      </c>
      <c r="F67" s="5">
        <v>3591825554</v>
      </c>
      <c r="G67" s="5">
        <v>1096807535</v>
      </c>
      <c r="I67" s="5">
        <v>10021677456</v>
      </c>
      <c r="J67" s="5">
        <v>9112274242</v>
      </c>
      <c r="K67" s="5">
        <v>5156771798</v>
      </c>
      <c r="L67" s="5">
        <v>2474585674</v>
      </c>
      <c r="M67" s="5">
        <v>2114260463</v>
      </c>
      <c r="N67" s="5">
        <v>2939728553</v>
      </c>
    </row>
    <row r="68" spans="2:14" ht="15.5" x14ac:dyDescent="0.35">
      <c r="C68" t="s">
        <v>431</v>
      </c>
    </row>
    <row r="69" spans="2:14" ht="15.5" x14ac:dyDescent="0.35">
      <c r="C69" t="s">
        <v>85</v>
      </c>
      <c r="D69" s="5">
        <v>1694608556</v>
      </c>
      <c r="E69" s="5">
        <v>1897768645</v>
      </c>
      <c r="F69" s="5">
        <v>3591825554</v>
      </c>
      <c r="G69" s="5">
        <v>1096807535</v>
      </c>
      <c r="I69" s="5">
        <v>10021677456</v>
      </c>
      <c r="J69" s="5">
        <v>9112274242</v>
      </c>
      <c r="K69" s="5">
        <v>5156771798</v>
      </c>
      <c r="L69" s="5">
        <v>2474585674</v>
      </c>
      <c r="M69" s="5">
        <v>2114260463</v>
      </c>
      <c r="N69" s="5">
        <v>2939728553</v>
      </c>
    </row>
    <row r="70" spans="2:14" ht="15.5" x14ac:dyDescent="0.35">
      <c r="C70" t="s">
        <v>86</v>
      </c>
      <c r="D70" s="5">
        <v>-28818659</v>
      </c>
      <c r="E70" s="5">
        <v>-5742413173</v>
      </c>
      <c r="F70" s="5">
        <v>69114359</v>
      </c>
      <c r="G70" s="5">
        <v>69114359</v>
      </c>
      <c r="I70" s="5">
        <v>-5535070096</v>
      </c>
      <c r="J70" s="5">
        <v>54474412037</v>
      </c>
      <c r="K70" s="5">
        <v>-108068610</v>
      </c>
      <c r="L70" s="5">
        <v>-111041416</v>
      </c>
      <c r="M70" s="5">
        <v>-38703065</v>
      </c>
      <c r="N70" s="5">
        <v>58743968</v>
      </c>
    </row>
    <row r="71" spans="2:14" ht="15.5" x14ac:dyDescent="0.35">
      <c r="C71" t="s">
        <v>87</v>
      </c>
      <c r="D71" s="5">
        <v>1665789897</v>
      </c>
      <c r="E71" s="5">
        <v>-3844644528</v>
      </c>
      <c r="F71" s="5">
        <v>3660939913</v>
      </c>
      <c r="G71" s="5">
        <v>1165921894</v>
      </c>
      <c r="I71" s="5">
        <v>4486607360</v>
      </c>
      <c r="J71" s="5">
        <v>63586686279</v>
      </c>
      <c r="K71" s="5">
        <v>5048703188</v>
      </c>
      <c r="L71" s="5">
        <v>2363544258</v>
      </c>
      <c r="M71" s="5">
        <v>2075557398</v>
      </c>
      <c r="N71" s="5">
        <v>2998472521</v>
      </c>
    </row>
    <row r="72" spans="2:14" ht="15.5" x14ac:dyDescent="0.35">
      <c r="C72" t="s">
        <v>88</v>
      </c>
      <c r="D72" s="5">
        <v>1694608556</v>
      </c>
      <c r="E72" s="5">
        <v>1897768645</v>
      </c>
      <c r="F72" s="5">
        <v>3591825554</v>
      </c>
      <c r="G72" s="5">
        <v>1096807535</v>
      </c>
      <c r="I72" s="5">
        <v>10021677456</v>
      </c>
      <c r="J72" s="5">
        <v>9112274242</v>
      </c>
      <c r="K72" s="5">
        <v>5156771798</v>
      </c>
      <c r="L72" s="5">
        <v>2474585674</v>
      </c>
      <c r="M72" s="5">
        <v>2114260463</v>
      </c>
      <c r="N72" s="5">
        <v>2939728553</v>
      </c>
    </row>
    <row r="73" spans="2:14" ht="15.5" x14ac:dyDescent="0.35">
      <c r="C73" t="s">
        <v>7</v>
      </c>
      <c r="D73" s="5">
        <v>1665789897</v>
      </c>
      <c r="E73" s="5">
        <v>-3844644528</v>
      </c>
      <c r="F73" s="5">
        <v>3660939913</v>
      </c>
      <c r="G73" s="5">
        <v>1165921894</v>
      </c>
      <c r="I73" s="5">
        <v>4486607360</v>
      </c>
      <c r="J73" s="5">
        <v>63586686279</v>
      </c>
      <c r="K73" s="5">
        <v>5048703188</v>
      </c>
      <c r="L73" s="5">
        <v>2363544258</v>
      </c>
      <c r="M73" s="5">
        <v>2075557398</v>
      </c>
      <c r="N73" s="5">
        <v>2998472521</v>
      </c>
    </row>
    <row r="74" spans="2:14" ht="15.5" x14ac:dyDescent="0.35">
      <c r="C74" t="s">
        <v>90</v>
      </c>
      <c r="D74" s="5">
        <v>1694608556</v>
      </c>
      <c r="E74" s="5">
        <v>1897768645</v>
      </c>
      <c r="F74" s="5">
        <v>3591825554</v>
      </c>
      <c r="G74" s="5">
        <v>1096807535</v>
      </c>
      <c r="I74" s="5">
        <v>10021677456</v>
      </c>
      <c r="J74" s="5">
        <v>9112274242</v>
      </c>
      <c r="K74" s="5">
        <v>5156771798</v>
      </c>
      <c r="L74" s="5">
        <v>2474585674</v>
      </c>
      <c r="M74" s="5">
        <v>2114260463</v>
      </c>
      <c r="N74" s="5">
        <v>2939728553</v>
      </c>
    </row>
    <row r="75" spans="2:14" ht="15.5" x14ac:dyDescent="0.35">
      <c r="C75" t="s">
        <v>91</v>
      </c>
      <c r="D75" s="5">
        <v>1665789897</v>
      </c>
      <c r="E75" s="5">
        <v>-3844644528</v>
      </c>
      <c r="F75" s="5">
        <v>3660939913</v>
      </c>
      <c r="G75" s="5">
        <v>1165921894</v>
      </c>
      <c r="I75" s="5">
        <v>4486607360</v>
      </c>
      <c r="J75" s="5">
        <v>63586686279</v>
      </c>
      <c r="K75" s="5">
        <v>5048703188</v>
      </c>
      <c r="L75" s="5">
        <v>2363544258</v>
      </c>
      <c r="M75" s="5">
        <v>2075557398</v>
      </c>
      <c r="N75" s="5">
        <v>2998472521</v>
      </c>
    </row>
    <row r="76" spans="2:14" ht="15.5" x14ac:dyDescent="0.35">
      <c r="C76" t="s">
        <v>92</v>
      </c>
      <c r="D76" s="5">
        <v>1665789897</v>
      </c>
      <c r="E76" s="5">
        <v>-3844644528</v>
      </c>
      <c r="F76" s="5">
        <v>3660939913</v>
      </c>
      <c r="G76" s="5">
        <v>1165921894</v>
      </c>
      <c r="I76" s="5">
        <v>4486607360</v>
      </c>
      <c r="J76" s="5">
        <v>63586686279</v>
      </c>
      <c r="K76" s="5">
        <v>5048703188</v>
      </c>
      <c r="L76" s="5">
        <v>2363544258</v>
      </c>
      <c r="M76" s="5">
        <v>2075557398</v>
      </c>
      <c r="N76" s="5">
        <v>2998472521</v>
      </c>
    </row>
    <row r="78" spans="2:14" ht="15.5" x14ac:dyDescent="0.35">
      <c r="B78" t="s">
        <v>93</v>
      </c>
      <c r="C78" t="s">
        <v>94</v>
      </c>
    </row>
    <row r="79" spans="2:14" ht="15.5" x14ac:dyDescent="0.35">
      <c r="C79" t="s">
        <v>95</v>
      </c>
    </row>
    <row r="80" spans="2:14" ht="15.5" x14ac:dyDescent="0.35">
      <c r="C80" t="s">
        <v>19</v>
      </c>
      <c r="D80" s="5">
        <v>46178358809</v>
      </c>
      <c r="E80" s="5">
        <v>52537277546</v>
      </c>
      <c r="F80" s="5">
        <v>30896517539</v>
      </c>
      <c r="G80" s="5">
        <v>33295378375</v>
      </c>
      <c r="I80" s="5">
        <v>52537277546</v>
      </c>
      <c r="J80" s="5">
        <v>41515717439</v>
      </c>
      <c r="K80" s="5">
        <v>2251124616</v>
      </c>
      <c r="L80" s="5">
        <v>22192103385</v>
      </c>
      <c r="M80" s="5">
        <v>16720527223</v>
      </c>
      <c r="N80" s="5">
        <v>5944423306</v>
      </c>
    </row>
    <row r="81" spans="3:14" ht="15.5" x14ac:dyDescent="0.35">
      <c r="C81" t="s">
        <v>96</v>
      </c>
      <c r="D81" s="5">
        <v>8995299486</v>
      </c>
      <c r="E81" s="5">
        <v>7561683728</v>
      </c>
      <c r="F81" s="5">
        <v>8294188857</v>
      </c>
      <c r="G81" s="5">
        <v>8100300952</v>
      </c>
      <c r="I81" s="5">
        <v>7561683728</v>
      </c>
      <c r="J81" s="5">
        <v>10173263528</v>
      </c>
      <c r="K81" s="5">
        <v>6273844442</v>
      </c>
      <c r="L81" s="5">
        <v>12880345827</v>
      </c>
      <c r="M81" s="5">
        <v>19211940459</v>
      </c>
      <c r="N81" s="5">
        <v>14971337716</v>
      </c>
    </row>
    <row r="82" spans="3:14" ht="15.5" x14ac:dyDescent="0.35">
      <c r="C82" t="s">
        <v>97</v>
      </c>
      <c r="D82" s="5">
        <v>44325245994</v>
      </c>
      <c r="E82" s="5">
        <v>35912855256</v>
      </c>
      <c r="F82" s="5">
        <v>67854617633</v>
      </c>
      <c r="G82" s="5">
        <v>65461079414</v>
      </c>
      <c r="I82" s="5">
        <v>35912855256</v>
      </c>
      <c r="J82" s="5">
        <v>72722457635</v>
      </c>
      <c r="K82" s="5">
        <v>61924705648</v>
      </c>
      <c r="L82" s="5">
        <v>11765248651</v>
      </c>
      <c r="M82" s="5">
        <v>12368340054</v>
      </c>
      <c r="N82" s="5">
        <v>4270487584</v>
      </c>
    </row>
    <row r="83" spans="3:14" ht="15.5" x14ac:dyDescent="0.35">
      <c r="C83" t="s">
        <v>98</v>
      </c>
      <c r="D83" s="5">
        <v>684712182</v>
      </c>
      <c r="E83" s="5">
        <v>1961930548</v>
      </c>
      <c r="F83" s="5">
        <v>2377187720</v>
      </c>
      <c r="G83" s="5">
        <v>875957753</v>
      </c>
      <c r="I83" s="5">
        <v>1961930548</v>
      </c>
      <c r="J83" s="5">
        <v>3053577793</v>
      </c>
      <c r="K83" s="5">
        <v>256151524</v>
      </c>
      <c r="L83" s="5">
        <v>1610368149</v>
      </c>
      <c r="M83" s="5">
        <v>2712316221</v>
      </c>
      <c r="N83" s="5">
        <v>1159576369</v>
      </c>
    </row>
    <row r="84" spans="3:14" ht="15.5" x14ac:dyDescent="0.35">
      <c r="C84" t="s">
        <v>99</v>
      </c>
      <c r="D84" s="5">
        <v>8995299486</v>
      </c>
      <c r="E84" s="5">
        <v>7561683728</v>
      </c>
      <c r="F84" s="5">
        <v>8294188857</v>
      </c>
      <c r="G84" s="5">
        <v>8100300952</v>
      </c>
      <c r="I84" s="5">
        <v>7561683728</v>
      </c>
      <c r="J84" s="5">
        <v>10173263528</v>
      </c>
      <c r="K84" s="5">
        <v>6273844442</v>
      </c>
      <c r="L84" s="5">
        <v>12880345827</v>
      </c>
      <c r="M84" s="5">
        <v>19211940459</v>
      </c>
      <c r="N84" s="5">
        <v>14971337716</v>
      </c>
    </row>
    <row r="85" spans="3:14" ht="15.5" x14ac:dyDescent="0.35">
      <c r="C85" t="s">
        <v>100</v>
      </c>
      <c r="D85" s="5">
        <v>44325245994</v>
      </c>
      <c r="E85" s="5">
        <v>35912855256</v>
      </c>
      <c r="F85" s="5">
        <v>67854617633</v>
      </c>
      <c r="G85" s="5">
        <v>65461079414</v>
      </c>
      <c r="I85" s="5">
        <v>35912855256</v>
      </c>
      <c r="J85" s="5">
        <v>72722457635</v>
      </c>
      <c r="K85" s="5">
        <v>61952870193</v>
      </c>
      <c r="L85" s="5">
        <v>18143784323</v>
      </c>
      <c r="M85" s="5">
        <v>21731109264</v>
      </c>
      <c r="N85" s="5">
        <v>11694250768</v>
      </c>
    </row>
    <row r="86" spans="3:14" ht="15.5" x14ac:dyDescent="0.35">
      <c r="C86" t="s">
        <v>101</v>
      </c>
      <c r="D86" s="5">
        <v>44325245994</v>
      </c>
      <c r="E86" s="5">
        <v>35912855256</v>
      </c>
      <c r="F86" s="5">
        <v>67854617633</v>
      </c>
      <c r="G86" s="5">
        <v>65461079414</v>
      </c>
      <c r="I86" s="5">
        <v>35912855256</v>
      </c>
      <c r="J86" s="5">
        <v>72722457635</v>
      </c>
      <c r="K86" s="5">
        <v>61952870193</v>
      </c>
      <c r="L86" s="5">
        <v>18143784323</v>
      </c>
      <c r="M86" s="5">
        <v>21731109264</v>
      </c>
      <c r="N86" s="5">
        <v>11694250768</v>
      </c>
    </row>
    <row r="87" spans="3:14" ht="15.5" x14ac:dyDescent="0.35">
      <c r="C87" t="s">
        <v>852</v>
      </c>
      <c r="K87" s="5">
        <v>16717249</v>
      </c>
      <c r="L87" s="5">
        <v>2852151774</v>
      </c>
      <c r="M87" s="5">
        <v>4620378134</v>
      </c>
      <c r="N87" s="5">
        <v>297262000</v>
      </c>
    </row>
    <row r="88" spans="3:14" ht="15.5" x14ac:dyDescent="0.35">
      <c r="C88" t="s">
        <v>103</v>
      </c>
      <c r="D88" s="5">
        <v>18207418417</v>
      </c>
      <c r="E88" s="5">
        <v>18923053700</v>
      </c>
      <c r="F88" s="5">
        <v>17654652453</v>
      </c>
      <c r="G88" s="5">
        <v>15939877212</v>
      </c>
      <c r="I88" s="5">
        <v>18923053700</v>
      </c>
      <c r="J88" s="5">
        <v>16244373991</v>
      </c>
      <c r="K88" s="5">
        <v>17450653668</v>
      </c>
      <c r="L88" s="5">
        <v>14551281907</v>
      </c>
      <c r="M88" s="5">
        <v>6552698157</v>
      </c>
      <c r="N88" s="5">
        <v>5641962174</v>
      </c>
    </row>
    <row r="89" spans="3:14" ht="15.5" x14ac:dyDescent="0.35">
      <c r="C89" t="s">
        <v>78</v>
      </c>
      <c r="D89" s="5">
        <v>48698285331</v>
      </c>
      <c r="E89" s="5">
        <v>48727103990</v>
      </c>
      <c r="F89" s="5">
        <v>54469517163</v>
      </c>
      <c r="G89" s="5">
        <v>54400402804</v>
      </c>
      <c r="I89" s="5">
        <v>48727103990</v>
      </c>
      <c r="J89" s="5">
        <v>54262174086</v>
      </c>
      <c r="K89" s="5">
        <v>-212237951</v>
      </c>
      <c r="L89" s="5">
        <v>-104169341</v>
      </c>
      <c r="M89" s="5">
        <v>6872075</v>
      </c>
      <c r="N89" s="5">
        <v>45575140</v>
      </c>
    </row>
    <row r="90" spans="3:14" ht="15.5" x14ac:dyDescent="0.35">
      <c r="C90" t="s">
        <v>104</v>
      </c>
      <c r="D90" s="5">
        <v>73888411114</v>
      </c>
      <c r="E90" s="5">
        <v>79398110740</v>
      </c>
      <c r="F90" s="5">
        <v>59167846181</v>
      </c>
      <c r="G90" s="5">
        <v>58978183940</v>
      </c>
      <c r="I90" s="5">
        <v>79398110740</v>
      </c>
      <c r="J90" s="5">
        <v>69502896174</v>
      </c>
      <c r="K90" s="5">
        <v>26783474495</v>
      </c>
      <c r="L90" s="5">
        <v>53778426250</v>
      </c>
      <c r="M90" s="5">
        <v>47259698040</v>
      </c>
      <c r="N90" s="5">
        <v>27803334926</v>
      </c>
    </row>
    <row r="91" spans="3:14" ht="15.5" x14ac:dyDescent="0.35">
      <c r="C91" t="s">
        <v>105</v>
      </c>
    </row>
    <row r="92" spans="3:14" ht="15.5" x14ac:dyDescent="0.35">
      <c r="C92" t="s">
        <v>391</v>
      </c>
      <c r="D92" s="5">
        <v>2520005000</v>
      </c>
      <c r="E92" s="5">
        <v>2520005000</v>
      </c>
      <c r="F92" s="5">
        <v>50005000</v>
      </c>
      <c r="G92" s="5">
        <v>50005000</v>
      </c>
      <c r="I92" s="5">
        <v>2520005000</v>
      </c>
      <c r="N92" s="5">
        <v>879200000</v>
      </c>
    </row>
    <row r="93" spans="3:14" ht="15.5" x14ac:dyDescent="0.35">
      <c r="C93" t="s">
        <v>106</v>
      </c>
      <c r="D93" s="5">
        <v>110789758736</v>
      </c>
      <c r="E93" s="5">
        <v>111597031478</v>
      </c>
      <c r="F93" s="5">
        <v>101674562708</v>
      </c>
      <c r="G93" s="5">
        <v>97852241365</v>
      </c>
      <c r="I93" s="5">
        <v>111597031478</v>
      </c>
      <c r="J93" s="5">
        <v>99981391861</v>
      </c>
      <c r="K93" s="5">
        <v>14409706231</v>
      </c>
      <c r="L93" s="5">
        <v>11682947645</v>
      </c>
      <c r="M93" s="5">
        <v>11677992035</v>
      </c>
      <c r="N93" s="5">
        <v>12713570030</v>
      </c>
    </row>
    <row r="94" spans="3:14" ht="15.5" x14ac:dyDescent="0.35">
      <c r="C94" t="s">
        <v>109</v>
      </c>
      <c r="D94" s="5">
        <v>1157951905</v>
      </c>
      <c r="E94" s="5">
        <v>1124384420</v>
      </c>
      <c r="F94" s="5">
        <v>538182336</v>
      </c>
      <c r="G94" s="5">
        <v>537120044</v>
      </c>
      <c r="I94" s="5">
        <v>1124384420</v>
      </c>
      <c r="J94" s="5">
        <v>534995461</v>
      </c>
      <c r="K94" s="5">
        <v>530746295</v>
      </c>
      <c r="L94" s="5">
        <v>393769910</v>
      </c>
      <c r="M94" s="5">
        <v>349300433</v>
      </c>
      <c r="N94" s="5">
        <v>98131054</v>
      </c>
    </row>
    <row r="95" spans="3:14" ht="15.5" x14ac:dyDescent="0.35">
      <c r="C95" t="s">
        <v>110</v>
      </c>
      <c r="D95" s="5">
        <v>160486387749</v>
      </c>
      <c r="E95" s="5">
        <v>152615906969</v>
      </c>
      <c r="F95" s="5">
        <v>172012900492</v>
      </c>
      <c r="G95" s="5">
        <v>165698472638</v>
      </c>
      <c r="I95" s="5">
        <v>152615906969</v>
      </c>
      <c r="J95" s="5">
        <v>174721236413</v>
      </c>
      <c r="K95" s="5">
        <v>80146601751</v>
      </c>
      <c r="L95" s="5">
        <v>30479499736</v>
      </c>
      <c r="M95" s="5">
        <v>33993329797</v>
      </c>
      <c r="N95" s="5">
        <v>25526480922</v>
      </c>
    </row>
    <row r="96" spans="3:14" ht="15.5" x14ac:dyDescent="0.35">
      <c r="C96" t="s">
        <v>111</v>
      </c>
      <c r="D96" s="5">
        <v>234374798863</v>
      </c>
      <c r="E96" s="5">
        <v>232014017709</v>
      </c>
      <c r="F96" s="5">
        <v>231180746673</v>
      </c>
      <c r="G96" s="5">
        <v>224676656578</v>
      </c>
      <c r="I96" s="5">
        <v>232014017709</v>
      </c>
      <c r="J96" s="5">
        <v>244224132587</v>
      </c>
      <c r="K96" s="5">
        <v>106930076246</v>
      </c>
      <c r="L96" s="5">
        <v>84257925986</v>
      </c>
      <c r="M96" s="5">
        <v>81253027837</v>
      </c>
      <c r="N96" s="5">
        <v>53329815848</v>
      </c>
    </row>
    <row r="97" spans="3:14" ht="15.5" x14ac:dyDescent="0.35">
      <c r="C97" t="s">
        <v>112</v>
      </c>
    </row>
    <row r="98" spans="3:14" ht="15.5" x14ac:dyDescent="0.35">
      <c r="C98" t="s">
        <v>113</v>
      </c>
    </row>
    <row r="99" spans="3:14" ht="15.5" x14ac:dyDescent="0.35">
      <c r="C99" t="s">
        <v>114</v>
      </c>
      <c r="D99" s="5">
        <v>50215003288</v>
      </c>
      <c r="E99" s="5">
        <v>49697964881</v>
      </c>
      <c r="F99" s="5">
        <v>45273070007</v>
      </c>
      <c r="G99" s="5">
        <v>42436975401</v>
      </c>
      <c r="I99" s="5">
        <v>49697964881</v>
      </c>
      <c r="J99" s="5">
        <v>49731828830</v>
      </c>
      <c r="K99" s="5">
        <v>47891113389</v>
      </c>
      <c r="L99" s="5">
        <v>30890286247</v>
      </c>
      <c r="M99" s="5">
        <v>30451066843</v>
      </c>
      <c r="N99" s="5">
        <v>29762282259</v>
      </c>
    </row>
    <row r="100" spans="3:14" ht="15.5" x14ac:dyDescent="0.35">
      <c r="C100" t="s">
        <v>115</v>
      </c>
    </row>
    <row r="101" spans="3:14" ht="15.5" x14ac:dyDescent="0.35">
      <c r="C101" t="s">
        <v>312</v>
      </c>
      <c r="D101" s="5">
        <v>684712182</v>
      </c>
      <c r="E101" s="5">
        <v>1961930548</v>
      </c>
      <c r="F101" s="5">
        <v>2377187720</v>
      </c>
      <c r="G101" s="5">
        <v>875957753</v>
      </c>
      <c r="I101" s="5">
        <v>1961930548</v>
      </c>
      <c r="J101" s="5">
        <v>3053577793</v>
      </c>
      <c r="K101" s="5">
        <v>256151524</v>
      </c>
      <c r="L101" s="5">
        <v>1610368149</v>
      </c>
      <c r="M101" s="5">
        <v>2712316221</v>
      </c>
      <c r="N101" s="5">
        <v>1159576369</v>
      </c>
    </row>
    <row r="102" spans="3:14" ht="15.5" x14ac:dyDescent="0.35">
      <c r="C102" t="s">
        <v>119</v>
      </c>
      <c r="D102" s="5">
        <v>607699446</v>
      </c>
      <c r="E102" s="5">
        <v>601744315</v>
      </c>
      <c r="F102" s="5">
        <v>490759582</v>
      </c>
      <c r="G102" s="5">
        <v>496698434</v>
      </c>
      <c r="I102" s="5">
        <v>601744315</v>
      </c>
      <c r="J102" s="5">
        <v>594413981</v>
      </c>
      <c r="K102" s="5">
        <v>531647137</v>
      </c>
      <c r="L102" s="5">
        <v>591916086</v>
      </c>
      <c r="M102" s="5">
        <v>611305579</v>
      </c>
      <c r="N102" s="5">
        <v>597956178</v>
      </c>
    </row>
    <row r="103" spans="3:14" ht="15.5" x14ac:dyDescent="0.35">
      <c r="C103" t="s">
        <v>311</v>
      </c>
      <c r="D103" s="5">
        <v>42839353000</v>
      </c>
      <c r="E103" s="5">
        <v>41048772000</v>
      </c>
      <c r="F103" s="5">
        <v>41399760000</v>
      </c>
      <c r="G103" s="5">
        <v>40290306000</v>
      </c>
      <c r="I103" s="5">
        <v>41048772000</v>
      </c>
      <c r="J103" s="5">
        <v>45253600000</v>
      </c>
      <c r="K103" s="5">
        <v>45477200000</v>
      </c>
      <c r="L103" s="5">
        <v>28001180000</v>
      </c>
      <c r="M103" s="5">
        <v>25641401985</v>
      </c>
      <c r="N103" s="5">
        <v>25078698889</v>
      </c>
    </row>
    <row r="104" spans="3:14" ht="15.5" x14ac:dyDescent="0.35">
      <c r="C104" t="s">
        <v>118</v>
      </c>
      <c r="D104" s="5">
        <v>6083238660</v>
      </c>
      <c r="E104" s="5">
        <v>6085518018</v>
      </c>
      <c r="F104" s="5">
        <v>995537615</v>
      </c>
      <c r="G104" s="5">
        <v>769959160</v>
      </c>
      <c r="I104" s="5">
        <v>6085518018</v>
      </c>
      <c r="J104" s="5">
        <v>830237056</v>
      </c>
      <c r="K104" s="5">
        <v>1615960128</v>
      </c>
      <c r="L104" s="5">
        <v>459705673</v>
      </c>
      <c r="M104" s="5">
        <v>1464035634</v>
      </c>
      <c r="N104" s="5">
        <v>2129069924</v>
      </c>
    </row>
    <row r="105" spans="3:14" ht="15.5" x14ac:dyDescent="0.35">
      <c r="C105" t="s">
        <v>121</v>
      </c>
      <c r="D105" s="5">
        <v>2796389413</v>
      </c>
      <c r="E105" s="5">
        <v>2643809939</v>
      </c>
      <c r="F105" s="5">
        <v>2392893839</v>
      </c>
      <c r="G105" s="5">
        <v>2388065241</v>
      </c>
      <c r="I105" s="5">
        <v>2643809939</v>
      </c>
      <c r="J105" s="5">
        <v>2378408045</v>
      </c>
      <c r="K105" s="5">
        <v>2359093653</v>
      </c>
      <c r="L105" s="5">
        <v>1736473723</v>
      </c>
      <c r="M105" s="5">
        <v>1534339736</v>
      </c>
      <c r="N105" s="5">
        <v>7576410739</v>
      </c>
    </row>
    <row r="106" spans="3:14" ht="15.5" x14ac:dyDescent="0.35">
      <c r="C106" t="s">
        <v>122</v>
      </c>
      <c r="D106" s="5">
        <v>2796389413</v>
      </c>
      <c r="E106" s="5">
        <v>2643809939</v>
      </c>
      <c r="F106" s="5">
        <v>2392893839</v>
      </c>
      <c r="G106" s="5">
        <v>2388065241</v>
      </c>
      <c r="I106" s="5">
        <v>2643809939</v>
      </c>
      <c r="J106" s="5">
        <v>2378408045</v>
      </c>
      <c r="K106" s="5">
        <v>2359093653</v>
      </c>
      <c r="L106" s="5">
        <v>1736473723</v>
      </c>
      <c r="M106" s="5">
        <v>1534339736</v>
      </c>
      <c r="N106" s="5">
        <v>7576410739</v>
      </c>
    </row>
    <row r="107" spans="3:14" ht="15.5" x14ac:dyDescent="0.35">
      <c r="C107" t="s">
        <v>127</v>
      </c>
      <c r="D107" s="5">
        <v>53011392701</v>
      </c>
      <c r="E107" s="5">
        <v>52341774820</v>
      </c>
      <c r="F107" s="5">
        <v>47665963846</v>
      </c>
      <c r="G107" s="5">
        <v>44825040642</v>
      </c>
      <c r="I107" s="5">
        <v>52341774820</v>
      </c>
      <c r="J107" s="5">
        <v>52110236875</v>
      </c>
      <c r="K107" s="5">
        <v>50250207042</v>
      </c>
      <c r="L107" s="5">
        <v>32626759970</v>
      </c>
      <c r="M107" s="5">
        <v>31985406579</v>
      </c>
      <c r="N107" s="5">
        <v>37338692998</v>
      </c>
    </row>
    <row r="108" spans="3:14" ht="15.5" x14ac:dyDescent="0.35">
      <c r="C108" t="s">
        <v>128</v>
      </c>
    </row>
    <row r="109" spans="3:14" ht="15.5" x14ac:dyDescent="0.35">
      <c r="C109" t="s">
        <v>129</v>
      </c>
      <c r="D109" s="5">
        <v>55383008940</v>
      </c>
      <c r="E109" s="5">
        <v>55380280620</v>
      </c>
      <c r="F109" s="5">
        <v>55380054320</v>
      </c>
      <c r="G109" s="5">
        <v>55379814860</v>
      </c>
      <c r="I109" s="5">
        <v>55380280620</v>
      </c>
      <c r="J109" s="5">
        <v>55379347780</v>
      </c>
      <c r="K109" s="5">
        <v>41502310020</v>
      </c>
      <c r="L109" s="5">
        <v>41502310020</v>
      </c>
      <c r="M109" s="5">
        <v>41502309520</v>
      </c>
      <c r="N109" s="5">
        <v>3692599995</v>
      </c>
    </row>
    <row r="110" spans="3:14" ht="15.5" x14ac:dyDescent="0.35">
      <c r="C110" t="s">
        <v>130</v>
      </c>
      <c r="D110" s="5">
        <v>63308088182</v>
      </c>
      <c r="E110" s="5">
        <v>63285443126</v>
      </c>
      <c r="F110" s="5">
        <v>63283564836</v>
      </c>
      <c r="G110" s="5">
        <v>63281577318</v>
      </c>
      <c r="I110" s="5">
        <v>63285443126</v>
      </c>
      <c r="J110" s="5">
        <v>63277700554</v>
      </c>
      <c r="K110" s="5">
        <v>5307398085</v>
      </c>
      <c r="L110" s="5">
        <v>5307398085</v>
      </c>
      <c r="M110" s="5">
        <v>5307398085</v>
      </c>
      <c r="N110" s="5">
        <v>112160000</v>
      </c>
    </row>
    <row r="111" spans="3:14" ht="15.5" x14ac:dyDescent="0.35">
      <c r="C111" t="s">
        <v>131</v>
      </c>
      <c r="D111" s="5">
        <v>13974023709</v>
      </c>
      <c r="E111" s="5">
        <v>12279415153</v>
      </c>
      <c r="F111" s="5">
        <v>10381646508</v>
      </c>
      <c r="G111" s="5">
        <v>6789820954</v>
      </c>
      <c r="I111" s="5">
        <v>12279415153</v>
      </c>
      <c r="J111" s="5">
        <v>19194673292</v>
      </c>
      <c r="K111" s="5">
        <v>4925627252</v>
      </c>
      <c r="L111" s="5">
        <v>4925627252</v>
      </c>
      <c r="M111" s="5">
        <v>2451041578</v>
      </c>
      <c r="N111" s="5">
        <v>12140787715</v>
      </c>
    </row>
    <row r="112" spans="3:14" ht="15.5" x14ac:dyDescent="0.35">
      <c r="C112" t="s">
        <v>132</v>
      </c>
      <c r="D112" s="5">
        <v>800000000</v>
      </c>
      <c r="E112" s="5">
        <v>800000000</v>
      </c>
      <c r="F112" s="5">
        <v>800000000</v>
      </c>
      <c r="G112" s="5">
        <v>800000000</v>
      </c>
      <c r="I112" s="5">
        <v>800000000</v>
      </c>
      <c r="J112" s="5">
        <v>400000000</v>
      </c>
      <c r="K112" s="5">
        <v>400000000</v>
      </c>
      <c r="L112" s="5">
        <v>200000000</v>
      </c>
    </row>
    <row r="113" spans="2:14" ht="15.5" x14ac:dyDescent="0.35">
      <c r="C113" t="s">
        <v>133</v>
      </c>
      <c r="D113" s="5">
        <v>13174023709</v>
      </c>
      <c r="E113" s="5">
        <v>11479415153</v>
      </c>
      <c r="F113" s="5">
        <v>9581646508</v>
      </c>
      <c r="G113" s="5">
        <v>5989820954</v>
      </c>
      <c r="I113" s="5">
        <v>11479415153</v>
      </c>
      <c r="J113" s="5">
        <v>18794673292</v>
      </c>
      <c r="K113" s="5">
        <v>4756771798</v>
      </c>
      <c r="L113" s="5">
        <v>4725627252</v>
      </c>
      <c r="M113" s="5">
        <v>2451041578</v>
      </c>
      <c r="N113" s="5">
        <v>12140787715</v>
      </c>
    </row>
    <row r="114" spans="2:14" ht="15.5" x14ac:dyDescent="0.35">
      <c r="C114" t="s">
        <v>134</v>
      </c>
      <c r="D114" s="5">
        <v>13974023709</v>
      </c>
      <c r="E114" s="5">
        <v>12279415153</v>
      </c>
      <c r="F114" s="5">
        <v>10381646508</v>
      </c>
      <c r="G114" s="5">
        <v>6789820954</v>
      </c>
      <c r="I114" s="5">
        <v>12279415153</v>
      </c>
      <c r="J114" s="5">
        <v>19194673292</v>
      </c>
      <c r="K114" s="5">
        <v>4925627252</v>
      </c>
      <c r="L114" s="5">
        <v>4925627252</v>
      </c>
      <c r="M114" s="5">
        <v>2451041578</v>
      </c>
      <c r="N114" s="5">
        <v>12140787715</v>
      </c>
    </row>
    <row r="115" spans="2:14" ht="15.5" x14ac:dyDescent="0.35">
      <c r="C115" t="s">
        <v>135</v>
      </c>
    </row>
    <row r="116" spans="2:14" ht="15.5" x14ac:dyDescent="0.35">
      <c r="C116" t="s">
        <v>9</v>
      </c>
      <c r="D116" s="5">
        <v>181363406162</v>
      </c>
      <c r="E116" s="5">
        <v>179672242889</v>
      </c>
      <c r="F116" s="5">
        <v>183514782827</v>
      </c>
      <c r="G116" s="5">
        <v>179851615936</v>
      </c>
      <c r="I116" s="5">
        <v>179672242889</v>
      </c>
      <c r="J116" s="5">
        <v>192113895712</v>
      </c>
      <c r="K116" s="5">
        <v>51523097406</v>
      </c>
      <c r="L116" s="5">
        <v>51631166016</v>
      </c>
      <c r="M116" s="5">
        <v>49267621258</v>
      </c>
      <c r="N116" s="5">
        <v>15991122850</v>
      </c>
    </row>
    <row r="117" spans="2:14" ht="15.5" x14ac:dyDescent="0.35">
      <c r="C117" t="s">
        <v>136</v>
      </c>
      <c r="D117" s="5">
        <v>234374798863</v>
      </c>
      <c r="E117" s="5">
        <v>232014017709</v>
      </c>
      <c r="F117" s="5">
        <v>231180746673</v>
      </c>
      <c r="G117" s="5">
        <v>224676656578</v>
      </c>
      <c r="I117" s="5">
        <v>232014017709</v>
      </c>
      <c r="J117" s="5">
        <v>244224132587</v>
      </c>
      <c r="K117" s="5">
        <v>101773304448</v>
      </c>
      <c r="L117" s="5">
        <v>84257925986</v>
      </c>
      <c r="M117" s="5">
        <v>81253027837</v>
      </c>
      <c r="N117" s="5">
        <v>53329815848</v>
      </c>
    </row>
    <row r="118" spans="2:14" ht="15.5" x14ac:dyDescent="0.35">
      <c r="C118" t="s">
        <v>137</v>
      </c>
      <c r="D118" s="5">
        <v>3469168509</v>
      </c>
      <c r="E118" s="5">
        <v>3469209121</v>
      </c>
      <c r="F118" s="5">
        <v>3469197806</v>
      </c>
      <c r="G118" s="5">
        <v>3469185833</v>
      </c>
      <c r="I118" s="5">
        <v>3469209121</v>
      </c>
      <c r="J118" s="5">
        <v>3469162479</v>
      </c>
      <c r="K118" s="5">
        <v>2775310591</v>
      </c>
      <c r="L118" s="5">
        <v>2777310591</v>
      </c>
      <c r="M118" s="5">
        <v>1934572096</v>
      </c>
      <c r="N118" s="5">
        <v>1113</v>
      </c>
    </row>
    <row r="120" spans="2:14" ht="15.5" x14ac:dyDescent="0.35">
      <c r="B120" t="s">
        <v>138</v>
      </c>
      <c r="C120" t="s">
        <v>139</v>
      </c>
      <c r="D120" s="5">
        <v>1031024764</v>
      </c>
      <c r="E120" s="5">
        <v>-6250548091</v>
      </c>
      <c r="F120" s="5">
        <v>2631671246</v>
      </c>
      <c r="G120" s="5">
        <v>5342364508</v>
      </c>
      <c r="I120" s="5">
        <v>3813674967</v>
      </c>
      <c r="J120" s="5">
        <v>11674663118</v>
      </c>
      <c r="K120" s="5">
        <v>7707268756</v>
      </c>
      <c r="L120" s="5">
        <v>160757162</v>
      </c>
      <c r="M120" s="5">
        <v>-223106467</v>
      </c>
      <c r="N120" s="5">
        <v>-4182136880</v>
      </c>
    </row>
    <row r="121" spans="2:14" ht="15.5" x14ac:dyDescent="0.35">
      <c r="C121" t="s">
        <v>319</v>
      </c>
      <c r="D121" s="5">
        <v>10303389809</v>
      </c>
      <c r="E121" s="5">
        <v>12403709933</v>
      </c>
      <c r="F121" s="5">
        <v>10461339209</v>
      </c>
      <c r="G121" s="5">
        <v>10772031966</v>
      </c>
      <c r="I121" s="5">
        <v>44484446108</v>
      </c>
      <c r="J121" s="5">
        <v>39815195864</v>
      </c>
      <c r="K121" s="5">
        <v>45089064350</v>
      </c>
      <c r="L121" s="5">
        <v>58042400319</v>
      </c>
      <c r="M121" s="5">
        <v>36747084095</v>
      </c>
      <c r="N121" s="5">
        <v>21389724304</v>
      </c>
    </row>
    <row r="122" spans="2:14" ht="15.5" x14ac:dyDescent="0.35">
      <c r="C122" t="s">
        <v>841</v>
      </c>
      <c r="E122" s="5">
        <v>-117162755</v>
      </c>
      <c r="F122" s="5">
        <v>-96413009</v>
      </c>
      <c r="G122" s="5">
        <v>213582965</v>
      </c>
      <c r="I122" s="5">
        <v>7025459</v>
      </c>
      <c r="J122" s="5">
        <v>73856859</v>
      </c>
      <c r="K122" s="5">
        <v>564229758</v>
      </c>
      <c r="L122" s="5">
        <v>804840159</v>
      </c>
      <c r="M122" s="5">
        <v>504677545</v>
      </c>
      <c r="N122" s="5">
        <v>5150843273</v>
      </c>
    </row>
    <row r="123" spans="2:14" ht="15.5" x14ac:dyDescent="0.35">
      <c r="C123" t="s">
        <v>419</v>
      </c>
      <c r="D123" s="5">
        <v>-7727472349</v>
      </c>
      <c r="E123" s="5">
        <v>-12401379281</v>
      </c>
      <c r="F123" s="5">
        <v>-7828693755</v>
      </c>
      <c r="G123" s="5">
        <v>-6024767767</v>
      </c>
      <c r="I123" s="5">
        <v>-35077111061</v>
      </c>
      <c r="J123" s="5">
        <v>-23429096436</v>
      </c>
      <c r="K123" s="5">
        <v>-32591922949</v>
      </c>
      <c r="L123" s="5">
        <v>-55549445323</v>
      </c>
      <c r="M123" s="5">
        <v>-33264085380</v>
      </c>
      <c r="N123" s="5">
        <v>-23028901015</v>
      </c>
    </row>
    <row r="124" spans="2:14" ht="15.5" x14ac:dyDescent="0.35">
      <c r="C124" t="s">
        <v>146</v>
      </c>
      <c r="D124" s="5">
        <v>-1137412848</v>
      </c>
      <c r="E124" s="5">
        <v>-1487765230</v>
      </c>
      <c r="F124" s="5">
        <v>-1527630553</v>
      </c>
      <c r="G124" s="5">
        <v>706517600</v>
      </c>
      <c r="I124" s="5">
        <v>-3015395783</v>
      </c>
      <c r="J124" s="5">
        <v>-3134964007</v>
      </c>
      <c r="K124" s="5">
        <v>-1156364517</v>
      </c>
      <c r="L124" s="5">
        <v>-2229860982</v>
      </c>
      <c r="M124" s="5">
        <v>-1364928077</v>
      </c>
      <c r="N124" s="5">
        <v>-1555875632</v>
      </c>
    </row>
    <row r="125" spans="2:14" ht="15.5" x14ac:dyDescent="0.35">
      <c r="C125" t="s">
        <v>386</v>
      </c>
      <c r="D125" s="5">
        <v>-530843888</v>
      </c>
      <c r="E125" s="5">
        <v>-646587094</v>
      </c>
      <c r="F125" s="5">
        <v>-1260988692</v>
      </c>
      <c r="G125" s="5">
        <v>-248897043</v>
      </c>
      <c r="I125" s="5">
        <v>-2661644659</v>
      </c>
      <c r="J125" s="5">
        <v>-1671886059</v>
      </c>
      <c r="K125" s="5">
        <v>-2762751760</v>
      </c>
      <c r="L125" s="5">
        <v>-1381356735</v>
      </c>
      <c r="M125" s="5">
        <v>-836338376</v>
      </c>
      <c r="N125" s="5">
        <v>-843689441</v>
      </c>
    </row>
    <row r="126" spans="2:14" ht="15.5" x14ac:dyDescent="0.35">
      <c r="C126" t="s">
        <v>876</v>
      </c>
      <c r="D126" s="5">
        <v>-439</v>
      </c>
      <c r="E126" s="5">
        <v>-1301</v>
      </c>
      <c r="F126" s="5">
        <v>1350246851</v>
      </c>
      <c r="G126" s="5">
        <v>-1350274795</v>
      </c>
      <c r="I126" s="5">
        <v>-29245</v>
      </c>
      <c r="J126" s="5">
        <v>-11799523</v>
      </c>
      <c r="K126" s="5">
        <v>-1474816629</v>
      </c>
      <c r="L126" s="5">
        <v>-574664</v>
      </c>
      <c r="M126" s="5">
        <v>-2978093796</v>
      </c>
      <c r="N126" s="5">
        <v>-6392683600</v>
      </c>
    </row>
    <row r="127" spans="2:14" ht="15.5" x14ac:dyDescent="0.35">
      <c r="C127" t="s">
        <v>159</v>
      </c>
      <c r="D127" s="5">
        <v>-6591756362</v>
      </c>
      <c r="E127" s="5">
        <v>41431199467</v>
      </c>
      <c r="F127" s="5">
        <v>-1277042241</v>
      </c>
      <c r="G127" s="5">
        <v>-7978711015</v>
      </c>
      <c r="I127" s="5">
        <v>25532792314</v>
      </c>
      <c r="J127" s="5">
        <v>61456312469</v>
      </c>
      <c r="K127" s="5">
        <v>-26344115644</v>
      </c>
      <c r="L127" s="5">
        <v>4680542204</v>
      </c>
      <c r="M127" s="5">
        <v>15415953395</v>
      </c>
      <c r="N127" s="5">
        <v>17813825549</v>
      </c>
    </row>
    <row r="128" spans="2:14" ht="15.5" x14ac:dyDescent="0.35">
      <c r="C128" t="s">
        <v>160</v>
      </c>
      <c r="D128" s="5">
        <v>-798187139</v>
      </c>
      <c r="E128" s="5">
        <v>-13539890614</v>
      </c>
      <c r="F128" s="5">
        <v>-3753489841</v>
      </c>
      <c r="G128" s="5">
        <v>-404820445</v>
      </c>
      <c r="I128" s="5">
        <v>-18324906419</v>
      </c>
      <c r="J128" s="5">
        <v>-33866382764</v>
      </c>
      <c r="K128" s="5">
        <v>-1304131884</v>
      </c>
      <c r="L128" s="5">
        <v>630276796</v>
      </c>
      <c r="M128" s="5">
        <v>-4416743011</v>
      </c>
      <c r="N128" s="5">
        <v>-10146955510</v>
      </c>
    </row>
    <row r="129" spans="3:14" ht="15.5" x14ac:dyDescent="0.35">
      <c r="C129" t="s">
        <v>424</v>
      </c>
      <c r="D129" s="5">
        <v>-566391840</v>
      </c>
      <c r="E129" s="5">
        <v>-11503792614</v>
      </c>
      <c r="F129" s="5">
        <v>-3655983841</v>
      </c>
      <c r="G129" s="5">
        <v>-207011445</v>
      </c>
      <c r="I129" s="5">
        <v>-15825662060</v>
      </c>
      <c r="J129" s="5">
        <v>-32792110351</v>
      </c>
      <c r="K129" s="5">
        <v>-4256175947</v>
      </c>
      <c r="L129" s="5">
        <v>-1194706321</v>
      </c>
      <c r="M129" s="5">
        <v>-93626877</v>
      </c>
      <c r="N129" s="5">
        <v>-10086093510</v>
      </c>
    </row>
    <row r="130" spans="3:14" ht="15.5" x14ac:dyDescent="0.35">
      <c r="C130" t="s">
        <v>329</v>
      </c>
      <c r="J130" s="5">
        <v>193513474</v>
      </c>
      <c r="K130" s="5">
        <v>55500000</v>
      </c>
      <c r="L130" s="5">
        <v>56756757</v>
      </c>
    </row>
    <row r="131" spans="3:14" ht="15.5" x14ac:dyDescent="0.35">
      <c r="C131" t="s">
        <v>877</v>
      </c>
      <c r="E131" s="5">
        <v>20760641</v>
      </c>
      <c r="I131" s="5">
        <v>20760641</v>
      </c>
      <c r="J131" s="5">
        <v>-1284503136</v>
      </c>
      <c r="K131" s="5">
        <v>-197888320</v>
      </c>
    </row>
    <row r="132" spans="3:14" ht="15.5" x14ac:dyDescent="0.35">
      <c r="C132" t="s">
        <v>878</v>
      </c>
      <c r="D132" s="5">
        <v>-231795299</v>
      </c>
      <c r="E132" s="5">
        <v>413141359</v>
      </c>
      <c r="F132" s="5">
        <v>-97506000</v>
      </c>
      <c r="G132" s="5">
        <v>-147804000</v>
      </c>
      <c r="K132" s="5">
        <v>258997858</v>
      </c>
    </row>
    <row r="133" spans="3:14" ht="15.5" x14ac:dyDescent="0.35">
      <c r="C133" t="s">
        <v>406</v>
      </c>
      <c r="E133" s="5">
        <v>-2520005000</v>
      </c>
      <c r="I133" s="5">
        <v>-2520005000</v>
      </c>
      <c r="J133" s="5">
        <v>16717249</v>
      </c>
      <c r="K133" s="5">
        <v>2835434525</v>
      </c>
      <c r="L133" s="5">
        <v>-44785967651</v>
      </c>
      <c r="M133" s="5">
        <v>-89621532051</v>
      </c>
      <c r="N133" s="5">
        <v>-177387200</v>
      </c>
    </row>
    <row r="134" spans="3:14" ht="15.5" x14ac:dyDescent="0.35">
      <c r="C134" t="s">
        <v>879</v>
      </c>
      <c r="L134" s="5">
        <v>46554194011</v>
      </c>
      <c r="M134" s="5">
        <v>85298415917</v>
      </c>
      <c r="N134" s="5">
        <v>116525200</v>
      </c>
    </row>
    <row r="135" spans="3:14" ht="15.5" x14ac:dyDescent="0.35">
      <c r="C135" t="s">
        <v>170</v>
      </c>
      <c r="D135" s="5">
        <v>-6591756362</v>
      </c>
      <c r="E135" s="5">
        <v>41431199467</v>
      </c>
      <c r="F135" s="5">
        <v>-1277042241</v>
      </c>
      <c r="G135" s="5">
        <v>-7978711015</v>
      </c>
      <c r="I135" s="5">
        <v>25532792314</v>
      </c>
      <c r="J135" s="5">
        <v>61456312469</v>
      </c>
      <c r="K135" s="5">
        <v>-26344115644</v>
      </c>
      <c r="L135" s="5">
        <v>4680542204</v>
      </c>
      <c r="M135" s="5">
        <v>15415953395</v>
      </c>
      <c r="N135" s="5">
        <v>17813825549</v>
      </c>
    </row>
    <row r="136" spans="3:14" ht="15.5" x14ac:dyDescent="0.35">
      <c r="C136" t="s">
        <v>178</v>
      </c>
      <c r="E136" s="5">
        <v>4403524000</v>
      </c>
      <c r="F136" s="5">
        <v>-270986000</v>
      </c>
      <c r="G136" s="5">
        <v>2924746000</v>
      </c>
      <c r="I136" s="5">
        <v>7057284000</v>
      </c>
      <c r="J136" s="5">
        <v>79764370016</v>
      </c>
      <c r="K136" s="5">
        <v>99490099000</v>
      </c>
      <c r="L136" s="5">
        <v>41163278000</v>
      </c>
      <c r="M136" s="5">
        <v>3971854000</v>
      </c>
      <c r="N136" s="5">
        <v>25166476000</v>
      </c>
    </row>
    <row r="137" spans="3:14" ht="15.5" x14ac:dyDescent="0.35">
      <c r="C137" t="s">
        <v>880</v>
      </c>
    </row>
    <row r="138" spans="3:14" ht="15.5" x14ac:dyDescent="0.35">
      <c r="C138" t="s">
        <v>181</v>
      </c>
      <c r="D138" s="5">
        <v>1790581000</v>
      </c>
      <c r="E138" s="5">
        <v>5079061000</v>
      </c>
      <c r="F138" s="5">
        <v>1380440000</v>
      </c>
      <c r="G138" s="5">
        <v>-1380440000</v>
      </c>
      <c r="I138" s="5">
        <v>-1428539000</v>
      </c>
      <c r="J138" s="5">
        <v>-79987970016</v>
      </c>
      <c r="K138" s="5">
        <v>-82014079000</v>
      </c>
      <c r="L138" s="5">
        <v>-40335473000</v>
      </c>
      <c r="M138" s="5">
        <v>-3409150904</v>
      </c>
      <c r="N138" s="5">
        <v>-15398232918</v>
      </c>
    </row>
    <row r="139" spans="3:14" ht="15.5" x14ac:dyDescent="0.35">
      <c r="C139" t="s">
        <v>881</v>
      </c>
      <c r="J139" s="5">
        <v>71842897061</v>
      </c>
    </row>
    <row r="140" spans="3:14" ht="15.5" x14ac:dyDescent="0.35">
      <c r="C140" t="s">
        <v>379</v>
      </c>
      <c r="L140" s="5">
        <v>500</v>
      </c>
      <c r="M140" s="5">
        <v>24900941005</v>
      </c>
    </row>
    <row r="141" spans="3:14" ht="15.5" x14ac:dyDescent="0.35">
      <c r="C141" t="s">
        <v>882</v>
      </c>
      <c r="E141" s="5">
        <v>2104590</v>
      </c>
      <c r="F141" s="5">
        <v>2226978</v>
      </c>
      <c r="G141" s="5">
        <v>3222264</v>
      </c>
      <c r="I141" s="5">
        <v>8675412</v>
      </c>
      <c r="J141" s="5">
        <v>3965408</v>
      </c>
    </row>
    <row r="142" spans="3:14" ht="15.5" x14ac:dyDescent="0.35">
      <c r="C142" t="s">
        <v>883</v>
      </c>
      <c r="D142" s="5">
        <v>25373376</v>
      </c>
      <c r="I142" s="5">
        <v>-16936935595</v>
      </c>
    </row>
    <row r="143" spans="3:14" ht="15.5" x14ac:dyDescent="0.35">
      <c r="C143" t="s">
        <v>434</v>
      </c>
      <c r="D143" s="5">
        <v>4680000</v>
      </c>
      <c r="E143" s="5">
        <v>-4867840002</v>
      </c>
      <c r="F143" s="5">
        <v>-2393538219</v>
      </c>
      <c r="G143" s="5">
        <v>-9806121779</v>
      </c>
      <c r="N143" s="5">
        <v>8713051727</v>
      </c>
    </row>
    <row r="144" spans="3:14" ht="15.5" x14ac:dyDescent="0.35">
      <c r="C144" t="s">
        <v>435</v>
      </c>
      <c r="D144" s="5">
        <v>-8412390738</v>
      </c>
      <c r="E144" s="5">
        <v>22705118</v>
      </c>
      <c r="G144" s="5">
        <v>275000000</v>
      </c>
      <c r="I144" s="5">
        <v>22705118</v>
      </c>
      <c r="J144" s="5">
        <v>-10166950000</v>
      </c>
      <c r="K144" s="5">
        <v>6339321353</v>
      </c>
      <c r="L144" s="5">
        <v>-5542120050</v>
      </c>
      <c r="M144" s="5">
        <v>-9531844470</v>
      </c>
    </row>
    <row r="145" spans="2:14" ht="15.5" x14ac:dyDescent="0.35">
      <c r="C145" t="s">
        <v>884</v>
      </c>
      <c r="E145" s="5">
        <v>-17957618</v>
      </c>
      <c r="F145" s="5">
        <v>4815000</v>
      </c>
      <c r="G145" s="5">
        <v>13142618</v>
      </c>
      <c r="L145" s="5">
        <v>9394856754</v>
      </c>
    </row>
    <row r="146" spans="2:14" ht="15.5" x14ac:dyDescent="0.35">
      <c r="C146" t="s">
        <v>885</v>
      </c>
      <c r="E146" s="5">
        <v>36809602379</v>
      </c>
      <c r="G146" s="5">
        <v>-8260118</v>
      </c>
      <c r="I146" s="5">
        <v>36809602379</v>
      </c>
      <c r="K146" s="5">
        <v>-50159456997</v>
      </c>
      <c r="M146" s="5">
        <v>-515846236</v>
      </c>
      <c r="N146" s="5">
        <v>-667469260</v>
      </c>
    </row>
    <row r="147" spans="2:14" ht="15.5" x14ac:dyDescent="0.35">
      <c r="C147" t="s">
        <v>187</v>
      </c>
      <c r="D147" s="5">
        <v>-6358918737</v>
      </c>
      <c r="E147" s="5">
        <v>21640760762</v>
      </c>
      <c r="F147" s="5">
        <v>-2398860836</v>
      </c>
      <c r="G147" s="5">
        <v>-3041166952</v>
      </c>
      <c r="I147" s="5">
        <v>11021560862</v>
      </c>
      <c r="J147" s="5">
        <v>39264592823</v>
      </c>
      <c r="K147" s="5">
        <v>-19940978772</v>
      </c>
      <c r="L147" s="5">
        <v>5471576162</v>
      </c>
      <c r="M147" s="5">
        <v>10776103917</v>
      </c>
      <c r="N147" s="5">
        <v>3484733159</v>
      </c>
    </row>
    <row r="148" spans="2:14" ht="15.5" x14ac:dyDescent="0.35">
      <c r="C148" t="s">
        <v>731</v>
      </c>
    </row>
    <row r="149" spans="2:14" ht="15.5" x14ac:dyDescent="0.35">
      <c r="C149" t="s">
        <v>886</v>
      </c>
      <c r="D149" s="5">
        <v>-6358918737</v>
      </c>
      <c r="E149" s="5">
        <v>21640760762</v>
      </c>
      <c r="F149" s="5">
        <v>-2398860836</v>
      </c>
      <c r="G149" s="5">
        <v>-3041166952</v>
      </c>
      <c r="I149" s="5">
        <v>11021560862</v>
      </c>
      <c r="J149" s="5">
        <v>39264592823</v>
      </c>
      <c r="K149" s="5">
        <v>-19940978772</v>
      </c>
      <c r="L149" s="5">
        <v>5471576162</v>
      </c>
      <c r="M149" s="5">
        <v>10776103917</v>
      </c>
      <c r="N149" s="5">
        <v>3484733159</v>
      </c>
    </row>
    <row r="150" spans="2:14" ht="15.5" x14ac:dyDescent="0.35">
      <c r="C150" t="s">
        <v>188</v>
      </c>
      <c r="D150" s="5">
        <v>52537277546</v>
      </c>
      <c r="I150" s="5">
        <v>41515717439</v>
      </c>
      <c r="J150" s="5">
        <v>2251124616</v>
      </c>
      <c r="K150" s="5">
        <v>22192103385</v>
      </c>
      <c r="L150" s="5">
        <v>16720527223</v>
      </c>
      <c r="M150" s="5">
        <v>5944423306</v>
      </c>
      <c r="N150" s="5">
        <v>2459690147</v>
      </c>
    </row>
    <row r="151" spans="2:14" ht="15.5" x14ac:dyDescent="0.35">
      <c r="C151" t="s">
        <v>189</v>
      </c>
      <c r="D151" s="5">
        <v>46178358809</v>
      </c>
      <c r="E151" s="5">
        <v>21640760762</v>
      </c>
      <c r="F151" s="5">
        <v>-2398860836</v>
      </c>
      <c r="G151" s="5">
        <v>-3041166952</v>
      </c>
      <c r="I151" s="5">
        <v>52537278301</v>
      </c>
      <c r="J151" s="5">
        <v>41515717439</v>
      </c>
      <c r="K151" s="5">
        <v>2251124613</v>
      </c>
      <c r="L151" s="5">
        <v>22192103385</v>
      </c>
      <c r="M151" s="5">
        <v>16720527223</v>
      </c>
      <c r="N151" s="5">
        <v>5944423306</v>
      </c>
    </row>
    <row r="153" spans="2:14" ht="15.5" x14ac:dyDescent="0.35">
      <c r="B153" t="s">
        <v>190</v>
      </c>
      <c r="C153" t="s">
        <v>11</v>
      </c>
      <c r="D153" s="5">
        <v>3470000000</v>
      </c>
      <c r="E153" s="5">
        <v>3470000000</v>
      </c>
      <c r="F153" s="5">
        <v>3470000000</v>
      </c>
      <c r="G153" s="5">
        <v>3470000000</v>
      </c>
      <c r="I153" s="5">
        <v>3470000000</v>
      </c>
      <c r="J153" s="5">
        <v>3470000000</v>
      </c>
      <c r="K153" s="5">
        <v>2780000000</v>
      </c>
      <c r="L153" s="5">
        <v>2780000000</v>
      </c>
      <c r="M153" s="5">
        <v>1930000000</v>
      </c>
      <c r="N153" s="5">
        <v>0</v>
      </c>
    </row>
    <row r="154" spans="2:14" ht="15.5" x14ac:dyDescent="0.35">
      <c r="C154" t="s">
        <v>191</v>
      </c>
      <c r="D154" s="6">
        <v>0.49</v>
      </c>
      <c r="E154" s="6">
        <v>0.55000000000000004</v>
      </c>
      <c r="F154" s="6">
        <v>1.04</v>
      </c>
      <c r="G154" s="6">
        <v>0.32</v>
      </c>
    </row>
    <row r="155" spans="2:14" ht="15.5" x14ac:dyDescent="0.35">
      <c r="C155" t="s">
        <v>192</v>
      </c>
      <c r="D155" s="6">
        <v>142.86000000000001</v>
      </c>
      <c r="E155" s="6">
        <v>158.18</v>
      </c>
      <c r="F155" s="6">
        <v>80.77</v>
      </c>
      <c r="G155" s="6">
        <v>193.75</v>
      </c>
    </row>
    <row r="156" spans="2:14" ht="15.5" x14ac:dyDescent="0.35">
      <c r="C156" t="s">
        <v>59</v>
      </c>
      <c r="D156" s="6">
        <v>20.69</v>
      </c>
      <c r="E156" s="6">
        <v>25.84</v>
      </c>
      <c r="F156" s="6">
        <v>27.36</v>
      </c>
      <c r="G156" s="5">
        <v>0</v>
      </c>
    </row>
    <row r="157" spans="2:14" ht="15.5" x14ac:dyDescent="0.35">
      <c r="C157" t="s">
        <v>193</v>
      </c>
      <c r="F157" s="6">
        <v>4030000000.0000005</v>
      </c>
      <c r="G157" s="5">
        <v>2430000000</v>
      </c>
    </row>
    <row r="158" spans="2:14" ht="15.5" x14ac:dyDescent="0.35">
      <c r="C158" t="s">
        <v>194</v>
      </c>
      <c r="D158" s="6">
        <v>7.1999999999999998E-3</v>
      </c>
      <c r="E158" s="6">
        <v>8.199999999999999E-3</v>
      </c>
      <c r="F158" s="6">
        <v>1.55E-2</v>
      </c>
      <c r="G158" s="6">
        <v>4.8999999999999998E-3</v>
      </c>
    </row>
    <row r="159" spans="2:14" ht="15.5" x14ac:dyDescent="0.35">
      <c r="C159" t="s">
        <v>195</v>
      </c>
      <c r="D159" s="6">
        <v>9.300000000000001E-3</v>
      </c>
      <c r="E159" s="6">
        <v>1.06E-2</v>
      </c>
      <c r="F159" s="6">
        <v>1.9599999999999999E-2</v>
      </c>
      <c r="G159" s="6">
        <v>6.0999999999999995E-3</v>
      </c>
    </row>
    <row r="160" spans="2:14" ht="15.5" x14ac:dyDescent="0.35">
      <c r="C160" t="s">
        <v>196</v>
      </c>
      <c r="D160" s="6">
        <v>1.04E-2</v>
      </c>
      <c r="E160" s="6">
        <v>1.8500000000000003E-2</v>
      </c>
      <c r="F160" s="6">
        <v>2.2799999999999997E-2</v>
      </c>
      <c r="G160" s="6">
        <v>3.4999999999999996E-3</v>
      </c>
    </row>
    <row r="161" spans="3:7" ht="15.5" x14ac:dyDescent="0.35">
      <c r="C161" t="s">
        <v>197</v>
      </c>
      <c r="D161" s="6">
        <v>3.6</v>
      </c>
      <c r="E161" s="6">
        <v>5.26</v>
      </c>
      <c r="F161" s="6">
        <v>6.31</v>
      </c>
      <c r="G161" s="6">
        <v>0.76</v>
      </c>
    </row>
    <row r="162" spans="3:7" ht="15.5" x14ac:dyDescent="0.35">
      <c r="C162" t="s">
        <v>198</v>
      </c>
      <c r="D162" s="5">
        <v>181000000000</v>
      </c>
      <c r="E162" s="5">
        <v>180000000000</v>
      </c>
      <c r="F162" s="5">
        <v>184000000000</v>
      </c>
      <c r="G162" s="5">
        <v>180000000000</v>
      </c>
    </row>
    <row r="163" spans="3:7" ht="15.5" x14ac:dyDescent="0.35">
      <c r="C163" t="s">
        <v>199</v>
      </c>
      <c r="D163" s="6">
        <v>1.34</v>
      </c>
      <c r="E163" s="6">
        <v>1.68</v>
      </c>
      <c r="F163" s="6">
        <v>1.59</v>
      </c>
      <c r="G163" s="6">
        <v>1.2</v>
      </c>
    </row>
    <row r="164" spans="3:7" ht="15.5" x14ac:dyDescent="0.35">
      <c r="C164" t="s">
        <v>200</v>
      </c>
      <c r="D164" s="6">
        <v>52.28</v>
      </c>
      <c r="E164" s="6">
        <v>51.79</v>
      </c>
      <c r="F164" s="6">
        <v>52.9</v>
      </c>
      <c r="G164" s="6">
        <v>51.84</v>
      </c>
    </row>
    <row r="165" spans="3:7" ht="15.5" x14ac:dyDescent="0.35">
      <c r="C165" t="s">
        <v>201</v>
      </c>
      <c r="D165" s="6">
        <v>1.34</v>
      </c>
      <c r="E165" s="6">
        <v>1.68</v>
      </c>
      <c r="F165" s="6">
        <v>1.59</v>
      </c>
      <c r="G165" s="6">
        <v>1.2</v>
      </c>
    </row>
    <row r="166" spans="3:7" ht="15.5" x14ac:dyDescent="0.35">
      <c r="C166" t="s">
        <v>202</v>
      </c>
      <c r="D166" s="6">
        <v>52.28</v>
      </c>
      <c r="E166" s="6">
        <v>51.79</v>
      </c>
      <c r="F166" s="6">
        <v>52.9</v>
      </c>
      <c r="G166" s="6">
        <v>51.84</v>
      </c>
    </row>
    <row r="167" spans="3:7" ht="15.5" x14ac:dyDescent="0.35">
      <c r="C167" t="s">
        <v>203</v>
      </c>
      <c r="D167" s="5">
        <v>43000000000</v>
      </c>
      <c r="E167" s="5">
        <v>41000000000</v>
      </c>
      <c r="F167" s="5">
        <v>41000000000</v>
      </c>
      <c r="G167" s="5">
        <v>40000000000</v>
      </c>
    </row>
    <row r="168" spans="3:7" ht="15.5" x14ac:dyDescent="0.35">
      <c r="C168" t="s">
        <v>204</v>
      </c>
    </row>
    <row r="169" spans="3:7" ht="15.5" x14ac:dyDescent="0.35">
      <c r="C169" t="s">
        <v>205</v>
      </c>
      <c r="D169" s="5">
        <v>181000000000</v>
      </c>
      <c r="E169" s="5">
        <v>180000000000</v>
      </c>
      <c r="F169" s="5">
        <v>184000000000</v>
      </c>
      <c r="G169" s="5">
        <v>180000000000</v>
      </c>
    </row>
    <row r="170" spans="3:7" ht="15.5" x14ac:dyDescent="0.35">
      <c r="C170" t="s">
        <v>23</v>
      </c>
      <c r="D170" s="5">
        <v>43000000000</v>
      </c>
      <c r="E170" s="5">
        <v>41000000000</v>
      </c>
      <c r="F170" s="5">
        <v>41000000000</v>
      </c>
      <c r="G170" s="5">
        <v>40000000000</v>
      </c>
    </row>
    <row r="171" spans="3:7" ht="15.5" x14ac:dyDescent="0.35">
      <c r="C171" t="s">
        <v>20</v>
      </c>
      <c r="D171" s="5">
        <v>-3000000000</v>
      </c>
      <c r="E171" s="5">
        <v>-11000000000</v>
      </c>
      <c r="F171" s="5">
        <v>11000000000</v>
      </c>
      <c r="G171" s="5">
        <v>7000000000</v>
      </c>
    </row>
    <row r="172" spans="3:7" ht="15.5" x14ac:dyDescent="0.35">
      <c r="C172" t="s">
        <v>206</v>
      </c>
      <c r="D172" s="5">
        <v>24000000000</v>
      </c>
      <c r="E172" s="5">
        <v>30000000000</v>
      </c>
      <c r="F172" s="5">
        <v>14000000000</v>
      </c>
      <c r="G172" s="5">
        <v>17000000000</v>
      </c>
    </row>
    <row r="173" spans="3:7" ht="15.5" x14ac:dyDescent="0.35">
      <c r="C173" t="s">
        <v>207</v>
      </c>
      <c r="D173" s="5">
        <v>1000000000</v>
      </c>
      <c r="E173" s="5">
        <v>-6000000000</v>
      </c>
      <c r="F173" s="5">
        <v>3000000000</v>
      </c>
      <c r="G173" s="5">
        <v>5000000000</v>
      </c>
    </row>
    <row r="174" spans="3:7" ht="15.5" x14ac:dyDescent="0.35">
      <c r="C174" t="s">
        <v>208</v>
      </c>
    </row>
    <row r="175" spans="3:7" ht="15.5" x14ac:dyDescent="0.35">
      <c r="C175" t="s">
        <v>12</v>
      </c>
      <c r="D175" s="5">
        <v>1000000000</v>
      </c>
      <c r="E175" s="5">
        <v>-6000000000</v>
      </c>
      <c r="F175" s="5">
        <v>3000000000</v>
      </c>
      <c r="G175" s="5">
        <v>5000000000</v>
      </c>
    </row>
    <row r="176" spans="3:7" ht="15.5" x14ac:dyDescent="0.35">
      <c r="C176" t="s">
        <v>15</v>
      </c>
      <c r="D176" s="6">
        <v>0.3</v>
      </c>
      <c r="E176" s="6">
        <v>-1.8</v>
      </c>
      <c r="F176" s="6">
        <v>0.76</v>
      </c>
      <c r="G176" s="6">
        <v>1.54</v>
      </c>
    </row>
    <row r="177" spans="3:14" ht="15.5" x14ac:dyDescent="0.35">
      <c r="C177" t="s">
        <v>44</v>
      </c>
      <c r="I177" s="6">
        <v>2.89</v>
      </c>
      <c r="J177" s="6">
        <v>2.63</v>
      </c>
      <c r="K177" s="6">
        <v>1.86</v>
      </c>
      <c r="L177" s="6">
        <v>0.89</v>
      </c>
      <c r="M177" s="6">
        <v>1.0900000000000001</v>
      </c>
      <c r="N177" s="6">
        <v>2641265.5499999998</v>
      </c>
    </row>
    <row r="178" spans="3:14" ht="15.5" x14ac:dyDescent="0.35">
      <c r="C178" t="s">
        <v>58</v>
      </c>
      <c r="I178" s="6">
        <v>30.1</v>
      </c>
      <c r="J178" s="6">
        <v>41.44</v>
      </c>
      <c r="K178" s="5">
        <v>0</v>
      </c>
      <c r="L178" s="5">
        <v>0</v>
      </c>
      <c r="M178" s="5">
        <v>0</v>
      </c>
      <c r="N178" s="5">
        <v>0</v>
      </c>
    </row>
    <row r="179" spans="3:14" ht="15.5" x14ac:dyDescent="0.35">
      <c r="C179" t="s">
        <v>61</v>
      </c>
      <c r="I179" s="6">
        <v>7.21</v>
      </c>
      <c r="J179" s="6">
        <v>8.65</v>
      </c>
      <c r="K179" s="5">
        <v>0</v>
      </c>
      <c r="L179" s="5">
        <v>0</v>
      </c>
      <c r="M179" s="5">
        <v>0</v>
      </c>
      <c r="N179" s="5">
        <v>0</v>
      </c>
    </row>
    <row r="180" spans="3:14" ht="15.5" x14ac:dyDescent="0.35">
      <c r="C180" t="s">
        <v>209</v>
      </c>
      <c r="J180" s="5">
        <v>14340000000</v>
      </c>
      <c r="K180" s="5">
        <v>11550000000</v>
      </c>
      <c r="L180" s="5">
        <v>5720000000</v>
      </c>
      <c r="M180" s="5">
        <v>4240000000</v>
      </c>
      <c r="N180" s="5">
        <v>4950000000</v>
      </c>
    </row>
    <row r="181" spans="3:14" ht="15.5" x14ac:dyDescent="0.35">
      <c r="C181" t="s">
        <v>210</v>
      </c>
      <c r="I181" s="6">
        <v>4.3200000000000002E-2</v>
      </c>
      <c r="J181" s="6">
        <v>3.73E-2</v>
      </c>
      <c r="K181" s="6">
        <v>4.82E-2</v>
      </c>
      <c r="L181" s="6">
        <v>2.9399999999999999E-2</v>
      </c>
      <c r="M181" s="6">
        <v>2.6000000000000002E-2</v>
      </c>
      <c r="N181" s="6">
        <v>5.5099999999999996E-2</v>
      </c>
    </row>
    <row r="182" spans="3:14" ht="15.5" x14ac:dyDescent="0.35">
      <c r="C182" t="s">
        <v>211</v>
      </c>
      <c r="I182" s="6">
        <v>5.5800000000000002E-2</v>
      </c>
      <c r="J182" s="6">
        <v>4.7400000000000005E-2</v>
      </c>
      <c r="K182" s="6">
        <v>9.0999999999999998E-2</v>
      </c>
      <c r="L182" s="6">
        <v>4.7899999999999998E-2</v>
      </c>
      <c r="M182" s="6">
        <v>4.2900000000000001E-2</v>
      </c>
      <c r="N182" s="6">
        <v>0.18379999999999999</v>
      </c>
    </row>
    <row r="183" spans="3:14" ht="15.5" x14ac:dyDescent="0.35">
      <c r="C183" t="s">
        <v>212</v>
      </c>
      <c r="I183" s="6">
        <v>6.1200000000000004E-2</v>
      </c>
      <c r="J183" s="6">
        <v>0.10199999999999999</v>
      </c>
      <c r="K183" s="6">
        <v>0.17780000000000001</v>
      </c>
      <c r="L183" s="6">
        <v>8.5000000000000006E-2</v>
      </c>
      <c r="M183" s="6">
        <v>8.3499999999999991E-2</v>
      </c>
      <c r="N183" s="6">
        <v>0.35850000000000004</v>
      </c>
    </row>
    <row r="184" spans="3:14" ht="15.5" x14ac:dyDescent="0.35">
      <c r="C184" t="s">
        <v>213</v>
      </c>
      <c r="I184" s="6">
        <v>4.33</v>
      </c>
      <c r="J184" s="6">
        <v>7.73</v>
      </c>
      <c r="K184" s="6">
        <v>3.62</v>
      </c>
      <c r="L184" s="6">
        <v>3.21</v>
      </c>
      <c r="M184" s="6">
        <v>3.71</v>
      </c>
      <c r="N184" s="6">
        <v>5.01</v>
      </c>
    </row>
    <row r="185" spans="3:14" ht="15.5" x14ac:dyDescent="0.35">
      <c r="C185" t="s">
        <v>55</v>
      </c>
      <c r="I185" s="6">
        <v>1.68</v>
      </c>
      <c r="J185" s="6">
        <v>1.97</v>
      </c>
      <c r="K185" s="5">
        <v>0</v>
      </c>
      <c r="L185" s="5">
        <v>0</v>
      </c>
      <c r="M185" s="5">
        <v>0</v>
      </c>
      <c r="N185" s="5">
        <v>0</v>
      </c>
    </row>
    <row r="186" spans="3:14" ht="15.5" x14ac:dyDescent="0.35">
      <c r="C186" t="s">
        <v>52</v>
      </c>
      <c r="I186" s="6">
        <v>51.79</v>
      </c>
      <c r="J186" s="6">
        <v>55.38</v>
      </c>
      <c r="K186" s="6">
        <v>20.420000000000002</v>
      </c>
      <c r="L186" s="6">
        <v>18.59</v>
      </c>
      <c r="M186" s="6">
        <v>25.47</v>
      </c>
      <c r="N186" s="6">
        <v>14367585.67</v>
      </c>
    </row>
    <row r="187" spans="3:14" ht="15.5" x14ac:dyDescent="0.35">
      <c r="C187" t="s">
        <v>214</v>
      </c>
      <c r="I187" s="6">
        <v>1.68</v>
      </c>
      <c r="J187" s="6">
        <v>1.97</v>
      </c>
      <c r="K187" s="5">
        <v>0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215</v>
      </c>
      <c r="I188" s="6">
        <v>51.79</v>
      </c>
      <c r="J188" s="6">
        <v>55.38</v>
      </c>
      <c r="K188" s="6">
        <v>20.420000000000002</v>
      </c>
      <c r="L188" s="6">
        <v>18.59</v>
      </c>
      <c r="M188" s="6">
        <v>25.47</v>
      </c>
      <c r="N188" s="6">
        <v>14367585.67</v>
      </c>
    </row>
    <row r="189" spans="3:14" ht="15.5" x14ac:dyDescent="0.35">
      <c r="C189" t="s">
        <v>216</v>
      </c>
      <c r="I189" s="5">
        <v>41000000000</v>
      </c>
      <c r="J189" s="5">
        <v>45000000000</v>
      </c>
      <c r="K189" s="5">
        <v>45000000000</v>
      </c>
      <c r="L189" s="5">
        <v>28000000000</v>
      </c>
      <c r="M189" s="5">
        <v>26000000000</v>
      </c>
      <c r="N189" s="5">
        <v>25000000000</v>
      </c>
    </row>
    <row r="190" spans="3:14" ht="15.5" x14ac:dyDescent="0.35">
      <c r="C190" t="s">
        <v>217</v>
      </c>
    </row>
    <row r="191" spans="3:14" ht="15.5" x14ac:dyDescent="0.35">
      <c r="C191" t="s">
        <v>25</v>
      </c>
      <c r="I191" s="5">
        <v>41000000000</v>
      </c>
      <c r="J191" s="5">
        <v>45000000000</v>
      </c>
      <c r="K191" s="5">
        <v>45000000000</v>
      </c>
      <c r="L191" s="5">
        <v>28000000000</v>
      </c>
      <c r="M191" s="5">
        <v>26000000000</v>
      </c>
      <c r="N191" s="5">
        <v>25000000000</v>
      </c>
    </row>
    <row r="192" spans="3:14" ht="15.5" x14ac:dyDescent="0.35">
      <c r="C192" t="s">
        <v>22</v>
      </c>
      <c r="I192" s="5">
        <v>-11000000000</v>
      </c>
      <c r="J192" s="5">
        <v>4000000000</v>
      </c>
      <c r="K192" s="5">
        <v>43000000000</v>
      </c>
      <c r="L192" s="5">
        <v>6000000000</v>
      </c>
      <c r="M192" s="5">
        <v>9000000000</v>
      </c>
      <c r="N192" s="5">
        <v>19000000000</v>
      </c>
    </row>
    <row r="193" spans="2:14" ht="15.5" x14ac:dyDescent="0.35">
      <c r="C193" t="s">
        <v>218</v>
      </c>
      <c r="I193" s="5">
        <v>30000000000</v>
      </c>
      <c r="J193" s="5">
        <v>20000000000</v>
      </c>
      <c r="K193" s="5">
        <v>-21000000000</v>
      </c>
      <c r="L193" s="5">
        <v>23000000000</v>
      </c>
      <c r="M193" s="5">
        <v>17000000000</v>
      </c>
      <c r="N193" s="5">
        <v>-2000000000</v>
      </c>
    </row>
    <row r="194" spans="2:14" ht="15.5" x14ac:dyDescent="0.35">
      <c r="C194" t="s">
        <v>219</v>
      </c>
      <c r="I194" s="5">
        <v>4000000000</v>
      </c>
      <c r="J194" s="5">
        <v>12000000000</v>
      </c>
      <c r="K194" s="5">
        <v>8000000000</v>
      </c>
      <c r="L194" s="5">
        <v>0</v>
      </c>
      <c r="M194" s="5">
        <v>0</v>
      </c>
      <c r="N194" s="5">
        <v>-4000000000</v>
      </c>
    </row>
    <row r="195" spans="2:14" ht="15.5" x14ac:dyDescent="0.35">
      <c r="C195" t="s">
        <v>220</v>
      </c>
    </row>
    <row r="196" spans="2:14" ht="15.5" x14ac:dyDescent="0.35">
      <c r="C196" t="s">
        <v>14</v>
      </c>
      <c r="I196" s="5">
        <v>4000000000</v>
      </c>
      <c r="J196" s="5">
        <v>12000000000</v>
      </c>
      <c r="K196" s="5">
        <v>8000000000</v>
      </c>
      <c r="L196" s="5">
        <v>0</v>
      </c>
      <c r="M196" s="5">
        <v>0</v>
      </c>
      <c r="N196" s="5">
        <v>-4000000000</v>
      </c>
    </row>
    <row r="197" spans="2:14" ht="15.5" x14ac:dyDescent="0.35">
      <c r="C197" t="s">
        <v>16</v>
      </c>
      <c r="I197" s="6">
        <v>1.1000000000000001</v>
      </c>
      <c r="J197" s="6">
        <v>3.37</v>
      </c>
      <c r="K197" s="6">
        <v>2.78</v>
      </c>
      <c r="L197" s="6">
        <v>0.06</v>
      </c>
      <c r="M197" s="6">
        <v>-0.12</v>
      </c>
      <c r="N197" s="6">
        <v>-3757535.38</v>
      </c>
    </row>
    <row r="199" spans="2:14" ht="15.5" x14ac:dyDescent="0.35">
      <c r="B199" t="s">
        <v>221</v>
      </c>
      <c r="C199" t="s">
        <v>222</v>
      </c>
      <c r="D199" s="5">
        <v>2000000000</v>
      </c>
      <c r="E199" s="5">
        <v>2000000000</v>
      </c>
      <c r="F199" s="5">
        <v>4000000000</v>
      </c>
      <c r="G199" s="5">
        <v>1000000000</v>
      </c>
      <c r="H199" s="5">
        <v>7000000000</v>
      </c>
      <c r="I199" s="5">
        <v>10000000000</v>
      </c>
      <c r="J199" s="5">
        <v>9000000000</v>
      </c>
      <c r="K199" s="5">
        <v>5000000000</v>
      </c>
      <c r="L199" s="5">
        <v>2000000000</v>
      </c>
      <c r="M199" s="5">
        <v>2000000000</v>
      </c>
      <c r="N199" s="5">
        <v>3000000000</v>
      </c>
    </row>
    <row r="200" spans="2:14" ht="15.5" x14ac:dyDescent="0.35">
      <c r="C200" t="s">
        <v>223</v>
      </c>
      <c r="H200" s="5">
        <v>8000000000</v>
      </c>
      <c r="I200" s="5">
        <v>10000000000</v>
      </c>
      <c r="J200" s="5">
        <v>9000000000</v>
      </c>
      <c r="K200" s="5">
        <v>5000000000</v>
      </c>
    </row>
    <row r="201" spans="2:14" ht="15.5" x14ac:dyDescent="0.35">
      <c r="C201" t="s">
        <v>224</v>
      </c>
      <c r="H201" s="6">
        <v>22.61</v>
      </c>
      <c r="I201" s="6">
        <v>22.61</v>
      </c>
      <c r="J201" s="6">
        <v>20.28</v>
      </c>
    </row>
    <row r="202" spans="2:14" ht="15.5" x14ac:dyDescent="0.35">
      <c r="C202" t="s">
        <v>63</v>
      </c>
      <c r="H202" s="6">
        <v>11.5723</v>
      </c>
      <c r="I202" s="6">
        <v>7.8272000000000004</v>
      </c>
      <c r="J202" s="6">
        <v>7.7213000000000003</v>
      </c>
    </row>
    <row r="203" spans="2:14" ht="15.5" x14ac:dyDescent="0.35">
      <c r="C203" t="s">
        <v>225</v>
      </c>
      <c r="H203" s="6">
        <v>0.36509999999999998</v>
      </c>
      <c r="I203" s="6">
        <v>0.21530000000000002</v>
      </c>
      <c r="J203" s="6">
        <v>0.19309999999999999</v>
      </c>
    </row>
    <row r="204" spans="2:14" ht="15.5" x14ac:dyDescent="0.35">
      <c r="C204" t="s">
        <v>43</v>
      </c>
      <c r="D204" s="6">
        <v>0.49</v>
      </c>
      <c r="E204" s="6">
        <v>0.55000000000000004</v>
      </c>
      <c r="F204" s="6">
        <v>1.04</v>
      </c>
      <c r="G204" s="6">
        <v>0.32</v>
      </c>
      <c r="H204" s="6">
        <v>1.95</v>
      </c>
      <c r="I204" s="6">
        <v>2.89</v>
      </c>
      <c r="J204" s="6">
        <v>2.63</v>
      </c>
      <c r="K204" s="6">
        <v>1.49</v>
      </c>
      <c r="L204" s="6">
        <v>0.71</v>
      </c>
      <c r="M204" s="6">
        <v>0.61</v>
      </c>
      <c r="N204" s="6">
        <v>0.85</v>
      </c>
    </row>
    <row r="205" spans="2:14" ht="15.5" x14ac:dyDescent="0.35">
      <c r="C205" t="s">
        <v>226</v>
      </c>
      <c r="H205" s="6">
        <v>2.39</v>
      </c>
      <c r="I205" s="6">
        <v>2.89</v>
      </c>
      <c r="J205" s="6">
        <v>2.63</v>
      </c>
      <c r="K205" s="6">
        <v>1.49</v>
      </c>
    </row>
    <row r="206" spans="2:14" ht="15.5" x14ac:dyDescent="0.35">
      <c r="C206" t="s">
        <v>65</v>
      </c>
      <c r="H206" s="6">
        <v>22.61</v>
      </c>
      <c r="I206" s="6">
        <v>22.61</v>
      </c>
      <c r="J206" s="6">
        <v>20.28</v>
      </c>
    </row>
    <row r="207" spans="2:14" ht="15.5" x14ac:dyDescent="0.35">
      <c r="C207" t="s">
        <v>227</v>
      </c>
      <c r="H207" s="6">
        <v>11.5723</v>
      </c>
      <c r="I207" s="6">
        <v>7.8272000000000004</v>
      </c>
      <c r="J207" s="6">
        <v>7.7213000000000003</v>
      </c>
    </row>
    <row r="208" spans="2:14" ht="15.5" x14ac:dyDescent="0.35">
      <c r="C208" t="s">
        <v>228</v>
      </c>
      <c r="H208" s="6">
        <v>0.36509999999999998</v>
      </c>
      <c r="I208" s="6">
        <v>0.21530000000000002</v>
      </c>
      <c r="J208" s="6">
        <v>0.19309999999999999</v>
      </c>
    </row>
    <row r="209" spans="3:14" ht="15.5" x14ac:dyDescent="0.35">
      <c r="C209" t="s">
        <v>229</v>
      </c>
      <c r="D209" s="5">
        <v>12000000000</v>
      </c>
      <c r="E209" s="5">
        <v>12000000000</v>
      </c>
      <c r="F209" s="5">
        <v>11000000000</v>
      </c>
      <c r="G209" s="5">
        <v>6000000000</v>
      </c>
      <c r="H209" s="5">
        <v>47000000000</v>
      </c>
      <c r="I209" s="5">
        <v>42000000000</v>
      </c>
      <c r="J209" s="5">
        <v>44000000000</v>
      </c>
      <c r="K209" s="5">
        <v>39000000000</v>
      </c>
      <c r="L209" s="5">
        <v>52000000000</v>
      </c>
      <c r="M209" s="5">
        <v>42000000000</v>
      </c>
      <c r="N209" s="5">
        <v>30000000000</v>
      </c>
    </row>
    <row r="210" spans="3:14" ht="15.5" x14ac:dyDescent="0.35">
      <c r="C210" t="s">
        <v>230</v>
      </c>
      <c r="H210" s="5">
        <v>40000000000</v>
      </c>
      <c r="I210" s="5">
        <v>42000000000</v>
      </c>
      <c r="J210" s="5">
        <v>44000000000</v>
      </c>
      <c r="K210" s="5">
        <v>39000000000</v>
      </c>
    </row>
    <row r="211" spans="3:14" ht="15.5" x14ac:dyDescent="0.35">
      <c r="C211" t="s">
        <v>231</v>
      </c>
      <c r="H211" s="6">
        <v>22.61</v>
      </c>
      <c r="I211" s="6">
        <v>22.61</v>
      </c>
      <c r="J211" s="6">
        <v>20.28</v>
      </c>
    </row>
    <row r="212" spans="3:14" ht="15.5" x14ac:dyDescent="0.35">
      <c r="C212" t="s">
        <v>232</v>
      </c>
      <c r="H212" s="6">
        <v>11.5723</v>
      </c>
      <c r="I212" s="6">
        <v>7.8272000000000004</v>
      </c>
      <c r="J212" s="6">
        <v>7.7213000000000003</v>
      </c>
    </row>
    <row r="213" spans="3:14" ht="15.5" x14ac:dyDescent="0.35">
      <c r="C213" t="s">
        <v>233</v>
      </c>
      <c r="H213" s="6">
        <v>0.36509999999999998</v>
      </c>
      <c r="I213" s="6">
        <v>0.21530000000000002</v>
      </c>
      <c r="J213" s="6">
        <v>0.19309999999999999</v>
      </c>
    </row>
    <row r="214" spans="3:14" ht="15.5" x14ac:dyDescent="0.35">
      <c r="C214" t="s">
        <v>234</v>
      </c>
      <c r="I214" s="6">
        <v>32.24</v>
      </c>
    </row>
    <row r="215" spans="3:14" ht="15.5" x14ac:dyDescent="0.35">
      <c r="C215" t="s">
        <v>235</v>
      </c>
      <c r="I215" s="6">
        <v>26.39</v>
      </c>
    </row>
    <row r="216" spans="3:14" ht="15.5" x14ac:dyDescent="0.35">
      <c r="C216" t="s">
        <v>236</v>
      </c>
      <c r="I216" s="6">
        <v>7.42</v>
      </c>
    </row>
    <row r="217" spans="3:14" ht="15.5" x14ac:dyDescent="0.35">
      <c r="C217" t="s">
        <v>237</v>
      </c>
      <c r="I217" s="6">
        <v>3.7900000000000003E-2</v>
      </c>
    </row>
    <row r="218" spans="3:14" ht="15.5" x14ac:dyDescent="0.35">
      <c r="C218" t="s">
        <v>238</v>
      </c>
      <c r="I218" s="6">
        <v>5.51</v>
      </c>
    </row>
    <row r="219" spans="3:14" ht="15.5" x14ac:dyDescent="0.35">
      <c r="C219" t="s">
        <v>239</v>
      </c>
      <c r="I219" s="6">
        <v>1.21</v>
      </c>
    </row>
    <row r="220" spans="3:14" ht="15.5" x14ac:dyDescent="0.35">
      <c r="C220" t="s">
        <v>240</v>
      </c>
      <c r="I220" s="6">
        <v>79.349999999999994</v>
      </c>
    </row>
    <row r="221" spans="3:14" ht="15.5" x14ac:dyDescent="0.35">
      <c r="C221" t="s">
        <v>241</v>
      </c>
      <c r="I221" s="6">
        <v>79.349999999999994</v>
      </c>
    </row>
    <row r="222" spans="3:14" ht="15.5" x14ac:dyDescent="0.35">
      <c r="C222" t="s">
        <v>242</v>
      </c>
      <c r="I222" s="6">
        <v>23.6</v>
      </c>
    </row>
    <row r="223" spans="3:14" ht="15.5" x14ac:dyDescent="0.35">
      <c r="C223" t="s">
        <v>243</v>
      </c>
      <c r="I223" s="5">
        <v>18</v>
      </c>
    </row>
    <row r="224" spans="3:14" ht="15.5" x14ac:dyDescent="0.35">
      <c r="C224" t="s">
        <v>244</v>
      </c>
      <c r="I224" s="6">
        <v>2.71</v>
      </c>
    </row>
    <row r="225" spans="3:9" ht="15.5" x14ac:dyDescent="0.35">
      <c r="C225" t="s">
        <v>245</v>
      </c>
      <c r="I225" s="6">
        <v>0.56000000000000005</v>
      </c>
    </row>
    <row r="226" spans="3:9" ht="15.5" x14ac:dyDescent="0.35">
      <c r="C226" t="s">
        <v>246</v>
      </c>
      <c r="I226" s="6">
        <v>2.39</v>
      </c>
    </row>
    <row r="227" spans="3:9" ht="15.5" x14ac:dyDescent="0.35">
      <c r="C227" t="s">
        <v>247</v>
      </c>
      <c r="I227" s="6">
        <v>1.95</v>
      </c>
    </row>
    <row r="228" spans="3:9" ht="15.5" x14ac:dyDescent="0.35">
      <c r="C228" t="s">
        <v>248</v>
      </c>
      <c r="I228" s="6">
        <v>11.44</v>
      </c>
    </row>
    <row r="229" spans="3:9" ht="15.5" x14ac:dyDescent="0.35">
      <c r="C229" t="s">
        <v>249</v>
      </c>
      <c r="D229" s="6">
        <v>13.31</v>
      </c>
    </row>
    <row r="230" spans="3:9" ht="15.5" x14ac:dyDescent="0.35">
      <c r="C230" t="s">
        <v>250</v>
      </c>
      <c r="I230" s="6">
        <v>52.28</v>
      </c>
    </row>
    <row r="231" spans="3:9" ht="15.5" x14ac:dyDescent="0.35">
      <c r="C231" t="s">
        <v>251</v>
      </c>
      <c r="I231" s="6">
        <v>0.79</v>
      </c>
    </row>
    <row r="232" spans="3:9" ht="15.5" x14ac:dyDescent="0.35">
      <c r="C232" t="s">
        <v>252</v>
      </c>
      <c r="D232" s="6">
        <v>1.47</v>
      </c>
    </row>
    <row r="233" spans="3:9" ht="15.5" x14ac:dyDescent="0.35">
      <c r="C233" t="s">
        <v>253</v>
      </c>
      <c r="D233" s="6">
        <v>1.1100000000000001</v>
      </c>
    </row>
    <row r="234" spans="3:9" ht="15.5" x14ac:dyDescent="0.35">
      <c r="C234" t="s">
        <v>254</v>
      </c>
      <c r="D234" s="6">
        <v>0.24</v>
      </c>
    </row>
    <row r="235" spans="3:9" ht="15.5" x14ac:dyDescent="0.35">
      <c r="C235" t="s">
        <v>256</v>
      </c>
      <c r="D235" s="6">
        <v>0.28999999999999998</v>
      </c>
    </row>
    <row r="236" spans="3:9" ht="15.5" x14ac:dyDescent="0.35">
      <c r="C236" t="s">
        <v>257</v>
      </c>
      <c r="D236" s="6">
        <v>0.18</v>
      </c>
    </row>
    <row r="237" spans="3:9" ht="15.5" x14ac:dyDescent="0.35">
      <c r="C237" t="s">
        <v>258</v>
      </c>
      <c r="D237" s="6">
        <v>1.29</v>
      </c>
    </row>
    <row r="238" spans="3:9" ht="15.5" x14ac:dyDescent="0.35">
      <c r="C238" t="s">
        <v>259</v>
      </c>
      <c r="I238" s="6">
        <v>3.78</v>
      </c>
    </row>
    <row r="239" spans="3:9" ht="15.5" x14ac:dyDescent="0.35">
      <c r="C239" t="s">
        <v>12</v>
      </c>
      <c r="D239" s="5">
        <v>1000000000</v>
      </c>
    </row>
    <row r="240" spans="3:9" ht="15.5" x14ac:dyDescent="0.35">
      <c r="C240" t="s">
        <v>260</v>
      </c>
      <c r="I240" s="6">
        <v>4.74</v>
      </c>
    </row>
    <row r="241" spans="3:9" ht="15.5" x14ac:dyDescent="0.35">
      <c r="C241" t="s">
        <v>261</v>
      </c>
      <c r="I241" s="6">
        <v>3.5299999999999998E-2</v>
      </c>
    </row>
    <row r="242" spans="3:9" ht="15.5" x14ac:dyDescent="0.35">
      <c r="C242" t="s">
        <v>262</v>
      </c>
      <c r="I242" s="6">
        <v>4.5700000000000005E-2</v>
      </c>
    </row>
    <row r="243" spans="3:9" ht="15.5" x14ac:dyDescent="0.35">
      <c r="C243" t="s">
        <v>263</v>
      </c>
      <c r="I243" s="6">
        <v>5.5399999999999998E-2</v>
      </c>
    </row>
    <row r="244" spans="3:9" ht="15.5" x14ac:dyDescent="0.35">
      <c r="C244" t="s">
        <v>264</v>
      </c>
      <c r="I244" s="6">
        <v>3.5000000000000003E-2</v>
      </c>
    </row>
    <row r="245" spans="3:9" ht="15.5" x14ac:dyDescent="0.35">
      <c r="C245" t="s">
        <v>265</v>
      </c>
      <c r="D245" s="6">
        <v>64.19</v>
      </c>
    </row>
    <row r="246" spans="3:9" ht="15.5" x14ac:dyDescent="0.35">
      <c r="C246" t="s">
        <v>266</v>
      </c>
      <c r="D246" s="6">
        <v>241.41</v>
      </c>
    </row>
    <row r="247" spans="3:9" ht="15.5" x14ac:dyDescent="0.35">
      <c r="C247" t="s">
        <v>340</v>
      </c>
      <c r="D247" s="6">
        <v>17.21</v>
      </c>
    </row>
    <row r="248" spans="3:9" ht="15.5" x14ac:dyDescent="0.35">
      <c r="C248" t="s">
        <v>267</v>
      </c>
      <c r="D248" s="6">
        <v>288.39</v>
      </c>
    </row>
    <row r="249" spans="3:9" ht="15.5" x14ac:dyDescent="0.35">
      <c r="C249" t="s">
        <v>268</v>
      </c>
      <c r="D249" s="6">
        <v>1.42</v>
      </c>
    </row>
    <row r="250" spans="3:9" ht="15.5" x14ac:dyDescent="0.35">
      <c r="C250" t="s">
        <v>269</v>
      </c>
      <c r="I250" s="6">
        <v>0.17</v>
      </c>
    </row>
    <row r="251" spans="3:9" ht="15.5" x14ac:dyDescent="0.35">
      <c r="C251" t="s">
        <v>270</v>
      </c>
      <c r="I251" s="6">
        <v>1.1200000000000001</v>
      </c>
    </row>
    <row r="252" spans="3:9" ht="15.5" x14ac:dyDescent="0.35">
      <c r="C252" t="s">
        <v>39</v>
      </c>
      <c r="I252" s="5">
        <v>219000000000</v>
      </c>
    </row>
    <row r="253" spans="3:9" ht="15.5" x14ac:dyDescent="0.35">
      <c r="C253" t="s">
        <v>271</v>
      </c>
      <c r="I253" s="5">
        <v>215000000000</v>
      </c>
    </row>
    <row r="254" spans="3:9" ht="15.5" x14ac:dyDescent="0.35">
      <c r="C254" t="s">
        <v>272</v>
      </c>
      <c r="I254" s="5">
        <v>3470000000</v>
      </c>
    </row>
    <row r="255" spans="3:9" ht="15.5" x14ac:dyDescent="0.35">
      <c r="C255" t="s">
        <v>273</v>
      </c>
      <c r="I255" s="6">
        <v>0.2104</v>
      </c>
    </row>
    <row r="256" spans="3:9" ht="15.5" x14ac:dyDescent="0.35">
      <c r="C256" t="s">
        <v>274</v>
      </c>
      <c r="D256" s="6">
        <v>0.40380000000000005</v>
      </c>
    </row>
    <row r="257" spans="3:9" ht="15.5" x14ac:dyDescent="0.35">
      <c r="C257" t="s">
        <v>275</v>
      </c>
      <c r="D257" s="6">
        <v>0.16269999999999998</v>
      </c>
    </row>
    <row r="258" spans="3:9" ht="15.5" x14ac:dyDescent="0.35">
      <c r="C258" t="s">
        <v>276</v>
      </c>
      <c r="D258" s="6">
        <v>0.1444</v>
      </c>
    </row>
    <row r="259" spans="3:9" ht="15.5" x14ac:dyDescent="0.35">
      <c r="C259" t="s">
        <v>277</v>
      </c>
      <c r="D259" s="6">
        <v>-0.15689999999999998</v>
      </c>
    </row>
    <row r="260" spans="3:9" ht="15.5" x14ac:dyDescent="0.35">
      <c r="C260" t="s">
        <v>278</v>
      </c>
      <c r="D260" s="6">
        <v>-0.23749999999999999</v>
      </c>
    </row>
    <row r="261" spans="3:9" ht="15.5" x14ac:dyDescent="0.35">
      <c r="C261" t="s">
        <v>279</v>
      </c>
      <c r="D261" s="6">
        <v>-0.50670000000000004</v>
      </c>
    </row>
    <row r="262" spans="3:9" ht="15.5" x14ac:dyDescent="0.35">
      <c r="C262" t="s">
        <v>280</v>
      </c>
      <c r="I262" s="6">
        <v>10.14</v>
      </c>
    </row>
    <row r="263" spans="3:9" ht="15.5" x14ac:dyDescent="0.35">
      <c r="C263" t="s">
        <v>281</v>
      </c>
      <c r="I263" s="6">
        <v>22.61</v>
      </c>
    </row>
    <row r="264" spans="3:9" ht="15.5" x14ac:dyDescent="0.35">
      <c r="C264" t="s">
        <v>282</v>
      </c>
      <c r="I264" s="6">
        <v>11.5723</v>
      </c>
    </row>
    <row r="265" spans="3:9" ht="15.5" x14ac:dyDescent="0.35">
      <c r="C265" t="s">
        <v>283</v>
      </c>
      <c r="I265" s="6">
        <v>0.36509999999999998</v>
      </c>
    </row>
    <row r="266" spans="3:9" ht="15.5" x14ac:dyDescent="0.35">
      <c r="C266" t="s">
        <v>284</v>
      </c>
      <c r="I266" t="s">
        <v>887</v>
      </c>
    </row>
    <row r="267" spans="3:9" ht="15.5" x14ac:dyDescent="0.35">
      <c r="C267" t="s">
        <v>286</v>
      </c>
      <c r="I267" s="5">
        <v>5</v>
      </c>
    </row>
    <row r="268" spans="3:9" ht="15.5" x14ac:dyDescent="0.35">
      <c r="C268" t="s">
        <v>287</v>
      </c>
      <c r="I268" s="6">
        <v>0.37</v>
      </c>
    </row>
    <row r="269" spans="3:9" ht="15.5" x14ac:dyDescent="0.35">
      <c r="C269" t="s">
        <v>288</v>
      </c>
      <c r="I269" s="6">
        <v>0.23</v>
      </c>
    </row>
    <row r="270" spans="3:9" ht="15.5" x14ac:dyDescent="0.35">
      <c r="C270" t="s">
        <v>289</v>
      </c>
      <c r="I270" s="6">
        <v>0.32</v>
      </c>
    </row>
    <row r="271" spans="3:9" ht="15.5" x14ac:dyDescent="0.35">
      <c r="C271" t="s">
        <v>290</v>
      </c>
      <c r="I271" s="6">
        <v>0.21</v>
      </c>
    </row>
    <row r="272" spans="3:9" ht="15.5" x14ac:dyDescent="0.35">
      <c r="C272" t="s">
        <v>291</v>
      </c>
      <c r="I272" s="6">
        <v>0.49</v>
      </c>
    </row>
    <row r="273" spans="3:9" ht="15.5" x14ac:dyDescent="0.35">
      <c r="C273" t="s">
        <v>292</v>
      </c>
      <c r="I273" s="6">
        <v>0.4</v>
      </c>
    </row>
    <row r="274" spans="3:9" ht="15.5" x14ac:dyDescent="0.35">
      <c r="C274" t="s">
        <v>293</v>
      </c>
      <c r="I274" s="5">
        <v>40000000000</v>
      </c>
    </row>
    <row r="275" spans="3:9" ht="15.5" x14ac:dyDescent="0.35">
      <c r="C275" t="s">
        <v>294</v>
      </c>
      <c r="I275" s="5">
        <v>19000000000</v>
      </c>
    </row>
    <row r="276" spans="3:9" ht="15.5" x14ac:dyDescent="0.35">
      <c r="C276" t="s">
        <v>295</v>
      </c>
      <c r="I276" s="5">
        <v>12000000000</v>
      </c>
    </row>
    <row r="277" spans="3:9" ht="15.5" x14ac:dyDescent="0.35">
      <c r="C277" t="s">
        <v>296</v>
      </c>
      <c r="I277" s="5">
        <v>8000000000</v>
      </c>
    </row>
    <row r="278" spans="3:9" ht="15.5" x14ac:dyDescent="0.35">
      <c r="C278" t="s">
        <v>297</v>
      </c>
      <c r="D278" s="5">
        <v>46000000000</v>
      </c>
    </row>
    <row r="279" spans="3:9" ht="15.5" x14ac:dyDescent="0.35">
      <c r="C279" t="s">
        <v>298</v>
      </c>
      <c r="D279" s="5">
        <v>234000000000</v>
      </c>
    </row>
    <row r="280" spans="3:9" ht="15.5" x14ac:dyDescent="0.35">
      <c r="C280" t="s">
        <v>299</v>
      </c>
      <c r="D280" s="5">
        <v>53000000000</v>
      </c>
    </row>
    <row r="281" spans="3:9" ht="15.5" x14ac:dyDescent="0.35">
      <c r="C281" t="s">
        <v>206</v>
      </c>
      <c r="D281" s="5">
        <v>24000000000</v>
      </c>
    </row>
    <row r="282" spans="3:9" ht="15.5" x14ac:dyDescent="0.35">
      <c r="C282" t="s">
        <v>205</v>
      </c>
      <c r="I282" s="5">
        <v>181000000000</v>
      </c>
    </row>
    <row r="283" spans="3:9" ht="15.5" x14ac:dyDescent="0.35">
      <c r="C283" t="s">
        <v>203</v>
      </c>
      <c r="D283" s="5">
        <v>43000000000</v>
      </c>
    </row>
    <row r="284" spans="3:9" ht="15.5" x14ac:dyDescent="0.35">
      <c r="C284" t="s">
        <v>23</v>
      </c>
      <c r="D284" s="5">
        <v>43000000000</v>
      </c>
    </row>
    <row r="285" spans="3:9" ht="15.5" x14ac:dyDescent="0.35">
      <c r="C285" t="s">
        <v>20</v>
      </c>
      <c r="D285" s="5">
        <v>-3000000000</v>
      </c>
    </row>
    <row r="286" spans="3:9" ht="15.5" x14ac:dyDescent="0.35">
      <c r="C286" t="s">
        <v>300</v>
      </c>
      <c r="I286" s="5">
        <v>181000000000</v>
      </c>
    </row>
    <row r="287" spans="3:9" ht="15.5" x14ac:dyDescent="0.35">
      <c r="C287" t="s">
        <v>301</v>
      </c>
      <c r="I287" s="5">
        <v>3000000000</v>
      </c>
    </row>
    <row r="288" spans="3:9" ht="15.5" x14ac:dyDescent="0.35">
      <c r="C288" t="s">
        <v>302</v>
      </c>
      <c r="I288" s="5">
        <v>-18000000000</v>
      </c>
    </row>
    <row r="289" spans="3:9" ht="15.5" x14ac:dyDescent="0.35">
      <c r="C289" t="s">
        <v>303</v>
      </c>
      <c r="I289" s="5">
        <v>26000000000</v>
      </c>
    </row>
    <row r="290" spans="3:9" ht="15.5" x14ac:dyDescent="0.35">
      <c r="C290" t="s">
        <v>305</v>
      </c>
      <c r="I290" s="5">
        <v>3000000000</v>
      </c>
    </row>
  </sheetData>
  <pageMargins left="0.7" right="0.7" top="0.75" bottom="0.75" header="0.3" footer="0.3"/>
  <ignoredErrors>
    <ignoredError sqref="A1:N291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888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889</v>
      </c>
      <c r="D2" s="2" vm="99">
        <f ca="1">IFERROR(_xlfn.STOCKHISTORY("XIDX:" &amp; $C$1, D3, , 0, 0, 1), "Libur")</f>
        <v>47</v>
      </c>
      <c r="H2" s="2" vm="99">
        <f ca="1">IFERROR(INDEX(D2:G2,COUNT(D2:G2)),"")</f>
        <v>47</v>
      </c>
      <c r="I2" s="2" vm="100">
        <f ca="1">IFERROR(_xlfn.STOCKHISTORY("XIDX:" &amp; $C$1, I1, , 0, 0, 1), "Libur")</f>
        <v>61</v>
      </c>
      <c r="J2" s="2" vm="101">
        <f ca="1">IFERROR(_xlfn.STOCKHISTORY("XIDX:" &amp; $C$1, J1, , 0, 0, 1), "Libur")</f>
        <v>97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3259547975</v>
      </c>
      <c r="H4" s="2">
        <f>IFERROR(SUM(D4:G4)*(4/MAX(1,COUNT(D4:G4))),"")</f>
        <v>13038191900</v>
      </c>
      <c r="I4" s="2">
        <f>IFERROR(INDEX(I51:I500,MATCH($C$4,$C$51:$C$500,0)),"")</f>
        <v>39808816608</v>
      </c>
      <c r="J4" s="2">
        <f>IFERROR(INDEX(J51:J500,MATCH($C$4,$C$51:$C$500,0)),"")</f>
        <v>72159996781</v>
      </c>
      <c r="K4" s="2">
        <f>IFERROR(INDEX(K51:K500,MATCH($C$4,$C$51:$C$500,0)),"")</f>
        <v>59597519053</v>
      </c>
      <c r="L4" s="2">
        <f>IFERROR(INDEX(L51:L500,MATCH($C$4,$C$51:$C$500,0)),"")</f>
        <v>13985007501</v>
      </c>
      <c r="M4" s="2">
        <f>IFERROR(INDEX(M51:M500,MATCH($C$4,$C$51:$C$500,0)),"")</f>
        <v>32725356532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-3946610023</v>
      </c>
      <c r="H5" s="2">
        <f>IFERROR(SUM(D5:G5)*(4/MAX(1,COUNT(D5:G5))),"")</f>
        <v>-15786440092</v>
      </c>
      <c r="I5" s="2">
        <f>IFERROR(INDEX(I51:I500,MATCH($C$5,$C$51:$C$500,0)),"")</f>
        <v>-11686199657</v>
      </c>
      <c r="J5" s="2">
        <f>IFERROR(INDEX(J51:J500,MATCH($C$5,$C$51:$C$500,0)),"")</f>
        <v>4926759787</v>
      </c>
      <c r="K5" s="2">
        <f>IFERROR(INDEX(K51:K500,MATCH($C$5,$C$51:$C$500,0)),"")</f>
        <v>1218300680</v>
      </c>
      <c r="L5" s="2">
        <f>IFERROR(INDEX(L51:L500,MATCH($C$5,$C$51:$C$500,0)),"")</f>
        <v>2237027357</v>
      </c>
      <c r="M5" s="2">
        <f>IFERROR(INDEX(M51:M500,MATCH($C$5,$C$51:$C$500,0)),"")</f>
        <v>6431877244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133977946259</v>
      </c>
      <c r="H6" s="2">
        <f>IFERROR(INDEX(D6:G6,COUNT(D6:G6)),"")</f>
        <v>133977946259</v>
      </c>
      <c r="I6" s="2">
        <f>IFERROR(INDEX(I51:I500,MATCH($C$6,$C$51:$C$500,0)),"")</f>
        <v>137917758032</v>
      </c>
      <c r="J6" s="2">
        <f>IFERROR(INDEX(J51:J500,MATCH($C$6,$C$51:$C$500,0)),"")</f>
        <v>149601933189</v>
      </c>
      <c r="K6" s="2">
        <f>IFERROR(INDEX(K51:K500,MATCH($C$6,$C$51:$C$500,0)),"")</f>
        <v>71284791654</v>
      </c>
      <c r="L6" s="2">
        <f>IFERROR(INDEX(L51:L500,MATCH($C$6,$C$51:$C$500,0)),"")</f>
        <v>70066490974</v>
      </c>
      <c r="M6" s="2">
        <f>IFERROR(INDEX(M51:M500,MATCH($C$6,$C$51:$C$500,0)),"")</f>
        <v>58829463617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3.81</v>
      </c>
      <c r="H7" s="3">
        <f>IFERROR(INDEX(D7:G7,COUNT(D7:G7)),"")</f>
        <v>3.81</v>
      </c>
      <c r="I7" s="3">
        <f>IFERROR(INDEX(I51:I500,MATCH($C$7,$C$51:$C$500,0))/1000000000,"")</f>
        <v>3.81</v>
      </c>
      <c r="J7" s="3">
        <f>IFERROR(INDEX(J51:J500,MATCH($C$7,$C$51:$C$500,0))/1000000000,"")</f>
        <v>3.81</v>
      </c>
      <c r="K7" s="3">
        <f>IFERROR(INDEX(K51:K500,MATCH($C$7,$C$51:$C$500,0))/1000000000,"")</f>
        <v>3.05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>IFERROR(INDEX(I51:I500,MATCH($C$8,$C$51:$C$500,0)),"")</f>
        <v>1000000000</v>
      </c>
      <c r="J8" s="2">
        <f>IFERROR(INDEX(J51:J500,MATCH($C$8,$C$51:$C$500,0)),"")</f>
        <v>-83000000000</v>
      </c>
      <c r="K8" s="2">
        <f>IFERROR(INDEX(K51:K500,MATCH($C$8,$C$51:$C$500,0)),"")</f>
        <v>3000000000</v>
      </c>
      <c r="L8" s="2">
        <f>IFERROR(INDEX(L51:L500,MATCH($C$8,$C$51:$C$500,0)),"")</f>
        <v>-14000000000</v>
      </c>
      <c r="M8" s="2">
        <f>IFERROR(INDEX(M51:M500,MATCH($C$8,$C$51:$C$500,0)),"")</f>
        <v>-4000000000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0.14000000000000001</v>
      </c>
      <c r="H9" s="3">
        <f>IFERROR(INDEX(D9:G9,COUNT(D9:G9)),"")</f>
        <v>0.14000000000000001</v>
      </c>
      <c r="I9" s="3">
        <f>IFERROR(INDEX(I51:I500,MATCH($C$9,$C$51:$C$500,0)),"")</f>
        <v>0.3</v>
      </c>
      <c r="J9" s="3">
        <f>IFERROR(INDEX(J51:J500,MATCH($C$9,$C$51:$C$500,0)),"")</f>
        <v>-21.73</v>
      </c>
      <c r="K9" s="3">
        <f>IFERROR(INDEX(K51:K500,MATCH($C$9,$C$51:$C$500,0)),"")</f>
        <v>0.99</v>
      </c>
      <c r="L9" s="3">
        <f>IFERROR(INDEX(L51:L500,MATCH($C$9,$C$51:$C$500,0)),"")</f>
        <v>-223591.89</v>
      </c>
      <c r="M9" s="3">
        <f>IFERROR(INDEX(M51:M500,MATCH($C$9,$C$51:$C$500,0)),"")</f>
        <v>-2759172.38</v>
      </c>
    </row>
    <row r="10" spans="1:13" ht="15.5" x14ac:dyDescent="0.35">
      <c r="C10" t="s">
        <v>17</v>
      </c>
      <c r="D10" s="3">
        <f ca="1">IFERROR(IF(D9=0,"",D2/D9),"")</f>
        <v>335.71428571428567</v>
      </c>
      <c r="I10" s="3">
        <f ca="1">IFERROR(IF(I9=0,"",I2/I9),"")</f>
        <v>203.33333333333334</v>
      </c>
      <c r="J10" s="3">
        <f ca="1">IFERROR(IF(J9=0,"",J2/J9),"")</f>
        <v>-4.4638748274275191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396926467</v>
      </c>
      <c r="H11" s="2">
        <f>IFERROR(INDEX(D11:G11,COUNT(D11:G11)),"")</f>
        <v>396926467</v>
      </c>
      <c r="I11" s="2">
        <f>IFERROR(INDEX(I51:I500,MATCH($C$11,$C$51:$C$500,0)),"")</f>
        <v>729354705</v>
      </c>
      <c r="J11" s="2">
        <f>IFERROR(INDEX(J51:J500,MATCH($C$11,$C$51:$C$500,0)),"")</f>
        <v>280728166</v>
      </c>
      <c r="K11" s="2">
        <f>IFERROR(INDEX(K51:K500,MATCH($C$11,$C$51:$C$500,0)),"")</f>
        <v>3258087771</v>
      </c>
      <c r="L11" s="2">
        <f>IFERROR(INDEX(L51:L500,MATCH($C$11,$C$51:$C$500,0)),"")</f>
        <v>1838978182</v>
      </c>
      <c r="M11" s="2">
        <f>IFERROR(INDEX(M51:M500,MATCH($C$11,$C$51:$C$500,0)),"")</f>
        <v>978024233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20000000000</v>
      </c>
      <c r="H12" s="2">
        <f>IFERROR(INDEX(D12:G12,COUNT(D12:G12)),"")</f>
        <v>20000000000</v>
      </c>
      <c r="I12" s="2">
        <f>IFERROR(INDEX(I51:I500,MATCH($C$12,$C$51:$C$500,0)),"")</f>
        <v>21000000000</v>
      </c>
      <c r="J12" s="2">
        <f>IFERROR(INDEX(J51:J500,MATCH($C$12,$C$51:$C$500,0)),"")</f>
        <v>26000000000</v>
      </c>
      <c r="K12" s="2">
        <f>IFERROR(INDEX(K51:K500,MATCH($C$12,$C$51:$C$500,0)),"")</f>
        <v>19000000000</v>
      </c>
      <c r="L12" s="2">
        <f>IFERROR(INDEX(L51:L500,MATCH($C$12,$C$51:$C$500,0)),"")</f>
        <v>25000000000</v>
      </c>
      <c r="M12" s="2">
        <f>IFERROR(INDEX(M51:M500,MATCH($C$12,$C$51:$C$500,0)),"")</f>
        <v>16000000000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21000000000</v>
      </c>
      <c r="H13" s="2">
        <f>IFERROR(INDEX(D13:G13,COUNT(D13:G13)),"")</f>
        <v>21000000000</v>
      </c>
      <c r="I13" s="2">
        <f>IFERROR(INDEX(I51:I500,MATCH($C$13,$C$51:$C$500,0)),"")</f>
        <v>22000000000</v>
      </c>
      <c r="J13" s="2">
        <f>IFERROR(INDEX(J51:J500,MATCH($C$13,$C$51:$C$500,0)),"")</f>
        <v>27000000000</v>
      </c>
      <c r="K13" s="2">
        <f>IFERROR(INDEX(K51:K500,MATCH($C$13,$C$51:$C$500,0)),"")</f>
        <v>22000000000</v>
      </c>
      <c r="L13" s="2">
        <f>IFERROR(INDEX(L51:L500,MATCH($C$13,$C$51:$C$500,0)),"")</f>
        <v>27000000000</v>
      </c>
      <c r="M13" s="2">
        <f>IFERROR(INDEX(M51:M500,MATCH($C$13,$C$51:$C$500,0)),"")</f>
        <v>17000000000</v>
      </c>
    </row>
    <row r="14" spans="1:13" ht="15.5" x14ac:dyDescent="0.35">
      <c r="C14" t="s">
        <v>26</v>
      </c>
      <c r="D14" s="2">
        <f>IFERROR(INDEX(D51:D500,MATCH($C$14,$C$51:$C$500,0)),"")</f>
        <v>-686596872</v>
      </c>
      <c r="H14" s="2">
        <f>IFERROR(SUM(D14:G14)*(4/MAX(1,COUNT(D14:G14))),"")</f>
        <v>-2746387488</v>
      </c>
      <c r="I14" s="2">
        <f>IFERROR(INDEX(I51:I500,MATCH($C$14,$C$51:$C$500,0)),"")</f>
        <v>-3818639762</v>
      </c>
      <c r="J14" s="2">
        <f>IFERROR(INDEX(J51:J500,MATCH($C$14,$C$51:$C$500,0)),"")</f>
        <v>-3163308961</v>
      </c>
      <c r="K14" s="2">
        <f>IFERROR(INDEX(K51:K500,MATCH($C$14,$C$51:$C$500,0)),"")</f>
        <v>-2983646418</v>
      </c>
      <c r="L14" s="2">
        <f>IFERROR(INDEX(L51:L500,MATCH($C$14,$C$51:$C$500,0)),"")</f>
        <v>-2109189272</v>
      </c>
      <c r="M14" s="2">
        <f>IFERROR(INDEX(M51:M500,MATCH($C$14,$C$51:$C$500,0)),"")</f>
        <v>-3063690400</v>
      </c>
    </row>
    <row r="15" spans="1:13" ht="15.5" x14ac:dyDescent="0.35">
      <c r="C15" t="s">
        <v>27</v>
      </c>
      <c r="D15" s="2">
        <f>IFERROR(INDEX(D51:D500,MATCH($C$15,$C$51:$C$500,0)),"")</f>
        <v>-67469258</v>
      </c>
      <c r="H15" s="2">
        <f>IFERROR(SUM(D15:G15)*(4/MAX(1,COUNT(D15:G15))),"")</f>
        <v>-269877032</v>
      </c>
      <c r="I15" s="2">
        <f>IFERROR(INDEX(I51:I500,MATCH($C$15,$C$51:$C$500,0)),"")</f>
        <v>653157261</v>
      </c>
      <c r="J15" s="2">
        <f>IFERROR(INDEX(J51:J500,MATCH($C$15,$C$51:$C$500,0)),"")</f>
        <v>-2349241632</v>
      </c>
      <c r="K15" s="2">
        <f>IFERROR(INDEX(K51:K500,MATCH($C$15,$C$51:$C$500,0)),"")</f>
        <v>-1210192496</v>
      </c>
      <c r="L15" s="2">
        <f>IFERROR(INDEX(L51:L500,MATCH($C$15,$C$51:$C$500,0)),"")</f>
        <v>660842889</v>
      </c>
      <c r="M15" s="2">
        <f>IFERROR(INDEX(M51:M500,MATCH($C$15,$C$51:$C$500,0)),"")</f>
        <v>-692244848</v>
      </c>
    </row>
    <row r="16" spans="1:13" ht="15.5" x14ac:dyDescent="0.35">
      <c r="C16" t="s">
        <v>28</v>
      </c>
      <c r="D16" s="2">
        <f>IFERROR(INDEX(D51:D500,MATCH($C$16,$C$51:$C$500,0)),"")</f>
        <v>-3879140765</v>
      </c>
      <c r="H16" s="2">
        <f>IFERROR(SUM(D16:G16)*(4/MAX(1,COUNT(D16:G16))),"")</f>
        <v>-15516563060</v>
      </c>
      <c r="I16" s="2">
        <f>IFERROR(INDEX(I51:I500,MATCH($C$16,$C$51:$C$500,0)),"")</f>
        <v>-12483098296</v>
      </c>
      <c r="J16" s="2">
        <f>IFERROR(INDEX(J51:J500,MATCH($C$16,$C$51:$C$500,0)),"")</f>
        <v>3204131668</v>
      </c>
      <c r="K16" s="2">
        <f>IFERROR(INDEX(K51:K500,MATCH($C$16,$C$51:$C$500,0)),"")</f>
        <v>2382905882</v>
      </c>
      <c r="L16" s="2">
        <f>IFERROR(INDEX(L51:L500,MATCH($C$16,$C$51:$C$500,0)),"")</f>
        <v>-11287002946</v>
      </c>
      <c r="M16" s="2">
        <f>IFERROR(INDEX(M51:M500,MATCH($C$16,$C$51:$C$500,0)),"")</f>
        <v>3632816025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36</v>
      </c>
      <c r="C19" t="s">
        <v>37</v>
      </c>
    </row>
    <row r="20" spans="1:13" ht="15.5" x14ac:dyDescent="0.35">
      <c r="A20" t="s">
        <v>38</v>
      </c>
      <c r="C20" t="s">
        <v>39</v>
      </c>
      <c r="D20" s="2">
        <f ca="1">IFERROR(D21*D2,"")</f>
        <v>179070000000</v>
      </c>
      <c r="H20" s="2">
        <f t="shared" ref="H20:M20" ca="1" si="0">IFERROR(H21*H2,"")</f>
        <v>179070000000</v>
      </c>
      <c r="I20" s="2">
        <f t="shared" ca="1" si="0"/>
        <v>232410000000</v>
      </c>
      <c r="J20" s="2">
        <f t="shared" ca="1" si="0"/>
        <v>369570000000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3810000000</v>
      </c>
      <c r="H21" s="2">
        <f>IFERROR(INDEX(D21:G21,COUNT(D21:G21)),"")</f>
        <v>3810000000</v>
      </c>
      <c r="I21" s="2">
        <f>IFERROR(INDEX(I51:I500,MATCH($C$7,$C$51:$C$500,0)),"")</f>
        <v>3810000000</v>
      </c>
      <c r="J21" s="2">
        <f>IFERROR(INDEX(J51:J500,MATCH($C$7,$C$51:$C$500,0)),"")</f>
        <v>3810000000</v>
      </c>
      <c r="K21" s="2">
        <f>IFERROR(INDEX(K51:K500,MATCH($C$7,$C$51:$C$500,0)),"")</f>
        <v>3050000000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40</v>
      </c>
      <c r="C23" t="s">
        <v>41</v>
      </c>
      <c r="D23" s="3">
        <f>IFERROR(D5/D6*100,"")</f>
        <v>-2.945716166876148</v>
      </c>
      <c r="H23" s="3">
        <f t="shared" ref="H23:M23" si="1">IFERROR(H5/H6*100,"")</f>
        <v>-11.782864667504592</v>
      </c>
      <c r="I23" s="3">
        <f t="shared" si="1"/>
        <v>-8.4733103436096613</v>
      </c>
      <c r="J23" s="3">
        <f t="shared" si="1"/>
        <v>3.2932460710756755</v>
      </c>
      <c r="K23" s="3">
        <f t="shared" si="1"/>
        <v>1.7090611499762129</v>
      </c>
      <c r="L23" s="3">
        <f t="shared" si="1"/>
        <v>3.1927206941619315</v>
      </c>
      <c r="M23" s="3">
        <f t="shared" si="1"/>
        <v>10.933088368566009</v>
      </c>
    </row>
    <row r="24" spans="1:13" ht="15.5" x14ac:dyDescent="0.35">
      <c r="C24" t="s">
        <v>42</v>
      </c>
      <c r="D24" s="4">
        <f>IFERROR(_xlfn.RRI(5,I23,D23),"")</f>
        <v>-0.19048004824058762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43</v>
      </c>
      <c r="C25" t="s">
        <v>44</v>
      </c>
      <c r="D25" s="3">
        <f>IFERROR(INDEX(D51:D500,MATCH($A$25,$C$51:$C$500,0)),"")</f>
        <v>-1.04</v>
      </c>
      <c r="H25" s="3">
        <f>IFERROR(INDEX(D25:G25,COUNT(D25:G25)),"")</f>
        <v>-1.04</v>
      </c>
      <c r="I25" s="3">
        <f>IFERROR(INDEX(I51:I500,MATCH($C$25,$C$51:$C$500,0)),"")</f>
        <v>-3.1</v>
      </c>
      <c r="J25" s="3">
        <f>IFERROR(INDEX(J51:J500,MATCH($C$25,$C$51:$C$500,0)),"")</f>
        <v>0.22</v>
      </c>
      <c r="K25" s="3">
        <f>IFERROR(INDEX(K51:K500,MATCH($C$25,$C$51:$C$500,0)),"")</f>
        <v>0.38</v>
      </c>
      <c r="L25" s="3">
        <f>IFERROR(INDEX(L51:L500,MATCH($C$25,$C$51:$C$500,0)),"")</f>
        <v>-174199.35</v>
      </c>
      <c r="M25" s="3">
        <f>IFERROR(INDEX(M51:M500,MATCH($C$25,$C$51:$C$500,0)),"")</f>
        <v>1960380.78</v>
      </c>
    </row>
    <row r="26" spans="1:13" ht="15.5" x14ac:dyDescent="0.35">
      <c r="C26" t="s">
        <v>45</v>
      </c>
      <c r="D26" s="4">
        <f>IFERROR(_xlfn.RRI(5,I25,D25),"")</f>
        <v>-0.19622530539634087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46</v>
      </c>
      <c r="D27" s="3">
        <f>IFERROR(D4/D21,"")</f>
        <v>0.85552440288713916</v>
      </c>
      <c r="H27" s="3">
        <f t="shared" ref="H27:M27" si="4">IFERROR(H4/H21,"")</f>
        <v>3.4220976115485566</v>
      </c>
      <c r="I27" s="3">
        <f t="shared" si="4"/>
        <v>10.448508296062991</v>
      </c>
      <c r="J27" s="3">
        <f t="shared" si="4"/>
        <v>18.939631701049869</v>
      </c>
      <c r="K27" s="3">
        <f t="shared" si="4"/>
        <v>19.540170181311474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47</v>
      </c>
      <c r="D28" s="4">
        <f>IFERROR(_xlfn.RRI(5,I27,D27),"")</f>
        <v>-0.39377251560144999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48</v>
      </c>
      <c r="H29" s="4">
        <f t="shared" ref="H29:M29" si="6">IFERROR(((H25-I25)/I25)*100%,"")</f>
        <v>-0.6645161290322581</v>
      </c>
      <c r="I29" s="4">
        <f t="shared" si="6"/>
        <v>-15.090909090909092</v>
      </c>
      <c r="J29" s="4">
        <f t="shared" si="6"/>
        <v>-0.42105263157894735</v>
      </c>
      <c r="K29" s="4">
        <f t="shared" si="6"/>
        <v>-1.0000021814088285</v>
      </c>
      <c r="L29" s="4">
        <f t="shared" si="6"/>
        <v>-1.0888599560744519</v>
      </c>
      <c r="M29" s="4" t="str">
        <f t="shared" si="6"/>
        <v/>
      </c>
    </row>
    <row r="30" spans="1:13" ht="15.5" x14ac:dyDescent="0.35">
      <c r="C30" t="s">
        <v>49</v>
      </c>
      <c r="H30" s="4">
        <f t="shared" ref="H30:M30" si="7">IFERROR(((H27-I27)/I27)*100%,"")</f>
        <v>-0.67247979189163232</v>
      </c>
      <c r="I30" s="4">
        <f t="shared" si="7"/>
        <v>-0.44832568758537128</v>
      </c>
      <c r="J30" s="4">
        <f t="shared" si="7"/>
        <v>-3.0733533776280485E-2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35.14</v>
      </c>
      <c r="H32" s="3">
        <f>IFERROR(INDEX(D32:G32,COUNT(D32:G32)),"")</f>
        <v>35.14</v>
      </c>
      <c r="I32" s="3">
        <f>IFERROR(INDEX(I51:I500,MATCH($C$32,$C$51:$C$500,0)),"")</f>
        <v>36.17</v>
      </c>
      <c r="J32" s="3">
        <f>IFERROR(INDEX(J51:J500,MATCH($C$32,$C$51:$C$500,0)),"")</f>
        <v>39.24</v>
      </c>
      <c r="K32" s="3">
        <f>IFERROR(INDEX(K51:K500,MATCH($C$32,$C$51:$C$500,0)),"")</f>
        <v>23.37</v>
      </c>
      <c r="L32" s="3">
        <f>IFERROR(INDEX(L51:L500,MATCH($C$32,$C$51:$C$500,0)),"")</f>
        <v>1148631</v>
      </c>
      <c r="M32" s="3">
        <f>IFERROR(INDEX(M51:M500,MATCH($C$32,$C$51:$C$500,0)),"")</f>
        <v>39219642.409999996</v>
      </c>
    </row>
    <row r="33" spans="1:13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1.31</v>
      </c>
      <c r="H33" s="3">
        <f>IFERROR(INDEX(D33:G33,COUNT(D33:G33)),"")</f>
        <v>1.31</v>
      </c>
      <c r="I33" s="3">
        <f>IFERROR(INDEX(I51:I500,MATCH($C$33,$C$51:$C$500,0)),"")</f>
        <v>1.69</v>
      </c>
      <c r="J33" s="3">
        <f>IFERROR(INDEX(J51:J500,MATCH($C$33,$C$51:$C$500,0)),"")</f>
        <v>2.4700000000000002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-44.23</v>
      </c>
      <c r="H34" s="3">
        <f>IFERROR(INDEX(D34:G34,COUNT(D34:G34)),"")</f>
        <v>-44.23</v>
      </c>
      <c r="I34" s="3">
        <f>IFERROR(INDEX(I51:I500,MATCH($C$34,$C$51:$C$500,0)),"")</f>
        <v>-19.68</v>
      </c>
      <c r="J34" s="3">
        <f>IFERROR(INDEX(J51:J500,MATCH($C$34,$C$51:$C$500,0)),"")</f>
        <v>440.91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53.8</v>
      </c>
      <c r="H35" s="3">
        <f>IFERROR(INDEX(D35:G35,COUNT(D35:G35)),"")</f>
        <v>53.8</v>
      </c>
      <c r="I35" s="3">
        <f>IFERROR(INDEX(I51:I500,MATCH($C$35,$C$51:$C$500,0)),"")</f>
        <v>5.84</v>
      </c>
      <c r="J35" s="3">
        <f>IFERROR(INDEX(J51:J500,MATCH($C$35,$C$51:$C$500,0)),"")</f>
        <v>5.12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71</v>
      </c>
      <c r="C51" t="s">
        <v>5</v>
      </c>
      <c r="D51" s="5">
        <v>3259547975</v>
      </c>
      <c r="E51" s="5">
        <v>6947715270</v>
      </c>
      <c r="F51" s="5">
        <v>7562150726</v>
      </c>
      <c r="G51" s="5">
        <v>15084829860</v>
      </c>
      <c r="I51" s="5">
        <v>39808816608</v>
      </c>
      <c r="J51" s="5">
        <v>72159996781</v>
      </c>
      <c r="K51" s="5">
        <v>59597519053</v>
      </c>
      <c r="L51" s="5">
        <v>13985007501</v>
      </c>
      <c r="M51" s="5">
        <v>32725356532</v>
      </c>
    </row>
    <row r="52" spans="2:13" ht="15.5" x14ac:dyDescent="0.35">
      <c r="C52" t="s">
        <v>72</v>
      </c>
      <c r="D52" s="5">
        <v>-2731401981</v>
      </c>
      <c r="E52" s="5">
        <v>-6312411561</v>
      </c>
      <c r="F52" s="5">
        <v>-7292401404</v>
      </c>
      <c r="G52" s="5">
        <v>-10914550467</v>
      </c>
      <c r="I52" s="5">
        <v>-32998312594</v>
      </c>
      <c r="J52" s="5">
        <v>-51523185692</v>
      </c>
      <c r="K52" s="5">
        <v>-45064840323</v>
      </c>
      <c r="L52" s="5">
        <v>-13361408746</v>
      </c>
      <c r="M52" s="5">
        <v>-20993381214</v>
      </c>
    </row>
    <row r="53" spans="2:13" ht="15.5" x14ac:dyDescent="0.35">
      <c r="C53" t="s">
        <v>73</v>
      </c>
      <c r="D53" s="5">
        <v>528145994</v>
      </c>
      <c r="E53" s="5">
        <v>635303709</v>
      </c>
      <c r="F53" s="5">
        <v>269749322</v>
      </c>
      <c r="G53" s="5">
        <v>4170279393</v>
      </c>
      <c r="I53" s="5">
        <v>6810504014</v>
      </c>
      <c r="J53" s="5">
        <v>20636811089</v>
      </c>
      <c r="K53" s="5">
        <v>14532678730</v>
      </c>
      <c r="L53" s="5">
        <v>623598755</v>
      </c>
      <c r="M53" s="5">
        <v>11731975318</v>
      </c>
    </row>
    <row r="54" spans="2:13" ht="15.5" x14ac:dyDescent="0.35">
      <c r="C54" t="s">
        <v>74</v>
      </c>
      <c r="D54" s="5">
        <v>-3743164672</v>
      </c>
      <c r="E54" s="5">
        <v>-6017798277</v>
      </c>
      <c r="F54" s="5">
        <v>-4849447892</v>
      </c>
      <c r="G54" s="5">
        <v>-1219363567</v>
      </c>
      <c r="I54" s="5">
        <v>-16077994069</v>
      </c>
      <c r="J54" s="5">
        <v>-14120914684</v>
      </c>
      <c r="K54" s="5">
        <v>-8979396720</v>
      </c>
      <c r="L54" s="5">
        <v>-9670274886</v>
      </c>
      <c r="M54" s="5">
        <v>-7078923642</v>
      </c>
    </row>
    <row r="55" spans="2:13" ht="15.5" x14ac:dyDescent="0.35">
      <c r="C55" t="s">
        <v>75</v>
      </c>
      <c r="D55" s="5">
        <v>-441000</v>
      </c>
      <c r="E55" s="5">
        <v>-4900000</v>
      </c>
      <c r="I55" s="5">
        <v>-5548000</v>
      </c>
      <c r="J55" s="5">
        <v>-278722700</v>
      </c>
      <c r="K55" s="5">
        <v>-16072700</v>
      </c>
      <c r="L55" s="5">
        <v>-23114270</v>
      </c>
    </row>
    <row r="56" spans="2:13" ht="15.5" x14ac:dyDescent="0.35">
      <c r="C56" t="s">
        <v>77</v>
      </c>
      <c r="D56" s="5">
        <v>-3742723672</v>
      </c>
      <c r="E56" s="5">
        <v>-6012898277</v>
      </c>
      <c r="F56" s="5">
        <v>-4849447892</v>
      </c>
      <c r="G56" s="5">
        <v>-1219363567</v>
      </c>
      <c r="I56" s="5">
        <v>-16072446069</v>
      </c>
      <c r="J56" s="5">
        <v>-13842191984</v>
      </c>
      <c r="K56" s="5">
        <v>-8963324020</v>
      </c>
      <c r="L56" s="5">
        <v>-9647160616</v>
      </c>
      <c r="M56" s="5">
        <v>-7078923642</v>
      </c>
    </row>
    <row r="57" spans="2:13" ht="15.5" x14ac:dyDescent="0.35">
      <c r="C57" t="s">
        <v>79</v>
      </c>
      <c r="D57" s="5">
        <v>-3215018678</v>
      </c>
      <c r="E57" s="5">
        <v>-5382494568</v>
      </c>
      <c r="F57" s="5">
        <v>-4579698570</v>
      </c>
      <c r="G57" s="5">
        <v>2950915826</v>
      </c>
      <c r="I57" s="5">
        <v>-9267490055</v>
      </c>
      <c r="J57" s="5">
        <v>6515896405</v>
      </c>
      <c r="K57" s="5">
        <v>5553282010</v>
      </c>
      <c r="L57" s="5">
        <v>-9046676131</v>
      </c>
      <c r="M57" s="5">
        <v>4653051676</v>
      </c>
    </row>
    <row r="58" spans="2:13" ht="15.5" x14ac:dyDescent="0.35">
      <c r="C58" t="s">
        <v>80</v>
      </c>
      <c r="D58" s="5">
        <v>-664122087</v>
      </c>
      <c r="E58" s="5">
        <v>-516887074</v>
      </c>
      <c r="F58" s="5">
        <v>-468123963</v>
      </c>
      <c r="G58" s="5">
        <v>-1427081186</v>
      </c>
      <c r="I58" s="5">
        <v>-3215608241</v>
      </c>
      <c r="J58" s="5">
        <v>-3311764737</v>
      </c>
      <c r="K58" s="5">
        <v>-3170376128</v>
      </c>
      <c r="L58" s="5">
        <v>-2240326815</v>
      </c>
      <c r="M58" s="5">
        <v>-1020235651</v>
      </c>
    </row>
    <row r="59" spans="2:13" ht="15.5" x14ac:dyDescent="0.35">
      <c r="C59" t="s">
        <v>26</v>
      </c>
      <c r="D59" s="5">
        <v>-686596872</v>
      </c>
      <c r="E59" s="5">
        <v>-901276138</v>
      </c>
      <c r="F59" s="5">
        <v>-617285482</v>
      </c>
      <c r="G59" s="5">
        <v>-1428041001</v>
      </c>
      <c r="I59" s="5">
        <v>-3818639762</v>
      </c>
      <c r="J59" s="5">
        <v>-3163308961</v>
      </c>
      <c r="K59" s="5">
        <v>-2983646418</v>
      </c>
      <c r="L59" s="5">
        <v>-2109189272</v>
      </c>
      <c r="M59" s="5">
        <v>-3063690400</v>
      </c>
    </row>
    <row r="60" spans="2:13" ht="15.5" x14ac:dyDescent="0.35">
      <c r="C60" t="s">
        <v>366</v>
      </c>
      <c r="F60" s="5">
        <v>-67804198</v>
      </c>
      <c r="G60" s="5">
        <v>67804198</v>
      </c>
    </row>
    <row r="61" spans="2:13" ht="15.5" x14ac:dyDescent="0.35">
      <c r="C61" t="s">
        <v>78</v>
      </c>
    </row>
    <row r="62" spans="2:13" ht="15.5" x14ac:dyDescent="0.35">
      <c r="C62" t="s">
        <v>81</v>
      </c>
      <c r="D62" s="5">
        <v>-664122087</v>
      </c>
      <c r="E62" s="5">
        <v>-516887074</v>
      </c>
      <c r="F62" s="5">
        <v>-468123963</v>
      </c>
      <c r="G62" s="5">
        <v>-1427081186</v>
      </c>
      <c r="I62" s="5">
        <v>-3215608241</v>
      </c>
      <c r="J62" s="5">
        <v>-3311764737</v>
      </c>
      <c r="K62" s="5">
        <v>-3170376128</v>
      </c>
      <c r="L62" s="5">
        <v>-2240326815</v>
      </c>
      <c r="M62" s="5">
        <v>-1020235651</v>
      </c>
    </row>
    <row r="63" spans="2:13" ht="15.5" x14ac:dyDescent="0.35">
      <c r="C63" t="s">
        <v>28</v>
      </c>
      <c r="D63" s="5">
        <v>-3879140765</v>
      </c>
      <c r="E63" s="5">
        <v>-5899381642</v>
      </c>
      <c r="F63" s="5">
        <v>-5047822533</v>
      </c>
      <c r="G63" s="5">
        <v>1523834640</v>
      </c>
      <c r="I63" s="5">
        <v>-12483098296</v>
      </c>
      <c r="J63" s="5">
        <v>3204131668</v>
      </c>
      <c r="K63" s="5">
        <v>2382905882</v>
      </c>
      <c r="L63" s="5">
        <v>-11287002946</v>
      </c>
      <c r="M63" s="5">
        <v>3632816025</v>
      </c>
    </row>
    <row r="64" spans="2:13" ht="15.5" x14ac:dyDescent="0.35">
      <c r="C64" t="s">
        <v>27</v>
      </c>
      <c r="D64" s="5">
        <v>-67469258</v>
      </c>
      <c r="E64" s="5">
        <v>1171999936</v>
      </c>
      <c r="F64" s="5">
        <v>322762475</v>
      </c>
      <c r="G64" s="5">
        <v>-909971555</v>
      </c>
      <c r="I64" s="5">
        <v>653157261</v>
      </c>
      <c r="J64" s="5">
        <v>-2349241632</v>
      </c>
      <c r="K64" s="5">
        <v>-1210192496</v>
      </c>
      <c r="L64" s="5">
        <v>660842889</v>
      </c>
      <c r="M64" s="5">
        <v>-692244848</v>
      </c>
    </row>
    <row r="65" spans="2:13" ht="15.5" x14ac:dyDescent="0.35">
      <c r="C65" t="s">
        <v>82</v>
      </c>
      <c r="E65" s="5">
        <v>-1044018217</v>
      </c>
      <c r="I65" s="5">
        <v>-1044018217</v>
      </c>
    </row>
    <row r="66" spans="2:13" ht="15.5" x14ac:dyDescent="0.35">
      <c r="C66" t="s">
        <v>83</v>
      </c>
      <c r="D66" s="5">
        <v>-7841031</v>
      </c>
      <c r="E66" s="5">
        <v>2221106083</v>
      </c>
      <c r="I66" s="5">
        <v>2746281625</v>
      </c>
      <c r="J66" s="5">
        <v>-608949030</v>
      </c>
      <c r="K66" s="5">
        <v>-128069018</v>
      </c>
      <c r="L66" s="5">
        <v>796380278</v>
      </c>
      <c r="M66" s="5">
        <v>289515848</v>
      </c>
    </row>
    <row r="67" spans="2:13" ht="15.5" x14ac:dyDescent="0.35">
      <c r="C67" t="s">
        <v>367</v>
      </c>
      <c r="D67" s="5">
        <v>-59628227</v>
      </c>
      <c r="E67" s="5">
        <v>-5087930</v>
      </c>
      <c r="I67" s="5">
        <v>-1049106147</v>
      </c>
      <c r="J67" s="5">
        <v>-1740292602</v>
      </c>
      <c r="K67" s="5">
        <v>-1082123478</v>
      </c>
      <c r="L67" s="5">
        <v>-135537389</v>
      </c>
      <c r="M67" s="5">
        <v>-981760696</v>
      </c>
    </row>
    <row r="68" spans="2:13" ht="15.5" x14ac:dyDescent="0.35">
      <c r="C68" t="s">
        <v>84</v>
      </c>
      <c r="D68" s="5">
        <v>-67469258</v>
      </c>
      <c r="E68" s="5">
        <v>1171999936</v>
      </c>
      <c r="F68" s="5">
        <v>322762475</v>
      </c>
      <c r="G68" s="5">
        <v>-909971555</v>
      </c>
      <c r="I68" s="5">
        <v>653157261</v>
      </c>
      <c r="J68" s="5">
        <v>-2349241632</v>
      </c>
      <c r="K68" s="5">
        <v>-1210192496</v>
      </c>
      <c r="L68" s="5">
        <v>660842889</v>
      </c>
      <c r="M68" s="5">
        <v>-692244848</v>
      </c>
    </row>
    <row r="69" spans="2:13" ht="15.5" x14ac:dyDescent="0.35">
      <c r="C69" t="s">
        <v>85</v>
      </c>
      <c r="D69" s="5">
        <v>-3946610023</v>
      </c>
      <c r="E69" s="5">
        <v>-4727381706</v>
      </c>
      <c r="F69" s="5">
        <v>-4725060058</v>
      </c>
      <c r="G69" s="5">
        <v>613863085</v>
      </c>
      <c r="I69" s="5">
        <v>-11829941035</v>
      </c>
      <c r="J69" s="5">
        <v>854890036</v>
      </c>
      <c r="K69" s="5">
        <v>1172713386</v>
      </c>
      <c r="L69" s="5">
        <v>-10626160057</v>
      </c>
      <c r="M69" s="5">
        <v>2940571177</v>
      </c>
    </row>
    <row r="70" spans="2:13" ht="15.5" x14ac:dyDescent="0.35">
      <c r="C70" t="s">
        <v>86</v>
      </c>
      <c r="E70" s="5">
        <v>143741378</v>
      </c>
      <c r="I70" s="5">
        <v>143741378</v>
      </c>
      <c r="J70" s="5">
        <v>4071869751</v>
      </c>
      <c r="K70" s="5">
        <v>45587295</v>
      </c>
      <c r="L70" s="5">
        <v>12863187414</v>
      </c>
      <c r="M70" s="5">
        <v>3491306067</v>
      </c>
    </row>
    <row r="71" spans="2:13" ht="15.5" x14ac:dyDescent="0.35">
      <c r="C71" t="s">
        <v>344</v>
      </c>
      <c r="E71" s="5">
        <v>143741378</v>
      </c>
      <c r="I71" s="5">
        <v>143741378</v>
      </c>
      <c r="J71" s="5">
        <v>4071869751</v>
      </c>
      <c r="K71" s="5">
        <v>45587295</v>
      </c>
      <c r="L71" s="5">
        <v>12863187414</v>
      </c>
      <c r="M71" s="5">
        <v>3491306067</v>
      </c>
    </row>
    <row r="72" spans="2:13" ht="15.5" x14ac:dyDescent="0.35">
      <c r="C72" t="s">
        <v>87</v>
      </c>
      <c r="D72" s="5">
        <v>-3946610023</v>
      </c>
      <c r="E72" s="5">
        <v>-4583640328</v>
      </c>
      <c r="F72" s="5">
        <v>-4725060058</v>
      </c>
      <c r="G72" s="5">
        <v>613863085</v>
      </c>
      <c r="I72" s="5">
        <v>-11686199657</v>
      </c>
      <c r="J72" s="5">
        <v>4926759787</v>
      </c>
      <c r="K72" s="5">
        <v>1218300681</v>
      </c>
      <c r="L72" s="5">
        <v>2237027357</v>
      </c>
      <c r="M72" s="5">
        <v>6431877244</v>
      </c>
    </row>
    <row r="73" spans="2:13" ht="15.5" x14ac:dyDescent="0.35">
      <c r="C73" t="s">
        <v>88</v>
      </c>
      <c r="D73" s="5">
        <v>-3946610023</v>
      </c>
      <c r="E73" s="5">
        <v>-4727381706</v>
      </c>
      <c r="F73" s="5">
        <v>-4725060058</v>
      </c>
      <c r="G73" s="5">
        <v>613863085</v>
      </c>
      <c r="I73" s="5">
        <v>-11829941035</v>
      </c>
      <c r="J73" s="5">
        <v>854890036</v>
      </c>
      <c r="K73" s="5">
        <v>1172713385</v>
      </c>
      <c r="L73" s="5">
        <v>-10626160057</v>
      </c>
      <c r="M73" s="5">
        <v>2940571177</v>
      </c>
    </row>
    <row r="74" spans="2:13" ht="15.5" x14ac:dyDescent="0.35">
      <c r="C74" t="s">
        <v>7</v>
      </c>
      <c r="D74" s="5">
        <v>-3946610023</v>
      </c>
      <c r="E74" s="5">
        <v>-4583640328</v>
      </c>
      <c r="F74" s="5">
        <v>-4725060058</v>
      </c>
      <c r="G74" s="5">
        <v>613863085</v>
      </c>
      <c r="I74" s="5">
        <v>-11686199657</v>
      </c>
      <c r="J74" s="5">
        <v>4926759787</v>
      </c>
      <c r="K74" s="5">
        <v>1218300680</v>
      </c>
      <c r="L74" s="5">
        <v>2237027357</v>
      </c>
      <c r="M74" s="5">
        <v>6431877244</v>
      </c>
    </row>
    <row r="75" spans="2:13" ht="15.5" x14ac:dyDescent="0.35">
      <c r="C75" t="s">
        <v>90</v>
      </c>
      <c r="D75" s="5">
        <v>-3946610023</v>
      </c>
      <c r="E75" s="5">
        <v>-4727381706</v>
      </c>
      <c r="F75" s="5">
        <v>-4725060058</v>
      </c>
      <c r="G75" s="5">
        <v>613863085</v>
      </c>
      <c r="I75" s="5">
        <v>-11829941035</v>
      </c>
      <c r="J75" s="5">
        <v>854890036</v>
      </c>
      <c r="K75" s="5">
        <v>1172713385</v>
      </c>
      <c r="L75" s="5">
        <v>-10626160057</v>
      </c>
      <c r="M75" s="5">
        <v>2940571177</v>
      </c>
    </row>
    <row r="76" spans="2:13" ht="15.5" x14ac:dyDescent="0.35">
      <c r="C76" t="s">
        <v>91</v>
      </c>
      <c r="D76" s="5">
        <v>-3946610023</v>
      </c>
      <c r="E76" s="5">
        <v>-4583640328</v>
      </c>
      <c r="F76" s="5">
        <v>-4725060058</v>
      </c>
      <c r="G76" s="5">
        <v>613863085</v>
      </c>
      <c r="I76" s="5">
        <v>-11686199657</v>
      </c>
      <c r="J76" s="5">
        <v>4926759787</v>
      </c>
      <c r="K76" s="5">
        <v>1218300680</v>
      </c>
      <c r="L76" s="5">
        <v>2237027357</v>
      </c>
      <c r="M76" s="5">
        <v>6431877244</v>
      </c>
    </row>
    <row r="77" spans="2:13" ht="15.5" x14ac:dyDescent="0.35">
      <c r="C77" t="s">
        <v>92</v>
      </c>
      <c r="D77" s="5">
        <v>-3946610023</v>
      </c>
      <c r="E77" s="5">
        <v>-4583640328</v>
      </c>
      <c r="F77" s="5">
        <v>-4725060058</v>
      </c>
      <c r="G77" s="5">
        <v>613863085</v>
      </c>
      <c r="I77" s="5">
        <v>-11686199657</v>
      </c>
      <c r="J77" s="5">
        <v>4926759787</v>
      </c>
      <c r="K77" s="5">
        <v>1218300680</v>
      </c>
      <c r="L77" s="5">
        <v>2237027357</v>
      </c>
      <c r="M77" s="5">
        <v>6431877244</v>
      </c>
    </row>
    <row r="79" spans="2:13" ht="15.5" x14ac:dyDescent="0.35">
      <c r="B79" t="s">
        <v>93</v>
      </c>
      <c r="C79" t="s">
        <v>94</v>
      </c>
    </row>
    <row r="80" spans="2:13" ht="15.5" x14ac:dyDescent="0.35">
      <c r="C80" t="s">
        <v>95</v>
      </c>
    </row>
    <row r="81" spans="3:13" ht="15.5" x14ac:dyDescent="0.35">
      <c r="C81" t="s">
        <v>19</v>
      </c>
      <c r="D81" s="5">
        <v>396926467</v>
      </c>
      <c r="E81" s="5">
        <v>729354705</v>
      </c>
      <c r="F81" s="5">
        <v>338512420</v>
      </c>
      <c r="G81" s="5">
        <v>569445482</v>
      </c>
      <c r="I81" s="5">
        <v>729354705</v>
      </c>
      <c r="J81" s="5">
        <v>280728166</v>
      </c>
      <c r="K81" s="5">
        <v>3258087771</v>
      </c>
      <c r="L81" s="5">
        <v>1838978182</v>
      </c>
      <c r="M81" s="5">
        <v>978024233</v>
      </c>
    </row>
    <row r="82" spans="3:13" ht="15.5" x14ac:dyDescent="0.35">
      <c r="C82" t="s">
        <v>96</v>
      </c>
      <c r="D82" s="5">
        <v>44799953702</v>
      </c>
      <c r="E82" s="5">
        <v>47604032355</v>
      </c>
      <c r="F82" s="5">
        <v>52395727065</v>
      </c>
      <c r="G82" s="5">
        <v>52109708929</v>
      </c>
      <c r="I82" s="5">
        <v>47604032355</v>
      </c>
      <c r="J82" s="5">
        <v>59999276945</v>
      </c>
      <c r="K82" s="5">
        <v>17570217881</v>
      </c>
      <c r="L82" s="5">
        <v>6719647583</v>
      </c>
      <c r="M82" s="5">
        <v>15977161006</v>
      </c>
    </row>
    <row r="83" spans="3:13" ht="15.5" x14ac:dyDescent="0.35">
      <c r="C83" t="s">
        <v>98</v>
      </c>
    </row>
    <row r="84" spans="3:13" ht="15.5" x14ac:dyDescent="0.35">
      <c r="C84" t="s">
        <v>97</v>
      </c>
    </row>
    <row r="85" spans="3:13" ht="15.5" x14ac:dyDescent="0.35">
      <c r="C85" t="s">
        <v>99</v>
      </c>
      <c r="D85" s="5">
        <v>44799953702</v>
      </c>
      <c r="E85" s="5">
        <v>47604032355</v>
      </c>
      <c r="F85" s="5">
        <v>52395727065</v>
      </c>
      <c r="G85" s="5">
        <v>52109708929</v>
      </c>
      <c r="I85" s="5">
        <v>47604032355</v>
      </c>
      <c r="J85" s="5">
        <v>59999276945</v>
      </c>
      <c r="K85" s="5">
        <v>17570217881</v>
      </c>
      <c r="L85" s="5">
        <v>6719647583</v>
      </c>
      <c r="M85" s="5">
        <v>15977161006</v>
      </c>
    </row>
    <row r="86" spans="3:13" ht="15.5" x14ac:dyDescent="0.35">
      <c r="C86" t="s">
        <v>100</v>
      </c>
      <c r="D86" s="5">
        <v>2089081471</v>
      </c>
      <c r="E86" s="5">
        <v>2845023329</v>
      </c>
      <c r="F86" s="5">
        <v>6391459204</v>
      </c>
      <c r="G86" s="5">
        <v>6595307806</v>
      </c>
      <c r="I86" s="5">
        <v>2845023329</v>
      </c>
      <c r="J86" s="5">
        <v>7406000717</v>
      </c>
      <c r="K86" s="5">
        <v>8832024736</v>
      </c>
      <c r="L86" s="5">
        <v>13731083800</v>
      </c>
      <c r="M86" s="5">
        <v>11651961560</v>
      </c>
    </row>
    <row r="87" spans="3:13" ht="15.5" x14ac:dyDescent="0.35">
      <c r="C87" t="s">
        <v>101</v>
      </c>
      <c r="D87" s="5">
        <v>2089081471</v>
      </c>
      <c r="E87" s="5">
        <v>2845023329</v>
      </c>
      <c r="F87" s="5">
        <v>6391459204</v>
      </c>
      <c r="G87" s="5">
        <v>6595307806</v>
      </c>
      <c r="I87" s="5">
        <v>2845023329</v>
      </c>
      <c r="J87" s="5">
        <v>7406000717</v>
      </c>
      <c r="K87" s="5">
        <v>8832024736</v>
      </c>
      <c r="L87" s="5">
        <v>13731083800</v>
      </c>
      <c r="M87" s="5">
        <v>11651961560</v>
      </c>
    </row>
    <row r="88" spans="3:13" ht="15.5" x14ac:dyDescent="0.35">
      <c r="C88" t="s">
        <v>103</v>
      </c>
      <c r="D88" s="5">
        <v>1549655232</v>
      </c>
      <c r="E88" s="5">
        <v>1139655232</v>
      </c>
      <c r="F88" s="5">
        <v>1258234892</v>
      </c>
      <c r="G88" s="5">
        <v>1258234892</v>
      </c>
      <c r="I88" s="5">
        <v>1139655232</v>
      </c>
      <c r="J88" s="5">
        <v>245281475</v>
      </c>
      <c r="K88" s="5">
        <v>221672500</v>
      </c>
      <c r="L88" s="5">
        <v>198105500</v>
      </c>
      <c r="M88" s="5">
        <v>8434183991</v>
      </c>
    </row>
    <row r="89" spans="3:13" ht="15.5" x14ac:dyDescent="0.35">
      <c r="C89" t="s">
        <v>78</v>
      </c>
      <c r="D89" s="5">
        <v>20745503986</v>
      </c>
      <c r="E89" s="5">
        <v>20745503986</v>
      </c>
      <c r="F89" s="5">
        <v>20601762608</v>
      </c>
      <c r="G89" s="5">
        <v>20601762608</v>
      </c>
      <c r="I89" s="5">
        <v>20745503986</v>
      </c>
      <c r="J89" s="5">
        <v>20601762608</v>
      </c>
      <c r="K89" s="5">
        <v>16529892857</v>
      </c>
      <c r="L89" s="5">
        <v>16484305562</v>
      </c>
      <c r="M89" s="5">
        <v>3621118148</v>
      </c>
    </row>
    <row r="90" spans="3:13" ht="15.5" x14ac:dyDescent="0.35">
      <c r="C90" t="s">
        <v>104</v>
      </c>
      <c r="D90" s="5">
        <v>67732204308</v>
      </c>
      <c r="E90" s="5">
        <v>72599310057</v>
      </c>
      <c r="F90" s="5">
        <v>151001090876</v>
      </c>
      <c r="G90" s="5">
        <v>151285005215</v>
      </c>
      <c r="I90" s="5">
        <v>72599310057</v>
      </c>
      <c r="J90" s="5">
        <v>160763648526</v>
      </c>
      <c r="K90" s="5">
        <v>67388411356</v>
      </c>
      <c r="L90" s="5">
        <v>64905823863</v>
      </c>
      <c r="M90" s="5">
        <v>56334771544</v>
      </c>
    </row>
    <row r="91" spans="3:13" ht="15.5" x14ac:dyDescent="0.35">
      <c r="C91" t="s">
        <v>105</v>
      </c>
    </row>
    <row r="92" spans="3:13" ht="15.5" x14ac:dyDescent="0.35">
      <c r="C92" t="s">
        <v>106</v>
      </c>
      <c r="D92" s="5">
        <v>23443082644</v>
      </c>
      <c r="E92" s="5">
        <v>25730315851</v>
      </c>
      <c r="F92" s="5">
        <v>25730315851</v>
      </c>
      <c r="G92" s="5">
        <v>28853482752</v>
      </c>
      <c r="I92" s="5">
        <v>25730315851</v>
      </c>
      <c r="J92" s="5">
        <v>30429069071</v>
      </c>
      <c r="K92" s="5">
        <v>33621975312</v>
      </c>
      <c r="L92" s="5">
        <v>37539019500</v>
      </c>
      <c r="M92" s="5">
        <v>22282055463</v>
      </c>
    </row>
    <row r="93" spans="3:13" ht="15.5" x14ac:dyDescent="0.35">
      <c r="C93" t="s">
        <v>109</v>
      </c>
      <c r="D93" s="5">
        <v>3991439921</v>
      </c>
      <c r="E93" s="5">
        <v>3999280952</v>
      </c>
      <c r="F93" s="5">
        <v>1818717309</v>
      </c>
      <c r="G93" s="5">
        <v>1343572319</v>
      </c>
      <c r="I93" s="5">
        <v>3999280952</v>
      </c>
      <c r="J93" s="5">
        <v>1293541767</v>
      </c>
      <c r="M93" s="5">
        <v>1242263758</v>
      </c>
    </row>
    <row r="94" spans="3:13" ht="15.5" x14ac:dyDescent="0.35">
      <c r="C94" t="s">
        <v>110</v>
      </c>
      <c r="D94" s="5">
        <v>95611262245</v>
      </c>
      <c r="E94" s="5">
        <v>97906336483</v>
      </c>
      <c r="F94" s="5">
        <v>27549033160</v>
      </c>
      <c r="G94" s="5">
        <v>30197055071</v>
      </c>
      <c r="I94" s="5">
        <v>97906336483</v>
      </c>
      <c r="J94" s="5">
        <v>31722610838</v>
      </c>
      <c r="K94" s="5">
        <v>34057312398</v>
      </c>
      <c r="L94" s="5">
        <v>37974056586</v>
      </c>
      <c r="M94" s="5">
        <v>23524319221</v>
      </c>
    </row>
    <row r="95" spans="3:13" ht="15.5" x14ac:dyDescent="0.35">
      <c r="C95" t="s">
        <v>111</v>
      </c>
      <c r="D95" s="5">
        <v>163343466553</v>
      </c>
      <c r="E95" s="5">
        <v>170505646540</v>
      </c>
      <c r="F95" s="5">
        <v>178550124036</v>
      </c>
      <c r="G95" s="5">
        <v>181482060286</v>
      </c>
      <c r="I95" s="5">
        <v>170505646540</v>
      </c>
      <c r="J95" s="5">
        <v>192486259364</v>
      </c>
      <c r="K95" s="5">
        <v>101445723754</v>
      </c>
      <c r="L95" s="5">
        <v>102879880449</v>
      </c>
      <c r="M95" s="5">
        <v>79859090765</v>
      </c>
    </row>
    <row r="96" spans="3:13" ht="15.5" x14ac:dyDescent="0.35">
      <c r="C96" t="s">
        <v>112</v>
      </c>
    </row>
    <row r="97" spans="3:13" ht="15.5" x14ac:dyDescent="0.35">
      <c r="C97" t="s">
        <v>113</v>
      </c>
    </row>
    <row r="98" spans="3:13" ht="15.5" x14ac:dyDescent="0.35">
      <c r="C98" t="s">
        <v>114</v>
      </c>
      <c r="D98" s="5">
        <v>27171316226</v>
      </c>
      <c r="E98" s="5">
        <v>30091057214</v>
      </c>
      <c r="F98" s="5">
        <v>33082052461</v>
      </c>
      <c r="G98" s="5">
        <v>30130681481</v>
      </c>
      <c r="I98" s="5">
        <v>30091057214</v>
      </c>
      <c r="J98" s="5">
        <v>38506585500</v>
      </c>
      <c r="K98" s="5">
        <v>26710840584</v>
      </c>
      <c r="L98" s="5">
        <v>29394902199</v>
      </c>
      <c r="M98" s="5">
        <v>19840206675</v>
      </c>
    </row>
    <row r="99" spans="3:13" ht="15.5" x14ac:dyDescent="0.35">
      <c r="C99" t="s">
        <v>311</v>
      </c>
      <c r="D99" s="5">
        <v>20037596810</v>
      </c>
      <c r="E99" s="5">
        <v>21223596810</v>
      </c>
      <c r="F99" s="5">
        <v>23212739338</v>
      </c>
      <c r="G99" s="5">
        <v>21112739338</v>
      </c>
      <c r="I99" s="5">
        <v>21223596810</v>
      </c>
      <c r="J99" s="5">
        <v>25354190034</v>
      </c>
      <c r="K99" s="5">
        <v>22445159975</v>
      </c>
      <c r="L99" s="5">
        <v>26577572615</v>
      </c>
      <c r="M99" s="5">
        <v>16563213426</v>
      </c>
    </row>
    <row r="100" spans="3:13" ht="15.5" x14ac:dyDescent="0.35">
      <c r="C100" t="s">
        <v>115</v>
      </c>
      <c r="D100" s="5">
        <v>79951910</v>
      </c>
      <c r="E100" s="5">
        <v>179811458</v>
      </c>
      <c r="F100" s="5">
        <v>183811458</v>
      </c>
      <c r="G100" s="5">
        <v>183811458</v>
      </c>
      <c r="I100" s="5">
        <v>179811458</v>
      </c>
      <c r="J100" s="5">
        <v>2897405631</v>
      </c>
      <c r="M100" s="5">
        <v>1112319408</v>
      </c>
    </row>
    <row r="101" spans="3:13" ht="15.5" x14ac:dyDescent="0.35">
      <c r="C101" t="s">
        <v>312</v>
      </c>
      <c r="D101" s="5">
        <v>79951910</v>
      </c>
      <c r="E101" s="5">
        <v>179811458</v>
      </c>
      <c r="F101" s="5">
        <v>183811458</v>
      </c>
      <c r="G101" s="5">
        <v>183811458</v>
      </c>
      <c r="I101" s="5">
        <v>179811458</v>
      </c>
      <c r="J101" s="5">
        <v>2897405631</v>
      </c>
      <c r="M101" s="5">
        <v>1112319408</v>
      </c>
    </row>
    <row r="102" spans="3:13" ht="15.5" x14ac:dyDescent="0.35">
      <c r="C102" t="s">
        <v>392</v>
      </c>
    </row>
    <row r="103" spans="3:13" ht="15.5" x14ac:dyDescent="0.35">
      <c r="C103" t="s">
        <v>118</v>
      </c>
      <c r="D103" s="5">
        <v>4883357987</v>
      </c>
      <c r="E103" s="5">
        <v>5958332300</v>
      </c>
      <c r="F103" s="5">
        <v>7289175260</v>
      </c>
      <c r="G103" s="5">
        <v>7319259619</v>
      </c>
      <c r="I103" s="5">
        <v>5958332300</v>
      </c>
      <c r="J103" s="5">
        <v>8497202256</v>
      </c>
      <c r="K103" s="5">
        <v>3384915965</v>
      </c>
      <c r="L103" s="5">
        <v>2236429507</v>
      </c>
      <c r="M103" s="5">
        <v>1117921</v>
      </c>
    </row>
    <row r="104" spans="3:13" ht="15.5" x14ac:dyDescent="0.35">
      <c r="C104" t="s">
        <v>119</v>
      </c>
      <c r="D104" s="5">
        <v>244407647</v>
      </c>
      <c r="E104" s="5">
        <v>779064646</v>
      </c>
      <c r="F104" s="5">
        <v>789064644</v>
      </c>
      <c r="G104" s="5">
        <v>789064644</v>
      </c>
      <c r="I104" s="5">
        <v>779064646</v>
      </c>
      <c r="J104" s="5">
        <v>789064643</v>
      </c>
      <c r="K104" s="5">
        <v>880764644</v>
      </c>
      <c r="M104" s="5">
        <v>1949257100</v>
      </c>
    </row>
    <row r="105" spans="3:13" ht="15.5" x14ac:dyDescent="0.35">
      <c r="C105" t="s">
        <v>313</v>
      </c>
    </row>
    <row r="106" spans="3:13" ht="15.5" x14ac:dyDescent="0.35">
      <c r="C106" t="s">
        <v>125</v>
      </c>
      <c r="D106" s="5">
        <v>689053872</v>
      </c>
      <c r="E106" s="5">
        <v>713304000</v>
      </c>
      <c r="F106" s="5">
        <v>598840008</v>
      </c>
      <c r="G106" s="5">
        <v>260483265</v>
      </c>
      <c r="I106" s="5">
        <v>713304000</v>
      </c>
      <c r="J106" s="5">
        <v>574580164</v>
      </c>
    </row>
    <row r="107" spans="3:13" ht="15.5" x14ac:dyDescent="0.35">
      <c r="C107" t="s">
        <v>315</v>
      </c>
      <c r="D107" s="5">
        <v>1926001872</v>
      </c>
      <c r="E107" s="5">
        <v>1950252000</v>
      </c>
      <c r="F107" s="5">
        <v>1607261761</v>
      </c>
      <c r="G107" s="5">
        <v>725806422</v>
      </c>
      <c r="I107" s="5">
        <v>1950252000</v>
      </c>
      <c r="J107" s="5">
        <v>968722936</v>
      </c>
    </row>
    <row r="108" spans="3:13" ht="15.5" x14ac:dyDescent="0.35">
      <c r="C108" t="s">
        <v>121</v>
      </c>
      <c r="D108" s="5">
        <v>2194204068</v>
      </c>
      <c r="E108" s="5">
        <v>2496831294</v>
      </c>
      <c r="F108" s="5">
        <v>2967131590</v>
      </c>
      <c r="G108" s="5">
        <v>4126198137</v>
      </c>
      <c r="I108" s="5">
        <v>2496831294</v>
      </c>
      <c r="J108" s="5">
        <v>4377740675</v>
      </c>
      <c r="K108" s="5">
        <v>3450091517</v>
      </c>
      <c r="L108" s="5">
        <v>3092937887</v>
      </c>
      <c r="M108" s="5">
        <v>1189420473</v>
      </c>
    </row>
    <row r="109" spans="3:13" ht="15.5" x14ac:dyDescent="0.35">
      <c r="C109" t="s">
        <v>122</v>
      </c>
      <c r="D109" s="5">
        <v>2194204068</v>
      </c>
      <c r="E109" s="5">
        <v>2496831294</v>
      </c>
      <c r="F109" s="5">
        <v>2967131590</v>
      </c>
      <c r="G109" s="5">
        <v>4126198137</v>
      </c>
      <c r="I109" s="5">
        <v>2496831294</v>
      </c>
      <c r="J109" s="5">
        <v>4377740675</v>
      </c>
      <c r="K109" s="5">
        <v>3450091517</v>
      </c>
      <c r="L109" s="5">
        <v>3092937887</v>
      </c>
      <c r="M109" s="5">
        <v>1189420473</v>
      </c>
    </row>
    <row r="110" spans="3:13" ht="15.5" x14ac:dyDescent="0.35">
      <c r="C110" t="s">
        <v>347</v>
      </c>
      <c r="K110" s="5">
        <v>1766975102</v>
      </c>
      <c r="L110" s="5">
        <v>1589434465</v>
      </c>
    </row>
    <row r="111" spans="3:13" ht="15.5" x14ac:dyDescent="0.35">
      <c r="C111" t="s">
        <v>127</v>
      </c>
      <c r="D111" s="5">
        <v>29365520294</v>
      </c>
      <c r="E111" s="5">
        <v>32587888508</v>
      </c>
      <c r="F111" s="5">
        <v>36049184051</v>
      </c>
      <c r="G111" s="5">
        <v>34256879618</v>
      </c>
      <c r="I111" s="5">
        <v>32587888508</v>
      </c>
      <c r="J111" s="5">
        <v>42884326175</v>
      </c>
      <c r="K111" s="5">
        <v>30160932101</v>
      </c>
      <c r="L111" s="5">
        <v>32487840086</v>
      </c>
      <c r="M111" s="5">
        <v>21029627148</v>
      </c>
    </row>
    <row r="112" spans="3:13" ht="15.5" x14ac:dyDescent="0.35">
      <c r="C112" t="s">
        <v>128</v>
      </c>
    </row>
    <row r="113" spans="2:13" ht="15.5" x14ac:dyDescent="0.35">
      <c r="C113" t="s">
        <v>129</v>
      </c>
      <c r="D113" s="5">
        <v>76251411640</v>
      </c>
      <c r="E113" s="5">
        <v>76250323920</v>
      </c>
      <c r="F113" s="5">
        <v>76250250580</v>
      </c>
      <c r="G113" s="5">
        <v>76250119480</v>
      </c>
      <c r="I113" s="5">
        <v>76250323920</v>
      </c>
      <c r="J113" s="5">
        <v>76250000000</v>
      </c>
      <c r="K113" s="5">
        <v>61000000000</v>
      </c>
      <c r="L113" s="5">
        <v>61000000000</v>
      </c>
      <c r="M113" s="5">
        <v>1500000000</v>
      </c>
    </row>
    <row r="114" spans="2:13" ht="15.5" x14ac:dyDescent="0.35">
      <c r="C114" t="s">
        <v>130</v>
      </c>
      <c r="D114" s="5">
        <v>58147792858</v>
      </c>
      <c r="E114" s="5">
        <v>58142082328</v>
      </c>
      <c r="F114" s="5">
        <v>58141697293</v>
      </c>
      <c r="G114" s="5">
        <v>58141009018</v>
      </c>
      <c r="I114" s="5">
        <v>58142082328</v>
      </c>
      <c r="J114" s="5">
        <v>58140381748</v>
      </c>
    </row>
    <row r="115" spans="2:13" ht="15.5" x14ac:dyDescent="0.35">
      <c r="C115" t="s">
        <v>131</v>
      </c>
      <c r="D115" s="5">
        <v>-21166762225</v>
      </c>
      <c r="E115" s="5">
        <v>-17220152202</v>
      </c>
      <c r="F115" s="5">
        <v>-12492770496</v>
      </c>
      <c r="G115" s="5">
        <v>-7767710438</v>
      </c>
      <c r="I115" s="5">
        <v>-17220152202</v>
      </c>
      <c r="J115" s="5">
        <v>-5390211167</v>
      </c>
      <c r="K115" s="5">
        <v>-6245101203</v>
      </c>
      <c r="L115" s="5">
        <v>-7417814588</v>
      </c>
      <c r="M115" s="5">
        <v>53708345469</v>
      </c>
    </row>
    <row r="116" spans="2:13" ht="15.5" x14ac:dyDescent="0.35">
      <c r="C116" t="s">
        <v>132</v>
      </c>
    </row>
    <row r="117" spans="2:13" ht="15.5" x14ac:dyDescent="0.35">
      <c r="C117" t="s">
        <v>133</v>
      </c>
      <c r="D117" s="5">
        <v>-21166762225</v>
      </c>
      <c r="E117" s="5">
        <v>-17220152202</v>
      </c>
      <c r="F117" s="5">
        <v>-12492770496</v>
      </c>
      <c r="G117" s="5">
        <v>-7767710438</v>
      </c>
      <c r="I117" s="5">
        <v>-17220152202</v>
      </c>
      <c r="J117" s="5">
        <v>-5390211167</v>
      </c>
      <c r="K117" s="5">
        <v>-6245101203</v>
      </c>
      <c r="L117" s="5">
        <v>-7417814588</v>
      </c>
      <c r="M117" s="5">
        <v>53708345469</v>
      </c>
    </row>
    <row r="118" spans="2:13" ht="15.5" x14ac:dyDescent="0.35">
      <c r="C118" t="s">
        <v>134</v>
      </c>
      <c r="D118" s="5">
        <v>-21166762225</v>
      </c>
      <c r="E118" s="5">
        <v>-17220152202</v>
      </c>
      <c r="F118" s="5">
        <v>-12492770496</v>
      </c>
      <c r="G118" s="5">
        <v>-7767710438</v>
      </c>
      <c r="I118" s="5">
        <v>-17220152202</v>
      </c>
      <c r="J118" s="5">
        <v>-5390211167</v>
      </c>
      <c r="K118" s="5">
        <v>-6245101203</v>
      </c>
      <c r="L118" s="5">
        <v>-7417814588</v>
      </c>
      <c r="M118" s="5">
        <v>53708345469</v>
      </c>
    </row>
    <row r="119" spans="2:13" ht="15.5" x14ac:dyDescent="0.35">
      <c r="C119" t="s">
        <v>9</v>
      </c>
      <c r="D119" s="5">
        <v>133977946259</v>
      </c>
      <c r="E119" s="5">
        <v>137917758032</v>
      </c>
      <c r="F119" s="5">
        <v>142500939985</v>
      </c>
      <c r="G119" s="5">
        <v>147225180668</v>
      </c>
      <c r="I119" s="5">
        <v>137917758032</v>
      </c>
      <c r="J119" s="5">
        <v>149601933189</v>
      </c>
      <c r="K119" s="5">
        <v>71284791654</v>
      </c>
      <c r="L119" s="5">
        <v>70066490974</v>
      </c>
      <c r="M119" s="5">
        <v>58829463617</v>
      </c>
    </row>
    <row r="120" spans="2:13" ht="15.5" x14ac:dyDescent="0.35">
      <c r="C120" t="s">
        <v>136</v>
      </c>
      <c r="D120" s="5">
        <v>163343466553</v>
      </c>
      <c r="E120" s="5">
        <v>170505646540</v>
      </c>
      <c r="F120" s="5">
        <v>178550124036</v>
      </c>
      <c r="G120" s="5">
        <v>181482060286</v>
      </c>
      <c r="I120" s="5">
        <v>170505646540</v>
      </c>
      <c r="J120" s="5">
        <v>192486259364</v>
      </c>
      <c r="K120" s="5">
        <v>101445723755</v>
      </c>
      <c r="L120" s="5">
        <v>102554331060</v>
      </c>
      <c r="M120" s="5">
        <v>79859090765</v>
      </c>
    </row>
    <row r="121" spans="2:13" ht="15.5" x14ac:dyDescent="0.35">
      <c r="C121" t="s">
        <v>137</v>
      </c>
      <c r="D121" s="5">
        <v>3812570582</v>
      </c>
      <c r="E121" s="5">
        <v>3812516196</v>
      </c>
      <c r="F121" s="5">
        <v>3812512529</v>
      </c>
      <c r="G121" s="5">
        <v>3812505974</v>
      </c>
      <c r="I121" s="5">
        <v>3812516196</v>
      </c>
      <c r="J121" s="5">
        <v>3812500000</v>
      </c>
      <c r="K121" s="5">
        <v>3050000000</v>
      </c>
      <c r="L121" s="5">
        <v>61000</v>
      </c>
      <c r="M121" s="5">
        <v>1500</v>
      </c>
    </row>
    <row r="123" spans="2:13" ht="15.5" x14ac:dyDescent="0.35">
      <c r="B123" t="s">
        <v>138</v>
      </c>
      <c r="C123" t="s">
        <v>139</v>
      </c>
      <c r="D123" s="5">
        <v>514793714</v>
      </c>
      <c r="E123" s="5">
        <v>-651233477</v>
      </c>
      <c r="F123" s="5">
        <v>-2274911892</v>
      </c>
      <c r="G123" s="5">
        <v>3903114222</v>
      </c>
      <c r="I123" s="5">
        <v>1161335981</v>
      </c>
      <c r="J123" s="5">
        <v>-82318042433</v>
      </c>
      <c r="K123" s="5">
        <v>3125410661</v>
      </c>
      <c r="L123" s="5">
        <v>-13483472974</v>
      </c>
      <c r="M123" s="5">
        <v>-227214119</v>
      </c>
    </row>
    <row r="124" spans="2:13" ht="15.5" x14ac:dyDescent="0.35">
      <c r="C124" t="s">
        <v>319</v>
      </c>
      <c r="D124" s="5">
        <v>6063626628</v>
      </c>
      <c r="E124" s="5">
        <v>11900798680</v>
      </c>
      <c r="F124" s="5">
        <v>7276132590</v>
      </c>
      <c r="G124" s="5">
        <v>18363885562</v>
      </c>
      <c r="I124" s="5">
        <v>52204061198</v>
      </c>
      <c r="J124" s="5">
        <v>33064158277</v>
      </c>
      <c r="K124" s="5">
        <v>48531404696</v>
      </c>
      <c r="L124" s="5">
        <v>33713911001</v>
      </c>
      <c r="M124" s="5">
        <v>27782162696</v>
      </c>
    </row>
    <row r="125" spans="2:13" ht="15.5" x14ac:dyDescent="0.35">
      <c r="C125" t="s">
        <v>320</v>
      </c>
      <c r="D125" s="5">
        <v>-3748065299</v>
      </c>
      <c r="E125" s="5">
        <v>-12815780619</v>
      </c>
      <c r="F125" s="5">
        <v>-12171125971</v>
      </c>
      <c r="G125" s="5">
        <v>-8083400372</v>
      </c>
      <c r="I125" s="5">
        <v>-46239345345</v>
      </c>
      <c r="J125" s="5">
        <v>-111484635258</v>
      </c>
      <c r="K125" s="5">
        <v>-42301680887</v>
      </c>
      <c r="L125" s="5">
        <v>-37234807400</v>
      </c>
      <c r="M125" s="5">
        <v>-24864045361</v>
      </c>
    </row>
    <row r="126" spans="2:13" ht="15.5" x14ac:dyDescent="0.35">
      <c r="C126" t="s">
        <v>371</v>
      </c>
      <c r="F126" s="5">
        <v>1884769511</v>
      </c>
      <c r="G126" s="5">
        <v>-1884769511</v>
      </c>
      <c r="L126" s="5">
        <v>-4113873652</v>
      </c>
      <c r="M126" s="5">
        <v>995057100</v>
      </c>
    </row>
    <row r="127" spans="2:13" ht="15.5" x14ac:dyDescent="0.35">
      <c r="C127" t="s">
        <v>865</v>
      </c>
      <c r="D127" s="5">
        <v>-499798448</v>
      </c>
      <c r="E127" s="5">
        <v>1175544501</v>
      </c>
      <c r="F127" s="5">
        <v>216748920</v>
      </c>
      <c r="G127" s="5">
        <v>-1319128865</v>
      </c>
      <c r="L127" s="5">
        <v>-3425249392</v>
      </c>
      <c r="M127" s="5">
        <v>-2138392207</v>
      </c>
    </row>
    <row r="128" spans="2:13" ht="15.5" x14ac:dyDescent="0.35">
      <c r="C128" t="s">
        <v>432</v>
      </c>
      <c r="K128" s="5">
        <v>1161261458</v>
      </c>
      <c r="L128" s="5">
        <v>-131137543</v>
      </c>
      <c r="M128" s="5">
        <v>2043454749</v>
      </c>
    </row>
    <row r="129" spans="3:13" ht="15.5" x14ac:dyDescent="0.35">
      <c r="C129" t="s">
        <v>890</v>
      </c>
      <c r="F129" s="5">
        <v>2300078142</v>
      </c>
      <c r="G129" s="5">
        <v>-2300078142</v>
      </c>
      <c r="L129" s="5">
        <v>-2109189272</v>
      </c>
      <c r="M129" s="5">
        <v>-3063690400</v>
      </c>
    </row>
    <row r="130" spans="3:13" ht="15.5" x14ac:dyDescent="0.35">
      <c r="C130" t="s">
        <v>465</v>
      </c>
      <c r="D130" s="5">
        <v>20563266</v>
      </c>
      <c r="E130" s="5">
        <v>-63495931</v>
      </c>
      <c r="F130" s="5">
        <v>3443701</v>
      </c>
      <c r="G130" s="5">
        <v>977</v>
      </c>
      <c r="I130" s="5">
        <v>7751968</v>
      </c>
      <c r="J130" s="5">
        <v>15361435</v>
      </c>
      <c r="K130" s="5">
        <v>12049334</v>
      </c>
    </row>
    <row r="131" spans="3:13" ht="15.5" x14ac:dyDescent="0.35">
      <c r="C131" t="s">
        <v>499</v>
      </c>
      <c r="D131" s="5">
        <v>-686596872</v>
      </c>
      <c r="E131" s="5">
        <v>-899826247</v>
      </c>
      <c r="F131" s="5">
        <v>-2918813515</v>
      </c>
      <c r="G131" s="5">
        <v>872037141</v>
      </c>
      <c r="I131" s="5">
        <v>-3818639762</v>
      </c>
      <c r="J131" s="5">
        <v>-3264576495</v>
      </c>
      <c r="K131" s="5">
        <v>-3195500462</v>
      </c>
    </row>
    <row r="132" spans="3:13" ht="15.5" x14ac:dyDescent="0.35">
      <c r="C132" t="s">
        <v>322</v>
      </c>
      <c r="D132" s="5">
        <v>-634935561</v>
      </c>
      <c r="E132" s="5">
        <v>51526139</v>
      </c>
      <c r="F132" s="5">
        <v>1133854730</v>
      </c>
      <c r="G132" s="5">
        <v>-1745432568</v>
      </c>
      <c r="I132" s="5">
        <v>-992492078</v>
      </c>
      <c r="J132" s="5">
        <v>-648350392</v>
      </c>
      <c r="K132" s="5">
        <v>-1082123478</v>
      </c>
      <c r="L132" s="5">
        <v>-183126716</v>
      </c>
      <c r="M132" s="5">
        <v>-981760696</v>
      </c>
    </row>
    <row r="133" spans="3:13" ht="15.5" x14ac:dyDescent="0.35">
      <c r="C133" t="s">
        <v>159</v>
      </c>
      <c r="D133" s="5">
        <v>-1603163810</v>
      </c>
      <c r="E133" s="5">
        <v>-2156764650</v>
      </c>
      <c r="F133" s="5">
        <v>1496459169</v>
      </c>
      <c r="G133" s="5">
        <v>-3424538592</v>
      </c>
      <c r="I133" s="5">
        <v>-5240175998</v>
      </c>
      <c r="J133" s="5">
        <v>78031392202</v>
      </c>
      <c r="K133" s="5">
        <v>-6191008756</v>
      </c>
      <c r="L133" s="5">
        <v>16579181338</v>
      </c>
      <c r="M133" s="5">
        <v>-7370137784</v>
      </c>
    </row>
    <row r="134" spans="3:13" ht="15.5" x14ac:dyDescent="0.35">
      <c r="C134" t="s">
        <v>160</v>
      </c>
      <c r="D134" s="5">
        <v>755941858</v>
      </c>
      <c r="E134" s="5">
        <v>3546435876</v>
      </c>
      <c r="F134" s="5">
        <v>199924197</v>
      </c>
      <c r="G134" s="5">
        <v>-621266693</v>
      </c>
      <c r="I134" s="5">
        <v>4527466556</v>
      </c>
      <c r="J134" s="5">
        <v>1309290626</v>
      </c>
      <c r="K134" s="5">
        <v>4484707684</v>
      </c>
      <c r="L134" s="5">
        <v>-2234754415</v>
      </c>
      <c r="M134" s="5">
        <v>6755144946</v>
      </c>
    </row>
    <row r="135" spans="3:13" ht="15.5" x14ac:dyDescent="0.35">
      <c r="C135" t="s">
        <v>100</v>
      </c>
      <c r="E135" s="5">
        <v>4529464056</v>
      </c>
      <c r="F135" s="5">
        <v>-783103983</v>
      </c>
      <c r="G135" s="5">
        <v>783103983</v>
      </c>
      <c r="I135" s="5">
        <v>4529464056</v>
      </c>
      <c r="J135" s="5">
        <v>1847511276</v>
      </c>
      <c r="K135" s="5">
        <v>4593292684</v>
      </c>
      <c r="L135" s="5">
        <v>-2079122240</v>
      </c>
      <c r="M135" s="5">
        <v>10666689396</v>
      </c>
    </row>
    <row r="136" spans="3:13" ht="15.5" x14ac:dyDescent="0.35">
      <c r="C136" t="s">
        <v>161</v>
      </c>
      <c r="I136" s="5">
        <v>-1997500</v>
      </c>
      <c r="J136" s="5">
        <v>-538220650</v>
      </c>
      <c r="K136" s="5">
        <v>-108585000</v>
      </c>
      <c r="L136" s="5">
        <v>-155632175</v>
      </c>
      <c r="M136" s="5">
        <v>-3911544450</v>
      </c>
    </row>
    <row r="137" spans="3:13" ht="15.5" x14ac:dyDescent="0.35">
      <c r="C137" t="s">
        <v>891</v>
      </c>
    </row>
    <row r="138" spans="3:13" ht="15.5" x14ac:dyDescent="0.35">
      <c r="C138" t="s">
        <v>892</v>
      </c>
      <c r="D138" s="5">
        <v>755941858</v>
      </c>
      <c r="E138" s="5">
        <v>-983028180</v>
      </c>
      <c r="F138" s="5">
        <v>983028180</v>
      </c>
      <c r="G138" s="5">
        <v>-1404370676</v>
      </c>
    </row>
    <row r="139" spans="3:13" ht="15.5" x14ac:dyDescent="0.35">
      <c r="C139" t="s">
        <v>170</v>
      </c>
      <c r="D139" s="5">
        <v>-1603163810</v>
      </c>
      <c r="E139" s="5">
        <v>-2156764650</v>
      </c>
      <c r="F139" s="5">
        <v>1496459169</v>
      </c>
      <c r="G139" s="5">
        <v>-3424538592</v>
      </c>
      <c r="I139" s="5">
        <v>-5240175998</v>
      </c>
      <c r="J139" s="5">
        <v>78031392202</v>
      </c>
      <c r="K139" s="5">
        <v>-6191008756</v>
      </c>
      <c r="L139" s="5">
        <v>16579181338</v>
      </c>
      <c r="M139" s="5">
        <v>-7370137784</v>
      </c>
    </row>
    <row r="140" spans="3:13" ht="15.5" x14ac:dyDescent="0.35">
      <c r="C140" t="s">
        <v>534</v>
      </c>
      <c r="J140" s="5">
        <v>15250000000</v>
      </c>
    </row>
    <row r="141" spans="3:13" ht="15.5" x14ac:dyDescent="0.35">
      <c r="C141" t="s">
        <v>893</v>
      </c>
      <c r="D141" s="5">
        <v>6798250</v>
      </c>
      <c r="E141" s="5">
        <v>458375</v>
      </c>
      <c r="F141" s="5">
        <v>819375</v>
      </c>
      <c r="G141" s="5">
        <v>746750</v>
      </c>
      <c r="I141" s="5">
        <v>2024500</v>
      </c>
    </row>
    <row r="142" spans="3:13" ht="15.5" x14ac:dyDescent="0.35">
      <c r="C142" t="s">
        <v>894</v>
      </c>
      <c r="J142" s="5">
        <v>58140381748</v>
      </c>
    </row>
    <row r="143" spans="3:13" ht="15.5" x14ac:dyDescent="0.35">
      <c r="C143" t="s">
        <v>895</v>
      </c>
      <c r="E143" s="5">
        <v>2260857472</v>
      </c>
      <c r="F143" s="5">
        <v>-6391450696</v>
      </c>
      <c r="I143" s="5">
        <v>-4130593224</v>
      </c>
      <c r="J143" s="5">
        <v>-8934189836</v>
      </c>
      <c r="K143" s="5">
        <v>-21154603083</v>
      </c>
      <c r="L143" s="5">
        <v>-6904171860</v>
      </c>
      <c r="M143" s="5">
        <v>-24984436604</v>
      </c>
    </row>
    <row r="144" spans="3:13" ht="15.5" x14ac:dyDescent="0.35">
      <c r="C144" t="s">
        <v>896</v>
      </c>
      <c r="E144" s="5">
        <v>-4250000000</v>
      </c>
      <c r="F144" s="5">
        <v>4250000000</v>
      </c>
      <c r="J144" s="5">
        <v>11843219895</v>
      </c>
      <c r="K144" s="5">
        <v>17022190443</v>
      </c>
      <c r="L144" s="5">
        <v>16918531049</v>
      </c>
      <c r="M144" s="5">
        <v>17400000000</v>
      </c>
    </row>
    <row r="145" spans="3:13" ht="15.5" x14ac:dyDescent="0.35">
      <c r="C145" t="s">
        <v>897</v>
      </c>
      <c r="J145" s="5">
        <v>2971038000</v>
      </c>
    </row>
    <row r="146" spans="3:13" ht="15.5" x14ac:dyDescent="0.35">
      <c r="C146" t="s">
        <v>898</v>
      </c>
      <c r="D146" s="5">
        <v>-257193239</v>
      </c>
      <c r="E146" s="5">
        <v>-21768885</v>
      </c>
      <c r="F146" s="5">
        <v>-228039599</v>
      </c>
      <c r="G146" s="5">
        <v>-147069287</v>
      </c>
      <c r="I146" s="5">
        <v>-610304086</v>
      </c>
      <c r="J146" s="5">
        <v>-505311914</v>
      </c>
    </row>
    <row r="147" spans="3:13" ht="15.5" x14ac:dyDescent="0.35">
      <c r="C147" t="s">
        <v>630</v>
      </c>
      <c r="F147" s="5">
        <v>-23710828</v>
      </c>
      <c r="G147" s="5">
        <v>-1276289172</v>
      </c>
    </row>
    <row r="148" spans="3:13" ht="15.5" x14ac:dyDescent="0.35">
      <c r="C148" t="s">
        <v>631</v>
      </c>
      <c r="D148" s="5">
        <v>-1186000000</v>
      </c>
      <c r="F148" s="5">
        <v>4265161524</v>
      </c>
      <c r="G148" s="5">
        <v>-2138200635</v>
      </c>
    </row>
    <row r="149" spans="3:13" ht="15.5" x14ac:dyDescent="0.35">
      <c r="C149" t="s">
        <v>899</v>
      </c>
    </row>
    <row r="150" spans="3:13" ht="15.5" x14ac:dyDescent="0.35">
      <c r="C150" t="s">
        <v>358</v>
      </c>
      <c r="D150" s="5">
        <v>-166768821</v>
      </c>
      <c r="F150" s="5">
        <v>191115622</v>
      </c>
      <c r="G150" s="5">
        <v>-76170901</v>
      </c>
    </row>
    <row r="151" spans="3:13" ht="15.5" x14ac:dyDescent="0.35">
      <c r="C151" t="s">
        <v>900</v>
      </c>
      <c r="E151" s="5">
        <v>-146311612</v>
      </c>
      <c r="F151" s="5">
        <v>-354991576</v>
      </c>
      <c r="I151" s="5">
        <v>-501303188</v>
      </c>
      <c r="J151" s="5">
        <v>-386150227</v>
      </c>
      <c r="K151" s="5">
        <v>-580900077</v>
      </c>
      <c r="L151" s="5">
        <v>-999271232</v>
      </c>
    </row>
    <row r="152" spans="3:13" ht="15.5" x14ac:dyDescent="0.35">
      <c r="C152" t="s">
        <v>901</v>
      </c>
      <c r="L152" s="5">
        <v>1365872489</v>
      </c>
      <c r="M152" s="5">
        <v>214298820</v>
      </c>
    </row>
    <row r="153" spans="3:13" ht="15.5" x14ac:dyDescent="0.35">
      <c r="C153" t="s">
        <v>902</v>
      </c>
      <c r="L153" s="5">
        <v>7300000000</v>
      </c>
    </row>
    <row r="154" spans="3:13" ht="15.5" x14ac:dyDescent="0.35">
      <c r="C154" t="s">
        <v>736</v>
      </c>
    </row>
    <row r="155" spans="3:13" ht="15.5" x14ac:dyDescent="0.35">
      <c r="C155" t="s">
        <v>332</v>
      </c>
    </row>
    <row r="156" spans="3:13" ht="15.5" x14ac:dyDescent="0.35">
      <c r="C156" t="s">
        <v>903</v>
      </c>
      <c r="K156" s="5">
        <v>-1477696039</v>
      </c>
      <c r="L156" s="5">
        <v>-1101779108</v>
      </c>
    </row>
    <row r="157" spans="3:13" ht="15.5" x14ac:dyDescent="0.35">
      <c r="C157" t="s">
        <v>904</v>
      </c>
      <c r="F157" s="5">
        <v>-212444653</v>
      </c>
      <c r="G157" s="5">
        <v>212444653</v>
      </c>
      <c r="J157" s="5">
        <v>-347595464</v>
      </c>
    </row>
    <row r="158" spans="3:13" ht="15.5" x14ac:dyDescent="0.35">
      <c r="C158" t="s">
        <v>187</v>
      </c>
      <c r="D158" s="5">
        <v>-332428238</v>
      </c>
      <c r="E158" s="5">
        <v>738437749</v>
      </c>
      <c r="F158" s="5">
        <v>-578528526</v>
      </c>
      <c r="G158" s="5">
        <v>-142691063</v>
      </c>
      <c r="I158" s="5">
        <v>448626539</v>
      </c>
      <c r="J158" s="5">
        <v>-2977359605</v>
      </c>
      <c r="K158" s="5">
        <v>1419109589</v>
      </c>
      <c r="L158" s="5">
        <v>860953949</v>
      </c>
      <c r="M158" s="5">
        <v>-842206957</v>
      </c>
    </row>
    <row r="159" spans="3:13" ht="15.5" x14ac:dyDescent="0.35">
      <c r="C159" t="s">
        <v>339</v>
      </c>
    </row>
    <row r="160" spans="3:13" ht="15.5" x14ac:dyDescent="0.35">
      <c r="C160" t="s">
        <v>188</v>
      </c>
      <c r="D160" s="5">
        <v>729354705</v>
      </c>
      <c r="E160" s="5">
        <v>-347595464</v>
      </c>
      <c r="F160" s="5">
        <v>347595464</v>
      </c>
      <c r="I160" s="5">
        <v>280728166</v>
      </c>
      <c r="J160" s="5">
        <v>3258087771</v>
      </c>
      <c r="K160" s="5">
        <v>1838978182</v>
      </c>
      <c r="L160" s="5">
        <v>978024233</v>
      </c>
      <c r="M160" s="5">
        <v>1820231190</v>
      </c>
    </row>
    <row r="161" spans="2:13" ht="15.5" x14ac:dyDescent="0.35">
      <c r="C161" t="s">
        <v>189</v>
      </c>
      <c r="D161" s="5">
        <v>396926467</v>
      </c>
      <c r="E161" s="5">
        <v>390842285</v>
      </c>
      <c r="F161" s="5">
        <v>-230933062</v>
      </c>
      <c r="G161" s="5">
        <v>-142691063</v>
      </c>
      <c r="I161" s="5">
        <v>729354705</v>
      </c>
      <c r="J161" s="5">
        <v>280728166</v>
      </c>
      <c r="K161" s="5">
        <v>3258087771</v>
      </c>
      <c r="L161" s="5">
        <v>1838978182</v>
      </c>
      <c r="M161" s="5">
        <v>978024233</v>
      </c>
    </row>
    <row r="163" spans="2:13" ht="15.5" x14ac:dyDescent="0.35">
      <c r="B163" t="s">
        <v>190</v>
      </c>
      <c r="C163" t="s">
        <v>11</v>
      </c>
      <c r="D163" s="5">
        <v>3810000000</v>
      </c>
      <c r="E163" s="5">
        <v>3810000000</v>
      </c>
      <c r="F163" s="5">
        <v>3810000000</v>
      </c>
      <c r="G163" s="5">
        <v>3810000000</v>
      </c>
      <c r="I163" s="5">
        <v>3810000000</v>
      </c>
      <c r="J163" s="5">
        <v>3810000000</v>
      </c>
      <c r="K163" s="5">
        <v>3050000000</v>
      </c>
      <c r="L163" s="5">
        <v>0</v>
      </c>
      <c r="M163" s="5">
        <v>0</v>
      </c>
    </row>
    <row r="164" spans="2:13" ht="15.5" x14ac:dyDescent="0.35">
      <c r="C164" t="s">
        <v>191</v>
      </c>
      <c r="D164" s="6">
        <v>-1.04</v>
      </c>
      <c r="E164" s="6">
        <v>-1.24</v>
      </c>
      <c r="F164" s="6">
        <v>-1.24</v>
      </c>
      <c r="G164" s="6">
        <v>0.16</v>
      </c>
    </row>
    <row r="165" spans="2:13" ht="15.5" x14ac:dyDescent="0.35">
      <c r="C165" t="s">
        <v>192</v>
      </c>
      <c r="D165" s="6">
        <v>-44.23</v>
      </c>
      <c r="E165" s="6">
        <v>-49.19</v>
      </c>
      <c r="F165" s="6">
        <v>-66.13</v>
      </c>
      <c r="G165" s="5">
        <v>200</v>
      </c>
    </row>
    <row r="166" spans="2:13" ht="15.5" x14ac:dyDescent="0.35">
      <c r="C166" t="s">
        <v>59</v>
      </c>
      <c r="D166" s="6">
        <v>53.8</v>
      </c>
      <c r="E166" s="6">
        <v>33.47</v>
      </c>
      <c r="F166" s="6">
        <v>41.34</v>
      </c>
      <c r="G166" s="6">
        <v>8.09</v>
      </c>
    </row>
    <row r="167" spans="2:13" ht="15.5" x14ac:dyDescent="0.35">
      <c r="C167" t="s">
        <v>193</v>
      </c>
    </row>
    <row r="168" spans="2:13" ht="15.5" x14ac:dyDescent="0.35">
      <c r="C168" t="s">
        <v>194</v>
      </c>
      <c r="D168" s="6">
        <v>-2.4199999999999999E-2</v>
      </c>
      <c r="E168" s="6">
        <v>-2.7699999999999999E-2</v>
      </c>
      <c r="F168" s="6">
        <v>-2.6499999999999999E-2</v>
      </c>
      <c r="G168" s="6">
        <v>3.4000000000000002E-3</v>
      </c>
    </row>
    <row r="169" spans="2:13" ht="15.5" x14ac:dyDescent="0.35">
      <c r="C169" t="s">
        <v>195</v>
      </c>
      <c r="D169" s="6">
        <v>-2.9500000000000002E-2</v>
      </c>
      <c r="E169" s="6">
        <v>-3.4300000000000004E-2</v>
      </c>
      <c r="F169" s="6">
        <v>-3.32E-2</v>
      </c>
      <c r="G169" s="6">
        <v>4.1999999999999997E-3</v>
      </c>
    </row>
    <row r="170" spans="2:13" ht="15.5" x14ac:dyDescent="0.35">
      <c r="C170" t="s">
        <v>196</v>
      </c>
      <c r="D170" s="6">
        <v>-2.3199999999999998E-2</v>
      </c>
      <c r="E170" s="6">
        <v>-3.7699999999999997E-2</v>
      </c>
      <c r="F170" s="6">
        <v>-3.0899999999999997E-2</v>
      </c>
      <c r="G170" s="6">
        <v>1.9599999999999999E-2</v>
      </c>
    </row>
    <row r="171" spans="2:13" ht="15.5" x14ac:dyDescent="0.35">
      <c r="C171" t="s">
        <v>197</v>
      </c>
      <c r="D171" s="6">
        <v>-4.68</v>
      </c>
      <c r="E171" s="6">
        <v>-5.97</v>
      </c>
      <c r="F171" s="6">
        <v>-7.42</v>
      </c>
      <c r="G171" s="6">
        <v>2.0699999999999998</v>
      </c>
    </row>
    <row r="172" spans="2:13" ht="15.5" x14ac:dyDescent="0.35">
      <c r="C172" t="s">
        <v>198</v>
      </c>
      <c r="D172" s="5">
        <v>134000000000</v>
      </c>
      <c r="E172" s="5">
        <v>138000000000</v>
      </c>
      <c r="F172" s="5">
        <v>143000000000</v>
      </c>
      <c r="G172" s="5">
        <v>147000000000</v>
      </c>
    </row>
    <row r="173" spans="2:13" ht="15.5" x14ac:dyDescent="0.35">
      <c r="C173" t="s">
        <v>199</v>
      </c>
      <c r="D173" s="6">
        <v>1.31</v>
      </c>
      <c r="E173" s="6">
        <v>1.69</v>
      </c>
      <c r="F173" s="6">
        <v>2.19</v>
      </c>
      <c r="G173" s="6">
        <v>0.83</v>
      </c>
    </row>
    <row r="174" spans="2:13" ht="15.5" x14ac:dyDescent="0.35">
      <c r="C174" t="s">
        <v>200</v>
      </c>
      <c r="D174" s="6">
        <v>35.14</v>
      </c>
      <c r="E174" s="6">
        <v>36.17</v>
      </c>
      <c r="F174" s="6">
        <v>37.380000000000003</v>
      </c>
      <c r="G174" s="6">
        <v>38.619999999999997</v>
      </c>
    </row>
    <row r="175" spans="2:13" ht="15.5" x14ac:dyDescent="0.35">
      <c r="C175" t="s">
        <v>201</v>
      </c>
      <c r="D175" s="6">
        <v>1.31</v>
      </c>
      <c r="E175" s="6">
        <v>1.69</v>
      </c>
      <c r="F175" s="6">
        <v>2.19</v>
      </c>
      <c r="G175" s="6">
        <v>0.83</v>
      </c>
    </row>
    <row r="176" spans="2:13" ht="15.5" x14ac:dyDescent="0.35">
      <c r="C176" t="s">
        <v>202</v>
      </c>
      <c r="D176" s="6">
        <v>35.14</v>
      </c>
      <c r="E176" s="6">
        <v>36.17</v>
      </c>
      <c r="F176" s="6">
        <v>37.380000000000003</v>
      </c>
      <c r="G176" s="6">
        <v>38.619999999999997</v>
      </c>
    </row>
    <row r="177" spans="3:13" ht="15.5" x14ac:dyDescent="0.35">
      <c r="C177" t="s">
        <v>203</v>
      </c>
      <c r="D177" s="5">
        <v>21000000000</v>
      </c>
      <c r="E177" s="5">
        <v>22000000000</v>
      </c>
      <c r="F177" s="5">
        <v>24000000000</v>
      </c>
      <c r="G177" s="5">
        <v>21000000000</v>
      </c>
    </row>
    <row r="178" spans="3:13" ht="15.5" x14ac:dyDescent="0.35">
      <c r="C178" t="s">
        <v>204</v>
      </c>
      <c r="D178" s="5">
        <v>0</v>
      </c>
      <c r="E178" s="5">
        <v>0</v>
      </c>
      <c r="F178" s="5">
        <v>0</v>
      </c>
      <c r="G178" s="5">
        <v>1000000000</v>
      </c>
    </row>
    <row r="179" spans="3:13" ht="15.5" x14ac:dyDescent="0.35">
      <c r="C179" t="s">
        <v>205</v>
      </c>
      <c r="D179" s="5">
        <v>134000000000</v>
      </c>
      <c r="E179" s="5">
        <v>138000000000</v>
      </c>
      <c r="F179" s="5">
        <v>143000000000</v>
      </c>
      <c r="G179" s="5">
        <v>147000000000</v>
      </c>
    </row>
    <row r="180" spans="3:13" ht="15.5" x14ac:dyDescent="0.35">
      <c r="C180" t="s">
        <v>23</v>
      </c>
      <c r="D180" s="5">
        <v>21000000000</v>
      </c>
      <c r="E180" s="5">
        <v>22000000000</v>
      </c>
      <c r="F180" s="5">
        <v>24000000000</v>
      </c>
      <c r="G180" s="5">
        <v>22000000000</v>
      </c>
    </row>
    <row r="181" spans="3:13" ht="15.5" x14ac:dyDescent="0.35">
      <c r="C181" t="s">
        <v>20</v>
      </c>
      <c r="D181" s="5">
        <v>20000000000</v>
      </c>
      <c r="E181" s="5">
        <v>21000000000</v>
      </c>
      <c r="F181" s="5">
        <v>24000000000</v>
      </c>
      <c r="G181" s="5">
        <v>22000000000</v>
      </c>
    </row>
    <row r="182" spans="3:13" ht="15.5" x14ac:dyDescent="0.35">
      <c r="C182" t="s">
        <v>206</v>
      </c>
      <c r="D182" s="5">
        <v>41000000000</v>
      </c>
      <c r="E182" s="5">
        <v>43000000000</v>
      </c>
      <c r="F182" s="5">
        <v>118000000000</v>
      </c>
      <c r="G182" s="5">
        <v>121000000000</v>
      </c>
    </row>
    <row r="183" spans="3:13" ht="15.5" x14ac:dyDescent="0.35">
      <c r="C183" t="s">
        <v>207</v>
      </c>
      <c r="D183" s="5">
        <v>1000000000</v>
      </c>
      <c r="E183" s="5">
        <v>-1000000000</v>
      </c>
      <c r="F183" s="5">
        <v>-2000000000</v>
      </c>
      <c r="G183" s="5">
        <v>4000000000</v>
      </c>
    </row>
    <row r="184" spans="3:13" ht="15.5" x14ac:dyDescent="0.35">
      <c r="C184" t="s">
        <v>208</v>
      </c>
    </row>
    <row r="185" spans="3:13" ht="15.5" x14ac:dyDescent="0.35">
      <c r="C185" t="s">
        <v>12</v>
      </c>
      <c r="D185" s="5">
        <v>1000000000</v>
      </c>
      <c r="E185" s="5">
        <v>-1000000000</v>
      </c>
      <c r="F185" s="5">
        <v>-2000000000</v>
      </c>
      <c r="G185" s="5">
        <v>4000000000</v>
      </c>
    </row>
    <row r="186" spans="3:13" ht="15.5" x14ac:dyDescent="0.35">
      <c r="C186" t="s">
        <v>15</v>
      </c>
      <c r="D186" s="6">
        <v>0.14000000000000001</v>
      </c>
      <c r="E186" s="6">
        <v>-0.17</v>
      </c>
      <c r="F186" s="6">
        <v>-0.6</v>
      </c>
      <c r="G186" s="6">
        <v>1.02</v>
      </c>
    </row>
    <row r="187" spans="3:13" ht="15.5" x14ac:dyDescent="0.35">
      <c r="C187" t="s">
        <v>44</v>
      </c>
      <c r="I187" s="6">
        <v>-3.1</v>
      </c>
      <c r="J187" s="6">
        <v>0.22</v>
      </c>
      <c r="K187" s="6">
        <v>0.38</v>
      </c>
      <c r="L187" s="6">
        <v>-174199.35</v>
      </c>
      <c r="M187" s="6">
        <v>1960380.78</v>
      </c>
    </row>
    <row r="188" spans="3:13" ht="15.5" x14ac:dyDescent="0.35">
      <c r="C188" t="s">
        <v>58</v>
      </c>
      <c r="I188" s="6">
        <v>-19.68</v>
      </c>
      <c r="J188" s="6">
        <v>440.91</v>
      </c>
      <c r="K188" s="5">
        <v>0</v>
      </c>
      <c r="L188" s="5">
        <v>0</v>
      </c>
      <c r="M188" s="5">
        <v>0</v>
      </c>
    </row>
    <row r="189" spans="3:13" ht="15.5" x14ac:dyDescent="0.35">
      <c r="C189" t="s">
        <v>61</v>
      </c>
      <c r="I189" s="6">
        <v>5.84</v>
      </c>
      <c r="J189" s="6">
        <v>5.12</v>
      </c>
      <c r="K189" s="5">
        <v>0</v>
      </c>
      <c r="L189" s="5">
        <v>0</v>
      </c>
      <c r="M189" s="5">
        <v>0</v>
      </c>
    </row>
    <row r="190" spans="3:13" ht="15.5" x14ac:dyDescent="0.35">
      <c r="C190" t="s">
        <v>209</v>
      </c>
    </row>
    <row r="191" spans="3:13" ht="15.5" x14ac:dyDescent="0.35">
      <c r="C191" t="s">
        <v>210</v>
      </c>
      <c r="I191" s="6">
        <v>-6.9400000000000003E-2</v>
      </c>
      <c r="J191" s="6">
        <v>4.4000000000000003E-3</v>
      </c>
      <c r="K191" s="6">
        <v>1.1599999999999999E-2</v>
      </c>
      <c r="L191" s="6">
        <v>-0.1033</v>
      </c>
      <c r="M191" s="6">
        <v>3.6799999999999999E-2</v>
      </c>
    </row>
    <row r="192" spans="3:13" ht="15.5" x14ac:dyDescent="0.35">
      <c r="C192" t="s">
        <v>211</v>
      </c>
      <c r="I192" s="6">
        <v>-8.5800000000000001E-2</v>
      </c>
      <c r="J192" s="6">
        <v>5.6999999999999993E-3</v>
      </c>
      <c r="K192" s="6">
        <v>1.6500000000000001E-2</v>
      </c>
      <c r="L192" s="6">
        <v>-0.1517</v>
      </c>
      <c r="M192" s="6">
        <v>0.05</v>
      </c>
    </row>
    <row r="193" spans="3:13" ht="15.5" x14ac:dyDescent="0.35">
      <c r="C193" t="s">
        <v>212</v>
      </c>
      <c r="I193" s="6">
        <v>-6.3E-2</v>
      </c>
      <c r="J193" s="6">
        <v>5.7000000000000002E-2</v>
      </c>
      <c r="K193" s="6">
        <v>7.4900000000000008E-2</v>
      </c>
      <c r="L193" s="6">
        <v>-0.13550000000000001</v>
      </c>
      <c r="M193" s="6">
        <v>0.15509999999999999</v>
      </c>
    </row>
    <row r="194" spans="3:13" ht="15.5" x14ac:dyDescent="0.35">
      <c r="C194" t="s">
        <v>213</v>
      </c>
      <c r="I194" s="6">
        <v>-2.4300000000000002</v>
      </c>
      <c r="J194" s="6">
        <v>2.06</v>
      </c>
      <c r="K194" s="6">
        <v>1.86</v>
      </c>
      <c r="L194" s="6">
        <v>-4.29</v>
      </c>
      <c r="M194" s="6">
        <v>1.52</v>
      </c>
    </row>
    <row r="195" spans="3:13" ht="15.5" x14ac:dyDescent="0.35">
      <c r="C195" t="s">
        <v>55</v>
      </c>
      <c r="I195" s="6">
        <v>1.69</v>
      </c>
      <c r="J195" s="6">
        <v>2.4700000000000002</v>
      </c>
      <c r="K195" s="5">
        <v>0</v>
      </c>
      <c r="L195" s="5">
        <v>0</v>
      </c>
      <c r="M195" s="5">
        <v>0</v>
      </c>
    </row>
    <row r="196" spans="3:13" ht="15.5" x14ac:dyDescent="0.35">
      <c r="C196" t="s">
        <v>52</v>
      </c>
      <c r="I196" s="6">
        <v>36.17</v>
      </c>
      <c r="J196" s="6">
        <v>39.24</v>
      </c>
      <c r="K196" s="6">
        <v>23.37</v>
      </c>
      <c r="L196" s="5">
        <v>1148631</v>
      </c>
      <c r="M196" s="6">
        <v>39219642.409999996</v>
      </c>
    </row>
    <row r="197" spans="3:13" ht="15.5" x14ac:dyDescent="0.35">
      <c r="C197" t="s">
        <v>214</v>
      </c>
      <c r="I197" s="6">
        <v>1.69</v>
      </c>
      <c r="J197" s="6">
        <v>2.4700000000000002</v>
      </c>
      <c r="K197" s="5">
        <v>0</v>
      </c>
      <c r="L197" s="5">
        <v>0</v>
      </c>
      <c r="M197" s="5">
        <v>0</v>
      </c>
    </row>
    <row r="198" spans="3:13" ht="15.5" x14ac:dyDescent="0.35">
      <c r="C198" t="s">
        <v>215</v>
      </c>
      <c r="I198" s="6">
        <v>36.17</v>
      </c>
      <c r="J198" s="6">
        <v>39.24</v>
      </c>
      <c r="K198" s="6">
        <v>23.37</v>
      </c>
      <c r="L198" s="5">
        <v>1148631</v>
      </c>
      <c r="M198" s="6">
        <v>39219642.409999996</v>
      </c>
    </row>
    <row r="199" spans="3:13" ht="15.5" x14ac:dyDescent="0.35">
      <c r="C199" t="s">
        <v>216</v>
      </c>
      <c r="I199" s="5">
        <v>22000000000</v>
      </c>
      <c r="J199" s="5">
        <v>26000000000</v>
      </c>
      <c r="K199" s="5">
        <v>22000000000</v>
      </c>
      <c r="L199" s="5">
        <v>27000000000</v>
      </c>
      <c r="M199" s="5">
        <v>17000000000</v>
      </c>
    </row>
    <row r="200" spans="3:13" ht="15.5" x14ac:dyDescent="0.35">
      <c r="C200" t="s">
        <v>217</v>
      </c>
      <c r="I200" s="5">
        <v>0</v>
      </c>
      <c r="J200" s="5">
        <v>1000000000</v>
      </c>
    </row>
    <row r="201" spans="3:13" ht="15.5" x14ac:dyDescent="0.35">
      <c r="C201" t="s">
        <v>25</v>
      </c>
      <c r="I201" s="5">
        <v>22000000000</v>
      </c>
      <c r="J201" s="5">
        <v>27000000000</v>
      </c>
      <c r="K201" s="5">
        <v>22000000000</v>
      </c>
      <c r="L201" s="5">
        <v>27000000000</v>
      </c>
      <c r="M201" s="5">
        <v>17000000000</v>
      </c>
    </row>
    <row r="202" spans="3:13" ht="15.5" x14ac:dyDescent="0.35">
      <c r="C202" t="s">
        <v>22</v>
      </c>
      <c r="I202" s="5">
        <v>21000000000</v>
      </c>
      <c r="J202" s="5">
        <v>26000000000</v>
      </c>
      <c r="K202" s="5">
        <v>19000000000</v>
      </c>
      <c r="L202" s="5">
        <v>25000000000</v>
      </c>
      <c r="M202" s="5">
        <v>16000000000</v>
      </c>
    </row>
    <row r="203" spans="3:13" ht="15.5" x14ac:dyDescent="0.35">
      <c r="C203" t="s">
        <v>218</v>
      </c>
      <c r="I203" s="5">
        <v>43000000000</v>
      </c>
      <c r="J203" s="5">
        <v>122000000000</v>
      </c>
      <c r="K203" s="5">
        <v>41000000000</v>
      </c>
      <c r="L203" s="5">
        <v>36000000000</v>
      </c>
      <c r="M203" s="5">
        <v>36000000000</v>
      </c>
    </row>
    <row r="204" spans="3:13" ht="15.5" x14ac:dyDescent="0.35">
      <c r="C204" t="s">
        <v>219</v>
      </c>
      <c r="I204" s="5">
        <v>1000000000</v>
      </c>
      <c r="J204" s="5">
        <v>-82000000000</v>
      </c>
      <c r="K204" s="5">
        <v>3000000000</v>
      </c>
      <c r="L204" s="5">
        <v>-13000000000</v>
      </c>
      <c r="M204" s="5">
        <v>0</v>
      </c>
    </row>
    <row r="205" spans="3:13" ht="15.5" x14ac:dyDescent="0.35">
      <c r="C205" t="s">
        <v>220</v>
      </c>
      <c r="I205" s="5">
        <v>0</v>
      </c>
      <c r="J205" s="5">
        <v>-1000000000</v>
      </c>
      <c r="K205" s="5">
        <v>0</v>
      </c>
      <c r="L205" s="5">
        <v>0</v>
      </c>
      <c r="M205" s="5">
        <v>-4000000000</v>
      </c>
    </row>
    <row r="206" spans="3:13" ht="15.5" x14ac:dyDescent="0.35">
      <c r="C206" t="s">
        <v>14</v>
      </c>
      <c r="I206" s="5">
        <v>1000000000</v>
      </c>
      <c r="J206" s="5">
        <v>-83000000000</v>
      </c>
      <c r="K206" s="5">
        <v>3000000000</v>
      </c>
      <c r="L206" s="5">
        <v>-14000000000</v>
      </c>
      <c r="M206" s="5">
        <v>-4000000000</v>
      </c>
    </row>
    <row r="207" spans="3:13" ht="15.5" x14ac:dyDescent="0.35">
      <c r="C207" t="s">
        <v>16</v>
      </c>
      <c r="I207" s="6">
        <v>0.3</v>
      </c>
      <c r="J207" s="6">
        <v>-21.73</v>
      </c>
      <c r="K207" s="6">
        <v>0.99</v>
      </c>
      <c r="L207" s="6">
        <v>-223591.89</v>
      </c>
      <c r="M207" s="6">
        <v>-2759172.38</v>
      </c>
    </row>
    <row r="209" spans="2:13" ht="15.5" x14ac:dyDescent="0.35">
      <c r="B209" t="s">
        <v>221</v>
      </c>
      <c r="C209" t="s">
        <v>222</v>
      </c>
      <c r="D209" s="5">
        <v>-4000000000</v>
      </c>
      <c r="E209" s="5">
        <v>-5000000000</v>
      </c>
      <c r="F209" s="5">
        <v>-5000000000</v>
      </c>
      <c r="G209" s="5">
        <v>614000000</v>
      </c>
      <c r="H209" s="5">
        <v>-16000000000</v>
      </c>
      <c r="I209" s="5">
        <v>-12000000000</v>
      </c>
      <c r="J209" s="5">
        <v>855000000</v>
      </c>
      <c r="K209" s="5">
        <v>1000000000</v>
      </c>
      <c r="L209" s="5">
        <v>-11000000000</v>
      </c>
      <c r="M209" s="5">
        <v>3000000000</v>
      </c>
    </row>
    <row r="210" spans="2:13" ht="15.5" x14ac:dyDescent="0.35">
      <c r="C210" t="s">
        <v>223</v>
      </c>
      <c r="H210" s="5">
        <v>-13000000000</v>
      </c>
      <c r="I210" s="5">
        <v>-12000000000</v>
      </c>
      <c r="J210" s="5">
        <v>855000000</v>
      </c>
    </row>
    <row r="211" spans="2:13" ht="15.5" x14ac:dyDescent="0.35">
      <c r="C211" t="s">
        <v>43</v>
      </c>
      <c r="D211" s="6">
        <v>-1.04</v>
      </c>
      <c r="E211" s="6">
        <v>-1.24</v>
      </c>
      <c r="F211" s="6">
        <v>-1.24</v>
      </c>
      <c r="G211" s="6">
        <v>0.16</v>
      </c>
      <c r="H211" s="6">
        <v>-4.1399999999999997</v>
      </c>
      <c r="I211" s="6">
        <v>-3.1</v>
      </c>
      <c r="J211" s="6">
        <v>0.22</v>
      </c>
      <c r="K211" s="6">
        <v>0.31</v>
      </c>
      <c r="L211" s="6">
        <v>-2.79</v>
      </c>
      <c r="M211" s="6">
        <v>0.77</v>
      </c>
    </row>
    <row r="212" spans="2:13" ht="15.5" x14ac:dyDescent="0.35">
      <c r="C212" t="s">
        <v>226</v>
      </c>
      <c r="H212" s="6">
        <v>-3.35</v>
      </c>
      <c r="I212" s="6">
        <v>-3.1</v>
      </c>
      <c r="J212" s="6">
        <v>0.22</v>
      </c>
    </row>
    <row r="213" spans="2:13" ht="15.5" x14ac:dyDescent="0.35">
      <c r="C213" t="s">
        <v>229</v>
      </c>
      <c r="D213" s="5">
        <v>3000000000</v>
      </c>
      <c r="E213" s="5">
        <v>7000000000</v>
      </c>
      <c r="F213" s="5">
        <v>8000000000</v>
      </c>
      <c r="G213" s="5">
        <v>15000000000</v>
      </c>
      <c r="H213" s="5">
        <v>13000000000</v>
      </c>
      <c r="I213" s="5">
        <v>40000000000</v>
      </c>
      <c r="J213" s="5">
        <v>72000000000</v>
      </c>
      <c r="K213" s="5">
        <v>60000000000</v>
      </c>
      <c r="L213" s="5">
        <v>14000000000</v>
      </c>
      <c r="M213" s="5">
        <v>33000000000</v>
      </c>
    </row>
    <row r="214" spans="2:13" ht="15.5" x14ac:dyDescent="0.35">
      <c r="C214" t="s">
        <v>230</v>
      </c>
      <c r="H214" s="5">
        <v>33000000000</v>
      </c>
      <c r="I214" s="5">
        <v>40000000000</v>
      </c>
      <c r="J214" s="5">
        <v>72000000000</v>
      </c>
    </row>
    <row r="215" spans="2:13" ht="15.5" x14ac:dyDescent="0.35">
      <c r="C215" t="s">
        <v>234</v>
      </c>
      <c r="I215" s="6">
        <v>-10.38</v>
      </c>
    </row>
    <row r="216" spans="2:13" ht="15.5" x14ac:dyDescent="0.35">
      <c r="C216" t="s">
        <v>235</v>
      </c>
      <c r="I216" s="6">
        <v>-12.82</v>
      </c>
    </row>
    <row r="217" spans="2:13" ht="15.5" x14ac:dyDescent="0.35">
      <c r="C217" t="s">
        <v>236</v>
      </c>
      <c r="I217" s="6">
        <v>7.42</v>
      </c>
    </row>
    <row r="218" spans="2:13" ht="15.5" x14ac:dyDescent="0.35">
      <c r="C218" t="s">
        <v>237</v>
      </c>
      <c r="I218" s="6">
        <v>-7.8E-2</v>
      </c>
    </row>
    <row r="219" spans="2:13" ht="15.5" x14ac:dyDescent="0.35">
      <c r="C219" t="s">
        <v>238</v>
      </c>
      <c r="I219" s="6">
        <v>4.99</v>
      </c>
    </row>
    <row r="220" spans="2:13" ht="15.5" x14ac:dyDescent="0.35">
      <c r="C220" t="s">
        <v>239</v>
      </c>
      <c r="I220" s="6">
        <v>1.22</v>
      </c>
    </row>
    <row r="221" spans="2:13" ht="15.5" x14ac:dyDescent="0.35">
      <c r="C221" t="s">
        <v>240</v>
      </c>
      <c r="I221" s="6">
        <v>109.9</v>
      </c>
    </row>
    <row r="222" spans="2:13" ht="15.5" x14ac:dyDescent="0.35">
      <c r="C222" t="s">
        <v>241</v>
      </c>
      <c r="I222" s="6">
        <v>109.9</v>
      </c>
    </row>
    <row r="223" spans="2:13" ht="15.5" x14ac:dyDescent="0.35">
      <c r="C223" t="s">
        <v>242</v>
      </c>
      <c r="I223" s="6">
        <v>-19.14</v>
      </c>
    </row>
    <row r="224" spans="2:13" ht="15.5" x14ac:dyDescent="0.35">
      <c r="C224" t="s">
        <v>246</v>
      </c>
      <c r="I224" s="6">
        <v>-3.35</v>
      </c>
    </row>
    <row r="225" spans="3:9" ht="15.5" x14ac:dyDescent="0.35">
      <c r="C225" t="s">
        <v>247</v>
      </c>
      <c r="I225" s="6">
        <v>-4.1399999999999997</v>
      </c>
    </row>
    <row r="226" spans="3:9" ht="15.5" x14ac:dyDescent="0.35">
      <c r="C226" t="s">
        <v>248</v>
      </c>
      <c r="I226" s="6">
        <v>8.6199999999999992</v>
      </c>
    </row>
    <row r="227" spans="3:9" ht="15.5" x14ac:dyDescent="0.35">
      <c r="C227" t="s">
        <v>249</v>
      </c>
      <c r="D227" s="6">
        <v>0.1</v>
      </c>
    </row>
    <row r="228" spans="3:9" ht="15.5" x14ac:dyDescent="0.35">
      <c r="C228" t="s">
        <v>250</v>
      </c>
      <c r="I228" s="6">
        <v>35.14</v>
      </c>
    </row>
    <row r="229" spans="3:9" ht="15.5" x14ac:dyDescent="0.35">
      <c r="C229" t="s">
        <v>251</v>
      </c>
      <c r="I229" s="6">
        <v>0.39</v>
      </c>
    </row>
    <row r="230" spans="3:9" ht="15.5" x14ac:dyDescent="0.35">
      <c r="C230" t="s">
        <v>252</v>
      </c>
      <c r="D230" s="6">
        <v>2.4900000000000002</v>
      </c>
    </row>
    <row r="231" spans="3:9" ht="15.5" x14ac:dyDescent="0.35">
      <c r="C231" t="s">
        <v>253</v>
      </c>
      <c r="D231" s="6">
        <v>2.44</v>
      </c>
    </row>
    <row r="232" spans="3:9" ht="15.5" x14ac:dyDescent="0.35">
      <c r="C232" t="s">
        <v>254</v>
      </c>
      <c r="D232" s="6">
        <v>0.16</v>
      </c>
    </row>
    <row r="233" spans="3:9" ht="15.5" x14ac:dyDescent="0.35">
      <c r="C233" t="s">
        <v>256</v>
      </c>
      <c r="D233" s="6">
        <v>0.22</v>
      </c>
    </row>
    <row r="234" spans="3:9" ht="15.5" x14ac:dyDescent="0.35">
      <c r="C234" t="s">
        <v>257</v>
      </c>
      <c r="D234" s="6">
        <v>0.13</v>
      </c>
    </row>
    <row r="235" spans="3:9" ht="15.5" x14ac:dyDescent="0.35">
      <c r="C235" t="s">
        <v>258</v>
      </c>
      <c r="D235" s="6">
        <v>1.22</v>
      </c>
    </row>
    <row r="236" spans="3:9" ht="15.5" x14ac:dyDescent="0.35">
      <c r="C236" t="s">
        <v>259</v>
      </c>
      <c r="I236" s="6">
        <v>-2.81</v>
      </c>
    </row>
    <row r="237" spans="3:9" ht="15.5" x14ac:dyDescent="0.35">
      <c r="C237" t="s">
        <v>12</v>
      </c>
      <c r="D237" s="5">
        <v>1000000000</v>
      </c>
    </row>
    <row r="238" spans="3:9" ht="15.5" x14ac:dyDescent="0.35">
      <c r="C238" t="s">
        <v>260</v>
      </c>
      <c r="I238" s="6">
        <v>5.58</v>
      </c>
    </row>
    <row r="239" spans="3:9" ht="15.5" x14ac:dyDescent="0.35">
      <c r="C239" t="s">
        <v>261</v>
      </c>
      <c r="I239" s="6">
        <v>-7.8299999999999995E-2</v>
      </c>
    </row>
    <row r="240" spans="3:9" ht="15.5" x14ac:dyDescent="0.35">
      <c r="C240" t="s">
        <v>262</v>
      </c>
      <c r="I240" s="6">
        <v>-9.5399999999999985E-2</v>
      </c>
    </row>
    <row r="241" spans="3:9" ht="15.5" x14ac:dyDescent="0.35">
      <c r="C241" t="s">
        <v>263</v>
      </c>
      <c r="I241" s="6">
        <v>-7.3899999999999993E-2</v>
      </c>
    </row>
    <row r="242" spans="3:9" ht="15.5" x14ac:dyDescent="0.35">
      <c r="C242" t="s">
        <v>264</v>
      </c>
      <c r="I242" s="6">
        <v>-6.7500000000000004E-2</v>
      </c>
    </row>
    <row r="243" spans="3:9" ht="15.5" x14ac:dyDescent="0.35">
      <c r="C243" t="s">
        <v>265</v>
      </c>
      <c r="D243" s="6">
        <v>1289.8699999999999</v>
      </c>
    </row>
    <row r="244" spans="3:9" ht="15.5" x14ac:dyDescent="0.35">
      <c r="C244" t="s">
        <v>266</v>
      </c>
      <c r="D244" s="6">
        <v>44.8</v>
      </c>
    </row>
    <row r="245" spans="3:9" ht="15.5" x14ac:dyDescent="0.35">
      <c r="C245" t="s">
        <v>340</v>
      </c>
      <c r="D245" s="6">
        <v>4.33</v>
      </c>
    </row>
    <row r="246" spans="3:9" ht="15.5" x14ac:dyDescent="0.35">
      <c r="C246" t="s">
        <v>267</v>
      </c>
      <c r="D246" s="6">
        <v>1330.34</v>
      </c>
    </row>
    <row r="247" spans="3:9" ht="15.5" x14ac:dyDescent="0.35">
      <c r="C247" t="s">
        <v>268</v>
      </c>
      <c r="D247" s="6">
        <v>7.0000000000000007E-2</v>
      </c>
    </row>
    <row r="248" spans="3:9" ht="15.5" x14ac:dyDescent="0.35">
      <c r="C248" t="s">
        <v>269</v>
      </c>
      <c r="I248" s="6">
        <v>0.2</v>
      </c>
    </row>
    <row r="249" spans="3:9" ht="15.5" x14ac:dyDescent="0.35">
      <c r="C249" t="s">
        <v>270</v>
      </c>
      <c r="I249" s="6">
        <v>20.27</v>
      </c>
    </row>
    <row r="250" spans="3:9" ht="15.5" x14ac:dyDescent="0.35">
      <c r="C250" t="s">
        <v>39</v>
      </c>
      <c r="I250" s="5">
        <v>164000000000</v>
      </c>
    </row>
    <row r="251" spans="3:9" ht="15.5" x14ac:dyDescent="0.35">
      <c r="C251" t="s">
        <v>271</v>
      </c>
      <c r="I251" s="5">
        <v>184000000000</v>
      </c>
    </row>
    <row r="252" spans="3:9" ht="15.5" x14ac:dyDescent="0.35">
      <c r="C252" t="s">
        <v>272</v>
      </c>
      <c r="I252" s="5">
        <v>3810000000</v>
      </c>
    </row>
    <row r="253" spans="3:9" ht="15.5" x14ac:dyDescent="0.35">
      <c r="C253" t="s">
        <v>273</v>
      </c>
      <c r="I253" s="6">
        <v>0.2</v>
      </c>
    </row>
    <row r="254" spans="3:9" ht="15.5" x14ac:dyDescent="0.35">
      <c r="C254" t="s">
        <v>274</v>
      </c>
      <c r="D254" s="6">
        <v>0.16200000000000001</v>
      </c>
    </row>
    <row r="255" spans="3:9" ht="15.5" x14ac:dyDescent="0.35">
      <c r="C255" t="s">
        <v>275</v>
      </c>
      <c r="D255" s="6">
        <v>-0.98629999999999995</v>
      </c>
    </row>
    <row r="256" spans="3:9" ht="15.5" x14ac:dyDescent="0.35">
      <c r="C256" t="s">
        <v>276</v>
      </c>
      <c r="D256" s="6">
        <v>-1.2107999999999999</v>
      </c>
    </row>
    <row r="257" spans="3:9" ht="15.5" x14ac:dyDescent="0.35">
      <c r="C257" t="s">
        <v>277</v>
      </c>
      <c r="D257" s="6">
        <v>-0.68090000000000006</v>
      </c>
    </row>
    <row r="258" spans="3:9" ht="15.5" x14ac:dyDescent="0.35">
      <c r="C258" t="s">
        <v>278</v>
      </c>
      <c r="D258" s="6">
        <v>-0.6956</v>
      </c>
    </row>
    <row r="259" spans="3:9" ht="15.5" x14ac:dyDescent="0.35">
      <c r="C259" t="s">
        <v>279</v>
      </c>
      <c r="D259" s="6">
        <v>-0.31929999999999997</v>
      </c>
    </row>
    <row r="260" spans="3:9" ht="15.5" x14ac:dyDescent="0.35">
      <c r="C260" t="s">
        <v>286</v>
      </c>
      <c r="I260" s="5">
        <v>4</v>
      </c>
    </row>
    <row r="261" spans="3:9" ht="15.5" x14ac:dyDescent="0.35">
      <c r="C261" t="s">
        <v>287</v>
      </c>
      <c r="I261" s="6">
        <v>0.47</v>
      </c>
    </row>
    <row r="262" spans="3:9" ht="15.5" x14ac:dyDescent="0.35">
      <c r="C262" t="s">
        <v>288</v>
      </c>
      <c r="I262" s="6">
        <v>0.18</v>
      </c>
    </row>
    <row r="263" spans="3:9" ht="15.5" x14ac:dyDescent="0.35">
      <c r="C263" t="s">
        <v>289</v>
      </c>
      <c r="I263" s="6">
        <v>0.17</v>
      </c>
    </row>
    <row r="264" spans="3:9" ht="15.5" x14ac:dyDescent="0.35">
      <c r="C264" t="s">
        <v>290</v>
      </c>
      <c r="I264" s="6">
        <v>0.22</v>
      </c>
    </row>
    <row r="265" spans="3:9" ht="15.5" x14ac:dyDescent="0.35">
      <c r="C265" t="s">
        <v>291</v>
      </c>
      <c r="I265" s="6">
        <v>0.49</v>
      </c>
    </row>
    <row r="266" spans="3:9" ht="15.5" x14ac:dyDescent="0.35">
      <c r="C266" t="s">
        <v>292</v>
      </c>
      <c r="I266" s="6">
        <v>0.34</v>
      </c>
    </row>
    <row r="267" spans="3:9" ht="15.5" x14ac:dyDescent="0.35">
      <c r="C267" t="s">
        <v>293</v>
      </c>
      <c r="I267" s="5">
        <v>33000000000</v>
      </c>
    </row>
    <row r="268" spans="3:9" ht="15.5" x14ac:dyDescent="0.35">
      <c r="C268" t="s">
        <v>294</v>
      </c>
      <c r="I268" s="5">
        <v>6000000000</v>
      </c>
    </row>
    <row r="269" spans="3:9" ht="15.5" x14ac:dyDescent="0.35">
      <c r="C269" t="s">
        <v>296</v>
      </c>
      <c r="I269" s="5">
        <v>-13000000000</v>
      </c>
    </row>
    <row r="270" spans="3:9" ht="15.5" x14ac:dyDescent="0.35">
      <c r="C270" t="s">
        <v>297</v>
      </c>
      <c r="D270" s="5">
        <v>0</v>
      </c>
    </row>
    <row r="271" spans="3:9" ht="15.5" x14ac:dyDescent="0.35">
      <c r="C271" t="s">
        <v>298</v>
      </c>
      <c r="D271" s="5">
        <v>163000000000</v>
      </c>
    </row>
    <row r="272" spans="3:9" ht="15.5" x14ac:dyDescent="0.35">
      <c r="C272" t="s">
        <v>299</v>
      </c>
      <c r="D272" s="5">
        <v>29000000000</v>
      </c>
    </row>
    <row r="273" spans="3:9" ht="15.5" x14ac:dyDescent="0.35">
      <c r="C273" t="s">
        <v>206</v>
      </c>
      <c r="D273" s="5">
        <v>41000000000</v>
      </c>
    </row>
    <row r="274" spans="3:9" ht="15.5" x14ac:dyDescent="0.35">
      <c r="C274" t="s">
        <v>205</v>
      </c>
      <c r="I274" s="5">
        <v>134000000000</v>
      </c>
    </row>
    <row r="275" spans="3:9" ht="15.5" x14ac:dyDescent="0.35">
      <c r="C275" t="s">
        <v>204</v>
      </c>
      <c r="D275" s="5">
        <v>0</v>
      </c>
    </row>
    <row r="276" spans="3:9" ht="15.5" x14ac:dyDescent="0.35">
      <c r="C276" t="s">
        <v>203</v>
      </c>
      <c r="D276" s="5">
        <v>21000000000</v>
      </c>
    </row>
    <row r="277" spans="3:9" ht="15.5" x14ac:dyDescent="0.35">
      <c r="C277" t="s">
        <v>23</v>
      </c>
      <c r="D277" s="5">
        <v>21000000000</v>
      </c>
    </row>
    <row r="278" spans="3:9" ht="15.5" x14ac:dyDescent="0.35">
      <c r="C278" t="s">
        <v>20</v>
      </c>
      <c r="D278" s="5">
        <v>20000000000</v>
      </c>
    </row>
    <row r="279" spans="3:9" ht="15.5" x14ac:dyDescent="0.35">
      <c r="C279" t="s">
        <v>300</v>
      </c>
      <c r="I279" s="5">
        <v>134000000000</v>
      </c>
    </row>
    <row r="280" spans="3:9" ht="15.5" x14ac:dyDescent="0.35">
      <c r="C280" t="s">
        <v>301</v>
      </c>
      <c r="I280" s="5">
        <v>1000000000</v>
      </c>
    </row>
    <row r="281" spans="3:9" ht="15.5" x14ac:dyDescent="0.35">
      <c r="C281" t="s">
        <v>302</v>
      </c>
      <c r="I281" s="5">
        <v>4000000000</v>
      </c>
    </row>
    <row r="282" spans="3:9" ht="15.5" x14ac:dyDescent="0.35">
      <c r="C282" t="s">
        <v>303</v>
      </c>
      <c r="I282" s="5">
        <v>-6000000000</v>
      </c>
    </row>
    <row r="283" spans="3:9" ht="15.5" x14ac:dyDescent="0.35">
      <c r="C283" t="s">
        <v>305</v>
      </c>
      <c r="I283" s="5">
        <v>1000000000</v>
      </c>
    </row>
  </sheetData>
  <pageMargins left="0.7" right="0.7" top="0.75" bottom="0.75" header="0.3" footer="0.3"/>
  <ignoredErrors>
    <ignoredError sqref="A1:M284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3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905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906</v>
      </c>
      <c r="D2" s="2" vm="102">
        <f ca="1">IFERROR(_xlfn.STOCKHISTORY("XIDX:" &amp; $C$1, D3, , 0, 0, 1), "Libur")</f>
        <v>2170</v>
      </c>
      <c r="H2" s="2" vm="102">
        <f ca="1">IFERROR(INDEX(D2:G2,COUNT(D2:G2)),"")</f>
        <v>2170</v>
      </c>
      <c r="I2" s="2" vm="103">
        <f t="shared" ref="I2:Q2" ca="1" si="0">IFERROR(_xlfn.STOCKHISTORY("XIDX:" &amp; $C$1, I1, , 0, 0, 1), "Libur")</f>
        <v>3250</v>
      </c>
      <c r="J2" s="2" vm="61">
        <f t="shared" ca="1" si="0"/>
        <v>410</v>
      </c>
      <c r="K2" s="2" vm="104">
        <f t="shared" ca="1" si="0"/>
        <v>154</v>
      </c>
      <c r="L2" s="2" vm="47">
        <f t="shared" ca="1" si="0"/>
        <v>130</v>
      </c>
      <c r="M2" s="2" vm="105">
        <f t="shared" ca="1" si="0"/>
        <v>545</v>
      </c>
      <c r="N2" s="2" vm="106">
        <f t="shared" ca="1" si="0"/>
        <v>660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783568636100</v>
      </c>
      <c r="H4" s="2">
        <f>IFERROR(SUM(D4:G4)*(4/MAX(1,COUNT(D4:G4))),"")</f>
        <v>3134274544400</v>
      </c>
      <c r="I4" s="2">
        <f t="shared" ref="I4:Q4" si="1">IFERROR(INDEX(I51:I500,MATCH($C$4,$C$51:$C$500,0)),"")</f>
        <v>1659396069858</v>
      </c>
      <c r="J4" s="2">
        <f t="shared" si="1"/>
        <v>671854001272</v>
      </c>
      <c r="K4" s="2">
        <f t="shared" si="1"/>
        <v>439326367240</v>
      </c>
      <c r="L4" s="2">
        <f t="shared" si="1"/>
        <v>461252677984</v>
      </c>
      <c r="M4" s="2">
        <f t="shared" si="1"/>
        <v>390957116885</v>
      </c>
      <c r="N4" s="2">
        <f t="shared" si="1"/>
        <v>47504673355</v>
      </c>
      <c r="O4" s="2">
        <f t="shared" si="1"/>
        <v>36631309574</v>
      </c>
      <c r="P4" s="2">
        <f t="shared" si="1"/>
        <v>4950676200</v>
      </c>
      <c r="Q4" s="2">
        <f t="shared" si="1"/>
        <v>4626655858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164505066380</v>
      </c>
      <c r="H5" s="2">
        <f>IFERROR(SUM(D5:G5)*(4/MAX(1,COUNT(D5:G5))),"")</f>
        <v>658020265520</v>
      </c>
      <c r="I5" s="2">
        <f t="shared" ref="I5:Q5" si="2">IFERROR(INDEX(I51:I500,MATCH($C$5,$C$51:$C$500,0)),"")</f>
        <v>408794744034</v>
      </c>
      <c r="J5" s="2">
        <f t="shared" si="2"/>
        <v>231600751380</v>
      </c>
      <c r="K5" s="2">
        <f t="shared" si="2"/>
        <v>58462880557</v>
      </c>
      <c r="L5" s="2">
        <f t="shared" si="2"/>
        <v>58541355569</v>
      </c>
      <c r="M5" s="2">
        <f t="shared" si="2"/>
        <v>25921678818</v>
      </c>
      <c r="N5" s="2">
        <f t="shared" si="2"/>
        <v>2194394580</v>
      </c>
      <c r="O5" s="2">
        <f t="shared" si="2"/>
        <v>2797340105</v>
      </c>
      <c r="P5" s="2">
        <f t="shared" si="2"/>
        <v>27852099537</v>
      </c>
      <c r="Q5" s="2">
        <f t="shared" si="2"/>
        <v>351255035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8759550579763</v>
      </c>
      <c r="H6" s="2">
        <f>IFERROR(INDEX(D6:G6,COUNT(D6:G6)),"")</f>
        <v>8759550579763</v>
      </c>
      <c r="I6" s="2">
        <f t="shared" ref="I6:Q6" si="3">IFERROR(INDEX(I51:I500,MATCH($C$6,$C$51:$C$500,0)),"")</f>
        <v>8517944853017</v>
      </c>
      <c r="J6" s="2">
        <f t="shared" si="3"/>
        <v>969843329191</v>
      </c>
      <c r="K6" s="2">
        <f t="shared" si="3"/>
        <v>742645974247</v>
      </c>
      <c r="L6" s="2">
        <f t="shared" si="3"/>
        <v>612726998072</v>
      </c>
      <c r="M6" s="2">
        <f t="shared" si="3"/>
        <v>515955398906</v>
      </c>
      <c r="N6" s="2">
        <f t="shared" si="3"/>
        <v>413221984830</v>
      </c>
      <c r="O6" s="2">
        <f t="shared" si="3"/>
        <v>32575201340</v>
      </c>
      <c r="P6" s="2">
        <f t="shared" si="3"/>
        <v>29158091361</v>
      </c>
      <c r="Q6" s="2">
        <f t="shared" si="3"/>
        <v>1305991824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5.31</v>
      </c>
      <c r="H7" s="3">
        <f>IFERROR(INDEX(D7:G7,COUNT(D7:G7)),"")</f>
        <v>5.31</v>
      </c>
      <c r="I7" s="3">
        <f t="shared" ref="I7:Q7" si="4">IFERROR(INDEX(I51:I500,MATCH($C$7,$C$51:$C$500,0))/1000000000,"")</f>
        <v>5.31</v>
      </c>
      <c r="J7" s="3">
        <f t="shared" si="4"/>
        <v>2.36</v>
      </c>
      <c r="K7" s="3">
        <f t="shared" si="4"/>
        <v>2.2599999999999998</v>
      </c>
      <c r="L7" s="3">
        <f t="shared" si="4"/>
        <v>2.2599999999999998</v>
      </c>
      <c r="M7" s="3">
        <f t="shared" si="4"/>
        <v>2.0499999999999998</v>
      </c>
      <c r="N7" s="3">
        <f t="shared" si="4"/>
        <v>1.95</v>
      </c>
      <c r="O7" s="3">
        <f t="shared" si="4"/>
        <v>1.95</v>
      </c>
      <c r="P7" s="3">
        <f t="shared" si="4"/>
        <v>1.51</v>
      </c>
      <c r="Q7" s="3">
        <f t="shared" si="4"/>
        <v>1.51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-1021000000000</v>
      </c>
      <c r="H8" s="2">
        <f>IFERROR(INDEX(D8:G8,COUNT(D8:G8)),"")</f>
        <v>-1021000000000</v>
      </c>
      <c r="I8" s="2">
        <f t="shared" ref="I8:Q8" si="5">IFERROR(INDEX(I51:I500,MATCH($C$8,$C$51:$C$500,0)),"")</f>
        <v>-3518000000000</v>
      </c>
      <c r="J8" s="2">
        <f t="shared" si="5"/>
        <v>-749000000000</v>
      </c>
      <c r="K8" s="2">
        <f t="shared" si="5"/>
        <v>-12000000000</v>
      </c>
      <c r="L8" s="2">
        <f t="shared" si="5"/>
        <v>-443000000000</v>
      </c>
      <c r="M8" s="2">
        <f t="shared" si="5"/>
        <v>-217000000000</v>
      </c>
      <c r="N8" s="2">
        <f t="shared" si="5"/>
        <v>-54000000000</v>
      </c>
      <c r="O8" s="2">
        <f t="shared" si="5"/>
        <v>4000000000</v>
      </c>
      <c r="P8" s="2">
        <f t="shared" si="5"/>
        <v>0</v>
      </c>
      <c r="Q8" s="2">
        <f t="shared" si="5"/>
        <v>1000000000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-192.33</v>
      </c>
      <c r="H9" s="3">
        <f>IFERROR(INDEX(D9:G9,COUNT(D9:G9)),"")</f>
        <v>-192.33</v>
      </c>
      <c r="I9" s="3">
        <f t="shared" ref="I9:Q9" si="6">IFERROR(INDEX(I51:I500,MATCH($C$9,$C$51:$C$500,0)),"")</f>
        <v>-662.69</v>
      </c>
      <c r="J9" s="3">
        <f t="shared" si="6"/>
        <v>-317.58999999999997</v>
      </c>
      <c r="K9" s="3">
        <f t="shared" si="6"/>
        <v>-5.32</v>
      </c>
      <c r="L9" s="3">
        <f t="shared" si="6"/>
        <v>-196.3</v>
      </c>
      <c r="M9" s="3">
        <f t="shared" si="6"/>
        <v>-106.06</v>
      </c>
      <c r="N9" s="3">
        <f t="shared" si="6"/>
        <v>-27.97</v>
      </c>
      <c r="O9" s="3">
        <f t="shared" si="6"/>
        <v>2.21</v>
      </c>
      <c r="P9" s="3">
        <f t="shared" si="6"/>
        <v>-0.32</v>
      </c>
      <c r="Q9" s="3">
        <f t="shared" si="6"/>
        <v>0.71</v>
      </c>
    </row>
    <row r="10" spans="1:17" ht="15.5" x14ac:dyDescent="0.35">
      <c r="C10" t="s">
        <v>17</v>
      </c>
      <c r="D10" s="3">
        <f ca="1">IFERROR(IF(D9=0,"",D2/D9),"")</f>
        <v>-11.282691207819893</v>
      </c>
      <c r="I10" s="3">
        <f t="shared" ref="I10:Q10" ca="1" si="7">IFERROR(IF(I9=0,"",I2/I9),"")</f>
        <v>-4.9042538743605606</v>
      </c>
      <c r="J10" s="3">
        <f t="shared" ca="1" si="7"/>
        <v>-1.2909726376775088</v>
      </c>
      <c r="K10" s="3">
        <f t="shared" ca="1" si="7"/>
        <v>-28.94736842105263</v>
      </c>
      <c r="L10" s="3">
        <f t="shared" ca="1" si="7"/>
        <v>-0.66225165562913901</v>
      </c>
      <c r="M10" s="3">
        <f t="shared" ca="1" si="7"/>
        <v>-5.1386007920045254</v>
      </c>
      <c r="N10" s="3">
        <f t="shared" ca="1" si="7"/>
        <v>-23.596710761530211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5441935655651</v>
      </c>
      <c r="H11" s="2">
        <f>IFERROR(INDEX(D11:G11,COUNT(D11:G11)),"")</f>
        <v>5441935655651</v>
      </c>
      <c r="I11" s="2">
        <f t="shared" ref="I11:Q11" si="8">IFERROR(INDEX(I51:I500,MATCH($C$11,$C$51:$C$500,0)),"")</f>
        <v>6164698518517</v>
      </c>
      <c r="J11" s="2">
        <f t="shared" si="8"/>
        <v>18495026165</v>
      </c>
      <c r="K11" s="2">
        <f t="shared" si="8"/>
        <v>40072539130</v>
      </c>
      <c r="L11" s="2">
        <f t="shared" si="8"/>
        <v>20928775242</v>
      </c>
      <c r="M11" s="2">
        <f t="shared" si="8"/>
        <v>10565474157</v>
      </c>
      <c r="N11" s="2">
        <f t="shared" si="8"/>
        <v>26212493430</v>
      </c>
      <c r="O11" s="2">
        <f t="shared" si="8"/>
        <v>6377010287</v>
      </c>
      <c r="P11" s="2">
        <f t="shared" si="8"/>
        <v>830867510</v>
      </c>
      <c r="Q11" s="2">
        <f t="shared" si="8"/>
        <v>1315436069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-1639000000000</v>
      </c>
      <c r="H12" s="2">
        <f>IFERROR(INDEX(D12:G12,COUNT(D12:G12)),"")</f>
        <v>-1639000000000</v>
      </c>
      <c r="I12" s="2">
        <f t="shared" ref="I12:Q12" si="9">IFERROR(INDEX(I51:I500,MATCH($C$12,$C$51:$C$500,0)),"")</f>
        <v>-2677000000000</v>
      </c>
      <c r="J12" s="2">
        <f t="shared" si="9"/>
        <v>805000000000</v>
      </c>
      <c r="K12" s="2">
        <f t="shared" si="9"/>
        <v>297000000000</v>
      </c>
      <c r="L12" s="2">
        <f t="shared" si="9"/>
        <v>363000000000</v>
      </c>
      <c r="M12" s="2">
        <f t="shared" si="9"/>
        <v>146000000000</v>
      </c>
      <c r="N12" s="2">
        <f t="shared" si="9"/>
        <v>-1000000000</v>
      </c>
      <c r="O12" s="2">
        <f t="shared" si="9"/>
        <v>169000000000</v>
      </c>
      <c r="P12" s="2">
        <f t="shared" si="9"/>
        <v>-1000000000</v>
      </c>
      <c r="Q12" s="2">
        <f t="shared" si="9"/>
        <v>-1000000000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3803000000000</v>
      </c>
      <c r="H13" s="2">
        <f>IFERROR(INDEX(D13:G13,COUNT(D13:G13)),"")</f>
        <v>3803000000000</v>
      </c>
      <c r="I13" s="2">
        <f t="shared" ref="I13:Q13" si="10">IFERROR(INDEX(I51:I500,MATCH($C$13,$C$51:$C$500,0)),"")</f>
        <v>3488000000000</v>
      </c>
      <c r="J13" s="2">
        <f t="shared" si="10"/>
        <v>824000000000</v>
      </c>
      <c r="K13" s="2">
        <f t="shared" si="10"/>
        <v>337000000000</v>
      </c>
      <c r="L13" s="2">
        <f t="shared" si="10"/>
        <v>384000000000</v>
      </c>
      <c r="M13" s="2">
        <f t="shared" si="10"/>
        <v>156000000000</v>
      </c>
      <c r="N13" s="2">
        <f t="shared" si="10"/>
        <v>25000000000</v>
      </c>
      <c r="O13" s="2">
        <f t="shared" si="10"/>
        <v>175000000000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26</v>
      </c>
      <c r="D14" s="2">
        <f>IFERROR(INDEX(D51:D500,MATCH($C$14,$C$51:$C$500,0)),"")</f>
        <v>-118391543592</v>
      </c>
      <c r="H14" s="2">
        <f>IFERROR(SUM(D14:G14)*(4/MAX(1,COUNT(D14:G14))),"")</f>
        <v>-473566174368</v>
      </c>
      <c r="I14" s="2">
        <f t="shared" ref="I14:Q14" si="11">IFERROR(INDEX(I51:I500,MATCH($C$14,$C$51:$C$500,0)),"")</f>
        <v>-312645916455</v>
      </c>
      <c r="J14" s="2">
        <f t="shared" si="11"/>
        <v>-73049522882</v>
      </c>
      <c r="K14" s="2">
        <f t="shared" si="11"/>
        <v>-57912453107</v>
      </c>
      <c r="L14" s="2">
        <f t="shared" si="11"/>
        <v>-45044945020</v>
      </c>
      <c r="M14" s="2">
        <f t="shared" si="11"/>
        <v>-17368545553</v>
      </c>
      <c r="N14" s="2">
        <f t="shared" si="11"/>
        <v>-26535745042</v>
      </c>
      <c r="O14" s="2">
        <f t="shared" si="11"/>
        <v>-23478399879</v>
      </c>
      <c r="P14" s="2">
        <f t="shared" si="11"/>
        <v>-2342780</v>
      </c>
      <c r="Q14" s="2">
        <f t="shared" si="11"/>
        <v>-9823669</v>
      </c>
    </row>
    <row r="15" spans="1:17" ht="15.5" x14ac:dyDescent="0.35">
      <c r="C15" t="s">
        <v>27</v>
      </c>
      <c r="D15" s="2">
        <f>IFERROR(INDEX(D51:D500,MATCH($C$15,$C$51:$C$500,0)),"")</f>
        <v>-19010766823</v>
      </c>
      <c r="H15" s="2">
        <f>IFERROR(SUM(D15:G15)*(4/MAX(1,COUNT(D15:G15))),"")</f>
        <v>-76043067292</v>
      </c>
      <c r="I15" s="2">
        <f t="shared" ref="I15:Q15" si="12">IFERROR(INDEX(I51:I500,MATCH($C$15,$C$51:$C$500,0)),"")</f>
        <v>-71156782186</v>
      </c>
      <c r="J15" s="2">
        <f t="shared" si="12"/>
        <v>-43102216446</v>
      </c>
      <c r="K15" s="2">
        <f t="shared" si="12"/>
        <v>-9320904224</v>
      </c>
      <c r="L15" s="2">
        <f t="shared" si="12"/>
        <v>4263810648</v>
      </c>
      <c r="M15" s="2">
        <f t="shared" si="12"/>
        <v>304354484</v>
      </c>
      <c r="N15" s="2">
        <f t="shared" si="12"/>
        <v>-2487475520</v>
      </c>
      <c r="O15" s="2">
        <f t="shared" si="12"/>
        <v>-97637804</v>
      </c>
      <c r="P15" s="2">
        <f t="shared" si="12"/>
        <v>-216389478</v>
      </c>
      <c r="Q15" s="2">
        <f t="shared" si="12"/>
        <v>-178343550</v>
      </c>
    </row>
    <row r="16" spans="1:17" ht="15.5" x14ac:dyDescent="0.35">
      <c r="C16" t="s">
        <v>28</v>
      </c>
      <c r="D16" s="2">
        <f>IFERROR(INDEX(D51:D500,MATCH($C$16,$C$51:$C$500,0)),"")</f>
        <v>260616493569</v>
      </c>
      <c r="H16" s="2">
        <f>IFERROR(SUM(D16:G16)*(4/MAX(1,COUNT(D16:G16))),"")</f>
        <v>1042465974276</v>
      </c>
      <c r="I16" s="2">
        <f t="shared" ref="I16:Q16" si="13">IFERROR(INDEX(I51:I500,MATCH($C$16,$C$51:$C$500,0)),"")</f>
        <v>704059678259</v>
      </c>
      <c r="J16" s="2">
        <f t="shared" si="13"/>
        <v>272380687949</v>
      </c>
      <c r="K16" s="2">
        <f t="shared" si="13"/>
        <v>67577625329</v>
      </c>
      <c r="L16" s="2">
        <f t="shared" si="13"/>
        <v>54182415595</v>
      </c>
      <c r="M16" s="2">
        <f t="shared" si="13"/>
        <v>24504631844</v>
      </c>
      <c r="N16" s="2">
        <f t="shared" si="13"/>
        <v>3411796219</v>
      </c>
      <c r="O16" s="2">
        <f t="shared" si="13"/>
        <v>2268094913</v>
      </c>
      <c r="P16" s="2">
        <f t="shared" si="13"/>
        <v>28054563599</v>
      </c>
      <c r="Q16" s="2">
        <f t="shared" si="13"/>
        <v>540688108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  <c r="Q18" t="s">
        <v>907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11522700000000</v>
      </c>
      <c r="H20" s="2">
        <f t="shared" ref="H20:Q20" ca="1" si="14">IFERROR(H21*H2,"")</f>
        <v>11522700000000</v>
      </c>
      <c r="I20" s="2">
        <f t="shared" ca="1" si="14"/>
        <v>17257500000000</v>
      </c>
      <c r="J20" s="2">
        <f t="shared" ca="1" si="14"/>
        <v>967600000000</v>
      </c>
      <c r="K20" s="2">
        <f t="shared" ca="1" si="14"/>
        <v>348040000000</v>
      </c>
      <c r="L20" s="2">
        <f t="shared" ca="1" si="14"/>
        <v>293800000000</v>
      </c>
      <c r="M20" s="2">
        <f t="shared" ca="1" si="14"/>
        <v>1117249999999.9998</v>
      </c>
      <c r="N20" s="2">
        <f t="shared" ca="1" si="14"/>
        <v>1287000000000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5310000000</v>
      </c>
      <c r="H21" s="2">
        <f>IFERROR(INDEX(D21:G21,COUNT(D21:G21)),"")</f>
        <v>5310000000</v>
      </c>
      <c r="I21" s="2">
        <f t="shared" ref="I21:Q21" si="15">IFERROR(INDEX(I51:I500,MATCH($C$7,$C$51:$C$500,0)),"")</f>
        <v>5310000000</v>
      </c>
      <c r="J21" s="2">
        <f t="shared" si="15"/>
        <v>2360000000</v>
      </c>
      <c r="K21" s="2">
        <f t="shared" si="15"/>
        <v>2260000000</v>
      </c>
      <c r="L21" s="2">
        <f t="shared" si="15"/>
        <v>2260000000</v>
      </c>
      <c r="M21" s="2">
        <f t="shared" si="15"/>
        <v>2049999999.9999998</v>
      </c>
      <c r="N21" s="2">
        <f t="shared" si="15"/>
        <v>1950000000</v>
      </c>
      <c r="O21" s="2">
        <f t="shared" si="15"/>
        <v>1950000000</v>
      </c>
      <c r="P21" s="2">
        <f t="shared" si="15"/>
        <v>1510000000</v>
      </c>
      <c r="Q21" s="2">
        <f t="shared" si="15"/>
        <v>1510000000</v>
      </c>
    </row>
    <row r="23" spans="1:17" ht="15.5" x14ac:dyDescent="0.35">
      <c r="B23" t="s">
        <v>40</v>
      </c>
      <c r="C23" t="s">
        <v>41</v>
      </c>
      <c r="D23" s="3">
        <f>IFERROR(D5/D6*100,"")</f>
        <v>1.8780080653915339</v>
      </c>
      <c r="H23" s="3">
        <f t="shared" ref="H23:Q23" si="16">IFERROR(H5/H6*100,"")</f>
        <v>7.5120322615661355</v>
      </c>
      <c r="I23" s="3">
        <f t="shared" si="16"/>
        <v>4.7992180166464404</v>
      </c>
      <c r="J23" s="3">
        <f t="shared" si="16"/>
        <v>23.880223166889337</v>
      </c>
      <c r="K23" s="3">
        <f t="shared" si="16"/>
        <v>7.872240957917799</v>
      </c>
      <c r="L23" s="3">
        <f t="shared" si="16"/>
        <v>9.5542314527033376</v>
      </c>
      <c r="M23" s="3">
        <f t="shared" si="16"/>
        <v>5.0240154232250944</v>
      </c>
      <c r="N23" s="3">
        <f t="shared" si="16"/>
        <v>0.5310449735395314</v>
      </c>
      <c r="O23" s="3">
        <f t="shared" si="16"/>
        <v>8.5873302080410099</v>
      </c>
      <c r="P23" s="3">
        <f t="shared" si="16"/>
        <v>95.520996872426252</v>
      </c>
      <c r="Q23" s="3">
        <f t="shared" si="16"/>
        <v>26.895653444764601</v>
      </c>
    </row>
    <row r="24" spans="1:17" ht="15.5" x14ac:dyDescent="0.35">
      <c r="C24" t="s">
        <v>42</v>
      </c>
      <c r="D24" s="4">
        <f>IFERROR(_xlfn.RRI(5,I23,D23),"")</f>
        <v>-0.17109378721746948</v>
      </c>
      <c r="H24" s="4">
        <f t="shared" ref="H24:Q24" si="17">IFERROR(_xlfn.RRI(5,M23,H23),"")</f>
        <v>8.3780408703238329E-2</v>
      </c>
      <c r="I24" s="4">
        <f t="shared" si="17"/>
        <v>0.55313009591227758</v>
      </c>
      <c r="J24" s="4">
        <f t="shared" si="17"/>
        <v>0.22697593135998995</v>
      </c>
      <c r="K24" s="4">
        <f t="shared" si="17"/>
        <v>-0.39298432432277564</v>
      </c>
      <c r="L24" s="4">
        <f t="shared" si="17"/>
        <v>-0.18697718754852821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30.99</v>
      </c>
      <c r="H25" s="3">
        <f>IFERROR(INDEX(D25:G25,COUNT(D25:G25)),"")</f>
        <v>30.99</v>
      </c>
      <c r="I25" s="3">
        <f t="shared" ref="I25:Q25" si="18">IFERROR(INDEX(I51:I500,MATCH($C$25,$C$51:$C$500,0)),"")</f>
        <v>76.959999999999994</v>
      </c>
      <c r="J25" s="3">
        <f t="shared" si="18"/>
        <v>97.99</v>
      </c>
      <c r="K25" s="3">
        <f t="shared" si="18"/>
        <v>25.96</v>
      </c>
      <c r="L25" s="3">
        <f t="shared" si="18"/>
        <v>25.93</v>
      </c>
      <c r="M25" s="3">
        <f t="shared" si="18"/>
        <v>12.59</v>
      </c>
      <c r="N25" s="3">
        <f t="shared" si="18"/>
        <v>1.1299999999999999</v>
      </c>
      <c r="O25" s="3">
        <f t="shared" si="18"/>
        <v>1.43</v>
      </c>
      <c r="P25" s="3">
        <f t="shared" si="18"/>
        <v>18.47</v>
      </c>
      <c r="Q25" s="3">
        <f t="shared" si="18"/>
        <v>0.24</v>
      </c>
    </row>
    <row r="26" spans="1:17" ht="15.5" x14ac:dyDescent="0.35">
      <c r="C26" t="s">
        <v>45</v>
      </c>
      <c r="D26" s="4">
        <f>IFERROR(_xlfn.RRI(5,I25,D25),"")</f>
        <v>-0.1663355093163158</v>
      </c>
      <c r="H26" s="4">
        <f t="shared" ref="H26:Q26" si="19">IFERROR(_xlfn.RRI(5,M25,H25),"")</f>
        <v>0.1973997667938785</v>
      </c>
      <c r="I26" s="4">
        <f t="shared" si="19"/>
        <v>1.3261478932472932</v>
      </c>
      <c r="J26" s="4">
        <f t="shared" si="19"/>
        <v>1.3289981525749992</v>
      </c>
      <c r="K26" s="4">
        <f t="shared" si="19"/>
        <v>7.0452888842678085E-2</v>
      </c>
      <c r="L26" s="4">
        <f t="shared" si="19"/>
        <v>1.5510457956530335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147.56471489642183</v>
      </c>
      <c r="H27" s="3">
        <f t="shared" ref="H27:Q27" si="20">IFERROR(H4/H21,"")</f>
        <v>590.25885958568733</v>
      </c>
      <c r="I27" s="3">
        <f t="shared" si="20"/>
        <v>312.50396795819211</v>
      </c>
      <c r="J27" s="3">
        <f t="shared" si="20"/>
        <v>284.68389884406781</v>
      </c>
      <c r="K27" s="3">
        <f t="shared" si="20"/>
        <v>194.3921978938053</v>
      </c>
      <c r="L27" s="3">
        <f t="shared" si="20"/>
        <v>204.09410530265487</v>
      </c>
      <c r="M27" s="3">
        <f t="shared" si="20"/>
        <v>190.71078872439026</v>
      </c>
      <c r="N27" s="3">
        <f t="shared" si="20"/>
        <v>24.361370951282051</v>
      </c>
      <c r="O27" s="3">
        <f t="shared" si="20"/>
        <v>18.785286961025641</v>
      </c>
      <c r="P27" s="3">
        <f t="shared" si="20"/>
        <v>3.2785935099337746</v>
      </c>
      <c r="Q27" s="3">
        <f t="shared" si="20"/>
        <v>3.064010501986755</v>
      </c>
    </row>
    <row r="28" spans="1:17" ht="15.5" x14ac:dyDescent="0.35">
      <c r="C28" t="s">
        <v>47</v>
      </c>
      <c r="D28" s="4">
        <f>IFERROR(_xlfn.RRI(5,I27,D27),"")</f>
        <v>-0.13935232988295465</v>
      </c>
      <c r="H28" s="4">
        <f t="shared" ref="H28:Q28" si="21">IFERROR(_xlfn.RRI(5,M27,H27),"")</f>
        <v>0.25352630054213976</v>
      </c>
      <c r="I28" s="4">
        <f t="shared" si="21"/>
        <v>0.66583031914196145</v>
      </c>
      <c r="J28" s="4">
        <f t="shared" si="21"/>
        <v>0.72230084344137313</v>
      </c>
      <c r="K28" s="4">
        <f t="shared" si="21"/>
        <v>1.2625503418572372</v>
      </c>
      <c r="L28" s="4">
        <f t="shared" si="21"/>
        <v>1.3158372881942118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-0.59732328482328489</v>
      </c>
      <c r="I29" s="4">
        <f t="shared" si="22"/>
        <v>-0.21461373609551998</v>
      </c>
      <c r="J29" s="4">
        <f t="shared" si="22"/>
        <v>2.7746533127889061</v>
      </c>
      <c r="K29" s="4">
        <f t="shared" si="22"/>
        <v>1.1569610489780616E-3</v>
      </c>
      <c r="L29" s="4">
        <f t="shared" si="22"/>
        <v>1.0595710881652105</v>
      </c>
      <c r="M29" s="4">
        <f t="shared" si="22"/>
        <v>10.141592920353984</v>
      </c>
      <c r="N29" s="4">
        <f t="shared" si="22"/>
        <v>-0.20979020979020982</v>
      </c>
      <c r="O29" s="4">
        <f t="shared" si="22"/>
        <v>-0.92257715213860314</v>
      </c>
      <c r="P29" s="4">
        <f t="shared" si="22"/>
        <v>75.958333333333343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0.88880436764455506</v>
      </c>
      <c r="I30" s="4">
        <f t="shared" si="23"/>
        <v>9.7722664425649169E-2</v>
      </c>
      <c r="J30" s="4">
        <f t="shared" si="23"/>
        <v>0.46448212391522031</v>
      </c>
      <c r="K30" s="4">
        <f t="shared" si="23"/>
        <v>-4.7536441067038311E-2</v>
      </c>
      <c r="L30" s="4">
        <f t="shared" si="23"/>
        <v>7.0175980434991514E-2</v>
      </c>
      <c r="M30" s="4">
        <f t="shared" si="23"/>
        <v>6.8284095384358423</v>
      </c>
      <c r="N30" s="4">
        <f t="shared" si="23"/>
        <v>0.29683251588465315</v>
      </c>
      <c r="O30" s="4">
        <f t="shared" si="23"/>
        <v>4.729678566162077</v>
      </c>
      <c r="P30" s="4">
        <f t="shared" si="23"/>
        <v>7.0033378739361538E-2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1406.02</v>
      </c>
      <c r="H32" s="3">
        <f>IFERROR(INDEX(D32:G32,COUNT(D32:G32)),"")</f>
        <v>1406.02</v>
      </c>
      <c r="I32" s="3">
        <f t="shared" ref="I32:Q32" si="24">IFERROR(INDEX(I51:I500,MATCH($C$32,$C$51:$C$500,0)),"")</f>
        <v>1375.04</v>
      </c>
      <c r="J32" s="3">
        <f t="shared" si="24"/>
        <v>410.99</v>
      </c>
      <c r="K32" s="3">
        <f t="shared" si="24"/>
        <v>328.36</v>
      </c>
      <c r="L32" s="3">
        <f t="shared" si="24"/>
        <v>270.61</v>
      </c>
      <c r="M32" s="3">
        <f t="shared" si="24"/>
        <v>250.52</v>
      </c>
      <c r="N32" s="3">
        <f t="shared" si="24"/>
        <v>212.42</v>
      </c>
      <c r="O32" s="3">
        <f t="shared" si="24"/>
        <v>16.41</v>
      </c>
      <c r="P32" s="3">
        <f t="shared" si="24"/>
        <v>19.34</v>
      </c>
      <c r="Q32" s="3">
        <f t="shared" si="24"/>
        <v>0.87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1.51</v>
      </c>
      <c r="H33" s="3">
        <f>IFERROR(INDEX(D33:G33,COUNT(D33:G33)),"")</f>
        <v>1.51</v>
      </c>
      <c r="I33" s="3">
        <f t="shared" ref="I33:Q33" si="25">IFERROR(INDEX(I51:I500,MATCH($C$33,$C$51:$C$500,0)),"")</f>
        <v>2.36</v>
      </c>
      <c r="J33" s="3">
        <f t="shared" si="25"/>
        <v>1</v>
      </c>
      <c r="K33" s="3">
        <f t="shared" si="25"/>
        <v>0.47</v>
      </c>
      <c r="L33" s="3">
        <f t="shared" si="25"/>
        <v>0.48</v>
      </c>
      <c r="M33" s="3">
        <f t="shared" si="25"/>
        <v>2.1800000000000002</v>
      </c>
      <c r="N33" s="3">
        <f t="shared" si="25"/>
        <v>3.11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68.73</v>
      </c>
      <c r="H34" s="3">
        <f>IFERROR(INDEX(D34:G34,COUNT(D34:G34)),"")</f>
        <v>68.73</v>
      </c>
      <c r="I34" s="3">
        <f t="shared" ref="I34:Q34" si="26">IFERROR(INDEX(I51:I500,MATCH($C$34,$C$51:$C$500,0)),"")</f>
        <v>42.23</v>
      </c>
      <c r="J34" s="3">
        <f t="shared" si="26"/>
        <v>4.18</v>
      </c>
      <c r="K34" s="3">
        <f t="shared" si="26"/>
        <v>5.93</v>
      </c>
      <c r="L34" s="3">
        <f t="shared" si="26"/>
        <v>5.01</v>
      </c>
      <c r="M34" s="3">
        <f t="shared" si="26"/>
        <v>43.29</v>
      </c>
      <c r="N34" s="3">
        <f t="shared" si="26"/>
        <v>584.07000000000005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14.43</v>
      </c>
      <c r="H35" s="3">
        <f>IFERROR(INDEX(D35:G35,COUNT(D35:G35)),"")</f>
        <v>14.43</v>
      </c>
      <c r="I35" s="3">
        <f t="shared" ref="I35:Q35" si="27">IFERROR(INDEX(I51:I500,MATCH($C$35,$C$51:$C$500,0)),"")</f>
        <v>10.4</v>
      </c>
      <c r="J35" s="3">
        <f t="shared" si="27"/>
        <v>1.44</v>
      </c>
      <c r="K35" s="3">
        <f t="shared" si="27"/>
        <v>0.79</v>
      </c>
      <c r="L35" s="3">
        <f t="shared" si="27"/>
        <v>0.64</v>
      </c>
      <c r="M35" s="3">
        <f t="shared" si="27"/>
        <v>2.86</v>
      </c>
      <c r="N35" s="3">
        <f t="shared" si="27"/>
        <v>27.05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1.61E-2</v>
      </c>
      <c r="I36" s="4">
        <f t="shared" si="28"/>
        <v>2.6000000000000002E-2</v>
      </c>
      <c r="J36" s="4">
        <f t="shared" si="28"/>
        <v>4.5899999999999996E-2</v>
      </c>
      <c r="K36" s="4">
        <f t="shared" si="28"/>
        <v>4.2699999999999995E-2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2</v>
      </c>
      <c r="I37" s="3">
        <f t="shared" si="29"/>
        <v>2</v>
      </c>
      <c r="J37" s="3">
        <f t="shared" si="29"/>
        <v>2</v>
      </c>
      <c r="K37" s="3">
        <f t="shared" si="29"/>
        <v>1.06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  <c r="Q50" t="s">
        <v>907</v>
      </c>
    </row>
    <row r="51" spans="2:17" ht="15.5" x14ac:dyDescent="0.35">
      <c r="B51" t="s">
        <v>71</v>
      </c>
      <c r="C51" t="s">
        <v>5</v>
      </c>
      <c r="D51" s="5">
        <v>783568636100</v>
      </c>
      <c r="E51" s="5">
        <v>644488298812</v>
      </c>
      <c r="F51" s="5">
        <v>501443588141</v>
      </c>
      <c r="G51" s="5">
        <v>281899128398</v>
      </c>
      <c r="I51" s="5">
        <v>1659396069858</v>
      </c>
      <c r="J51" s="5">
        <v>671854001272</v>
      </c>
      <c r="K51" s="5">
        <v>439326367240</v>
      </c>
      <c r="L51" s="5">
        <v>461252677984</v>
      </c>
      <c r="M51" s="5">
        <v>390957116885</v>
      </c>
      <c r="N51" s="5">
        <v>47504673355</v>
      </c>
      <c r="O51" s="5">
        <v>36631309574</v>
      </c>
      <c r="P51" s="5">
        <v>4950676200</v>
      </c>
      <c r="Q51" s="5">
        <v>4626655858</v>
      </c>
    </row>
    <row r="52" spans="2:17" ht="15.5" x14ac:dyDescent="0.35">
      <c r="C52" t="s">
        <v>72</v>
      </c>
      <c r="D52" s="5">
        <v>-344320378338</v>
      </c>
      <c r="E52" s="5">
        <v>-207340428669</v>
      </c>
      <c r="F52" s="5">
        <v>-204314950411</v>
      </c>
      <c r="G52" s="5">
        <v>-63816815976</v>
      </c>
      <c r="I52" s="5">
        <v>-532761105105</v>
      </c>
      <c r="J52" s="5">
        <v>-257080687384</v>
      </c>
      <c r="K52" s="5">
        <v>-267350511060</v>
      </c>
      <c r="L52" s="5">
        <v>-352488820130</v>
      </c>
      <c r="M52" s="5">
        <v>-339277882390</v>
      </c>
      <c r="N52" s="5">
        <v>-20265751695</v>
      </c>
      <c r="O52" s="5">
        <v>-15694757256</v>
      </c>
      <c r="P52" s="5">
        <v>-1303112314</v>
      </c>
      <c r="Q52" s="5">
        <v>-1801393784</v>
      </c>
    </row>
    <row r="53" spans="2:17" ht="15.5" x14ac:dyDescent="0.35">
      <c r="C53" t="s">
        <v>73</v>
      </c>
      <c r="D53" s="5">
        <v>439248257762</v>
      </c>
      <c r="E53" s="5">
        <v>437147870143</v>
      </c>
      <c r="F53" s="5">
        <v>297128637730</v>
      </c>
      <c r="G53" s="5">
        <v>218082312422</v>
      </c>
      <c r="I53" s="5">
        <v>1126634964753</v>
      </c>
      <c r="J53" s="5">
        <v>414773313888</v>
      </c>
      <c r="K53" s="5">
        <v>171975856180</v>
      </c>
      <c r="L53" s="5">
        <v>108763857854</v>
      </c>
      <c r="M53" s="5">
        <v>51679234495</v>
      </c>
      <c r="N53" s="5">
        <v>27238921660</v>
      </c>
      <c r="O53" s="5">
        <v>20936552318</v>
      </c>
      <c r="P53" s="5">
        <v>3647563886</v>
      </c>
      <c r="Q53" s="5">
        <v>2825262074</v>
      </c>
    </row>
    <row r="54" spans="2:17" ht="15.5" x14ac:dyDescent="0.35">
      <c r="C54" t="s">
        <v>74</v>
      </c>
      <c r="D54" s="5">
        <v>-74018050305</v>
      </c>
      <c r="E54" s="5">
        <v>-55964846673</v>
      </c>
      <c r="F54" s="5">
        <v>-101845946241</v>
      </c>
      <c r="G54" s="5">
        <v>23301989426</v>
      </c>
      <c r="I54" s="5">
        <v>-171208684415</v>
      </c>
      <c r="J54" s="5">
        <v>-69882057838</v>
      </c>
      <c r="K54" s="5">
        <v>-46672177924</v>
      </c>
      <c r="L54" s="5">
        <v>-16005794849</v>
      </c>
      <c r="M54" s="5">
        <v>-30632599541</v>
      </c>
      <c r="N54" s="5">
        <v>-13377610728</v>
      </c>
      <c r="O54" s="5">
        <v>-9408047020</v>
      </c>
      <c r="P54" s="5">
        <v>24409134237</v>
      </c>
      <c r="Q54" s="5">
        <v>-2277441915</v>
      </c>
    </row>
    <row r="55" spans="2:17" ht="15.5" x14ac:dyDescent="0.35">
      <c r="C55" t="s">
        <v>75</v>
      </c>
      <c r="D55" s="5">
        <v>-1931091238</v>
      </c>
      <c r="E55" s="5">
        <v>-4678540671</v>
      </c>
      <c r="I55" s="5">
        <v>-4678540671</v>
      </c>
      <c r="K55" s="5">
        <v>-78014659</v>
      </c>
      <c r="L55" s="5">
        <v>-122952345</v>
      </c>
      <c r="M55" s="5">
        <v>-66512380</v>
      </c>
      <c r="N55" s="5">
        <v>-246666415</v>
      </c>
      <c r="O55" s="5">
        <v>-1328769655</v>
      </c>
      <c r="P55" s="5">
        <v>-117226200</v>
      </c>
      <c r="Q55" s="5">
        <v>-99617197</v>
      </c>
    </row>
    <row r="56" spans="2:17" ht="15.5" x14ac:dyDescent="0.35">
      <c r="C56" t="s">
        <v>77</v>
      </c>
      <c r="D56" s="5">
        <v>-82593381900</v>
      </c>
      <c r="E56" s="5">
        <v>-50293973716</v>
      </c>
      <c r="F56" s="5">
        <v>-83336504762</v>
      </c>
      <c r="G56" s="5">
        <v>-35332734743</v>
      </c>
      <c r="I56" s="5">
        <v>-205720610939</v>
      </c>
      <c r="J56" s="5">
        <v>-68674526161</v>
      </c>
      <c r="K56" s="5">
        <v>-48145414864</v>
      </c>
      <c r="L56" s="5">
        <v>-49757260853</v>
      </c>
      <c r="M56" s="5">
        <v>-32835559064</v>
      </c>
      <c r="N56" s="5">
        <v>-12946981847</v>
      </c>
      <c r="O56" s="5">
        <v>-6222175316</v>
      </c>
      <c r="P56" s="5">
        <v>-1834935883</v>
      </c>
      <c r="Q56" s="5">
        <v>-2156112156</v>
      </c>
    </row>
    <row r="57" spans="2:17" ht="15.5" x14ac:dyDescent="0.35">
      <c r="C57" t="s">
        <v>78</v>
      </c>
      <c r="D57" s="5">
        <v>77100660366</v>
      </c>
      <c r="E57" s="5">
        <v>154209828655</v>
      </c>
      <c r="F57" s="5">
        <v>69765814224</v>
      </c>
      <c r="G57" s="5">
        <v>-201058930</v>
      </c>
      <c r="I57" s="5">
        <v>223839064006</v>
      </c>
      <c r="J57" s="5">
        <v>-1902480011</v>
      </c>
      <c r="K57" s="5">
        <v>-286608490</v>
      </c>
      <c r="L57" s="5">
        <v>-43608211</v>
      </c>
      <c r="M57" s="5">
        <v>-1010311995</v>
      </c>
      <c r="N57" s="5">
        <v>-1285033162</v>
      </c>
      <c r="O57" s="5">
        <v>-614095126</v>
      </c>
    </row>
    <row r="58" spans="2:17" ht="15.5" x14ac:dyDescent="0.35">
      <c r="C58" t="s">
        <v>79</v>
      </c>
      <c r="D58" s="5">
        <v>365230207457</v>
      </c>
      <c r="E58" s="5">
        <v>381183023470</v>
      </c>
      <c r="F58" s="5">
        <v>195282691489</v>
      </c>
      <c r="G58" s="5">
        <v>241384301848</v>
      </c>
      <c r="I58" s="5">
        <v>955426280338</v>
      </c>
      <c r="J58" s="5">
        <v>344891256050</v>
      </c>
      <c r="K58" s="5">
        <v>125303678256</v>
      </c>
      <c r="L58" s="5">
        <v>92758063005</v>
      </c>
      <c r="M58" s="5">
        <v>21046634954</v>
      </c>
      <c r="N58" s="5">
        <v>13861310932</v>
      </c>
      <c r="O58" s="5">
        <v>11528505298</v>
      </c>
      <c r="P58" s="5">
        <v>28056698123</v>
      </c>
      <c r="Q58" s="5">
        <v>547820159</v>
      </c>
    </row>
    <row r="59" spans="2:17" ht="15.5" x14ac:dyDescent="0.35">
      <c r="C59" t="s">
        <v>80</v>
      </c>
      <c r="D59" s="5">
        <v>-104613713888</v>
      </c>
      <c r="E59" s="5">
        <v>-86980212966</v>
      </c>
      <c r="F59" s="5">
        <v>-78935814886</v>
      </c>
      <c r="G59" s="5">
        <v>-43444766822</v>
      </c>
      <c r="I59" s="5">
        <v>-251366602079</v>
      </c>
      <c r="J59" s="5">
        <v>-72510568101</v>
      </c>
      <c r="K59" s="5">
        <v>-57726052927</v>
      </c>
      <c r="L59" s="5">
        <v>-38575647410</v>
      </c>
      <c r="M59" s="5">
        <v>3457996890</v>
      </c>
      <c r="N59" s="5">
        <v>-10449514713</v>
      </c>
      <c r="O59" s="5">
        <v>-9260410385</v>
      </c>
      <c r="P59" s="5">
        <v>-2134524</v>
      </c>
      <c r="Q59" s="5">
        <v>-7132051</v>
      </c>
    </row>
    <row r="60" spans="2:17" ht="15.5" x14ac:dyDescent="0.35">
      <c r="C60" t="s">
        <v>366</v>
      </c>
      <c r="D60" s="5">
        <v>13777829704</v>
      </c>
      <c r="E60" s="5">
        <v>21066993218</v>
      </c>
      <c r="F60" s="5">
        <v>38414865387</v>
      </c>
      <c r="G60" s="5">
        <v>1625879952</v>
      </c>
      <c r="I60" s="5">
        <v>61279314376</v>
      </c>
      <c r="J60" s="5">
        <v>538954781</v>
      </c>
      <c r="K60" s="5">
        <v>186400180</v>
      </c>
      <c r="L60" s="5">
        <v>6469297610</v>
      </c>
      <c r="M60" s="5">
        <v>20826542443</v>
      </c>
      <c r="N60" s="5">
        <v>16086230329</v>
      </c>
      <c r="O60" s="5">
        <v>14217989494</v>
      </c>
      <c r="P60" s="5">
        <v>208256</v>
      </c>
      <c r="Q60" s="5">
        <v>2691618</v>
      </c>
    </row>
    <row r="61" spans="2:17" ht="15.5" x14ac:dyDescent="0.35">
      <c r="C61" t="s">
        <v>26</v>
      </c>
      <c r="D61" s="5">
        <v>-118391543592</v>
      </c>
      <c r="E61" s="5">
        <v>-108047206184</v>
      </c>
      <c r="F61" s="5">
        <v>-117350680273</v>
      </c>
      <c r="G61" s="5">
        <v>-45070646774</v>
      </c>
      <c r="I61" s="5">
        <v>-312645916455</v>
      </c>
      <c r="J61" s="5">
        <v>-73049522882</v>
      </c>
      <c r="K61" s="5">
        <v>-57912453107</v>
      </c>
      <c r="L61" s="5">
        <v>-45044945020</v>
      </c>
      <c r="M61" s="5">
        <v>-17368545553</v>
      </c>
      <c r="N61" s="5">
        <v>-26535745042</v>
      </c>
      <c r="O61" s="5">
        <v>-23478399879</v>
      </c>
      <c r="P61" s="5">
        <v>-2342780</v>
      </c>
      <c r="Q61" s="5">
        <v>-9823669</v>
      </c>
    </row>
    <row r="62" spans="2:17" ht="15.5" x14ac:dyDescent="0.35">
      <c r="C62" t="s">
        <v>81</v>
      </c>
      <c r="D62" s="5">
        <v>-104613713888</v>
      </c>
      <c r="E62" s="5">
        <v>-86980212966</v>
      </c>
      <c r="F62" s="5">
        <v>-78935814886</v>
      </c>
      <c r="G62" s="5">
        <v>-43444766822</v>
      </c>
      <c r="I62" s="5">
        <v>-251366602079</v>
      </c>
      <c r="J62" s="5">
        <v>-72510568101</v>
      </c>
      <c r="K62" s="5">
        <v>-57726052927</v>
      </c>
      <c r="L62" s="5">
        <v>-38575647410</v>
      </c>
      <c r="M62" s="5">
        <v>3457996890</v>
      </c>
      <c r="N62" s="5">
        <v>-10449514713</v>
      </c>
      <c r="O62" s="5">
        <v>-9260410385</v>
      </c>
      <c r="P62" s="5">
        <v>-2134524</v>
      </c>
      <c r="Q62" s="5">
        <v>-7132051</v>
      </c>
    </row>
    <row r="63" spans="2:17" ht="15.5" x14ac:dyDescent="0.35">
      <c r="C63" t="s">
        <v>28</v>
      </c>
      <c r="D63" s="5">
        <v>260616493569</v>
      </c>
      <c r="E63" s="5">
        <v>294202810504</v>
      </c>
      <c r="F63" s="5">
        <v>116346876603</v>
      </c>
      <c r="G63" s="5">
        <v>197939535026</v>
      </c>
      <c r="I63" s="5">
        <v>704059678259</v>
      </c>
      <c r="J63" s="5">
        <v>272380687949</v>
      </c>
      <c r="K63" s="5">
        <v>67577625329</v>
      </c>
      <c r="L63" s="5">
        <v>54182415595</v>
      </c>
      <c r="M63" s="5">
        <v>24504631844</v>
      </c>
      <c r="N63" s="5">
        <v>3411796219</v>
      </c>
      <c r="O63" s="5">
        <v>2268094913</v>
      </c>
      <c r="P63" s="5">
        <v>28054563599</v>
      </c>
      <c r="Q63" s="5">
        <v>540688108</v>
      </c>
    </row>
    <row r="64" spans="2:17" ht="15.5" x14ac:dyDescent="0.35">
      <c r="C64" t="s">
        <v>27</v>
      </c>
      <c r="D64" s="5">
        <v>-19010766823</v>
      </c>
      <c r="E64" s="5">
        <v>8513842236</v>
      </c>
      <c r="F64" s="5">
        <v>-13937517618</v>
      </c>
      <c r="G64" s="5">
        <v>-52805573957</v>
      </c>
      <c r="I64" s="5">
        <v>-71156782186</v>
      </c>
      <c r="J64" s="5">
        <v>-43102216446</v>
      </c>
      <c r="K64" s="5">
        <v>-9320904224</v>
      </c>
      <c r="L64" s="5">
        <v>4263810648</v>
      </c>
      <c r="M64" s="5">
        <v>304354484</v>
      </c>
      <c r="N64" s="5">
        <v>-2487475520</v>
      </c>
      <c r="O64" s="5">
        <v>-97637804</v>
      </c>
      <c r="P64" s="5">
        <v>-216389478</v>
      </c>
      <c r="Q64" s="5">
        <v>-178343550</v>
      </c>
    </row>
    <row r="65" spans="2:17" ht="15.5" x14ac:dyDescent="0.35">
      <c r="C65" t="s">
        <v>82</v>
      </c>
      <c r="J65" s="5">
        <v>-43102216446</v>
      </c>
      <c r="K65" s="5">
        <v>-9318897299</v>
      </c>
      <c r="L65" s="5">
        <v>4268160588</v>
      </c>
      <c r="M65" s="5">
        <v>314869507</v>
      </c>
      <c r="N65" s="5">
        <v>-2436313682</v>
      </c>
      <c r="O65" s="5">
        <v>-68146979</v>
      </c>
      <c r="P65" s="5">
        <v>-216389478</v>
      </c>
      <c r="Q65" s="5">
        <v>-178343550</v>
      </c>
    </row>
    <row r="66" spans="2:17" ht="15.5" x14ac:dyDescent="0.35">
      <c r="C66" t="s">
        <v>367</v>
      </c>
      <c r="K66" s="5">
        <v>-2006925</v>
      </c>
      <c r="L66" s="5">
        <v>-4349940</v>
      </c>
      <c r="M66" s="5">
        <v>-10515023</v>
      </c>
      <c r="N66" s="5">
        <v>-51161838</v>
      </c>
      <c r="O66" s="5">
        <v>-29490825</v>
      </c>
    </row>
    <row r="67" spans="2:17" ht="15.5" x14ac:dyDescent="0.35">
      <c r="C67" t="s">
        <v>84</v>
      </c>
      <c r="D67" s="5">
        <v>-19010766823</v>
      </c>
      <c r="E67" s="5">
        <v>8513842236</v>
      </c>
      <c r="F67" s="5">
        <v>-13937517618</v>
      </c>
      <c r="G67" s="5">
        <v>-52805573957</v>
      </c>
      <c r="I67" s="5">
        <v>-71156782186</v>
      </c>
      <c r="J67" s="5">
        <v>-43102216446</v>
      </c>
      <c r="K67" s="5">
        <v>-9320904224</v>
      </c>
      <c r="L67" s="5">
        <v>4263810648</v>
      </c>
      <c r="M67" s="5">
        <v>304354484</v>
      </c>
      <c r="N67" s="5">
        <v>-2487475520</v>
      </c>
      <c r="O67" s="5">
        <v>-97637804</v>
      </c>
      <c r="P67" s="5">
        <v>-216389478</v>
      </c>
      <c r="Q67" s="5">
        <v>-178343550</v>
      </c>
    </row>
    <row r="68" spans="2:17" ht="15.5" x14ac:dyDescent="0.35">
      <c r="C68" t="s">
        <v>85</v>
      </c>
      <c r="D68" s="5">
        <v>241605726746</v>
      </c>
      <c r="E68" s="5">
        <v>302716652740</v>
      </c>
      <c r="F68" s="5">
        <v>102409358985</v>
      </c>
      <c r="G68" s="5">
        <v>145133961069</v>
      </c>
      <c r="I68" s="5">
        <v>632902896073</v>
      </c>
      <c r="J68" s="5">
        <v>229278471503</v>
      </c>
      <c r="K68" s="5">
        <v>58256721105</v>
      </c>
      <c r="L68" s="5">
        <v>58446226243</v>
      </c>
      <c r="M68" s="5">
        <v>24808986328</v>
      </c>
      <c r="N68" s="5">
        <v>924320699</v>
      </c>
      <c r="O68" s="5">
        <v>2170457109</v>
      </c>
      <c r="P68" s="5">
        <v>27838174121</v>
      </c>
      <c r="Q68" s="5">
        <v>362344558</v>
      </c>
    </row>
    <row r="69" spans="2:17" ht="15.5" x14ac:dyDescent="0.35">
      <c r="C69" t="s">
        <v>86</v>
      </c>
      <c r="E69" s="5">
        <v>-518022313</v>
      </c>
      <c r="F69" s="5">
        <v>248934280</v>
      </c>
      <c r="I69" s="5">
        <v>-269088033</v>
      </c>
      <c r="J69" s="5">
        <v>419799866</v>
      </c>
      <c r="K69" s="5">
        <v>-80449038</v>
      </c>
      <c r="L69" s="5">
        <v>51521115</v>
      </c>
      <c r="M69" s="5">
        <v>102380495</v>
      </c>
      <c r="N69" s="5">
        <v>-14959281</v>
      </c>
      <c r="O69" s="5">
        <v>12787870</v>
      </c>
      <c r="P69" s="5">
        <v>13925416</v>
      </c>
      <c r="Q69" s="5">
        <v>-11089523</v>
      </c>
    </row>
    <row r="70" spans="2:17" ht="15.5" x14ac:dyDescent="0.35">
      <c r="C70" t="s">
        <v>87</v>
      </c>
      <c r="D70" s="5">
        <v>241605726746</v>
      </c>
      <c r="E70" s="5">
        <v>302198630427</v>
      </c>
      <c r="F70" s="5">
        <v>102658293265</v>
      </c>
      <c r="G70" s="5">
        <v>145133961069</v>
      </c>
      <c r="I70" s="5">
        <v>632633808040</v>
      </c>
      <c r="J70" s="5">
        <v>229698271369</v>
      </c>
      <c r="K70" s="5">
        <v>58176272067</v>
      </c>
      <c r="L70" s="5">
        <v>58497747358</v>
      </c>
      <c r="M70" s="5">
        <v>24911366823</v>
      </c>
      <c r="N70" s="5">
        <v>909361418</v>
      </c>
      <c r="O70" s="5">
        <v>2183244979</v>
      </c>
      <c r="P70" s="5">
        <v>27852099537</v>
      </c>
      <c r="Q70" s="5">
        <v>351255035</v>
      </c>
    </row>
    <row r="71" spans="2:17" ht="15.5" x14ac:dyDescent="0.35">
      <c r="C71" t="s">
        <v>88</v>
      </c>
      <c r="D71" s="5">
        <v>241605726746</v>
      </c>
      <c r="E71" s="5">
        <v>302716652740</v>
      </c>
      <c r="F71" s="5">
        <v>102409358985</v>
      </c>
      <c r="G71" s="5">
        <v>145133961069</v>
      </c>
      <c r="I71" s="5">
        <v>632902896073</v>
      </c>
      <c r="J71" s="5">
        <v>229278471503</v>
      </c>
      <c r="K71" s="5">
        <v>58256721105</v>
      </c>
      <c r="L71" s="5">
        <v>58446226243</v>
      </c>
      <c r="M71" s="5">
        <v>24808986328</v>
      </c>
      <c r="N71" s="5">
        <v>924320699</v>
      </c>
      <c r="O71" s="5">
        <v>2170457109</v>
      </c>
      <c r="P71" s="5">
        <v>27838174121</v>
      </c>
      <c r="Q71" s="5">
        <v>362344558</v>
      </c>
    </row>
    <row r="72" spans="2:17" ht="15.5" x14ac:dyDescent="0.35">
      <c r="C72" t="s">
        <v>7</v>
      </c>
      <c r="D72" s="5">
        <v>164505066380</v>
      </c>
      <c r="E72" s="5">
        <v>147988801772</v>
      </c>
      <c r="F72" s="5">
        <v>32892479041</v>
      </c>
      <c r="G72" s="5">
        <v>145335019999</v>
      </c>
      <c r="I72" s="5">
        <v>408794744034</v>
      </c>
      <c r="J72" s="5">
        <v>231600751380</v>
      </c>
      <c r="K72" s="5">
        <v>58462880557</v>
      </c>
      <c r="L72" s="5">
        <v>58541355569</v>
      </c>
      <c r="M72" s="5">
        <v>25921678818</v>
      </c>
      <c r="N72" s="5">
        <v>2194394580</v>
      </c>
      <c r="O72" s="5">
        <v>2797340105</v>
      </c>
      <c r="P72" s="5">
        <v>27852099537</v>
      </c>
      <c r="Q72" s="5">
        <v>351255035</v>
      </c>
    </row>
    <row r="73" spans="2:17" ht="15.5" x14ac:dyDescent="0.35">
      <c r="C73" t="s">
        <v>90</v>
      </c>
      <c r="D73" s="5">
        <v>241605726746</v>
      </c>
      <c r="E73" s="5">
        <v>302716652740</v>
      </c>
      <c r="F73" s="5">
        <v>102409358985</v>
      </c>
      <c r="G73" s="5">
        <v>145133961069</v>
      </c>
      <c r="I73" s="5">
        <v>632902896073</v>
      </c>
      <c r="J73" s="5">
        <v>229278471503</v>
      </c>
      <c r="K73" s="5">
        <v>58256721105</v>
      </c>
      <c r="L73" s="5">
        <v>58446226243</v>
      </c>
      <c r="M73" s="5">
        <v>24808986328</v>
      </c>
      <c r="N73" s="5">
        <v>924320699</v>
      </c>
      <c r="O73" s="5">
        <v>2170457109</v>
      </c>
      <c r="P73" s="5">
        <v>27838174121</v>
      </c>
      <c r="Q73" s="5">
        <v>362344558</v>
      </c>
    </row>
    <row r="74" spans="2:17" ht="15.5" x14ac:dyDescent="0.35">
      <c r="C74" t="s">
        <v>91</v>
      </c>
      <c r="D74" s="5">
        <v>241605726746</v>
      </c>
      <c r="E74" s="5">
        <v>302198630427</v>
      </c>
      <c r="F74" s="5">
        <v>102658293265</v>
      </c>
      <c r="G74" s="5">
        <v>145133961069</v>
      </c>
      <c r="I74" s="5">
        <v>632633808040</v>
      </c>
      <c r="J74" s="5">
        <v>229698271369</v>
      </c>
      <c r="K74" s="5">
        <v>58176272067</v>
      </c>
      <c r="L74" s="5">
        <v>58497747358</v>
      </c>
      <c r="M74" s="5">
        <v>24911366823</v>
      </c>
      <c r="N74" s="5">
        <v>909361418</v>
      </c>
      <c r="O74" s="5">
        <v>2183244979</v>
      </c>
      <c r="P74" s="5">
        <v>27852099537</v>
      </c>
      <c r="Q74" s="5">
        <v>351255035</v>
      </c>
    </row>
    <row r="75" spans="2:17" ht="15.5" x14ac:dyDescent="0.35">
      <c r="C75" t="s">
        <v>158</v>
      </c>
    </row>
    <row r="76" spans="2:17" ht="15.5" x14ac:dyDescent="0.35">
      <c r="C76" t="s">
        <v>92</v>
      </c>
      <c r="D76" s="5">
        <v>241605726746</v>
      </c>
      <c r="E76" s="5">
        <v>302198630427</v>
      </c>
      <c r="F76" s="5">
        <v>102658293265</v>
      </c>
      <c r="G76" s="5">
        <v>145133961069</v>
      </c>
      <c r="I76" s="5">
        <v>632633808040</v>
      </c>
      <c r="J76" s="5">
        <v>229698271369</v>
      </c>
      <c r="K76" s="5">
        <v>58176272067</v>
      </c>
      <c r="L76" s="5">
        <v>58497747358</v>
      </c>
      <c r="M76" s="5">
        <v>24911366823</v>
      </c>
      <c r="N76" s="5">
        <v>909361418</v>
      </c>
      <c r="O76" s="5">
        <v>2183244979</v>
      </c>
      <c r="P76" s="5">
        <v>27852099537</v>
      </c>
      <c r="Q76" s="5">
        <v>351255035</v>
      </c>
    </row>
    <row r="78" spans="2:17" ht="15.5" x14ac:dyDescent="0.35">
      <c r="B78" t="s">
        <v>93</v>
      </c>
      <c r="C78" t="s">
        <v>94</v>
      </c>
    </row>
    <row r="79" spans="2:17" ht="15.5" x14ac:dyDescent="0.35">
      <c r="C79" t="s">
        <v>95</v>
      </c>
    </row>
    <row r="80" spans="2:17" ht="15.5" x14ac:dyDescent="0.35">
      <c r="C80" t="s">
        <v>19</v>
      </c>
      <c r="D80" s="5">
        <v>5441935655651</v>
      </c>
      <c r="E80" s="5">
        <v>6164698518517</v>
      </c>
      <c r="F80" s="5">
        <v>5731984465903</v>
      </c>
      <c r="G80" s="5">
        <v>1035154522519</v>
      </c>
      <c r="I80" s="5">
        <v>6164698518517</v>
      </c>
      <c r="J80" s="5">
        <v>18495026165</v>
      </c>
      <c r="K80" s="5">
        <v>40072539130</v>
      </c>
      <c r="L80" s="5">
        <v>20928775242</v>
      </c>
      <c r="M80" s="5">
        <v>10565474157</v>
      </c>
      <c r="N80" s="5">
        <v>26212493430</v>
      </c>
      <c r="O80" s="5">
        <v>6377010287</v>
      </c>
      <c r="P80" s="5">
        <v>830867510</v>
      </c>
      <c r="Q80" s="5">
        <v>1315436069</v>
      </c>
    </row>
    <row r="81" spans="3:17" ht="15.5" x14ac:dyDescent="0.35">
      <c r="C81" t="s">
        <v>96</v>
      </c>
      <c r="D81" s="5">
        <v>185729352781</v>
      </c>
      <c r="E81" s="5">
        <v>222926379460</v>
      </c>
      <c r="F81" s="5">
        <v>520600246208</v>
      </c>
      <c r="G81" s="5">
        <v>185542564447</v>
      </c>
      <c r="I81" s="5">
        <v>222926379460</v>
      </c>
      <c r="J81" s="5">
        <v>136493664425</v>
      </c>
      <c r="K81" s="5">
        <v>90952347081</v>
      </c>
      <c r="L81" s="5">
        <v>103324783648</v>
      </c>
      <c r="M81" s="5">
        <v>25830523681</v>
      </c>
      <c r="N81" s="5">
        <v>21161532081</v>
      </c>
      <c r="O81" s="5">
        <v>29951973107</v>
      </c>
      <c r="P81" s="5">
        <v>3255414147</v>
      </c>
      <c r="Q81" s="5">
        <v>3080963715</v>
      </c>
    </row>
    <row r="82" spans="3:17" ht="15.5" x14ac:dyDescent="0.35">
      <c r="C82" t="s">
        <v>97</v>
      </c>
    </row>
    <row r="83" spans="3:17" ht="15.5" x14ac:dyDescent="0.35">
      <c r="C83" t="s">
        <v>98</v>
      </c>
      <c r="D83" s="5">
        <v>1012719819</v>
      </c>
      <c r="E83" s="5">
        <v>322101701251</v>
      </c>
      <c r="F83" s="5">
        <v>315352522917</v>
      </c>
      <c r="G83" s="5">
        <v>307332910933</v>
      </c>
      <c r="I83" s="5">
        <v>322101701251</v>
      </c>
      <c r="J83" s="5">
        <v>301212468808</v>
      </c>
    </row>
    <row r="84" spans="3:17" ht="15.5" x14ac:dyDescent="0.35">
      <c r="C84" t="s">
        <v>99</v>
      </c>
      <c r="D84" s="5">
        <v>185729352781</v>
      </c>
      <c r="E84" s="5">
        <v>222926379460</v>
      </c>
      <c r="F84" s="5">
        <v>520600246208</v>
      </c>
      <c r="G84" s="5">
        <v>185542564447</v>
      </c>
      <c r="I84" s="5">
        <v>222926379460</v>
      </c>
      <c r="J84" s="5">
        <v>136493664425</v>
      </c>
      <c r="K84" s="5">
        <v>90952347081</v>
      </c>
      <c r="L84" s="5">
        <v>103324783648</v>
      </c>
      <c r="M84" s="5">
        <v>25830523681</v>
      </c>
      <c r="N84" s="5">
        <v>21161532081</v>
      </c>
      <c r="O84" s="5">
        <v>29951973107</v>
      </c>
      <c r="P84" s="5">
        <v>3255414147</v>
      </c>
      <c r="Q84" s="5">
        <v>3080963715</v>
      </c>
    </row>
    <row r="85" spans="3:17" ht="15.5" x14ac:dyDescent="0.35">
      <c r="C85" t="s">
        <v>100</v>
      </c>
      <c r="D85" s="5">
        <v>91097070949</v>
      </c>
      <c r="E85" s="5">
        <v>2508921949</v>
      </c>
      <c r="F85" s="5">
        <v>1059124660</v>
      </c>
      <c r="I85" s="5">
        <v>2508921949</v>
      </c>
      <c r="N85" s="5">
        <v>54354902</v>
      </c>
      <c r="O85" s="5">
        <v>1500000</v>
      </c>
      <c r="P85" s="5">
        <v>5600000</v>
      </c>
    </row>
    <row r="86" spans="3:17" ht="15.5" x14ac:dyDescent="0.35">
      <c r="C86" t="s">
        <v>101</v>
      </c>
      <c r="D86" s="5">
        <v>91097070949</v>
      </c>
      <c r="E86" s="5">
        <v>2508921949</v>
      </c>
      <c r="F86" s="5">
        <v>1059124660</v>
      </c>
      <c r="I86" s="5">
        <v>2508921949</v>
      </c>
      <c r="N86" s="5">
        <v>54354902</v>
      </c>
      <c r="O86" s="5">
        <v>1500000</v>
      </c>
      <c r="P86" s="5">
        <v>5600000</v>
      </c>
    </row>
    <row r="87" spans="3:17" ht="15.5" x14ac:dyDescent="0.35">
      <c r="C87" t="s">
        <v>103</v>
      </c>
      <c r="D87" s="5">
        <v>1935173408821</v>
      </c>
      <c r="E87" s="5">
        <v>965970457939</v>
      </c>
      <c r="I87" s="5">
        <v>965970457939</v>
      </c>
      <c r="M87" s="5">
        <v>3551534255</v>
      </c>
      <c r="N87" s="5">
        <v>3612032330</v>
      </c>
      <c r="O87" s="5">
        <v>3776111754</v>
      </c>
      <c r="P87" s="5">
        <v>5153607243</v>
      </c>
      <c r="Q87" s="5">
        <v>5315943514</v>
      </c>
    </row>
    <row r="88" spans="3:17" ht="15.5" x14ac:dyDescent="0.35">
      <c r="C88" t="s">
        <v>78</v>
      </c>
      <c r="D88" s="5">
        <v>-312728138</v>
      </c>
      <c r="E88" s="5">
        <v>-312728138</v>
      </c>
      <c r="F88" s="5">
        <v>-312728138</v>
      </c>
      <c r="G88" s="5">
        <v>1008513233927</v>
      </c>
      <c r="I88" s="5">
        <v>-312728138</v>
      </c>
      <c r="J88" s="5">
        <v>2905639379</v>
      </c>
      <c r="K88" s="5">
        <v>74688970969</v>
      </c>
      <c r="L88" s="5">
        <v>2905639379</v>
      </c>
      <c r="M88" s="5">
        <v>2905639379</v>
      </c>
    </row>
    <row r="89" spans="3:17" ht="15.5" x14ac:dyDescent="0.35">
      <c r="C89" t="s">
        <v>104</v>
      </c>
      <c r="D89" s="5">
        <v>9772658347445</v>
      </c>
      <c r="E89" s="5">
        <v>8687860378464</v>
      </c>
      <c r="F89" s="5">
        <v>7235855566472</v>
      </c>
      <c r="G89" s="5">
        <v>1946118442867</v>
      </c>
      <c r="I89" s="5">
        <v>8687860378464</v>
      </c>
      <c r="J89" s="5">
        <v>586347200651</v>
      </c>
      <c r="K89" s="5">
        <v>262832995400</v>
      </c>
      <c r="L89" s="5">
        <v>219118682228</v>
      </c>
      <c r="M89" s="5">
        <v>96848931026</v>
      </c>
      <c r="N89" s="5">
        <v>117363600593</v>
      </c>
      <c r="O89" s="5">
        <v>43457125105</v>
      </c>
      <c r="P89" s="5">
        <v>11082650345</v>
      </c>
      <c r="Q89" s="5">
        <v>10652610194</v>
      </c>
    </row>
    <row r="90" spans="3:17" ht="15.5" x14ac:dyDescent="0.35">
      <c r="C90" t="s">
        <v>105</v>
      </c>
    </row>
    <row r="91" spans="3:17" ht="15.5" x14ac:dyDescent="0.35">
      <c r="C91" t="s">
        <v>368</v>
      </c>
      <c r="L91" s="5">
        <v>120262110434</v>
      </c>
      <c r="M91" s="5">
        <v>250341415974</v>
      </c>
      <c r="N91" s="5">
        <v>284399555477</v>
      </c>
      <c r="O91" s="5">
        <v>280792247487</v>
      </c>
      <c r="P91" s="5">
        <v>236908995890</v>
      </c>
    </row>
    <row r="92" spans="3:17" ht="15.5" x14ac:dyDescent="0.35">
      <c r="C92" t="s">
        <v>106</v>
      </c>
      <c r="D92" s="5">
        <v>5319946804468</v>
      </c>
      <c r="E92" s="5">
        <v>5219184386180</v>
      </c>
      <c r="F92" s="5">
        <v>4442966178779</v>
      </c>
      <c r="G92" s="5">
        <v>3289432111615</v>
      </c>
      <c r="I92" s="5">
        <v>5219184386180</v>
      </c>
      <c r="J92" s="5">
        <v>2299004659722</v>
      </c>
      <c r="K92" s="5">
        <v>1198007694498</v>
      </c>
      <c r="L92" s="5">
        <v>1047098918816</v>
      </c>
      <c r="M92" s="5">
        <v>531753894325</v>
      </c>
      <c r="N92" s="5">
        <v>105483450938</v>
      </c>
      <c r="O92" s="5">
        <v>92522756129</v>
      </c>
      <c r="P92" s="5">
        <v>735081695</v>
      </c>
      <c r="Q92" s="5">
        <v>1078978089</v>
      </c>
    </row>
    <row r="93" spans="3:17" ht="15.5" x14ac:dyDescent="0.35">
      <c r="C93" t="s">
        <v>107</v>
      </c>
      <c r="D93" s="5">
        <v>2612663658</v>
      </c>
      <c r="E93" s="5">
        <v>2612663658</v>
      </c>
      <c r="F93" s="5">
        <v>2612663658</v>
      </c>
      <c r="I93" s="5">
        <v>2612663658</v>
      </c>
    </row>
    <row r="94" spans="3:17" ht="15.5" x14ac:dyDescent="0.35">
      <c r="C94" t="s">
        <v>109</v>
      </c>
      <c r="D94" s="5">
        <v>1923931949</v>
      </c>
      <c r="E94" s="5">
        <v>1923931949</v>
      </c>
      <c r="F94" s="5">
        <v>2398041945</v>
      </c>
      <c r="G94" s="5">
        <v>1177123787</v>
      </c>
      <c r="I94" s="5">
        <v>1923931949</v>
      </c>
      <c r="J94" s="5">
        <v>1177123782</v>
      </c>
      <c r="K94" s="5">
        <v>1522094349</v>
      </c>
      <c r="L94" s="5">
        <v>6103478473</v>
      </c>
      <c r="M94" s="5">
        <v>1285367542</v>
      </c>
      <c r="N94" s="5">
        <v>240469424</v>
      </c>
      <c r="O94" s="5">
        <v>182631103</v>
      </c>
      <c r="P94" s="5">
        <v>147160456</v>
      </c>
      <c r="Q94" s="5">
        <v>118532221</v>
      </c>
    </row>
    <row r="95" spans="3:17" ht="15.5" x14ac:dyDescent="0.35">
      <c r="C95" t="s">
        <v>110</v>
      </c>
      <c r="D95" s="5">
        <v>6423647082668</v>
      </c>
      <c r="E95" s="5">
        <v>6481801847708</v>
      </c>
      <c r="F95" s="5">
        <v>5304409344625</v>
      </c>
      <c r="G95" s="5">
        <v>3311610703011</v>
      </c>
      <c r="I95" s="5">
        <v>6481801847708</v>
      </c>
      <c r="J95" s="5">
        <v>2321068531723</v>
      </c>
      <c r="K95" s="5">
        <v>1301396619146</v>
      </c>
      <c r="L95" s="5">
        <v>1188615711558</v>
      </c>
      <c r="M95" s="5">
        <v>799460519850</v>
      </c>
      <c r="N95" s="5">
        <v>393136675839</v>
      </c>
      <c r="O95" s="5">
        <v>375927634719</v>
      </c>
      <c r="P95" s="5">
        <v>237791238041</v>
      </c>
      <c r="Q95" s="5">
        <v>1197510310</v>
      </c>
    </row>
    <row r="96" spans="3:17" ht="15.5" x14ac:dyDescent="0.35">
      <c r="C96" t="s">
        <v>111</v>
      </c>
      <c r="D96" s="5">
        <v>16196305430113</v>
      </c>
      <c r="E96" s="5">
        <v>15169662226172</v>
      </c>
      <c r="F96" s="5">
        <v>12540264911097</v>
      </c>
      <c r="G96" s="5">
        <v>5257729145878</v>
      </c>
      <c r="I96" s="5">
        <v>15169662226172</v>
      </c>
      <c r="J96" s="5">
        <v>2907415732374</v>
      </c>
      <c r="K96" s="5">
        <v>1564229614546</v>
      </c>
      <c r="L96" s="5">
        <v>1407734393786</v>
      </c>
      <c r="M96" s="5">
        <v>896309450876</v>
      </c>
      <c r="N96" s="5">
        <v>510500276432</v>
      </c>
      <c r="O96" s="5">
        <v>419384759824</v>
      </c>
      <c r="P96" s="5">
        <v>248873888386</v>
      </c>
      <c r="Q96" s="5">
        <v>11850120504</v>
      </c>
    </row>
    <row r="97" spans="3:17" ht="15.5" x14ac:dyDescent="0.35">
      <c r="C97" t="s">
        <v>112</v>
      </c>
    </row>
    <row r="98" spans="3:17" ht="15.5" x14ac:dyDescent="0.35">
      <c r="C98" t="s">
        <v>113</v>
      </c>
    </row>
    <row r="99" spans="3:17" ht="15.5" x14ac:dyDescent="0.35">
      <c r="C99" t="s">
        <v>114</v>
      </c>
      <c r="D99" s="5">
        <v>5129218941775</v>
      </c>
      <c r="E99" s="5">
        <v>3981006903219</v>
      </c>
      <c r="F99" s="5">
        <v>2104268005958</v>
      </c>
      <c r="G99" s="5">
        <v>1008686524502</v>
      </c>
      <c r="I99" s="5">
        <v>3981006903219</v>
      </c>
      <c r="J99" s="5">
        <v>583511605222</v>
      </c>
      <c r="K99" s="5">
        <v>222841096106</v>
      </c>
      <c r="L99" s="5">
        <v>131024915221</v>
      </c>
      <c r="M99" s="5">
        <v>87198032789</v>
      </c>
      <c r="N99" s="5">
        <v>49826734387</v>
      </c>
      <c r="O99" s="5">
        <v>193391735914</v>
      </c>
      <c r="P99" s="5">
        <v>9047667273</v>
      </c>
      <c r="Q99" s="5">
        <v>10393036225</v>
      </c>
    </row>
    <row r="100" spans="3:17" ht="15.5" x14ac:dyDescent="0.35">
      <c r="C100" t="s">
        <v>115</v>
      </c>
    </row>
    <row r="101" spans="3:17" ht="15.5" x14ac:dyDescent="0.35">
      <c r="C101" t="s">
        <v>312</v>
      </c>
      <c r="D101" s="5">
        <v>816454291468</v>
      </c>
      <c r="E101" s="5">
        <v>407279864988</v>
      </c>
      <c r="F101" s="5">
        <v>55453380904</v>
      </c>
      <c r="G101" s="5">
        <v>78542470614</v>
      </c>
      <c r="I101" s="5">
        <v>407279864988</v>
      </c>
      <c r="J101" s="5">
        <v>33001370287</v>
      </c>
      <c r="K101" s="5">
        <v>48646099251</v>
      </c>
      <c r="L101" s="5">
        <v>19941152532</v>
      </c>
      <c r="M101" s="5">
        <v>19247170185</v>
      </c>
      <c r="N101" s="5">
        <v>7215213744</v>
      </c>
      <c r="O101" s="5">
        <v>4682014159</v>
      </c>
      <c r="P101" s="5">
        <v>2755525900</v>
      </c>
      <c r="Q101" s="5">
        <v>1852093000</v>
      </c>
    </row>
    <row r="102" spans="3:17" ht="15.5" x14ac:dyDescent="0.35">
      <c r="C102" t="s">
        <v>116</v>
      </c>
    </row>
    <row r="103" spans="3:17" ht="15.5" x14ac:dyDescent="0.35">
      <c r="C103" t="s">
        <v>318</v>
      </c>
      <c r="D103" s="5">
        <v>1012719819</v>
      </c>
      <c r="E103" s="5">
        <v>322101701251</v>
      </c>
      <c r="F103" s="5">
        <v>315352522917</v>
      </c>
      <c r="G103" s="5">
        <v>307332910933</v>
      </c>
      <c r="I103" s="5">
        <v>322101701251</v>
      </c>
      <c r="J103" s="5">
        <v>301212468808</v>
      </c>
    </row>
    <row r="104" spans="3:17" ht="15.5" x14ac:dyDescent="0.35">
      <c r="C104" t="s">
        <v>118</v>
      </c>
      <c r="D104" s="5">
        <v>215593224612</v>
      </c>
      <c r="E104" s="5">
        <v>192225819868</v>
      </c>
      <c r="F104" s="5">
        <v>165688963009</v>
      </c>
      <c r="G104" s="5">
        <v>140755729283</v>
      </c>
      <c r="I104" s="5">
        <v>192225819868</v>
      </c>
      <c r="J104" s="5">
        <v>112370069339</v>
      </c>
      <c r="K104" s="5">
        <v>24623870445</v>
      </c>
      <c r="L104" s="5">
        <v>10638891797</v>
      </c>
      <c r="M104" s="5">
        <v>6106357807</v>
      </c>
      <c r="N104" s="5">
        <v>1217045220</v>
      </c>
      <c r="O104" s="5">
        <v>2883223098</v>
      </c>
      <c r="P104" s="5">
        <v>485624602</v>
      </c>
      <c r="Q104" s="5">
        <v>231186350</v>
      </c>
    </row>
    <row r="105" spans="3:17" ht="15.5" x14ac:dyDescent="0.35">
      <c r="C105" t="s">
        <v>119</v>
      </c>
      <c r="D105" s="5">
        <v>35783327171</v>
      </c>
      <c r="E105" s="5">
        <v>34815168105</v>
      </c>
      <c r="F105" s="5">
        <v>17324660990</v>
      </c>
      <c r="G105" s="5">
        <v>23590360016</v>
      </c>
      <c r="I105" s="5">
        <v>34815168105</v>
      </c>
      <c r="J105" s="5">
        <v>5109714952</v>
      </c>
      <c r="K105" s="5">
        <v>2758312148</v>
      </c>
      <c r="L105" s="5">
        <v>2892816445</v>
      </c>
      <c r="M105" s="5">
        <v>629500000</v>
      </c>
      <c r="N105" s="5">
        <v>453261339</v>
      </c>
      <c r="O105" s="5">
        <v>687917243</v>
      </c>
      <c r="P105" s="5">
        <v>225000000</v>
      </c>
      <c r="Q105" s="5">
        <v>150000000</v>
      </c>
    </row>
    <row r="106" spans="3:17" ht="15.5" x14ac:dyDescent="0.35">
      <c r="C106" t="s">
        <v>311</v>
      </c>
      <c r="D106" s="5">
        <v>1671824550000</v>
      </c>
      <c r="E106" s="5">
        <v>1351825000000</v>
      </c>
      <c r="I106" s="5">
        <v>1351825000000</v>
      </c>
      <c r="M106" s="5">
        <v>25000000000</v>
      </c>
      <c r="N106" s="5">
        <v>25000000000</v>
      </c>
      <c r="O106" s="5">
        <v>175000000000</v>
      </c>
    </row>
    <row r="107" spans="3:17" ht="15.5" x14ac:dyDescent="0.35">
      <c r="C107" t="s">
        <v>313</v>
      </c>
    </row>
    <row r="108" spans="3:17" ht="15.5" x14ac:dyDescent="0.35">
      <c r="C108" t="s">
        <v>125</v>
      </c>
      <c r="D108" s="5">
        <v>1980279614</v>
      </c>
      <c r="E108" s="5">
        <v>1736677148</v>
      </c>
      <c r="F108" s="5">
        <v>946075742</v>
      </c>
      <c r="G108" s="5">
        <v>1038876130</v>
      </c>
      <c r="I108" s="5">
        <v>1736677148</v>
      </c>
      <c r="J108" s="5">
        <v>726049149</v>
      </c>
      <c r="L108" s="5">
        <v>50569168</v>
      </c>
      <c r="M108" s="5">
        <v>633883714</v>
      </c>
    </row>
    <row r="109" spans="3:17" ht="15.5" x14ac:dyDescent="0.35">
      <c r="C109" t="s">
        <v>639</v>
      </c>
      <c r="D109" s="5">
        <v>555479362890</v>
      </c>
      <c r="E109" s="5">
        <v>555479362890</v>
      </c>
      <c r="F109" s="5">
        <v>555028381560</v>
      </c>
      <c r="I109" s="5">
        <v>555479362890</v>
      </c>
    </row>
    <row r="110" spans="3:17" ht="15.5" x14ac:dyDescent="0.35">
      <c r="C110" t="s">
        <v>314</v>
      </c>
      <c r="D110" s="5">
        <v>330899131537</v>
      </c>
      <c r="E110" s="5">
        <v>343386573859</v>
      </c>
      <c r="F110" s="5">
        <v>174539509863</v>
      </c>
      <c r="G110" s="5">
        <v>682199807143</v>
      </c>
      <c r="I110" s="5">
        <v>343386573859</v>
      </c>
      <c r="J110" s="5">
        <v>237250226847</v>
      </c>
      <c r="K110" s="5">
        <v>260319583906</v>
      </c>
      <c r="L110" s="5">
        <v>327753393233</v>
      </c>
      <c r="M110" s="5">
        <v>117482055905</v>
      </c>
    </row>
    <row r="111" spans="3:17" ht="15.5" x14ac:dyDescent="0.35">
      <c r="C111" t="s">
        <v>315</v>
      </c>
      <c r="D111" s="5">
        <v>1083625600835</v>
      </c>
      <c r="E111" s="5">
        <v>1010385452133</v>
      </c>
      <c r="F111" s="5">
        <v>910734362766</v>
      </c>
      <c r="G111" s="5">
        <v>579723077966</v>
      </c>
      <c r="I111" s="5">
        <v>1010385452133</v>
      </c>
      <c r="J111" s="5">
        <v>248077865823</v>
      </c>
      <c r="K111" s="5">
        <v>109572836938</v>
      </c>
      <c r="L111" s="5">
        <v>86846719624</v>
      </c>
      <c r="M111" s="5">
        <v>35389232548</v>
      </c>
      <c r="N111" s="5">
        <v>14768004751</v>
      </c>
      <c r="O111" s="5">
        <v>10097247114</v>
      </c>
    </row>
    <row r="112" spans="3:17" ht="15.5" x14ac:dyDescent="0.35">
      <c r="C112" t="s">
        <v>121</v>
      </c>
      <c r="D112" s="5">
        <v>2307535908575</v>
      </c>
      <c r="E112" s="5">
        <v>2670710469936</v>
      </c>
      <c r="F112" s="5">
        <v>2249291130069</v>
      </c>
      <c r="G112" s="5">
        <v>2050220795387</v>
      </c>
      <c r="I112" s="5">
        <v>2670710469936</v>
      </c>
      <c r="J112" s="5">
        <v>1354060797961</v>
      </c>
      <c r="K112" s="5">
        <v>598742544193</v>
      </c>
      <c r="L112" s="5">
        <v>663982480493</v>
      </c>
      <c r="M112" s="5">
        <v>293156019181</v>
      </c>
      <c r="N112" s="5">
        <v>47451557215</v>
      </c>
      <c r="O112" s="5">
        <v>193417822570</v>
      </c>
      <c r="P112" s="5">
        <v>210668129752</v>
      </c>
      <c r="Q112" s="5">
        <v>151092455</v>
      </c>
    </row>
    <row r="113" spans="3:17" ht="15.5" x14ac:dyDescent="0.35">
      <c r="C113" t="s">
        <v>122</v>
      </c>
      <c r="D113" s="5">
        <v>2307535908575</v>
      </c>
      <c r="E113" s="5">
        <v>2670710469936</v>
      </c>
      <c r="F113" s="5">
        <v>2249291130069</v>
      </c>
      <c r="G113" s="5">
        <v>2050220795387</v>
      </c>
      <c r="I113" s="5">
        <v>2670710469936</v>
      </c>
      <c r="J113" s="5">
        <v>1354060797961</v>
      </c>
      <c r="K113" s="5">
        <v>598742544193</v>
      </c>
      <c r="L113" s="5">
        <v>663982480493</v>
      </c>
      <c r="M113" s="5">
        <v>293156019181</v>
      </c>
      <c r="N113" s="5">
        <v>47451557215</v>
      </c>
      <c r="O113" s="5">
        <v>193417822570</v>
      </c>
      <c r="P113" s="5">
        <v>210668129752</v>
      </c>
      <c r="Q113" s="5">
        <v>151092455</v>
      </c>
    </row>
    <row r="114" spans="3:17" ht="15.5" x14ac:dyDescent="0.35">
      <c r="C114" t="s">
        <v>557</v>
      </c>
      <c r="D114" s="5">
        <v>339872787646</v>
      </c>
      <c r="E114" s="5">
        <v>357040374089</v>
      </c>
      <c r="F114" s="5">
        <v>334491779205</v>
      </c>
      <c r="G114" s="5">
        <v>368005344427</v>
      </c>
      <c r="I114" s="5">
        <v>357040374089</v>
      </c>
      <c r="J114" s="5">
        <v>39377574929</v>
      </c>
      <c r="K114" s="5">
        <v>10358361195</v>
      </c>
      <c r="L114" s="5">
        <v>3613786228</v>
      </c>
      <c r="M114" s="5">
        <v>26383028997</v>
      </c>
      <c r="N114" s="5">
        <v>20884469277</v>
      </c>
      <c r="O114" s="5">
        <v>163503474088</v>
      </c>
      <c r="P114" s="5">
        <v>210519936353</v>
      </c>
    </row>
    <row r="115" spans="3:17" ht="15.5" x14ac:dyDescent="0.35">
      <c r="C115" t="s">
        <v>347</v>
      </c>
      <c r="D115" s="5">
        <v>3748341694</v>
      </c>
      <c r="E115" s="5">
        <v>3748341694</v>
      </c>
      <c r="G115" s="5">
        <v>4589056790</v>
      </c>
      <c r="I115" s="5">
        <v>3748341694</v>
      </c>
      <c r="J115" s="5">
        <v>4589056790</v>
      </c>
    </row>
    <row r="116" spans="3:17" ht="15.5" x14ac:dyDescent="0.35">
      <c r="C116" t="s">
        <v>316</v>
      </c>
    </row>
    <row r="117" spans="3:17" ht="15.5" x14ac:dyDescent="0.35">
      <c r="C117" t="s">
        <v>765</v>
      </c>
      <c r="D117" s="5">
        <v>454192573441</v>
      </c>
      <c r="E117" s="5">
        <v>454192573441</v>
      </c>
      <c r="F117" s="5">
        <v>498120280629</v>
      </c>
      <c r="G117" s="5">
        <v>439517247352</v>
      </c>
      <c r="I117" s="5">
        <v>454192573441</v>
      </c>
      <c r="J117" s="5">
        <v>447452484087</v>
      </c>
    </row>
    <row r="118" spans="3:17" ht="15.5" x14ac:dyDescent="0.35">
      <c r="C118" t="s">
        <v>317</v>
      </c>
      <c r="D118" s="5">
        <v>1948277769488</v>
      </c>
      <c r="E118" s="5">
        <v>1972792133637</v>
      </c>
      <c r="F118" s="5">
        <v>1580691064447</v>
      </c>
      <c r="G118" s="5">
        <v>1306485009562</v>
      </c>
      <c r="I118" s="5">
        <v>1972792133637</v>
      </c>
      <c r="J118" s="5">
        <v>878166606752</v>
      </c>
      <c r="K118" s="5">
        <v>487278761947</v>
      </c>
      <c r="L118" s="5">
        <v>569808667126</v>
      </c>
      <c r="M118" s="5">
        <v>265734924864</v>
      </c>
      <c r="N118" s="5">
        <v>26277312909</v>
      </c>
      <c r="O118" s="5">
        <v>29870739060</v>
      </c>
    </row>
    <row r="119" spans="3:17" ht="15.5" x14ac:dyDescent="0.35">
      <c r="C119" t="s">
        <v>127</v>
      </c>
      <c r="D119" s="5">
        <v>7436754850350</v>
      </c>
      <c r="E119" s="5">
        <v>6651717373155</v>
      </c>
      <c r="F119" s="5">
        <v>4353559136027</v>
      </c>
      <c r="G119" s="5">
        <v>3058907319889</v>
      </c>
      <c r="I119" s="5">
        <v>6651717373155</v>
      </c>
      <c r="J119" s="5">
        <v>1937572403183</v>
      </c>
      <c r="K119" s="5">
        <v>821583640299</v>
      </c>
      <c r="L119" s="5">
        <v>795007395714</v>
      </c>
      <c r="M119" s="5">
        <v>380354051970</v>
      </c>
      <c r="N119" s="5">
        <v>97278291602</v>
      </c>
      <c r="O119" s="5">
        <v>386809558484</v>
      </c>
      <c r="P119" s="5">
        <v>219715797025</v>
      </c>
      <c r="Q119" s="5">
        <v>10544128680</v>
      </c>
    </row>
    <row r="120" spans="3:17" ht="15.5" x14ac:dyDescent="0.35">
      <c r="C120" t="s">
        <v>128</v>
      </c>
    </row>
    <row r="121" spans="3:17" ht="15.5" x14ac:dyDescent="0.35">
      <c r="C121" t="s">
        <v>129</v>
      </c>
      <c r="D121" s="5">
        <v>530854901500</v>
      </c>
      <c r="E121" s="5">
        <v>530854901500</v>
      </c>
      <c r="F121" s="5">
        <v>530854901500</v>
      </c>
      <c r="G121" s="5">
        <v>235935511800</v>
      </c>
      <c r="I121" s="5">
        <v>530854901500</v>
      </c>
      <c r="J121" s="5">
        <v>235935511800</v>
      </c>
      <c r="K121" s="5">
        <v>225532128700</v>
      </c>
      <c r="L121" s="5">
        <v>225532128700</v>
      </c>
      <c r="M121" s="5">
        <v>205029228600</v>
      </c>
      <c r="N121" s="5">
        <v>194707700000</v>
      </c>
      <c r="O121" s="5">
        <v>750000000</v>
      </c>
      <c r="P121" s="5">
        <v>750000000</v>
      </c>
      <c r="Q121" s="5">
        <v>750000000</v>
      </c>
    </row>
    <row r="122" spans="3:17" ht="15.5" x14ac:dyDescent="0.35">
      <c r="C122" t="s">
        <v>130</v>
      </c>
      <c r="D122" s="5">
        <v>5959619243266</v>
      </c>
      <c r="E122" s="5">
        <v>5959619243266</v>
      </c>
      <c r="F122" s="5">
        <v>5930096816693</v>
      </c>
      <c r="G122" s="5">
        <v>328521140531</v>
      </c>
      <c r="I122" s="5">
        <v>5959619243266</v>
      </c>
      <c r="J122" s="5">
        <v>328521140531</v>
      </c>
      <c r="K122" s="5">
        <v>267141192041</v>
      </c>
      <c r="L122" s="5">
        <v>267141192041</v>
      </c>
      <c r="M122" s="5">
        <v>249508697451</v>
      </c>
      <c r="N122" s="5">
        <v>188611678711</v>
      </c>
      <c r="O122" s="5">
        <v>3125956639</v>
      </c>
      <c r="P122" s="5">
        <v>3125956639</v>
      </c>
      <c r="Q122" s="5">
        <v>3125956639</v>
      </c>
    </row>
    <row r="123" spans="3:17" ht="15.5" x14ac:dyDescent="0.35">
      <c r="C123" t="s">
        <v>131</v>
      </c>
      <c r="D123" s="5">
        <v>973786358863</v>
      </c>
      <c r="E123" s="5">
        <v>809281292483</v>
      </c>
      <c r="F123" s="5">
        <v>655252715931</v>
      </c>
      <c r="G123" s="5">
        <v>625494372291</v>
      </c>
      <c r="I123" s="5">
        <v>809281292483</v>
      </c>
      <c r="J123" s="5">
        <v>402299619306</v>
      </c>
      <c r="K123" s="5">
        <v>173199784351</v>
      </c>
      <c r="L123" s="5">
        <v>114736903794</v>
      </c>
      <c r="M123" s="5">
        <v>56195548225</v>
      </c>
      <c r="N123" s="5">
        <v>30273869407</v>
      </c>
      <c r="O123" s="5">
        <v>28079474827</v>
      </c>
      <c r="P123" s="5">
        <v>25282134722</v>
      </c>
      <c r="Q123" s="5">
        <v>-2569964815</v>
      </c>
    </row>
    <row r="124" spans="3:17" ht="15.5" x14ac:dyDescent="0.35">
      <c r="C124" t="s">
        <v>134</v>
      </c>
      <c r="D124" s="5">
        <v>973786358863</v>
      </c>
      <c r="E124" s="5">
        <v>809281292483</v>
      </c>
      <c r="F124" s="5">
        <v>655252715931</v>
      </c>
      <c r="G124" s="5">
        <v>625494372291</v>
      </c>
      <c r="I124" s="5">
        <v>809281292483</v>
      </c>
      <c r="J124" s="5">
        <v>402299619306</v>
      </c>
      <c r="K124" s="5">
        <v>173199784351</v>
      </c>
      <c r="L124" s="5">
        <v>114736903794</v>
      </c>
      <c r="M124" s="5">
        <v>56195548225</v>
      </c>
      <c r="N124" s="5">
        <v>30273869407</v>
      </c>
      <c r="O124" s="5">
        <v>28079474827</v>
      </c>
      <c r="P124" s="5">
        <v>25282134722</v>
      </c>
      <c r="Q124" s="5">
        <v>-2569964815</v>
      </c>
    </row>
    <row r="125" spans="3:17" ht="15.5" x14ac:dyDescent="0.35">
      <c r="C125" t="s">
        <v>135</v>
      </c>
      <c r="D125" s="5">
        <v>1295602804272</v>
      </c>
      <c r="E125" s="5">
        <v>1218502143906</v>
      </c>
      <c r="F125" s="5">
        <v>1070814069084</v>
      </c>
      <c r="G125" s="5">
        <v>357567440</v>
      </c>
      <c r="I125" s="5">
        <v>1218502143906</v>
      </c>
      <c r="J125" s="5">
        <v>181418175</v>
      </c>
      <c r="K125" s="5">
        <v>2083898186</v>
      </c>
      <c r="L125" s="5">
        <v>2411134158</v>
      </c>
      <c r="M125" s="5">
        <v>2316285251</v>
      </c>
      <c r="N125" s="5">
        <v>-371263288</v>
      </c>
      <c r="O125" s="5">
        <v>619769874</v>
      </c>
    </row>
    <row r="126" spans="3:17" ht="15.5" x14ac:dyDescent="0.35">
      <c r="C126" t="s">
        <v>9</v>
      </c>
      <c r="D126" s="5">
        <v>8759550579763</v>
      </c>
      <c r="E126" s="5">
        <v>8517944853017</v>
      </c>
      <c r="F126" s="5">
        <v>8186705775070</v>
      </c>
      <c r="G126" s="5">
        <v>2198821825989</v>
      </c>
      <c r="I126" s="5">
        <v>8517944853017</v>
      </c>
      <c r="J126" s="5">
        <v>969843329191</v>
      </c>
      <c r="K126" s="5">
        <v>742645974247</v>
      </c>
      <c r="L126" s="5">
        <v>612726998072</v>
      </c>
      <c r="M126" s="5">
        <v>515955398906</v>
      </c>
      <c r="N126" s="5">
        <v>413221984830</v>
      </c>
      <c r="O126" s="5">
        <v>32575201340</v>
      </c>
      <c r="P126" s="5">
        <v>29158091361</v>
      </c>
      <c r="Q126" s="5">
        <v>1305991824</v>
      </c>
    </row>
    <row r="127" spans="3:17" ht="15.5" x14ac:dyDescent="0.35">
      <c r="C127" t="s">
        <v>136</v>
      </c>
      <c r="D127" s="5">
        <v>16196305430113</v>
      </c>
      <c r="E127" s="5">
        <v>15169662226172</v>
      </c>
      <c r="F127" s="5">
        <v>12540264911097</v>
      </c>
      <c r="G127" s="5">
        <v>5257729145878</v>
      </c>
      <c r="I127" s="5">
        <v>15169662226172</v>
      </c>
      <c r="J127" s="5">
        <v>2907415732374</v>
      </c>
      <c r="K127" s="5">
        <v>1564229614546</v>
      </c>
      <c r="L127" s="5">
        <v>1407734393786</v>
      </c>
      <c r="M127" s="5">
        <v>896309450876</v>
      </c>
      <c r="N127" s="5">
        <v>510500276432</v>
      </c>
      <c r="O127" s="5">
        <v>419384759824</v>
      </c>
      <c r="P127" s="5">
        <v>248873888386</v>
      </c>
      <c r="Q127" s="5">
        <v>11850120504</v>
      </c>
    </row>
    <row r="128" spans="3:17" ht="15.5" x14ac:dyDescent="0.35">
      <c r="C128" t="s">
        <v>137</v>
      </c>
      <c r="D128" s="5">
        <v>5308549015</v>
      </c>
      <c r="E128" s="5">
        <v>5308549015</v>
      </c>
      <c r="F128" s="5">
        <v>5308549015</v>
      </c>
      <c r="G128" s="5">
        <v>2359355118</v>
      </c>
      <c r="I128" s="5">
        <v>5308549015</v>
      </c>
      <c r="J128" s="5">
        <v>2359355118</v>
      </c>
      <c r="K128" s="5">
        <v>2255321287</v>
      </c>
      <c r="L128" s="5">
        <v>2255321287</v>
      </c>
      <c r="M128" s="5">
        <v>2050292286</v>
      </c>
      <c r="N128" s="5">
        <v>1947077000</v>
      </c>
      <c r="O128" s="5">
        <v>1947077000</v>
      </c>
      <c r="P128" s="5">
        <v>1507500000</v>
      </c>
      <c r="Q128" s="5">
        <v>1507500000</v>
      </c>
    </row>
    <row r="130" spans="2:17" ht="15.5" x14ac:dyDescent="0.35">
      <c r="B130" t="s">
        <v>138</v>
      </c>
      <c r="C130" t="s">
        <v>139</v>
      </c>
      <c r="D130" s="5">
        <v>-999824091715</v>
      </c>
      <c r="E130" s="5">
        <v>-977712573076</v>
      </c>
      <c r="F130" s="5">
        <v>146059212334</v>
      </c>
      <c r="G130" s="5">
        <v>-67122560076</v>
      </c>
      <c r="I130" s="5">
        <v>-814048360263</v>
      </c>
      <c r="J130" s="5">
        <v>418779785086</v>
      </c>
      <c r="K130" s="5">
        <v>224815346982</v>
      </c>
      <c r="L130" s="5">
        <v>55297950779</v>
      </c>
      <c r="M130" s="5">
        <v>107984911317</v>
      </c>
      <c r="N130" s="5">
        <v>-17986739739</v>
      </c>
      <c r="O130" s="5">
        <v>7495890513</v>
      </c>
      <c r="P130" s="5">
        <v>-484568559</v>
      </c>
      <c r="Q130" s="5">
        <v>1162304096</v>
      </c>
    </row>
    <row r="131" spans="2:17" ht="15.5" x14ac:dyDescent="0.35">
      <c r="C131" t="s">
        <v>140</v>
      </c>
      <c r="D131" s="5">
        <v>1197590967982</v>
      </c>
      <c r="E131" s="5">
        <v>951217740409</v>
      </c>
      <c r="F131" s="5">
        <v>101223412150</v>
      </c>
      <c r="G131" s="5">
        <v>141931134525</v>
      </c>
      <c r="I131" s="5">
        <v>1458955321813</v>
      </c>
      <c r="J131" s="5">
        <v>629038090265</v>
      </c>
      <c r="K131" s="5">
        <v>469345060901</v>
      </c>
      <c r="L131" s="5">
        <v>483065381879</v>
      </c>
      <c r="M131" s="5">
        <v>385389459582</v>
      </c>
      <c r="N131" s="5">
        <v>57365251847</v>
      </c>
      <c r="O131" s="5">
        <v>9759411077</v>
      </c>
      <c r="P131" s="5">
        <v>4658813775</v>
      </c>
      <c r="Q131" s="5">
        <v>4909183829</v>
      </c>
    </row>
    <row r="132" spans="2:17" ht="15.5" x14ac:dyDescent="0.35">
      <c r="C132" t="s">
        <v>143</v>
      </c>
      <c r="D132" s="5">
        <v>-1563845060963</v>
      </c>
      <c r="E132" s="5">
        <v>-1498839373059</v>
      </c>
      <c r="F132" s="5">
        <v>48796633136</v>
      </c>
      <c r="G132" s="5">
        <v>-134776794615</v>
      </c>
      <c r="I132" s="5">
        <v>-1663354678242</v>
      </c>
      <c r="J132" s="5">
        <v>-184639808695</v>
      </c>
      <c r="K132" s="5">
        <v>-145075454216</v>
      </c>
      <c r="L132" s="5">
        <v>-345447531245</v>
      </c>
      <c r="M132" s="5">
        <v>-234408565925</v>
      </c>
      <c r="N132" s="5">
        <v>-17568472686</v>
      </c>
      <c r="O132" s="5">
        <v>-317101533</v>
      </c>
      <c r="P132" s="5">
        <v>-1137380587</v>
      </c>
      <c r="Q132" s="5">
        <v>-2905077476</v>
      </c>
    </row>
    <row r="133" spans="2:17" ht="15.5" x14ac:dyDescent="0.35">
      <c r="C133" t="s">
        <v>371</v>
      </c>
      <c r="D133" s="5">
        <v>-33372742987</v>
      </c>
      <c r="E133" s="5">
        <v>-21272040773</v>
      </c>
      <c r="F133" s="5">
        <v>-29320843741</v>
      </c>
      <c r="G133" s="5">
        <v>-10020604640</v>
      </c>
      <c r="I133" s="5">
        <v>-70804723713</v>
      </c>
      <c r="J133" s="5">
        <v>-16953228623</v>
      </c>
      <c r="K133" s="5">
        <v>-15331936405</v>
      </c>
      <c r="L133" s="5">
        <v>-9994274366</v>
      </c>
      <c r="M133" s="5">
        <v>-9315803610</v>
      </c>
      <c r="N133" s="5">
        <v>-5465879392</v>
      </c>
      <c r="O133" s="5">
        <v>-1527109882</v>
      </c>
      <c r="P133" s="5">
        <v>-636323220</v>
      </c>
      <c r="Q133" s="5">
        <v>-564239203</v>
      </c>
    </row>
    <row r="134" spans="2:17" ht="15.5" x14ac:dyDescent="0.35">
      <c r="C134" t="s">
        <v>603</v>
      </c>
      <c r="D134" s="5">
        <v>-480312617694</v>
      </c>
      <c r="E134" s="5">
        <v>-386212050896</v>
      </c>
      <c r="F134" s="5">
        <v>-3470417990</v>
      </c>
      <c r="G134" s="5">
        <v>53465869702</v>
      </c>
      <c r="I134" s="5">
        <v>-369131831556</v>
      </c>
      <c r="J134" s="5">
        <v>44114156770</v>
      </c>
      <c r="K134" s="5">
        <v>-41000392108</v>
      </c>
      <c r="L134" s="5">
        <v>-40316718455</v>
      </c>
      <c r="M134" s="5">
        <v>-22471810198</v>
      </c>
      <c r="N134" s="5">
        <v>-41831895173</v>
      </c>
      <c r="O134" s="5">
        <v>-414724778</v>
      </c>
      <c r="P134" s="5">
        <v>-3367544003</v>
      </c>
      <c r="Q134" s="5">
        <v>-270431003</v>
      </c>
    </row>
    <row r="135" spans="2:17" ht="15.5" x14ac:dyDescent="0.35">
      <c r="C135" t="s">
        <v>146</v>
      </c>
      <c r="D135" s="5">
        <v>-15270924165</v>
      </c>
      <c r="E135" s="5">
        <v>49131891812</v>
      </c>
      <c r="F135" s="5">
        <v>15991429497</v>
      </c>
      <c r="G135" s="5">
        <v>-65685179072</v>
      </c>
      <c r="I135" s="5">
        <v>-689412004</v>
      </c>
      <c r="J135" s="5">
        <v>-2825105087</v>
      </c>
      <c r="K135" s="5">
        <v>-2908593670</v>
      </c>
      <c r="L135" s="5">
        <v>-576806685</v>
      </c>
      <c r="M135" s="5">
        <v>-578486808</v>
      </c>
      <c r="N135" s="5">
        <v>-2933129204</v>
      </c>
    </row>
    <row r="136" spans="2:17" ht="15.5" x14ac:dyDescent="0.35">
      <c r="C136" t="s">
        <v>157</v>
      </c>
      <c r="D136" s="5">
        <v>13777829704</v>
      </c>
      <c r="E136" s="5">
        <v>29804770820</v>
      </c>
      <c r="F136" s="5">
        <v>29677087785</v>
      </c>
      <c r="G136" s="5">
        <v>1625879952</v>
      </c>
      <c r="I136" s="5">
        <v>61279314376</v>
      </c>
      <c r="J136" s="5">
        <v>538954781</v>
      </c>
      <c r="K136" s="5">
        <v>23943280</v>
      </c>
      <c r="L136" s="5">
        <v>45721331</v>
      </c>
      <c r="M136" s="5">
        <v>76930834</v>
      </c>
      <c r="N136" s="5">
        <v>1968500</v>
      </c>
      <c r="O136" s="5">
        <v>3449741</v>
      </c>
      <c r="P136" s="5">
        <v>208256</v>
      </c>
      <c r="Q136" s="5">
        <v>2691618</v>
      </c>
    </row>
    <row r="137" spans="2:17" ht="15.5" x14ac:dyDescent="0.35">
      <c r="C137" t="s">
        <v>771</v>
      </c>
      <c r="D137" s="5">
        <v>-118391543592</v>
      </c>
      <c r="E137" s="5">
        <v>-101543511389</v>
      </c>
      <c r="F137" s="5">
        <v>-16838088503</v>
      </c>
      <c r="G137" s="5">
        <v>-53662865928</v>
      </c>
      <c r="I137" s="5">
        <v>-230302350937</v>
      </c>
      <c r="J137" s="5">
        <v>-50493274325</v>
      </c>
      <c r="K137" s="5">
        <v>-40237280800</v>
      </c>
      <c r="L137" s="5">
        <v>-31477821680</v>
      </c>
      <c r="M137" s="5">
        <v>-10706812558</v>
      </c>
      <c r="N137" s="5">
        <v>-7554583631</v>
      </c>
      <c r="O137" s="5">
        <v>-8034112</v>
      </c>
      <c r="P137" s="5">
        <v>-2342780</v>
      </c>
      <c r="Q137" s="5">
        <v>-9823669</v>
      </c>
    </row>
    <row r="138" spans="2:17" ht="15.5" x14ac:dyDescent="0.35">
      <c r="C138" t="s">
        <v>159</v>
      </c>
      <c r="D138" s="5">
        <v>291429390799</v>
      </c>
      <c r="E138" s="5">
        <v>1478891929255</v>
      </c>
      <c r="F138" s="5">
        <v>7336079750899</v>
      </c>
      <c r="G138" s="5">
        <v>1786719191370</v>
      </c>
      <c r="I138" s="5">
        <v>10909102818568</v>
      </c>
      <c r="J138" s="5">
        <v>1039495635537</v>
      </c>
      <c r="K138" s="5">
        <v>-873611761</v>
      </c>
      <c r="L138" s="5">
        <v>284342203816</v>
      </c>
      <c r="M138" s="5">
        <v>167757710321</v>
      </c>
      <c r="N138" s="5">
        <v>64024800847</v>
      </c>
      <c r="O138" s="5">
        <v>23060000000</v>
      </c>
    </row>
    <row r="139" spans="2:17" ht="15.5" x14ac:dyDescent="0.35">
      <c r="C139" t="s">
        <v>160</v>
      </c>
      <c r="D139" s="5">
        <v>-14368161950</v>
      </c>
      <c r="E139" s="5">
        <v>-63746593329</v>
      </c>
      <c r="F139" s="5">
        <v>-2785309019850</v>
      </c>
      <c r="G139" s="5">
        <v>-867720766684</v>
      </c>
      <c r="I139" s="5">
        <v>-3944132255717</v>
      </c>
      <c r="J139" s="5">
        <v>-1477352017163</v>
      </c>
      <c r="K139" s="5">
        <v>-204797971333</v>
      </c>
      <c r="L139" s="5">
        <v>-329276853510</v>
      </c>
      <c r="M139" s="5">
        <v>-291389640911</v>
      </c>
      <c r="N139" s="5">
        <v>-26202577965</v>
      </c>
      <c r="O139" s="5">
        <v>-25009747737</v>
      </c>
      <c r="Q139" s="5">
        <v>-97000000</v>
      </c>
    </row>
    <row r="140" spans="2:17" ht="15.5" x14ac:dyDescent="0.35">
      <c r="C140" t="s">
        <v>833</v>
      </c>
      <c r="D140" s="5">
        <v>8000000000</v>
      </c>
      <c r="E140" s="5">
        <v>-420000000000</v>
      </c>
      <c r="I140" s="5">
        <v>-420000000000</v>
      </c>
    </row>
    <row r="141" spans="2:17" ht="15.5" x14ac:dyDescent="0.35">
      <c r="C141" t="s">
        <v>908</v>
      </c>
      <c r="E141" s="5">
        <v>-250000000000</v>
      </c>
      <c r="I141" s="5">
        <v>-250000000000</v>
      </c>
    </row>
    <row r="142" spans="2:17" ht="15.5" x14ac:dyDescent="0.35">
      <c r="C142" t="s">
        <v>909</v>
      </c>
      <c r="K142" s="5">
        <v>120400198799</v>
      </c>
      <c r="L142" s="5">
        <v>113677320657</v>
      </c>
      <c r="M142" s="5">
        <v>34058139504</v>
      </c>
      <c r="N142" s="5">
        <v>10278037002</v>
      </c>
      <c r="O142" s="5">
        <v>-18191260237</v>
      </c>
    </row>
    <row r="143" spans="2:17" ht="15.5" x14ac:dyDescent="0.35">
      <c r="C143" t="s">
        <v>161</v>
      </c>
      <c r="D143" s="5">
        <v>-21184538923</v>
      </c>
      <c r="E143" s="5">
        <v>-261832750640</v>
      </c>
      <c r="F143" s="5">
        <v>-1341067961829</v>
      </c>
      <c r="G143" s="5">
        <v>-873641089370</v>
      </c>
      <c r="I143" s="5">
        <v>-2703897677693</v>
      </c>
      <c r="J143" s="5">
        <v>-1168091705205</v>
      </c>
      <c r="K143" s="5">
        <v>-236813734078</v>
      </c>
      <c r="L143" s="5">
        <v>-498014337645</v>
      </c>
      <c r="M143" s="5">
        <v>-325447780415</v>
      </c>
      <c r="N143" s="5">
        <v>-36480614967</v>
      </c>
      <c r="O143" s="5">
        <v>-3191487500</v>
      </c>
      <c r="Q143" s="5">
        <v>-97000000</v>
      </c>
    </row>
    <row r="144" spans="2:17" ht="15.5" x14ac:dyDescent="0.35">
      <c r="C144" t="s">
        <v>844</v>
      </c>
      <c r="D144" s="5">
        <v>-1183623027</v>
      </c>
      <c r="E144" s="5">
        <v>-386256052981</v>
      </c>
      <c r="F144" s="5">
        <v>-27183915544</v>
      </c>
      <c r="I144" s="5">
        <v>-413439968525</v>
      </c>
    </row>
    <row r="145" spans="3:15" ht="15.5" x14ac:dyDescent="0.35">
      <c r="C145" t="s">
        <v>526</v>
      </c>
      <c r="E145" s="5">
        <v>1233000326983</v>
      </c>
      <c r="F145" s="5">
        <v>-1392278322291</v>
      </c>
      <c r="I145" s="5">
        <v>-159277995308</v>
      </c>
      <c r="J145" s="5">
        <v>-310773400000</v>
      </c>
      <c r="K145" s="5">
        <v>-88384436054</v>
      </c>
    </row>
    <row r="146" spans="3:15" ht="15.5" x14ac:dyDescent="0.35">
      <c r="C146" t="s">
        <v>329</v>
      </c>
      <c r="E146" s="5">
        <v>1290385809</v>
      </c>
      <c r="I146" s="5">
        <v>1290385809</v>
      </c>
      <c r="J146" s="5">
        <v>1513088042</v>
      </c>
      <c r="L146" s="5">
        <v>43780163478</v>
      </c>
    </row>
    <row r="147" spans="3:15" ht="15.5" x14ac:dyDescent="0.35">
      <c r="C147" t="s">
        <v>910</v>
      </c>
      <c r="E147" s="5">
        <v>20051497500</v>
      </c>
      <c r="F147" s="5">
        <v>-20650497500</v>
      </c>
      <c r="I147" s="5">
        <v>-599000000</v>
      </c>
      <c r="O147" s="5">
        <v>-3627000000</v>
      </c>
    </row>
    <row r="148" spans="3:15" ht="15.5" x14ac:dyDescent="0.35">
      <c r="C148" t="s">
        <v>911</v>
      </c>
      <c r="F148" s="5">
        <v>-4128322686</v>
      </c>
      <c r="G148" s="5">
        <v>5920322686</v>
      </c>
      <c r="I148" s="5">
        <v>1792000000</v>
      </c>
      <c r="L148" s="5">
        <v>11280000000</v>
      </c>
    </row>
    <row r="149" spans="3:15" ht="15.5" x14ac:dyDescent="0.35">
      <c r="C149" t="s">
        <v>170</v>
      </c>
      <c r="D149" s="5">
        <v>291429390799</v>
      </c>
      <c r="E149" s="5">
        <v>1478891929255</v>
      </c>
      <c r="F149" s="5">
        <v>7336079750899</v>
      </c>
      <c r="G149" s="5">
        <v>1786719191370</v>
      </c>
      <c r="I149" s="5">
        <v>10909102818568</v>
      </c>
      <c r="J149" s="5">
        <v>1039495635537</v>
      </c>
      <c r="K149" s="5">
        <v>-873611761</v>
      </c>
      <c r="L149" s="5">
        <v>284342203816</v>
      </c>
      <c r="M149" s="5">
        <v>167757710321</v>
      </c>
      <c r="N149" s="5">
        <v>64024800847</v>
      </c>
      <c r="O149" s="5">
        <v>23060000000</v>
      </c>
    </row>
    <row r="150" spans="3:15" ht="15.5" x14ac:dyDescent="0.35">
      <c r="C150" t="s">
        <v>592</v>
      </c>
      <c r="D150" s="5">
        <v>-17167586443</v>
      </c>
      <c r="E150" s="5">
        <v>-290211287727</v>
      </c>
      <c r="F150" s="5">
        <v>-38416481771</v>
      </c>
      <c r="G150" s="5">
        <v>328627769498</v>
      </c>
      <c r="M150" s="5">
        <v>7596037502</v>
      </c>
      <c r="N150" s="5">
        <v>-17801157153</v>
      </c>
    </row>
    <row r="151" spans="3:15" ht="15.5" x14ac:dyDescent="0.35">
      <c r="C151" t="s">
        <v>912</v>
      </c>
      <c r="L151" s="5">
        <v>590</v>
      </c>
      <c r="M151" s="5">
        <v>71218547340</v>
      </c>
    </row>
    <row r="152" spans="3:15" ht="15.5" x14ac:dyDescent="0.35">
      <c r="C152" t="s">
        <v>175</v>
      </c>
      <c r="E152" s="5">
        <v>-318984583062</v>
      </c>
      <c r="F152" s="5">
        <v>319375000000</v>
      </c>
      <c r="I152" s="5">
        <v>390416938</v>
      </c>
      <c r="J152" s="5">
        <v>319375000000</v>
      </c>
    </row>
    <row r="153" spans="3:15" ht="15.5" x14ac:dyDescent="0.35">
      <c r="C153" t="s">
        <v>644</v>
      </c>
      <c r="M153" s="5">
        <v>420000000</v>
      </c>
    </row>
    <row r="154" spans="3:15" ht="15.5" x14ac:dyDescent="0.35">
      <c r="C154" t="s">
        <v>178</v>
      </c>
      <c r="E154" s="5">
        <v>-28074692805</v>
      </c>
      <c r="F154" s="5">
        <v>-649200976512</v>
      </c>
      <c r="G154" s="5">
        <v>307285496232</v>
      </c>
      <c r="I154" s="5">
        <v>106136347012</v>
      </c>
      <c r="J154" s="5">
        <v>61528268753</v>
      </c>
      <c r="K154" s="5">
        <v>100715730401</v>
      </c>
      <c r="L154" s="5">
        <v>279757802093</v>
      </c>
      <c r="M154" s="5">
        <v>130145877920</v>
      </c>
    </row>
    <row r="155" spans="3:15" ht="15.5" x14ac:dyDescent="0.35">
      <c r="C155" t="s">
        <v>357</v>
      </c>
      <c r="D155" s="5">
        <v>324570941702</v>
      </c>
      <c r="E155" s="5">
        <v>1307397744192</v>
      </c>
      <c r="I155" s="5">
        <v>1307397744192</v>
      </c>
    </row>
    <row r="156" spans="3:15" ht="15.5" x14ac:dyDescent="0.35">
      <c r="C156" t="s">
        <v>181</v>
      </c>
      <c r="D156" s="5">
        <v>-12487442322</v>
      </c>
      <c r="E156" s="5">
        <v>265076504520</v>
      </c>
      <c r="F156" s="5">
        <v>-265076504520</v>
      </c>
      <c r="G156" s="5">
        <v>286822877555</v>
      </c>
      <c r="J156" s="5">
        <v>-23069357059</v>
      </c>
      <c r="K156" s="5">
        <v>-147610848369</v>
      </c>
      <c r="L156" s="5">
        <v>-26161969219</v>
      </c>
    </row>
    <row r="157" spans="3:15" ht="15.5" x14ac:dyDescent="0.35">
      <c r="C157" t="s">
        <v>185</v>
      </c>
      <c r="D157" s="5">
        <v>691174871</v>
      </c>
      <c r="E157" s="5">
        <v>-25924528906</v>
      </c>
      <c r="F157" s="5">
        <v>3088230911</v>
      </c>
      <c r="G157" s="5">
        <v>-3088230911</v>
      </c>
      <c r="I157" s="5">
        <v>-25924528906</v>
      </c>
      <c r="J157" s="5">
        <v>-50191494983</v>
      </c>
      <c r="K157" s="5">
        <v>-63229646361</v>
      </c>
      <c r="L157" s="5">
        <v>-2325973206</v>
      </c>
      <c r="M157" s="5">
        <v>-41622752441</v>
      </c>
      <c r="N157" s="5">
        <v>-1149888000</v>
      </c>
      <c r="O157" s="5">
        <v>-1940000000</v>
      </c>
    </row>
    <row r="158" spans="3:15" ht="15.5" x14ac:dyDescent="0.35">
      <c r="C158" t="s">
        <v>184</v>
      </c>
      <c r="E158" s="5">
        <v>4718710236</v>
      </c>
      <c r="F158" s="5">
        <v>-4718710236</v>
      </c>
    </row>
    <row r="159" spans="3:15" ht="15.5" x14ac:dyDescent="0.35">
      <c r="C159" t="s">
        <v>913</v>
      </c>
    </row>
    <row r="160" spans="3:15" ht="15.5" x14ac:dyDescent="0.35">
      <c r="C160" t="s">
        <v>426</v>
      </c>
      <c r="E160" s="5">
        <v>1864429579</v>
      </c>
      <c r="I160" s="5">
        <v>1864429579</v>
      </c>
    </row>
    <row r="161" spans="3:15" ht="15.5" x14ac:dyDescent="0.35">
      <c r="C161" t="s">
        <v>358</v>
      </c>
      <c r="D161" s="5">
        <v>551825350</v>
      </c>
      <c r="E161" s="5">
        <v>495301714</v>
      </c>
      <c r="F161" s="5">
        <v>-1170187382</v>
      </c>
      <c r="G161" s="5">
        <v>490553666</v>
      </c>
      <c r="J161" s="5">
        <v>1073632739</v>
      </c>
      <c r="K161" s="5">
        <v>-594833481</v>
      </c>
      <c r="L161" s="5">
        <v>-542046266</v>
      </c>
    </row>
    <row r="162" spans="3:15" ht="15.5" x14ac:dyDescent="0.35">
      <c r="C162" t="s">
        <v>847</v>
      </c>
      <c r="F162" s="5">
        <v>15495302170</v>
      </c>
      <c r="G162" s="5">
        <v>-15495302170</v>
      </c>
      <c r="O162" s="5">
        <v>25000000000</v>
      </c>
    </row>
    <row r="163" spans="3:15" ht="15.5" x14ac:dyDescent="0.35">
      <c r="C163" t="s">
        <v>914</v>
      </c>
      <c r="F163" s="5">
        <v>1250000000000</v>
      </c>
      <c r="I163" s="5">
        <v>1250000000000</v>
      </c>
      <c r="J163" s="5">
        <v>600000000000</v>
      </c>
    </row>
    <row r="164" spans="3:15" ht="15.5" x14ac:dyDescent="0.35">
      <c r="C164" t="s">
        <v>915</v>
      </c>
      <c r="E164" s="5">
        <v>-27851000000</v>
      </c>
      <c r="F164" s="5">
        <v>-572149000000</v>
      </c>
      <c r="I164" s="5">
        <v>-600000000000</v>
      </c>
    </row>
    <row r="165" spans="3:15" ht="15.5" x14ac:dyDescent="0.35">
      <c r="C165" t="s">
        <v>916</v>
      </c>
      <c r="D165" s="5">
        <v>7314588847</v>
      </c>
      <c r="E165" s="5">
        <v>-11910102754</v>
      </c>
      <c r="F165" s="5">
        <v>-24226760000</v>
      </c>
      <c r="I165" s="5">
        <v>-36136862754</v>
      </c>
      <c r="J165" s="5">
        <v>-5781054615</v>
      </c>
    </row>
    <row r="166" spans="3:15" ht="15.5" x14ac:dyDescent="0.35">
      <c r="C166" t="s">
        <v>786</v>
      </c>
      <c r="F166" s="5">
        <v>1250000000000</v>
      </c>
      <c r="I166" s="5">
        <v>1250000000000</v>
      </c>
    </row>
    <row r="167" spans="3:15" ht="15.5" x14ac:dyDescent="0.35">
      <c r="C167" t="s">
        <v>440</v>
      </c>
      <c r="E167" s="5">
        <v>-1000000000000</v>
      </c>
      <c r="F167" s="5">
        <v>1000000000000</v>
      </c>
    </row>
    <row r="168" spans="3:15" ht="15.5" x14ac:dyDescent="0.35">
      <c r="C168" t="s">
        <v>360</v>
      </c>
      <c r="E168" s="5">
        <v>1580000000</v>
      </c>
      <c r="F168" s="5">
        <v>-1580000000</v>
      </c>
    </row>
    <row r="169" spans="3:15" ht="15.5" x14ac:dyDescent="0.35">
      <c r="C169" t="s">
        <v>917</v>
      </c>
      <c r="E169" s="5">
        <v>360832265963</v>
      </c>
      <c r="G169" s="5">
        <v>-85562621056</v>
      </c>
      <c r="I169" s="5">
        <v>360832265963</v>
      </c>
      <c r="J169" s="5">
        <v>52260654099</v>
      </c>
      <c r="K169" s="5">
        <v>4239964161</v>
      </c>
      <c r="L169" s="5">
        <v>17204560994</v>
      </c>
    </row>
    <row r="170" spans="3:15" ht="15.5" x14ac:dyDescent="0.35">
      <c r="C170" t="s">
        <v>918</v>
      </c>
      <c r="E170" s="5">
        <v>-1262300027</v>
      </c>
      <c r="I170" s="5">
        <v>-1262300027</v>
      </c>
      <c r="L170" s="5">
        <v>-21725565270</v>
      </c>
    </row>
    <row r="171" spans="3:15" ht="15.5" x14ac:dyDescent="0.35">
      <c r="C171" t="s">
        <v>488</v>
      </c>
      <c r="F171" s="5">
        <v>-1000000000000</v>
      </c>
      <c r="G171" s="5">
        <v>1000000000000</v>
      </c>
      <c r="K171" s="5">
        <v>71783331590</v>
      </c>
    </row>
    <row r="172" spans="3:15" ht="15.5" x14ac:dyDescent="0.35">
      <c r="C172" t="s">
        <v>919</v>
      </c>
      <c r="E172" s="5">
        <v>-294606661562</v>
      </c>
      <c r="F172" s="5">
        <v>5898075065862</v>
      </c>
      <c r="I172" s="5">
        <v>5603468404300</v>
      </c>
      <c r="L172" s="5">
        <v>38135394100</v>
      </c>
    </row>
    <row r="173" spans="3:15" ht="15.5" x14ac:dyDescent="0.35">
      <c r="C173" t="s">
        <v>849</v>
      </c>
      <c r="E173" s="5">
        <v>1000000001000</v>
      </c>
      <c r="I173" s="5">
        <v>1000000001000</v>
      </c>
    </row>
    <row r="174" spans="3:15" ht="15.5" x14ac:dyDescent="0.35">
      <c r="C174" t="s">
        <v>338</v>
      </c>
      <c r="E174" s="5">
        <v>-1580000000</v>
      </c>
      <c r="I174" s="5">
        <v>-1580000000</v>
      </c>
    </row>
    <row r="175" spans="3:15" ht="15.5" x14ac:dyDescent="0.35">
      <c r="C175" t="s">
        <v>896</v>
      </c>
      <c r="E175" s="5">
        <v>277589739194</v>
      </c>
      <c r="F175" s="5">
        <v>156584772377</v>
      </c>
      <c r="G175" s="5">
        <v>-24297813128</v>
      </c>
      <c r="I175" s="5">
        <v>434174511571</v>
      </c>
      <c r="J175" s="5">
        <v>84299986603</v>
      </c>
      <c r="K175" s="5">
        <v>33822690298</v>
      </c>
    </row>
    <row r="176" spans="3:15" ht="15.5" x14ac:dyDescent="0.35">
      <c r="C176" t="s">
        <v>895</v>
      </c>
      <c r="D176" s="5">
        <v>-12044111206</v>
      </c>
      <c r="E176" s="5">
        <v>-35177000000</v>
      </c>
      <c r="I176" s="5">
        <v>-35177000000</v>
      </c>
    </row>
    <row r="177" spans="2:17" ht="15.5" x14ac:dyDescent="0.35">
      <c r="C177" t="s">
        <v>920</v>
      </c>
    </row>
    <row r="178" spans="2:17" ht="15.5" x14ac:dyDescent="0.35">
      <c r="C178" t="s">
        <v>491</v>
      </c>
    </row>
    <row r="179" spans="2:17" ht="15.5" x14ac:dyDescent="0.35">
      <c r="C179" t="s">
        <v>790</v>
      </c>
      <c r="E179" s="5">
        <v>294919389700</v>
      </c>
      <c r="I179" s="5">
        <v>294919389700</v>
      </c>
      <c r="N179" s="5">
        <v>82975846000</v>
      </c>
    </row>
    <row r="180" spans="2:17" ht="15.5" x14ac:dyDescent="0.35">
      <c r="C180" t="s">
        <v>187</v>
      </c>
      <c r="D180" s="5">
        <v>-722762862866</v>
      </c>
      <c r="E180" s="5">
        <v>432714052614</v>
      </c>
      <c r="F180" s="5">
        <v>4696829943383</v>
      </c>
      <c r="G180" s="5">
        <v>851875864610</v>
      </c>
      <c r="I180" s="5">
        <v>6146203492352</v>
      </c>
      <c r="J180" s="5">
        <v>-21577512965</v>
      </c>
      <c r="K180" s="5">
        <v>19143763888</v>
      </c>
      <c r="L180" s="5">
        <v>10363301085</v>
      </c>
      <c r="M180" s="5">
        <v>-15647019273</v>
      </c>
      <c r="N180" s="5">
        <v>19835483143</v>
      </c>
      <c r="O180" s="5">
        <v>5546142776</v>
      </c>
      <c r="P180" s="5">
        <v>-484568559</v>
      </c>
      <c r="Q180" s="5">
        <v>1065304096</v>
      </c>
    </row>
    <row r="181" spans="2:17" ht="15.5" x14ac:dyDescent="0.35">
      <c r="C181" t="s">
        <v>188</v>
      </c>
      <c r="D181" s="5">
        <v>6164698518517</v>
      </c>
      <c r="I181" s="5">
        <v>18495026165</v>
      </c>
      <c r="J181" s="5">
        <v>40072539130</v>
      </c>
      <c r="K181" s="5">
        <v>20928775242</v>
      </c>
      <c r="L181" s="5">
        <v>10565474157</v>
      </c>
      <c r="M181" s="5">
        <v>26212493430</v>
      </c>
      <c r="N181" s="5">
        <v>6377010287</v>
      </c>
      <c r="O181" s="5">
        <v>830867510</v>
      </c>
      <c r="P181" s="5">
        <v>1315436069</v>
      </c>
      <c r="Q181" s="5">
        <v>250131973</v>
      </c>
    </row>
    <row r="182" spans="2:17" ht="15.5" x14ac:dyDescent="0.35">
      <c r="C182" t="s">
        <v>189</v>
      </c>
      <c r="D182" s="5">
        <v>5441935655651</v>
      </c>
      <c r="E182" s="5">
        <v>432714052614</v>
      </c>
      <c r="F182" s="5">
        <v>4696829943383</v>
      </c>
      <c r="G182" s="5">
        <v>851875864610</v>
      </c>
      <c r="I182" s="5">
        <v>6164698518517</v>
      </c>
      <c r="J182" s="5">
        <v>18495026165</v>
      </c>
      <c r="K182" s="5">
        <v>40072539130</v>
      </c>
      <c r="L182" s="5">
        <v>20928775242</v>
      </c>
      <c r="M182" s="5">
        <v>10565474157</v>
      </c>
      <c r="N182" s="5">
        <v>26212493430</v>
      </c>
      <c r="O182" s="5">
        <v>6377010286</v>
      </c>
      <c r="P182" s="5">
        <v>830867510</v>
      </c>
      <c r="Q182" s="5">
        <v>1315436069</v>
      </c>
    </row>
    <row r="184" spans="2:17" ht="15.5" x14ac:dyDescent="0.35">
      <c r="B184" t="s">
        <v>190</v>
      </c>
      <c r="C184" t="s">
        <v>11</v>
      </c>
      <c r="D184" s="5">
        <v>5310000000</v>
      </c>
      <c r="E184" s="5">
        <v>5310000000</v>
      </c>
      <c r="F184" s="5">
        <v>5310000000</v>
      </c>
      <c r="G184" s="5">
        <v>2360000000</v>
      </c>
      <c r="I184" s="5">
        <v>5310000000</v>
      </c>
      <c r="J184" s="5">
        <v>2360000000</v>
      </c>
      <c r="K184" s="5">
        <v>2260000000</v>
      </c>
      <c r="L184" s="5">
        <v>2260000000</v>
      </c>
      <c r="M184" s="6">
        <v>2049999999.9999998</v>
      </c>
      <c r="N184" s="5">
        <v>1950000000</v>
      </c>
      <c r="O184" s="5">
        <v>1950000000</v>
      </c>
      <c r="P184" s="5">
        <v>1510000000</v>
      </c>
      <c r="Q184" s="5">
        <v>1510000000</v>
      </c>
    </row>
    <row r="185" spans="2:17" ht="15.5" x14ac:dyDescent="0.35">
      <c r="C185" t="s">
        <v>191</v>
      </c>
      <c r="D185" s="6">
        <v>30.99</v>
      </c>
      <c r="E185" s="6">
        <v>27.97</v>
      </c>
      <c r="F185" s="6">
        <v>6.06</v>
      </c>
      <c r="G185" s="6">
        <v>61.6</v>
      </c>
    </row>
    <row r="186" spans="2:17" ht="15.5" x14ac:dyDescent="0.35">
      <c r="C186" t="s">
        <v>192</v>
      </c>
      <c r="D186" s="6">
        <v>68.73</v>
      </c>
      <c r="E186" s="6">
        <v>116.2</v>
      </c>
      <c r="F186" s="6">
        <v>463.7</v>
      </c>
      <c r="G186" s="6">
        <v>32.79</v>
      </c>
    </row>
    <row r="187" spans="2:17" ht="15.5" x14ac:dyDescent="0.35">
      <c r="C187" t="s">
        <v>59</v>
      </c>
      <c r="D187" s="6">
        <v>14.43</v>
      </c>
      <c r="E187" s="6">
        <v>26.77</v>
      </c>
      <c r="F187" s="6">
        <v>29.75</v>
      </c>
      <c r="G187" s="6">
        <v>16.91</v>
      </c>
    </row>
    <row r="188" spans="2:17" ht="15.5" x14ac:dyDescent="0.35">
      <c r="C188" t="s">
        <v>193</v>
      </c>
      <c r="D188" s="5">
        <v>445850000000</v>
      </c>
      <c r="E188" s="5">
        <v>451480000000</v>
      </c>
      <c r="F188" s="5">
        <v>234510000000</v>
      </c>
      <c r="G188" s="5">
        <v>294020000000</v>
      </c>
    </row>
    <row r="189" spans="2:17" ht="15.5" x14ac:dyDescent="0.35">
      <c r="C189" t="s">
        <v>194</v>
      </c>
      <c r="D189" s="6">
        <v>1.0200000000000001E-2</v>
      </c>
      <c r="E189" s="6">
        <v>9.7999999999999997E-3</v>
      </c>
      <c r="F189" s="6">
        <v>2.5999999999999999E-3</v>
      </c>
      <c r="G189" s="6">
        <v>2.76E-2</v>
      </c>
    </row>
    <row r="190" spans="2:17" ht="15.5" x14ac:dyDescent="0.35">
      <c r="C190" t="s">
        <v>195</v>
      </c>
      <c r="D190" s="6">
        <v>2.2000000000000002E-2</v>
      </c>
      <c r="E190" s="6">
        <v>2.0299999999999999E-2</v>
      </c>
      <c r="F190" s="6">
        <v>4.5000000000000005E-3</v>
      </c>
      <c r="G190" s="6">
        <v>6.6100000000000006E-2</v>
      </c>
    </row>
    <row r="191" spans="2:17" ht="15.5" x14ac:dyDescent="0.35">
      <c r="C191" t="s">
        <v>196</v>
      </c>
      <c r="D191" s="6">
        <v>3.2799999999999996E-2</v>
      </c>
      <c r="E191" s="6">
        <v>3.5299999999999998E-2</v>
      </c>
      <c r="F191" s="6">
        <v>2.6600000000000002E-2</v>
      </c>
      <c r="G191" s="6">
        <v>6.9900000000000004E-2</v>
      </c>
    </row>
    <row r="192" spans="2:17" ht="15.5" x14ac:dyDescent="0.35">
      <c r="C192" t="s">
        <v>197</v>
      </c>
      <c r="D192" s="6">
        <v>3.08</v>
      </c>
      <c r="E192" s="6">
        <v>3.53</v>
      </c>
      <c r="F192" s="6">
        <v>1.66</v>
      </c>
      <c r="G192" s="6">
        <v>5.36</v>
      </c>
    </row>
    <row r="193" spans="3:17" ht="15.5" x14ac:dyDescent="0.35">
      <c r="C193" t="s">
        <v>198</v>
      </c>
      <c r="D193" s="5">
        <v>8760000000000</v>
      </c>
      <c r="E193" s="5">
        <v>8518000000000</v>
      </c>
      <c r="F193" s="5">
        <v>8187000000000</v>
      </c>
      <c r="G193" s="5">
        <v>2199000000000</v>
      </c>
    </row>
    <row r="194" spans="3:17" ht="15.5" x14ac:dyDescent="0.35">
      <c r="C194" t="s">
        <v>199</v>
      </c>
      <c r="D194" s="6">
        <v>1.51</v>
      </c>
      <c r="E194" s="6">
        <v>2.36</v>
      </c>
      <c r="F194" s="6">
        <v>2.1</v>
      </c>
      <c r="G194" s="6">
        <v>2.17</v>
      </c>
    </row>
    <row r="195" spans="3:17" ht="15.5" x14ac:dyDescent="0.35">
      <c r="C195" t="s">
        <v>200</v>
      </c>
      <c r="D195" s="6">
        <v>1406.02</v>
      </c>
      <c r="E195" s="6">
        <v>1375.04</v>
      </c>
      <c r="F195" s="6">
        <v>1340.46</v>
      </c>
      <c r="G195" s="6">
        <v>931.81</v>
      </c>
    </row>
    <row r="196" spans="3:17" ht="15.5" x14ac:dyDescent="0.35">
      <c r="C196" t="s">
        <v>201</v>
      </c>
      <c r="D196" s="6">
        <v>1.52</v>
      </c>
      <c r="E196" s="6">
        <v>2.36</v>
      </c>
      <c r="F196" s="6">
        <v>2.1</v>
      </c>
      <c r="G196" s="6">
        <v>2.17</v>
      </c>
    </row>
    <row r="197" spans="3:17" ht="15.5" x14ac:dyDescent="0.35">
      <c r="C197" t="s">
        <v>202</v>
      </c>
      <c r="D197" s="6">
        <v>1405.53</v>
      </c>
      <c r="E197" s="6">
        <v>1374.54</v>
      </c>
      <c r="F197" s="6">
        <v>1339.97</v>
      </c>
      <c r="G197" s="6">
        <v>931.81</v>
      </c>
    </row>
    <row r="198" spans="3:17" ht="15.5" x14ac:dyDescent="0.35">
      <c r="C198" t="s">
        <v>203</v>
      </c>
      <c r="D198" s="5">
        <v>2460000000000</v>
      </c>
      <c r="E198" s="5">
        <v>2133000000000</v>
      </c>
      <c r="F198" s="5">
        <v>756000000000</v>
      </c>
      <c r="G198" s="5">
        <v>477000000000</v>
      </c>
    </row>
    <row r="199" spans="3:17" ht="15.5" x14ac:dyDescent="0.35">
      <c r="C199" t="s">
        <v>204</v>
      </c>
      <c r="D199" s="5">
        <v>1343000000000</v>
      </c>
      <c r="E199" s="5">
        <v>1355000000000</v>
      </c>
      <c r="F199" s="5">
        <v>1229000000000</v>
      </c>
      <c r="G199" s="5">
        <v>1123000000000</v>
      </c>
    </row>
    <row r="200" spans="3:17" ht="15.5" x14ac:dyDescent="0.35">
      <c r="C200" t="s">
        <v>205</v>
      </c>
      <c r="D200" s="5">
        <v>7464000000000</v>
      </c>
      <c r="E200" s="5">
        <v>7299000000000</v>
      </c>
      <c r="F200" s="5">
        <v>7116000000000</v>
      </c>
      <c r="G200" s="5">
        <v>2198000000000</v>
      </c>
    </row>
    <row r="201" spans="3:17" ht="15.5" x14ac:dyDescent="0.35">
      <c r="C201" t="s">
        <v>23</v>
      </c>
      <c r="D201" s="5">
        <v>3803000000000</v>
      </c>
      <c r="E201" s="5">
        <v>3488000000000</v>
      </c>
      <c r="F201" s="5">
        <v>1984000000000</v>
      </c>
      <c r="G201" s="5">
        <v>1600000000000</v>
      </c>
    </row>
    <row r="202" spans="3:17" ht="15.5" x14ac:dyDescent="0.35">
      <c r="C202" t="s">
        <v>20</v>
      </c>
      <c r="D202" s="5">
        <v>-1639000000000</v>
      </c>
      <c r="E202" s="5">
        <v>-2677000000000</v>
      </c>
      <c r="F202" s="5">
        <v>-3748000000000</v>
      </c>
      <c r="G202" s="5">
        <v>565000000000</v>
      </c>
    </row>
    <row r="203" spans="3:17" ht="15.5" x14ac:dyDescent="0.35">
      <c r="C203" t="s">
        <v>206</v>
      </c>
      <c r="D203" s="5">
        <v>4643000000000</v>
      </c>
      <c r="E203" s="5">
        <v>4707000000000</v>
      </c>
      <c r="F203" s="5">
        <v>5132000000000</v>
      </c>
      <c r="G203" s="5">
        <v>937000000000</v>
      </c>
    </row>
    <row r="204" spans="3:17" ht="15.5" x14ac:dyDescent="0.35">
      <c r="C204" t="s">
        <v>207</v>
      </c>
      <c r="D204" s="5">
        <v>-1000000000000</v>
      </c>
      <c r="E204" s="5">
        <v>-978000000000</v>
      </c>
      <c r="F204" s="5">
        <v>146000000000</v>
      </c>
      <c r="G204" s="5">
        <v>-67000000000</v>
      </c>
    </row>
    <row r="205" spans="3:17" ht="15.5" x14ac:dyDescent="0.35">
      <c r="C205" t="s">
        <v>208</v>
      </c>
      <c r="D205" s="5">
        <v>-21000000000</v>
      </c>
      <c r="E205" s="5">
        <v>-262000000000</v>
      </c>
      <c r="F205" s="5">
        <v>-1341000000000</v>
      </c>
      <c r="G205" s="5">
        <v>-874000000000</v>
      </c>
    </row>
    <row r="206" spans="3:17" ht="15.5" x14ac:dyDescent="0.35">
      <c r="C206" t="s">
        <v>12</v>
      </c>
      <c r="D206" s="5">
        <v>-1021000000000</v>
      </c>
      <c r="E206" s="5">
        <v>-1240000000000</v>
      </c>
      <c r="F206" s="5">
        <v>-1195000000000</v>
      </c>
      <c r="G206" s="5">
        <v>-941000000000</v>
      </c>
    </row>
    <row r="207" spans="3:17" ht="15.5" x14ac:dyDescent="0.35">
      <c r="C207" t="s">
        <v>15</v>
      </c>
      <c r="D207" s="6">
        <v>-192.33</v>
      </c>
      <c r="E207" s="6">
        <v>-233.5</v>
      </c>
      <c r="F207" s="6">
        <v>-225.11</v>
      </c>
      <c r="G207" s="6">
        <v>-398.74</v>
      </c>
    </row>
    <row r="208" spans="3:17" ht="15.5" x14ac:dyDescent="0.35">
      <c r="C208" t="s">
        <v>44</v>
      </c>
      <c r="I208" s="6">
        <v>76.959999999999994</v>
      </c>
      <c r="J208" s="6">
        <v>97.99</v>
      </c>
      <c r="K208" s="6">
        <v>25.96</v>
      </c>
      <c r="L208" s="6">
        <v>25.93</v>
      </c>
      <c r="M208" s="6">
        <v>12.59</v>
      </c>
      <c r="N208" s="6">
        <v>1.1299999999999999</v>
      </c>
      <c r="O208" s="6">
        <v>1.43</v>
      </c>
      <c r="P208" s="6">
        <v>18.47</v>
      </c>
      <c r="Q208" s="6">
        <v>0.24</v>
      </c>
    </row>
    <row r="209" spans="3:17" ht="15.5" x14ac:dyDescent="0.35">
      <c r="C209" t="s">
        <v>58</v>
      </c>
      <c r="I209" s="6">
        <v>42.23</v>
      </c>
      <c r="J209" s="6">
        <v>4.18</v>
      </c>
      <c r="K209" s="6">
        <v>5.93</v>
      </c>
      <c r="L209" s="6">
        <v>5.01</v>
      </c>
      <c r="M209" s="6">
        <v>43.29</v>
      </c>
      <c r="N209" s="6">
        <v>584.07000000000005</v>
      </c>
      <c r="O209" s="5">
        <v>0</v>
      </c>
      <c r="P209" s="5">
        <v>0</v>
      </c>
      <c r="Q209" s="5">
        <v>0</v>
      </c>
    </row>
    <row r="210" spans="3:17" ht="15.5" x14ac:dyDescent="0.35">
      <c r="C210" t="s">
        <v>61</v>
      </c>
      <c r="I210" s="6">
        <v>10.4</v>
      </c>
      <c r="J210" s="6">
        <v>1.44</v>
      </c>
      <c r="K210" s="6">
        <v>0.79</v>
      </c>
      <c r="L210" s="6">
        <v>0.64</v>
      </c>
      <c r="M210" s="6">
        <v>2.86</v>
      </c>
      <c r="N210" s="6">
        <v>27.05</v>
      </c>
      <c r="O210" s="5">
        <v>0</v>
      </c>
      <c r="P210" s="5">
        <v>0</v>
      </c>
      <c r="Q210" s="5">
        <v>0</v>
      </c>
    </row>
    <row r="211" spans="3:17" ht="15.5" x14ac:dyDescent="0.35">
      <c r="C211" t="s">
        <v>209</v>
      </c>
      <c r="I211" s="5">
        <v>1151520000000</v>
      </c>
      <c r="J211" s="5">
        <v>491800000000</v>
      </c>
      <c r="K211" s="5">
        <v>229460000000</v>
      </c>
      <c r="L211" s="5">
        <v>152540000000</v>
      </c>
      <c r="M211" s="5">
        <v>68220000000</v>
      </c>
      <c r="N211" s="5">
        <v>39590000000</v>
      </c>
      <c r="O211" s="5">
        <v>24330000000</v>
      </c>
      <c r="P211" s="5">
        <v>28400000000</v>
      </c>
    </row>
    <row r="212" spans="3:17" ht="15.5" x14ac:dyDescent="0.35">
      <c r="C212" t="s">
        <v>210</v>
      </c>
      <c r="I212" s="6">
        <v>2.69E-2</v>
      </c>
      <c r="J212" s="6">
        <v>7.9500000000000001E-2</v>
      </c>
      <c r="K212" s="6">
        <v>3.7400000000000003E-2</v>
      </c>
      <c r="L212" s="6">
        <v>4.1500000000000002E-2</v>
      </c>
      <c r="M212" s="6">
        <v>2.8799999999999999E-2</v>
      </c>
      <c r="N212" s="6">
        <v>4.3E-3</v>
      </c>
      <c r="O212" s="6">
        <v>6.6E-3</v>
      </c>
      <c r="P212" s="6">
        <v>0.1119</v>
      </c>
      <c r="Q212" s="6">
        <v>3.0600000000000002E-2</v>
      </c>
    </row>
    <row r="213" spans="3:17" ht="15.5" x14ac:dyDescent="0.35">
      <c r="C213" t="s">
        <v>211</v>
      </c>
      <c r="I213" s="6">
        <v>5.5999999999999994E-2</v>
      </c>
      <c r="J213" s="6">
        <v>0.2384</v>
      </c>
      <c r="K213" s="6">
        <v>7.9100000000000004E-2</v>
      </c>
      <c r="L213" s="6">
        <v>9.5799999999999996E-2</v>
      </c>
      <c r="M213" s="6">
        <v>5.0300000000000004E-2</v>
      </c>
      <c r="N213" s="6">
        <v>5.3E-3</v>
      </c>
      <c r="O213" s="6">
        <v>8.7100000000000011E-2</v>
      </c>
      <c r="P213" s="6">
        <v>0.95469999999999999</v>
      </c>
      <c r="Q213" s="6">
        <v>0.27739999999999998</v>
      </c>
    </row>
    <row r="214" spans="3:17" ht="15.5" x14ac:dyDescent="0.35">
      <c r="C214" t="s">
        <v>212</v>
      </c>
      <c r="I214" s="6">
        <v>0.1414</v>
      </c>
      <c r="J214" s="6">
        <v>0.18820000000000001</v>
      </c>
      <c r="K214" s="6">
        <v>9.5700000000000007E-2</v>
      </c>
      <c r="L214" s="6">
        <v>8.8900000000000007E-2</v>
      </c>
      <c r="M214" s="6">
        <v>3.3099999999999997E-2</v>
      </c>
      <c r="N214" s="6">
        <v>4.0399999999999998E-2</v>
      </c>
      <c r="O214" s="6">
        <v>4.9500000000000002E-2</v>
      </c>
      <c r="P214" s="6">
        <v>0.23260000000000003</v>
      </c>
      <c r="Q214" s="6">
        <v>0.75190000000000001</v>
      </c>
    </row>
    <row r="215" spans="3:17" ht="15.5" x14ac:dyDescent="0.35">
      <c r="C215" t="s">
        <v>213</v>
      </c>
      <c r="I215" s="6">
        <v>3.06</v>
      </c>
      <c r="J215" s="6">
        <v>4.72</v>
      </c>
      <c r="K215" s="6">
        <v>2.16</v>
      </c>
      <c r="L215" s="6">
        <v>2.06</v>
      </c>
      <c r="M215" s="6">
        <v>1.21</v>
      </c>
      <c r="N215" s="6">
        <v>0.52</v>
      </c>
      <c r="O215" s="6">
        <v>0.49</v>
      </c>
      <c r="P215" s="6">
        <v>11975.81</v>
      </c>
      <c r="Q215" s="6">
        <v>55.77</v>
      </c>
    </row>
    <row r="216" spans="3:17" ht="15.5" x14ac:dyDescent="0.35">
      <c r="C216" t="s">
        <v>55</v>
      </c>
      <c r="I216" s="6">
        <v>2.36</v>
      </c>
      <c r="J216" s="5">
        <v>1</v>
      </c>
      <c r="K216" s="6">
        <v>0.47</v>
      </c>
      <c r="L216" s="6">
        <v>0.48</v>
      </c>
      <c r="M216" s="6">
        <v>2.1800000000000002</v>
      </c>
      <c r="N216" s="6">
        <v>3.11</v>
      </c>
      <c r="O216" s="5">
        <v>0</v>
      </c>
      <c r="P216" s="5">
        <v>0</v>
      </c>
      <c r="Q216" s="5">
        <v>0</v>
      </c>
    </row>
    <row r="217" spans="3:17" ht="15.5" x14ac:dyDescent="0.35">
      <c r="C217" t="s">
        <v>52</v>
      </c>
      <c r="I217" s="6">
        <v>1375.04</v>
      </c>
      <c r="J217" s="6">
        <v>410.99</v>
      </c>
      <c r="K217" s="6">
        <v>328.36</v>
      </c>
      <c r="L217" s="6">
        <v>270.61</v>
      </c>
      <c r="M217" s="6">
        <v>250.52</v>
      </c>
      <c r="N217" s="6">
        <v>212.42</v>
      </c>
      <c r="O217" s="6">
        <v>16.41</v>
      </c>
      <c r="P217" s="6">
        <v>19.34</v>
      </c>
      <c r="Q217" s="6">
        <v>0.87</v>
      </c>
    </row>
    <row r="218" spans="3:17" ht="15.5" x14ac:dyDescent="0.35">
      <c r="C218" t="s">
        <v>214</v>
      </c>
      <c r="I218" s="6">
        <v>2.36</v>
      </c>
      <c r="J218" s="5">
        <v>1</v>
      </c>
      <c r="K218" s="6">
        <v>0.47</v>
      </c>
      <c r="L218" s="6">
        <v>0.48</v>
      </c>
      <c r="M218" s="6">
        <v>2.1800000000000002</v>
      </c>
      <c r="N218" s="6">
        <v>3.11</v>
      </c>
      <c r="O218" s="5">
        <v>0</v>
      </c>
      <c r="P218" s="5">
        <v>0</v>
      </c>
      <c r="Q218" s="5">
        <v>0</v>
      </c>
    </row>
    <row r="219" spans="3:17" ht="15.5" x14ac:dyDescent="0.35">
      <c r="C219" t="s">
        <v>215</v>
      </c>
      <c r="I219" s="6">
        <v>1374.54</v>
      </c>
      <c r="J219" s="6">
        <v>410.99</v>
      </c>
      <c r="K219" s="6">
        <v>328.36</v>
      </c>
      <c r="L219" s="6">
        <v>270.61</v>
      </c>
      <c r="M219" s="6">
        <v>250.52</v>
      </c>
      <c r="N219" s="6">
        <v>212.42</v>
      </c>
      <c r="O219" s="6">
        <v>16.41</v>
      </c>
      <c r="P219" s="6">
        <v>19.34</v>
      </c>
      <c r="Q219" s="6">
        <v>0.87</v>
      </c>
    </row>
    <row r="220" spans="3:17" ht="15.5" x14ac:dyDescent="0.35">
      <c r="C220" t="s">
        <v>216</v>
      </c>
      <c r="I220" s="5">
        <v>2133000000000</v>
      </c>
      <c r="J220" s="5">
        <v>138000000000</v>
      </c>
      <c r="K220" s="5">
        <v>77000000000</v>
      </c>
      <c r="L220" s="5">
        <v>57000000000</v>
      </c>
      <c r="M220" s="5">
        <v>38000000000</v>
      </c>
      <c r="N220" s="5">
        <v>25000000000</v>
      </c>
      <c r="O220" s="5">
        <v>175000000000</v>
      </c>
    </row>
    <row r="221" spans="3:17" ht="15.5" x14ac:dyDescent="0.35">
      <c r="C221" t="s">
        <v>217</v>
      </c>
      <c r="I221" s="5">
        <v>1355000000000</v>
      </c>
      <c r="J221" s="5">
        <v>685000000000</v>
      </c>
      <c r="K221" s="5">
        <v>260000000000</v>
      </c>
      <c r="L221" s="5">
        <v>328000000000</v>
      </c>
      <c r="M221" s="5">
        <v>118000000000</v>
      </c>
    </row>
    <row r="222" spans="3:17" ht="15.5" x14ac:dyDescent="0.35">
      <c r="C222" t="s">
        <v>25</v>
      </c>
      <c r="I222" s="5">
        <v>3488000000000</v>
      </c>
      <c r="J222" s="5">
        <v>824000000000</v>
      </c>
      <c r="K222" s="5">
        <v>337000000000</v>
      </c>
      <c r="L222" s="5">
        <v>384000000000</v>
      </c>
      <c r="M222" s="5">
        <v>156000000000</v>
      </c>
      <c r="N222" s="5">
        <v>25000000000</v>
      </c>
      <c r="O222" s="5">
        <v>175000000000</v>
      </c>
    </row>
    <row r="223" spans="3:17" ht="15.5" x14ac:dyDescent="0.35">
      <c r="C223" t="s">
        <v>22</v>
      </c>
      <c r="I223" s="5">
        <v>-2677000000000</v>
      </c>
      <c r="J223" s="5">
        <v>805000000000</v>
      </c>
      <c r="K223" s="5">
        <v>297000000000</v>
      </c>
      <c r="L223" s="5">
        <v>363000000000</v>
      </c>
      <c r="M223" s="5">
        <v>146000000000</v>
      </c>
      <c r="N223" s="5">
        <v>-1000000000</v>
      </c>
      <c r="O223" s="5">
        <v>169000000000</v>
      </c>
      <c r="P223" s="5">
        <v>-1000000000</v>
      </c>
      <c r="Q223" s="5">
        <v>-1000000000</v>
      </c>
    </row>
    <row r="224" spans="3:17" ht="15.5" x14ac:dyDescent="0.35">
      <c r="C224" t="s">
        <v>218</v>
      </c>
      <c r="I224" s="5">
        <v>4707000000000</v>
      </c>
      <c r="J224" s="5">
        <v>3000000000</v>
      </c>
      <c r="K224" s="5">
        <v>40000000000</v>
      </c>
      <c r="L224" s="5">
        <v>88000000000</v>
      </c>
      <c r="M224" s="5">
        <v>10000000000</v>
      </c>
      <c r="N224" s="5">
        <v>68000000000</v>
      </c>
      <c r="O224" s="5">
        <v>-150000000000</v>
      </c>
      <c r="P224" s="5">
        <v>2000000000</v>
      </c>
      <c r="Q224" s="5">
        <v>0</v>
      </c>
    </row>
    <row r="225" spans="2:17" ht="15.5" x14ac:dyDescent="0.35">
      <c r="C225" t="s">
        <v>219</v>
      </c>
      <c r="I225" s="5">
        <v>-814000000000</v>
      </c>
      <c r="J225" s="5">
        <v>419000000000</v>
      </c>
      <c r="K225" s="5">
        <v>225000000000</v>
      </c>
      <c r="L225" s="5">
        <v>55000000000</v>
      </c>
      <c r="M225" s="5">
        <v>108000000000</v>
      </c>
      <c r="N225" s="5">
        <v>-18000000000</v>
      </c>
      <c r="O225" s="5">
        <v>7000000000</v>
      </c>
      <c r="P225" s="5">
        <v>0</v>
      </c>
      <c r="Q225" s="5">
        <v>1000000000</v>
      </c>
    </row>
    <row r="226" spans="2:17" ht="15.5" x14ac:dyDescent="0.35">
      <c r="C226" t="s">
        <v>220</v>
      </c>
      <c r="I226" s="5">
        <v>-2704000000000</v>
      </c>
      <c r="J226" s="5">
        <v>-1168000000000</v>
      </c>
      <c r="K226" s="5">
        <v>-237000000000</v>
      </c>
      <c r="L226" s="5">
        <v>-498000000000</v>
      </c>
      <c r="M226" s="5">
        <v>-325000000000</v>
      </c>
      <c r="N226" s="5">
        <v>-36000000000</v>
      </c>
      <c r="O226" s="5">
        <v>-3000000000</v>
      </c>
      <c r="Q226" s="5">
        <v>0</v>
      </c>
    </row>
    <row r="227" spans="2:17" ht="15.5" x14ac:dyDescent="0.35">
      <c r="C227" t="s">
        <v>14</v>
      </c>
      <c r="I227" s="5">
        <v>-3518000000000</v>
      </c>
      <c r="J227" s="5">
        <v>-749000000000</v>
      </c>
      <c r="K227" s="5">
        <v>-12000000000</v>
      </c>
      <c r="L227" s="5">
        <v>-443000000000</v>
      </c>
      <c r="M227" s="5">
        <v>-217000000000</v>
      </c>
      <c r="N227" s="5">
        <v>-54000000000</v>
      </c>
      <c r="O227" s="5">
        <v>4000000000</v>
      </c>
      <c r="P227" s="5">
        <v>0</v>
      </c>
      <c r="Q227" s="5">
        <v>1000000000</v>
      </c>
    </row>
    <row r="228" spans="2:17" ht="15.5" x14ac:dyDescent="0.35">
      <c r="C228" t="s">
        <v>16</v>
      </c>
      <c r="I228" s="6">
        <v>-662.69</v>
      </c>
      <c r="J228" s="6">
        <v>-317.58999999999997</v>
      </c>
      <c r="K228" s="6">
        <v>-5.32</v>
      </c>
      <c r="L228" s="6">
        <v>-196.3</v>
      </c>
      <c r="M228" s="6">
        <v>-106.06</v>
      </c>
      <c r="N228" s="6">
        <v>-27.97</v>
      </c>
      <c r="O228" s="6">
        <v>2.21</v>
      </c>
      <c r="P228" s="6">
        <v>-0.32</v>
      </c>
      <c r="Q228" s="6">
        <v>0.71</v>
      </c>
    </row>
    <row r="230" spans="2:17" ht="15.5" x14ac:dyDescent="0.35">
      <c r="B230" t="s">
        <v>221</v>
      </c>
      <c r="C230" t="s">
        <v>222</v>
      </c>
      <c r="D230" s="5">
        <v>165000000000</v>
      </c>
      <c r="E230" s="5">
        <v>148000000000</v>
      </c>
      <c r="F230" s="5">
        <v>32000000000</v>
      </c>
      <c r="G230" s="5">
        <v>145000000000</v>
      </c>
      <c r="H230" s="5">
        <v>658000000000</v>
      </c>
      <c r="I230" s="5">
        <v>409000000000</v>
      </c>
      <c r="J230" s="5">
        <v>231000000000</v>
      </c>
      <c r="K230" s="5">
        <v>59000000000</v>
      </c>
      <c r="L230" s="5">
        <v>58000000000</v>
      </c>
      <c r="M230" s="5">
        <v>26000000000</v>
      </c>
      <c r="N230" s="5">
        <v>2000000000</v>
      </c>
      <c r="O230" s="5">
        <v>3000000000</v>
      </c>
      <c r="P230" s="5">
        <v>28000000000</v>
      </c>
      <c r="Q230" s="5">
        <v>362000000</v>
      </c>
    </row>
    <row r="231" spans="2:17" ht="15.5" x14ac:dyDescent="0.35">
      <c r="C231" t="s">
        <v>223</v>
      </c>
      <c r="H231" s="5">
        <v>490000000000</v>
      </c>
      <c r="I231" s="5">
        <v>409000000000</v>
      </c>
      <c r="J231" s="5">
        <v>231000000000</v>
      </c>
      <c r="K231" s="5">
        <v>59000000000</v>
      </c>
      <c r="L231" s="5">
        <v>58000000000</v>
      </c>
      <c r="M231" s="5">
        <v>26000000000</v>
      </c>
      <c r="N231" s="5">
        <v>2000000000</v>
      </c>
      <c r="O231" s="5">
        <v>3000000000</v>
      </c>
      <c r="P231" s="5">
        <v>28000000000</v>
      </c>
    </row>
    <row r="232" spans="2:17" ht="15.5" x14ac:dyDescent="0.35">
      <c r="C232" t="s">
        <v>224</v>
      </c>
      <c r="H232" s="5">
        <v>2</v>
      </c>
      <c r="I232" s="5">
        <v>2</v>
      </c>
      <c r="J232" s="5">
        <v>2</v>
      </c>
      <c r="K232" s="6">
        <v>1.06</v>
      </c>
    </row>
    <row r="233" spans="2:17" ht="15.5" x14ac:dyDescent="0.35">
      <c r="C233" t="s">
        <v>63</v>
      </c>
      <c r="H233" s="6">
        <v>1.61E-2</v>
      </c>
      <c r="I233" s="6">
        <v>2.6000000000000002E-2</v>
      </c>
      <c r="J233" s="6">
        <v>4.5899999999999996E-2</v>
      </c>
      <c r="K233" s="6">
        <v>4.2699999999999995E-2</v>
      </c>
    </row>
    <row r="234" spans="2:17" ht="15.5" x14ac:dyDescent="0.35">
      <c r="C234" t="s">
        <v>225</v>
      </c>
      <c r="H234" s="6">
        <v>1.1999999999999999E-3</v>
      </c>
      <c r="I234" s="6">
        <v>1E-3</v>
      </c>
      <c r="J234" s="6">
        <v>1E-3</v>
      </c>
      <c r="K234" s="6">
        <v>6.3E-3</v>
      </c>
    </row>
    <row r="235" spans="2:17" ht="15.5" x14ac:dyDescent="0.35">
      <c r="C235" t="s">
        <v>43</v>
      </c>
      <c r="D235" s="6">
        <v>30.99</v>
      </c>
      <c r="E235" s="6">
        <v>27.97</v>
      </c>
      <c r="F235" s="6">
        <v>6.06</v>
      </c>
      <c r="G235" s="6">
        <v>27.38</v>
      </c>
      <c r="H235" s="6">
        <v>123.95</v>
      </c>
      <c r="I235" s="6">
        <v>76.959999999999994</v>
      </c>
      <c r="J235" s="6">
        <v>43.55</v>
      </c>
      <c r="K235" s="6">
        <v>11.03</v>
      </c>
      <c r="L235" s="6">
        <v>11.02</v>
      </c>
      <c r="M235" s="6">
        <v>4.8600000000000003</v>
      </c>
      <c r="N235" s="6">
        <v>0.42</v>
      </c>
      <c r="O235" s="6">
        <v>0.52</v>
      </c>
      <c r="P235" s="6">
        <v>5.24</v>
      </c>
      <c r="Q235" s="6">
        <v>7.0000000000000007E-2</v>
      </c>
    </row>
    <row r="236" spans="2:17" ht="15.5" x14ac:dyDescent="0.35">
      <c r="C236" t="s">
        <v>226</v>
      </c>
      <c r="H236" s="6">
        <v>92.39</v>
      </c>
      <c r="I236" s="6">
        <v>76.959999999999994</v>
      </c>
      <c r="J236" s="6">
        <v>43.55</v>
      </c>
      <c r="K236" s="6">
        <v>11.03</v>
      </c>
      <c r="L236" s="6">
        <v>11.02</v>
      </c>
      <c r="M236" s="6">
        <v>4.8600000000000003</v>
      </c>
      <c r="N236" s="6">
        <v>0.42</v>
      </c>
      <c r="O236" s="6">
        <v>0.52</v>
      </c>
      <c r="P236" s="6">
        <v>5.24</v>
      </c>
    </row>
    <row r="237" spans="2:17" ht="15.5" x14ac:dyDescent="0.35">
      <c r="C237" t="s">
        <v>65</v>
      </c>
      <c r="H237" s="5">
        <v>2</v>
      </c>
      <c r="I237" s="5">
        <v>2</v>
      </c>
      <c r="J237" s="5">
        <v>2</v>
      </c>
      <c r="K237" s="6">
        <v>1.06</v>
      </c>
    </row>
    <row r="238" spans="2:17" ht="15.5" x14ac:dyDescent="0.35">
      <c r="C238" t="s">
        <v>227</v>
      </c>
      <c r="H238" s="6">
        <v>1.61E-2</v>
      </c>
      <c r="I238" s="6">
        <v>2.6000000000000002E-2</v>
      </c>
      <c r="J238" s="6">
        <v>4.5899999999999996E-2</v>
      </c>
      <c r="K238" s="6">
        <v>4.2699999999999995E-2</v>
      </c>
    </row>
    <row r="239" spans="2:17" ht="15.5" x14ac:dyDescent="0.35">
      <c r="C239" t="s">
        <v>228</v>
      </c>
      <c r="H239" s="6">
        <v>1.1999999999999999E-3</v>
      </c>
      <c r="I239" s="6">
        <v>1E-3</v>
      </c>
      <c r="J239" s="6">
        <v>1E-3</v>
      </c>
      <c r="K239" s="6">
        <v>6.3E-3</v>
      </c>
    </row>
    <row r="240" spans="2:17" ht="15.5" x14ac:dyDescent="0.35">
      <c r="C240" t="s">
        <v>229</v>
      </c>
      <c r="D240" s="5">
        <v>784000000000</v>
      </c>
      <c r="E240" s="5">
        <v>644000000000</v>
      </c>
      <c r="F240" s="5">
        <v>501000000000</v>
      </c>
      <c r="G240" s="5">
        <v>282000000000</v>
      </c>
      <c r="H240" s="5">
        <v>3134000000000</v>
      </c>
      <c r="I240" s="5">
        <v>1659000000000</v>
      </c>
      <c r="J240" s="5">
        <v>672000000000</v>
      </c>
      <c r="K240" s="5">
        <v>439000000000</v>
      </c>
      <c r="L240" s="5">
        <v>461000000000</v>
      </c>
      <c r="M240" s="5">
        <v>391000000000</v>
      </c>
      <c r="N240" s="5">
        <v>48000000000</v>
      </c>
      <c r="O240" s="5">
        <v>37000000000</v>
      </c>
      <c r="P240" s="5">
        <v>5000000000</v>
      </c>
      <c r="Q240" s="5">
        <v>5000000000</v>
      </c>
    </row>
    <row r="241" spans="3:16" ht="15.5" x14ac:dyDescent="0.35">
      <c r="C241" t="s">
        <v>230</v>
      </c>
      <c r="H241" s="5">
        <v>2211000000000</v>
      </c>
      <c r="I241" s="5">
        <v>1659000000000</v>
      </c>
      <c r="J241" s="5">
        <v>672000000000</v>
      </c>
      <c r="K241" s="5">
        <v>439000000000</v>
      </c>
      <c r="L241" s="5">
        <v>461000000000</v>
      </c>
      <c r="M241" s="5">
        <v>391000000000</v>
      </c>
      <c r="N241" s="5">
        <v>48000000000</v>
      </c>
      <c r="O241" s="5">
        <v>37000000000</v>
      </c>
      <c r="P241" s="5">
        <v>5000000000</v>
      </c>
    </row>
    <row r="242" spans="3:16" ht="15.5" x14ac:dyDescent="0.35">
      <c r="C242" t="s">
        <v>231</v>
      </c>
      <c r="H242" s="5">
        <v>2</v>
      </c>
      <c r="I242" s="5">
        <v>2</v>
      </c>
      <c r="J242" s="5">
        <v>2</v>
      </c>
      <c r="K242" s="6">
        <v>1.06</v>
      </c>
    </row>
    <row r="243" spans="3:16" ht="15.5" x14ac:dyDescent="0.35">
      <c r="C243" t="s">
        <v>232</v>
      </c>
      <c r="H243" s="6">
        <v>1.61E-2</v>
      </c>
      <c r="I243" s="6">
        <v>2.6000000000000002E-2</v>
      </c>
      <c r="J243" s="6">
        <v>4.5899999999999996E-2</v>
      </c>
      <c r="K243" s="6">
        <v>4.2699999999999995E-2</v>
      </c>
    </row>
    <row r="244" spans="3:16" ht="15.5" x14ac:dyDescent="0.35">
      <c r="C244" t="s">
        <v>233</v>
      </c>
      <c r="H244" s="6">
        <v>1.1999999999999999E-3</v>
      </c>
      <c r="I244" s="6">
        <v>1E-3</v>
      </c>
      <c r="J244" s="6">
        <v>1E-3</v>
      </c>
      <c r="K244" s="6">
        <v>6.3E-3</v>
      </c>
    </row>
    <row r="245" spans="3:16" ht="15.5" x14ac:dyDescent="0.35">
      <c r="C245" t="s">
        <v>234</v>
      </c>
      <c r="I245" s="6">
        <v>13.67</v>
      </c>
    </row>
    <row r="246" spans="3:16" ht="15.5" x14ac:dyDescent="0.35">
      <c r="C246" t="s">
        <v>235</v>
      </c>
      <c r="I246" s="6">
        <v>18.350000000000001</v>
      </c>
    </row>
    <row r="247" spans="3:16" ht="15.5" x14ac:dyDescent="0.35">
      <c r="C247" t="s">
        <v>724</v>
      </c>
      <c r="I247" s="6">
        <v>7.48</v>
      </c>
    </row>
    <row r="248" spans="3:16" ht="15.5" x14ac:dyDescent="0.35">
      <c r="C248" t="s">
        <v>236</v>
      </c>
      <c r="I248" s="6">
        <v>7.42</v>
      </c>
    </row>
    <row r="249" spans="3:16" ht="15.5" x14ac:dyDescent="0.35">
      <c r="C249" t="s">
        <v>237</v>
      </c>
      <c r="I249" s="6">
        <v>5.45E-2</v>
      </c>
    </row>
    <row r="250" spans="3:16" ht="15.5" x14ac:dyDescent="0.35">
      <c r="C250" t="s">
        <v>238</v>
      </c>
      <c r="I250" s="6">
        <v>4.07</v>
      </c>
    </row>
    <row r="251" spans="3:16" ht="15.5" x14ac:dyDescent="0.35">
      <c r="C251" t="s">
        <v>239</v>
      </c>
      <c r="I251" s="6">
        <v>1.21</v>
      </c>
    </row>
    <row r="252" spans="3:16" ht="15.5" x14ac:dyDescent="0.35">
      <c r="C252" t="s">
        <v>240</v>
      </c>
      <c r="I252" s="6">
        <v>-4.74</v>
      </c>
    </row>
    <row r="253" spans="3:16" ht="15.5" x14ac:dyDescent="0.35">
      <c r="C253" t="s">
        <v>241</v>
      </c>
      <c r="I253" s="6">
        <v>-2.0499999999999998</v>
      </c>
    </row>
    <row r="254" spans="3:16" ht="15.5" x14ac:dyDescent="0.35">
      <c r="C254" t="s">
        <v>242</v>
      </c>
      <c r="I254" s="6">
        <v>9.27</v>
      </c>
    </row>
    <row r="255" spans="3:16" ht="15.5" x14ac:dyDescent="0.35">
      <c r="C255" t="s">
        <v>243</v>
      </c>
      <c r="I255" s="5">
        <v>6</v>
      </c>
    </row>
    <row r="256" spans="3:16" ht="15.5" x14ac:dyDescent="0.35">
      <c r="C256" t="s">
        <v>244</v>
      </c>
      <c r="I256" s="6">
        <v>-0.85</v>
      </c>
    </row>
    <row r="257" spans="3:9" ht="15.5" x14ac:dyDescent="0.35">
      <c r="C257" t="s">
        <v>245</v>
      </c>
      <c r="I257" s="6">
        <v>0.42</v>
      </c>
    </row>
    <row r="258" spans="3:9" ht="15.5" x14ac:dyDescent="0.35">
      <c r="C258" t="s">
        <v>725</v>
      </c>
      <c r="I258" s="6">
        <v>2.36</v>
      </c>
    </row>
    <row r="259" spans="3:9" ht="15.5" x14ac:dyDescent="0.35">
      <c r="C259" t="s">
        <v>246</v>
      </c>
      <c r="I259" s="6">
        <v>92.39</v>
      </c>
    </row>
    <row r="260" spans="3:9" ht="15.5" x14ac:dyDescent="0.35">
      <c r="C260" t="s">
        <v>247</v>
      </c>
      <c r="I260" s="6">
        <v>123.95</v>
      </c>
    </row>
    <row r="261" spans="3:9" ht="15.5" x14ac:dyDescent="0.35">
      <c r="C261" t="s">
        <v>248</v>
      </c>
      <c r="I261" s="6">
        <v>416.57</v>
      </c>
    </row>
    <row r="262" spans="3:9" ht="15.5" x14ac:dyDescent="0.35">
      <c r="C262" t="s">
        <v>249</v>
      </c>
      <c r="D262" s="6">
        <v>1025.1300000000001</v>
      </c>
    </row>
    <row r="263" spans="3:9" ht="15.5" x14ac:dyDescent="0.35">
      <c r="C263" t="s">
        <v>250</v>
      </c>
      <c r="I263" s="6">
        <v>1406.02</v>
      </c>
    </row>
    <row r="264" spans="3:9" ht="15.5" x14ac:dyDescent="0.35">
      <c r="C264" t="s">
        <v>251</v>
      </c>
      <c r="I264" s="6">
        <v>-828.16</v>
      </c>
    </row>
    <row r="265" spans="3:9" ht="15.5" x14ac:dyDescent="0.35">
      <c r="C265" t="s">
        <v>252</v>
      </c>
      <c r="D265" s="6">
        <v>1.91</v>
      </c>
    </row>
    <row r="266" spans="3:9" ht="15.5" x14ac:dyDescent="0.35">
      <c r="C266" t="s">
        <v>253</v>
      </c>
      <c r="D266" s="6">
        <v>1.53</v>
      </c>
    </row>
    <row r="267" spans="3:9" ht="15.5" x14ac:dyDescent="0.35">
      <c r="C267" t="s">
        <v>254</v>
      </c>
      <c r="D267" s="6">
        <v>0.51</v>
      </c>
    </row>
    <row r="268" spans="3:9" ht="15.5" x14ac:dyDescent="0.35">
      <c r="C268" t="s">
        <v>255</v>
      </c>
      <c r="D268" s="6">
        <v>0.18</v>
      </c>
    </row>
    <row r="269" spans="3:9" ht="15.5" x14ac:dyDescent="0.35">
      <c r="C269" t="s">
        <v>256</v>
      </c>
      <c r="D269" s="5">
        <v>1</v>
      </c>
    </row>
    <row r="270" spans="3:9" ht="15.5" x14ac:dyDescent="0.35">
      <c r="C270" t="s">
        <v>257</v>
      </c>
      <c r="D270" s="6">
        <v>0.23</v>
      </c>
    </row>
    <row r="271" spans="3:9" ht="15.5" x14ac:dyDescent="0.35">
      <c r="C271" t="s">
        <v>258</v>
      </c>
      <c r="D271" s="6">
        <v>2.17</v>
      </c>
    </row>
    <row r="272" spans="3:9" ht="15.5" x14ac:dyDescent="0.35">
      <c r="C272" t="s">
        <v>259</v>
      </c>
      <c r="I272" s="6">
        <v>3.04</v>
      </c>
    </row>
    <row r="273" spans="3:9" ht="15.5" x14ac:dyDescent="0.35">
      <c r="C273" t="s">
        <v>12</v>
      </c>
      <c r="D273" s="5">
        <v>-1021000000000</v>
      </c>
    </row>
    <row r="274" spans="3:9" ht="15.5" x14ac:dyDescent="0.35">
      <c r="C274" t="s">
        <v>260</v>
      </c>
      <c r="I274" s="6">
        <v>3.62</v>
      </c>
    </row>
    <row r="275" spans="3:9" ht="15.5" x14ac:dyDescent="0.35">
      <c r="C275" t="s">
        <v>261</v>
      </c>
      <c r="I275" s="6">
        <v>3.0299999999999997E-2</v>
      </c>
    </row>
    <row r="276" spans="3:9" ht="15.5" x14ac:dyDescent="0.35">
      <c r="C276" t="s">
        <v>262</v>
      </c>
      <c r="I276" s="6">
        <v>6.5700000000000008E-2</v>
      </c>
    </row>
    <row r="277" spans="3:9" ht="15.5" x14ac:dyDescent="0.35">
      <c r="C277" t="s">
        <v>263</v>
      </c>
      <c r="I277" s="6">
        <v>0.10630000000000001</v>
      </c>
    </row>
    <row r="278" spans="3:9" ht="15.5" x14ac:dyDescent="0.35">
      <c r="C278" t="s">
        <v>264</v>
      </c>
      <c r="I278" s="6">
        <v>8.7799999999999989E-2</v>
      </c>
    </row>
    <row r="279" spans="3:9" ht="15.5" x14ac:dyDescent="0.35">
      <c r="C279" t="s">
        <v>265</v>
      </c>
      <c r="D279" s="6">
        <v>23.73</v>
      </c>
    </row>
    <row r="280" spans="3:9" ht="15.5" x14ac:dyDescent="0.35">
      <c r="C280" t="s">
        <v>266</v>
      </c>
      <c r="D280" s="6">
        <v>383.37</v>
      </c>
    </row>
    <row r="281" spans="3:9" ht="15.5" x14ac:dyDescent="0.35">
      <c r="C281" t="s">
        <v>340</v>
      </c>
      <c r="D281" s="6">
        <v>161.71</v>
      </c>
    </row>
    <row r="282" spans="3:9" ht="15.5" x14ac:dyDescent="0.35">
      <c r="C282" t="s">
        <v>267</v>
      </c>
      <c r="D282" s="6">
        <v>245.39</v>
      </c>
    </row>
    <row r="283" spans="3:9" ht="15.5" x14ac:dyDescent="0.35">
      <c r="C283" t="s">
        <v>268</v>
      </c>
      <c r="D283" s="6">
        <v>3.83</v>
      </c>
    </row>
    <row r="284" spans="3:9" ht="15.5" x14ac:dyDescent="0.35">
      <c r="C284" t="s">
        <v>269</v>
      </c>
      <c r="I284" s="6">
        <v>0.14000000000000001</v>
      </c>
    </row>
    <row r="285" spans="3:9" ht="15.5" x14ac:dyDescent="0.35">
      <c r="C285" t="s">
        <v>270</v>
      </c>
      <c r="I285" s="6">
        <v>0.56999999999999995</v>
      </c>
    </row>
    <row r="286" spans="3:9" ht="15.5" x14ac:dyDescent="0.35">
      <c r="C286" t="s">
        <v>39</v>
      </c>
      <c r="I286" s="5">
        <v>8998000000000</v>
      </c>
    </row>
    <row r="287" spans="3:9" ht="15.5" x14ac:dyDescent="0.35">
      <c r="C287" t="s">
        <v>271</v>
      </c>
      <c r="I287" s="5">
        <v>8654000000000</v>
      </c>
    </row>
    <row r="288" spans="3:9" ht="15.5" x14ac:dyDescent="0.35">
      <c r="C288" t="s">
        <v>272</v>
      </c>
      <c r="I288" s="5">
        <v>5310000000</v>
      </c>
    </row>
    <row r="289" spans="3:9" ht="15.5" x14ac:dyDescent="0.35">
      <c r="C289" t="s">
        <v>273</v>
      </c>
      <c r="I289" s="6">
        <v>0.37840000000000001</v>
      </c>
    </row>
    <row r="290" spans="3:9" ht="15.5" x14ac:dyDescent="0.35">
      <c r="C290" t="s">
        <v>274</v>
      </c>
      <c r="D290" s="6">
        <v>0.56059999999999999</v>
      </c>
    </row>
    <row r="291" spans="3:9" ht="15.5" x14ac:dyDescent="0.35">
      <c r="C291" t="s">
        <v>275</v>
      </c>
      <c r="D291" s="6">
        <v>0.46610000000000001</v>
      </c>
    </row>
    <row r="292" spans="3:9" ht="15.5" x14ac:dyDescent="0.35">
      <c r="C292" t="s">
        <v>276</v>
      </c>
      <c r="D292" s="6">
        <v>0.20989999999999998</v>
      </c>
    </row>
    <row r="293" spans="3:9" ht="15.5" x14ac:dyDescent="0.35">
      <c r="C293" t="s">
        <v>277</v>
      </c>
      <c r="D293" s="6">
        <v>2.3837999999999999</v>
      </c>
    </row>
    <row r="294" spans="3:9" ht="15.5" x14ac:dyDescent="0.35">
      <c r="C294" t="s">
        <v>278</v>
      </c>
      <c r="D294" s="6">
        <v>1.5204</v>
      </c>
    </row>
    <row r="295" spans="3:9" ht="15.5" x14ac:dyDescent="0.35">
      <c r="C295" t="s">
        <v>279</v>
      </c>
      <c r="D295" s="6">
        <v>0.99209999999999998</v>
      </c>
    </row>
    <row r="296" spans="3:9" ht="15.5" x14ac:dyDescent="0.35">
      <c r="C296" t="s">
        <v>280</v>
      </c>
      <c r="I296" s="5">
        <v>2</v>
      </c>
    </row>
    <row r="297" spans="3:9" ht="15.5" x14ac:dyDescent="0.35">
      <c r="C297" t="s">
        <v>281</v>
      </c>
      <c r="I297" s="5">
        <v>2</v>
      </c>
    </row>
    <row r="298" spans="3:9" ht="15.5" x14ac:dyDescent="0.35">
      <c r="C298" t="s">
        <v>282</v>
      </c>
      <c r="I298" s="6">
        <v>1.61E-2</v>
      </c>
    </row>
    <row r="299" spans="3:9" ht="15.5" x14ac:dyDescent="0.35">
      <c r="C299" t="s">
        <v>283</v>
      </c>
      <c r="I299" s="6">
        <v>1.1999999999999999E-3</v>
      </c>
    </row>
    <row r="300" spans="3:9" ht="15.5" x14ac:dyDescent="0.35">
      <c r="C300" t="s">
        <v>284</v>
      </c>
      <c r="I300" t="s">
        <v>921</v>
      </c>
    </row>
    <row r="301" spans="3:9" ht="15.5" x14ac:dyDescent="0.35">
      <c r="C301" t="s">
        <v>286</v>
      </c>
      <c r="I301" s="5">
        <v>4</v>
      </c>
    </row>
    <row r="302" spans="3:9" ht="15.5" x14ac:dyDescent="0.35">
      <c r="C302" t="s">
        <v>287</v>
      </c>
      <c r="I302" s="6">
        <v>0.12</v>
      </c>
    </row>
    <row r="303" spans="3:9" ht="15.5" x14ac:dyDescent="0.35">
      <c r="C303" t="s">
        <v>288</v>
      </c>
      <c r="I303" s="6">
        <v>0.83</v>
      </c>
    </row>
    <row r="304" spans="3:9" ht="15.5" x14ac:dyDescent="0.35">
      <c r="C304" t="s">
        <v>289</v>
      </c>
      <c r="I304" s="6">
        <v>0.41</v>
      </c>
    </row>
    <row r="305" spans="3:9" ht="15.5" x14ac:dyDescent="0.35">
      <c r="C305" t="s">
        <v>553</v>
      </c>
      <c r="I305" s="6">
        <v>0.89</v>
      </c>
    </row>
    <row r="306" spans="3:9" ht="15.5" x14ac:dyDescent="0.35">
      <c r="C306" t="s">
        <v>290</v>
      </c>
      <c r="I306" s="6">
        <v>0.26</v>
      </c>
    </row>
    <row r="307" spans="3:9" ht="15.5" x14ac:dyDescent="0.35">
      <c r="C307" t="s">
        <v>291</v>
      </c>
      <c r="I307" s="6">
        <v>0.5</v>
      </c>
    </row>
    <row r="308" spans="3:9" ht="15.5" x14ac:dyDescent="0.35">
      <c r="C308" t="s">
        <v>292</v>
      </c>
      <c r="I308" s="6">
        <v>0.22</v>
      </c>
    </row>
    <row r="309" spans="3:9" ht="15.5" x14ac:dyDescent="0.35">
      <c r="C309" t="s">
        <v>293</v>
      </c>
      <c r="I309" s="5">
        <v>2211000000000</v>
      </c>
    </row>
    <row r="310" spans="3:9" ht="15.5" x14ac:dyDescent="0.35">
      <c r="C310" t="s">
        <v>294</v>
      </c>
      <c r="I310" s="5">
        <v>1392000000000</v>
      </c>
    </row>
    <row r="311" spans="3:9" ht="15.5" x14ac:dyDescent="0.35">
      <c r="C311" t="s">
        <v>295</v>
      </c>
      <c r="I311" s="5">
        <v>1426000000000</v>
      </c>
    </row>
    <row r="312" spans="3:9" ht="15.5" x14ac:dyDescent="0.35">
      <c r="C312" t="s">
        <v>296</v>
      </c>
      <c r="I312" s="5">
        <v>490000000000</v>
      </c>
    </row>
    <row r="313" spans="3:9" ht="15.5" x14ac:dyDescent="0.35">
      <c r="C313" t="s">
        <v>297</v>
      </c>
      <c r="D313" s="5">
        <v>5442000000000</v>
      </c>
    </row>
    <row r="314" spans="3:9" ht="15.5" x14ac:dyDescent="0.35">
      <c r="C314" t="s">
        <v>298</v>
      </c>
      <c r="D314" s="5">
        <v>16196000000000</v>
      </c>
    </row>
    <row r="315" spans="3:9" ht="15.5" x14ac:dyDescent="0.35">
      <c r="C315" t="s">
        <v>299</v>
      </c>
      <c r="D315" s="5">
        <v>7437000000000</v>
      </c>
    </row>
    <row r="316" spans="3:9" ht="15.5" x14ac:dyDescent="0.35">
      <c r="C316" t="s">
        <v>206</v>
      </c>
      <c r="D316" s="5">
        <v>4643000000000</v>
      </c>
    </row>
    <row r="317" spans="3:9" ht="15.5" x14ac:dyDescent="0.35">
      <c r="C317" t="s">
        <v>205</v>
      </c>
      <c r="I317" s="5">
        <v>7464000000000</v>
      </c>
    </row>
    <row r="318" spans="3:9" ht="15.5" x14ac:dyDescent="0.35">
      <c r="C318" t="s">
        <v>204</v>
      </c>
      <c r="D318" s="5">
        <v>1343000000000</v>
      </c>
    </row>
    <row r="319" spans="3:9" ht="15.5" x14ac:dyDescent="0.35">
      <c r="C319" t="s">
        <v>203</v>
      </c>
      <c r="D319" s="5">
        <v>2460000000000</v>
      </c>
    </row>
    <row r="320" spans="3:9" ht="15.5" x14ac:dyDescent="0.35">
      <c r="C320" t="s">
        <v>23</v>
      </c>
      <c r="D320" s="5">
        <v>3803000000000</v>
      </c>
    </row>
    <row r="321" spans="3:9" ht="15.5" x14ac:dyDescent="0.35">
      <c r="C321" t="s">
        <v>20</v>
      </c>
      <c r="D321" s="5">
        <v>-1639000000000</v>
      </c>
    </row>
    <row r="322" spans="3:9" ht="15.5" x14ac:dyDescent="0.35">
      <c r="C322" t="s">
        <v>300</v>
      </c>
      <c r="I322" s="5">
        <v>8760000000000</v>
      </c>
    </row>
    <row r="323" spans="3:9" ht="15.5" x14ac:dyDescent="0.35">
      <c r="C323" t="s">
        <v>301</v>
      </c>
      <c r="I323" s="5">
        <v>-1899000000000</v>
      </c>
    </row>
    <row r="324" spans="3:9" ht="15.5" x14ac:dyDescent="0.35">
      <c r="C324" t="s">
        <v>302</v>
      </c>
      <c r="I324" s="5">
        <v>-3731000000000</v>
      </c>
    </row>
    <row r="325" spans="3:9" ht="15.5" x14ac:dyDescent="0.35">
      <c r="C325" t="s">
        <v>303</v>
      </c>
      <c r="I325" s="5">
        <v>10893000000000</v>
      </c>
    </row>
    <row r="326" spans="3:9" ht="15.5" x14ac:dyDescent="0.35">
      <c r="C326" t="s">
        <v>304</v>
      </c>
      <c r="I326" s="5">
        <v>-2498000000000</v>
      </c>
    </row>
    <row r="327" spans="3:9" ht="15.5" x14ac:dyDescent="0.35">
      <c r="C327" t="s">
        <v>305</v>
      </c>
      <c r="I327" s="5">
        <v>-4396000000000</v>
      </c>
    </row>
  </sheetData>
  <pageMargins left="0.7" right="0.7" top="0.75" bottom="0.75" header="0.3" footer="0.3"/>
  <ignoredErrors>
    <ignoredError sqref="A1:Q328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922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923</v>
      </c>
      <c r="D2" s="2" vm="107">
        <f ca="1">IFERROR(_xlfn.STOCKHISTORY("XIDX:" &amp; $C$1, D3, , 0, 0, 1), "Libur")</f>
        <v>6700</v>
      </c>
      <c r="H2" s="2" vm="107">
        <f ca="1">IFERROR(INDEX(D2:G2,COUNT(D2:G2)),"")</f>
        <v>6700</v>
      </c>
      <c r="I2" s="2" vm="108">
        <f t="shared" ref="I2:O2" ca="1" si="0">IFERROR(_xlfn.STOCKHISTORY("XIDX:" &amp; $C$1, I1, , 0, 0, 1), "Libur")</f>
        <v>6375</v>
      </c>
      <c r="J2" s="2" vm="109">
        <f t="shared" ca="1" si="0"/>
        <v>5090.3100000000004</v>
      </c>
      <c r="K2" s="2" vm="110">
        <f t="shared" ca="1" si="0"/>
        <v>4996.0450000000001</v>
      </c>
      <c r="L2" s="2" vm="111">
        <f t="shared" ca="1" si="0"/>
        <v>4053.395</v>
      </c>
      <c r="M2" s="2" vm="112">
        <f t="shared" ca="1" si="0"/>
        <v>3025.9065000000001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2005842883905</v>
      </c>
      <c r="H4" s="2">
        <f>IFERROR(SUM(D4:G4)*(4/MAX(1,COUNT(D4:G4))),"")</f>
        <v>8023371535620</v>
      </c>
      <c r="I4" s="2">
        <f t="shared" ref="I4:O4" si="1">IFERROR(INDEX(I51:I500,MATCH($C$4,$C$51:$C$500,0)),"")</f>
        <v>7580783474655</v>
      </c>
      <c r="J4" s="2">
        <f t="shared" si="1"/>
        <v>5742983944479</v>
      </c>
      <c r="K4" s="2">
        <f t="shared" si="1"/>
        <v>5062243740223</v>
      </c>
      <c r="L4" s="2">
        <f t="shared" si="1"/>
        <v>4828633601246</v>
      </c>
      <c r="M4" s="2">
        <f t="shared" si="1"/>
        <v>3390496525189</v>
      </c>
      <c r="N4" s="2">
        <f t="shared" si="1"/>
        <v>2617336401866</v>
      </c>
      <c r="O4" s="2">
        <f t="shared" si="1"/>
        <v>2118741542217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249920185142</v>
      </c>
      <c r="H5" s="2">
        <f>IFERROR(SUM(D5:G5)*(4/MAX(1,COUNT(D5:G5))),"")</f>
        <v>999680740568</v>
      </c>
      <c r="I5" s="2">
        <f t="shared" ref="I5:O5" si="2">IFERROR(INDEX(I51:I500,MATCH($C$5,$C$51:$C$500,0)),"")</f>
        <v>1132745632837</v>
      </c>
      <c r="J5" s="2">
        <f t="shared" si="2"/>
        <v>565350916902</v>
      </c>
      <c r="K5" s="2">
        <f t="shared" si="2"/>
        <v>156361197621</v>
      </c>
      <c r="L5" s="2">
        <f t="shared" si="2"/>
        <v>712339564117</v>
      </c>
      <c r="M5" s="2">
        <f t="shared" si="2"/>
        <v>410594455372</v>
      </c>
      <c r="N5" s="2">
        <f t="shared" si="2"/>
        <v>-114060512253</v>
      </c>
      <c r="O5" s="2">
        <f t="shared" si="2"/>
        <v>-235863949725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4153382004475</v>
      </c>
      <c r="H6" s="2">
        <f>IFERROR(INDEX(D6:G6,COUNT(D6:G6)),"")</f>
        <v>4153382004475</v>
      </c>
      <c r="I6" s="2">
        <f t="shared" ref="I6:O6" si="3">IFERROR(INDEX(I51:I500,MATCH($C$6,$C$51:$C$500,0)),"")</f>
        <v>3890344134496</v>
      </c>
      <c r="J6" s="2">
        <f t="shared" si="3"/>
        <v>3852735375236</v>
      </c>
      <c r="K6" s="2">
        <f t="shared" si="3"/>
        <v>4063648978866</v>
      </c>
      <c r="L6" s="2">
        <f t="shared" si="3"/>
        <v>3899011991141</v>
      </c>
      <c r="M6" s="2">
        <f t="shared" si="3"/>
        <v>3185826608815</v>
      </c>
      <c r="N6" s="2">
        <f t="shared" si="3"/>
        <v>2697541229167</v>
      </c>
      <c r="O6" s="2">
        <f t="shared" si="3"/>
        <v>3287066941150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3.63</v>
      </c>
      <c r="H7" s="3">
        <f>IFERROR(INDEX(D7:G7,COUNT(D7:G7)),"")</f>
        <v>3.63</v>
      </c>
      <c r="I7" s="3">
        <f t="shared" ref="I7:O7" si="4">IFERROR(INDEX(I51:I500,MATCH($C$7,$C$51:$C$500,0))/1000000000,"")</f>
        <v>3.63</v>
      </c>
      <c r="J7" s="3">
        <f t="shared" si="4"/>
        <v>3.63</v>
      </c>
      <c r="K7" s="3">
        <f t="shared" si="4"/>
        <v>3.63</v>
      </c>
      <c r="L7" s="3">
        <f t="shared" si="4"/>
        <v>3.63</v>
      </c>
      <c r="M7" s="3">
        <f t="shared" si="4"/>
        <v>3.63</v>
      </c>
      <c r="N7" s="3">
        <f t="shared" si="4"/>
        <v>3.63</v>
      </c>
      <c r="O7" s="3">
        <f t="shared" si="4"/>
        <v>0.87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121000000000</v>
      </c>
      <c r="H8" s="2">
        <f>IFERROR(INDEX(D8:G8,COUNT(D8:G8)),"")</f>
        <v>121000000000</v>
      </c>
      <c r="I8" s="2">
        <f t="shared" ref="I8:O8" si="5">IFERROR(INDEX(I51:I500,MATCH($C$8,$C$51:$C$500,0)),"")</f>
        <v>538000000000</v>
      </c>
      <c r="J8" s="2">
        <f t="shared" si="5"/>
        <v>1188000000000</v>
      </c>
      <c r="K8" s="2">
        <f t="shared" si="5"/>
        <v>590000000000</v>
      </c>
      <c r="L8" s="2">
        <f t="shared" si="5"/>
        <v>1485000000000</v>
      </c>
      <c r="M8" s="2">
        <f t="shared" si="5"/>
        <v>815000000000</v>
      </c>
      <c r="N8" s="2">
        <f t="shared" si="5"/>
        <v>66000000000</v>
      </c>
      <c r="O8" s="2">
        <f t="shared" si="5"/>
        <v>-440000000000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33.4</v>
      </c>
      <c r="H9" s="3">
        <f>IFERROR(INDEX(D9:G9,COUNT(D9:G9)),"")</f>
        <v>33.4</v>
      </c>
      <c r="I9" s="3">
        <f t="shared" ref="I9:O9" si="6">IFERROR(INDEX(I51:I500,MATCH($C$9,$C$51:$C$500,0)),"")</f>
        <v>148.34</v>
      </c>
      <c r="J9" s="3">
        <f t="shared" si="6"/>
        <v>327.26</v>
      </c>
      <c r="K9" s="3">
        <f t="shared" si="6"/>
        <v>162.51</v>
      </c>
      <c r="L9" s="3">
        <f t="shared" si="6"/>
        <v>409.09</v>
      </c>
      <c r="M9" s="3">
        <f t="shared" si="6"/>
        <v>224.45</v>
      </c>
      <c r="N9" s="3">
        <f t="shared" si="6"/>
        <v>18.22</v>
      </c>
      <c r="O9" s="3">
        <f t="shared" si="6"/>
        <v>-508.19</v>
      </c>
    </row>
    <row r="10" spans="1:15" ht="15.5" x14ac:dyDescent="0.35">
      <c r="C10" t="s">
        <v>17</v>
      </c>
      <c r="D10" s="3">
        <f ca="1">IFERROR(IF(D9=0,"",D2/D9),"")</f>
        <v>200.59880239520959</v>
      </c>
      <c r="I10" s="3">
        <f t="shared" ref="I10:O10" ca="1" si="7">IFERROR(IF(I9=0,"",I2/I9),"")</f>
        <v>42.975596602399889</v>
      </c>
      <c r="J10" s="3">
        <f t="shared" ca="1" si="7"/>
        <v>15.554329890606859</v>
      </c>
      <c r="K10" s="3">
        <f t="shared" ca="1" si="7"/>
        <v>30.743000430742725</v>
      </c>
      <c r="L10" s="3">
        <f t="shared" ca="1" si="7"/>
        <v>9.9083209073797942</v>
      </c>
      <c r="M10" s="3">
        <f t="shared" ca="1" si="7"/>
        <v>13.481427934952107</v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1055275522459</v>
      </c>
      <c r="H11" s="2">
        <f>IFERROR(INDEX(D11:G11,COUNT(D11:G11)),"")</f>
        <v>1055275522459</v>
      </c>
      <c r="I11" s="2">
        <f t="shared" ref="I11:O11" si="8">IFERROR(INDEX(I51:I500,MATCH($C$11,$C$51:$C$500,0)),"")</f>
        <v>1062375948941</v>
      </c>
      <c r="J11" s="2">
        <f t="shared" si="8"/>
        <v>815777415583</v>
      </c>
      <c r="K11" s="2">
        <f t="shared" si="8"/>
        <v>475802009410</v>
      </c>
      <c r="L11" s="2">
        <f t="shared" si="8"/>
        <v>507768260273</v>
      </c>
      <c r="M11" s="2">
        <f t="shared" si="8"/>
        <v>166445075824</v>
      </c>
      <c r="N11" s="2">
        <f t="shared" si="8"/>
        <v>45019351674</v>
      </c>
      <c r="O11" s="2">
        <f t="shared" si="8"/>
        <v>25416260990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2712000000000</v>
      </c>
      <c r="H12" s="2">
        <f>IFERROR(INDEX(D12:G12,COUNT(D12:G12)),"")</f>
        <v>2712000000000</v>
      </c>
      <c r="I12" s="2">
        <f t="shared" ref="I12:O12" si="9">IFERROR(INDEX(I51:I500,MATCH($C$12,$C$51:$C$500,0)),"")</f>
        <v>2435000000000</v>
      </c>
      <c r="J12" s="2">
        <f t="shared" si="9"/>
        <v>2022000000000</v>
      </c>
      <c r="K12" s="2">
        <f t="shared" si="9"/>
        <v>2059000000000</v>
      </c>
      <c r="L12" s="2">
        <f t="shared" si="9"/>
        <v>2573000000000</v>
      </c>
      <c r="M12" s="2">
        <f t="shared" si="9"/>
        <v>3864000000000</v>
      </c>
      <c r="N12" s="2">
        <f t="shared" si="9"/>
        <v>4095000000000</v>
      </c>
      <c r="O12" s="2">
        <f t="shared" si="9"/>
        <v>3298000000000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3767000000000</v>
      </c>
      <c r="H13" s="2">
        <f>IFERROR(INDEX(D13:G13,COUNT(D13:G13)),"")</f>
        <v>3767000000000</v>
      </c>
      <c r="I13" s="2">
        <f t="shared" ref="I13:O13" si="10">IFERROR(INDEX(I51:I500,MATCH($C$13,$C$51:$C$500,0)),"")</f>
        <v>3497000000000</v>
      </c>
      <c r="J13" s="2">
        <f t="shared" si="10"/>
        <v>2838000000000</v>
      </c>
      <c r="K13" s="2">
        <f t="shared" si="10"/>
        <v>2535000000000</v>
      </c>
      <c r="L13" s="2">
        <f t="shared" si="10"/>
        <v>3080000000000</v>
      </c>
      <c r="M13" s="2">
        <f t="shared" si="10"/>
        <v>4030000000000</v>
      </c>
      <c r="N13" s="2">
        <f t="shared" si="10"/>
        <v>4140000000000</v>
      </c>
      <c r="O13" s="2">
        <f t="shared" si="10"/>
        <v>3323000000000</v>
      </c>
    </row>
    <row r="14" spans="1:15" ht="15.5" x14ac:dyDescent="0.35">
      <c r="C14" t="s">
        <v>26</v>
      </c>
      <c r="D14" s="2">
        <f>IFERROR(INDEX(D51:D500,MATCH($C$14,$C$51:$C$500,0)),"")</f>
        <v>-86380666409</v>
      </c>
      <c r="H14" s="2">
        <f>IFERROR(SUM(D14:G14)*(4/MAX(1,COUNT(D14:G14))),"")</f>
        <v>-345522665636</v>
      </c>
      <c r="I14" s="2">
        <f t="shared" ref="I14:O14" si="11">IFERROR(INDEX(I51:I500,MATCH($C$14,$C$51:$C$500,0)),"")</f>
        <v>-322559247031</v>
      </c>
      <c r="J14" s="2">
        <f t="shared" si="11"/>
        <v>-241400965999</v>
      </c>
      <c r="K14" s="2">
        <f t="shared" si="11"/>
        <v>-226219940026</v>
      </c>
      <c r="L14" s="2">
        <f t="shared" si="11"/>
        <v>-174995614232</v>
      </c>
      <c r="M14" s="2">
        <f t="shared" si="11"/>
        <v>-203624782403</v>
      </c>
      <c r="N14" s="2">
        <f t="shared" si="11"/>
        <v>-230495746454</v>
      </c>
      <c r="O14" s="2">
        <f t="shared" si="11"/>
        <v>-222694945559</v>
      </c>
    </row>
    <row r="15" spans="1:15" ht="15.5" x14ac:dyDescent="0.35">
      <c r="C15" t="s">
        <v>27</v>
      </c>
      <c r="D15" s="2">
        <f>IFERROR(INDEX(D51:D500,MATCH($C$15,$C$51:$C$500,0)),"")</f>
        <v>-68296886939</v>
      </c>
      <c r="H15" s="2">
        <f>IFERROR(SUM(D15:G15)*(4/MAX(1,COUNT(D15:G15))),"")</f>
        <v>-273187547756</v>
      </c>
      <c r="I15" s="2">
        <f t="shared" ref="I15:O15" si="12">IFERROR(INDEX(I51:I500,MATCH($C$15,$C$51:$C$500,0)),"")</f>
        <v>-366932850186</v>
      </c>
      <c r="J15" s="2">
        <f t="shared" si="12"/>
        <v>-203224933785</v>
      </c>
      <c r="K15" s="2">
        <f t="shared" si="12"/>
        <v>-88172686286</v>
      </c>
      <c r="L15" s="2">
        <f t="shared" si="12"/>
        <v>-244386026423</v>
      </c>
      <c r="M15" s="2">
        <f t="shared" si="12"/>
        <v>-103875069017</v>
      </c>
      <c r="N15" s="2">
        <f t="shared" si="12"/>
        <v>-23378181471</v>
      </c>
      <c r="O15" s="2">
        <f t="shared" si="12"/>
        <v>76032304510</v>
      </c>
    </row>
    <row r="16" spans="1:15" ht="15.5" x14ac:dyDescent="0.35">
      <c r="C16" t="s">
        <v>28</v>
      </c>
      <c r="D16" s="2">
        <f>IFERROR(INDEX(D51:D500,MATCH($C$16,$C$51:$C$500,0)),"")</f>
        <v>331334756918</v>
      </c>
      <c r="H16" s="2">
        <f>IFERROR(SUM(D16:G16)*(4/MAX(1,COUNT(D16:G16))),"")</f>
        <v>1325339027672</v>
      </c>
      <c r="I16" s="2">
        <f t="shared" ref="I16:O16" si="13">IFERROR(INDEX(I51:I500,MATCH($C$16,$C$51:$C$500,0)),"")</f>
        <v>1487903978222</v>
      </c>
      <c r="J16" s="2">
        <f t="shared" si="13"/>
        <v>774678975566</v>
      </c>
      <c r="K16" s="2">
        <f t="shared" si="13"/>
        <v>249851687118</v>
      </c>
      <c r="L16" s="2">
        <f t="shared" si="13"/>
        <v>993696965685</v>
      </c>
      <c r="M16" s="2">
        <f t="shared" si="13"/>
        <v>511391100023</v>
      </c>
      <c r="N16" s="2">
        <f t="shared" si="13"/>
        <v>-103680846149</v>
      </c>
      <c r="O16" s="2">
        <f t="shared" si="13"/>
        <v>-327031970533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</row>
    <row r="19" spans="1:15" ht="15.5" x14ac:dyDescent="0.35">
      <c r="A19" t="s">
        <v>36</v>
      </c>
      <c r="C19" t="s">
        <v>37</v>
      </c>
    </row>
    <row r="20" spans="1:15" ht="15.5" x14ac:dyDescent="0.35">
      <c r="A20" t="s">
        <v>38</v>
      </c>
      <c r="C20" t="s">
        <v>39</v>
      </c>
      <c r="D20" s="2">
        <f ca="1">IFERROR(D21*D2,"")</f>
        <v>24321000000000</v>
      </c>
      <c r="H20" s="2">
        <f t="shared" ref="H20:O20" ca="1" si="14">IFERROR(H21*H2,"")</f>
        <v>24321000000000</v>
      </c>
      <c r="I20" s="2">
        <f t="shared" ca="1" si="14"/>
        <v>23141250000000</v>
      </c>
      <c r="J20" s="2">
        <f t="shared" ca="1" si="14"/>
        <v>18477825300000</v>
      </c>
      <c r="K20" s="2">
        <f t="shared" ca="1" si="14"/>
        <v>18135643350000</v>
      </c>
      <c r="L20" s="2">
        <f t="shared" ca="1" si="14"/>
        <v>14713823850000</v>
      </c>
      <c r="M20" s="2">
        <f t="shared" ca="1" si="14"/>
        <v>10984040595000</v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3630000000</v>
      </c>
      <c r="H21" s="2">
        <f>IFERROR(INDEX(D21:G21,COUNT(D21:G21)),"")</f>
        <v>3630000000</v>
      </c>
      <c r="I21" s="2">
        <f t="shared" ref="I21:O21" si="15">IFERROR(INDEX(I51:I500,MATCH($C$7,$C$51:$C$500,0)),"")</f>
        <v>3630000000</v>
      </c>
      <c r="J21" s="2">
        <f t="shared" si="15"/>
        <v>3630000000</v>
      </c>
      <c r="K21" s="2">
        <f t="shared" si="15"/>
        <v>3630000000</v>
      </c>
      <c r="L21" s="2">
        <f t="shared" si="15"/>
        <v>3630000000</v>
      </c>
      <c r="M21" s="2">
        <f t="shared" si="15"/>
        <v>3630000000</v>
      </c>
      <c r="N21" s="2">
        <f t="shared" si="15"/>
        <v>3630000000</v>
      </c>
      <c r="O21" s="2">
        <f t="shared" si="15"/>
        <v>870000000</v>
      </c>
    </row>
    <row r="23" spans="1:15" ht="15.5" x14ac:dyDescent="0.35">
      <c r="B23" t="s">
        <v>40</v>
      </c>
      <c r="C23" t="s">
        <v>41</v>
      </c>
      <c r="D23" s="3">
        <f>IFERROR(D5/D6*100,"")</f>
        <v>6.0172694173742558</v>
      </c>
      <c r="H23" s="3">
        <f t="shared" ref="H23:O23" si="16">IFERROR(H5/H6*100,"")</f>
        <v>24.069077669497023</v>
      </c>
      <c r="I23" s="3">
        <f t="shared" si="16"/>
        <v>29.116849144343089</v>
      </c>
      <c r="J23" s="3">
        <f t="shared" si="16"/>
        <v>14.674013702988084</v>
      </c>
      <c r="K23" s="3">
        <f t="shared" si="16"/>
        <v>3.8478027613653305</v>
      </c>
      <c r="L23" s="3">
        <f t="shared" si="16"/>
        <v>18.269745405644219</v>
      </c>
      <c r="M23" s="3">
        <f t="shared" si="16"/>
        <v>12.888160775476878</v>
      </c>
      <c r="N23" s="3">
        <f t="shared" si="16"/>
        <v>-4.2283139556766614</v>
      </c>
      <c r="O23" s="3">
        <f t="shared" si="16"/>
        <v>-7.1755140356977813</v>
      </c>
    </row>
    <row r="24" spans="1:15" ht="15.5" x14ac:dyDescent="0.35">
      <c r="C24" t="s">
        <v>42</v>
      </c>
      <c r="D24" s="4">
        <f>IFERROR(_xlfn.RRI(5,I23,D23),"")</f>
        <v>-0.27045679607485573</v>
      </c>
      <c r="H24" s="4">
        <f t="shared" ref="H24:O24" si="17">IFERROR(_xlfn.RRI(5,M23,H23),"")</f>
        <v>0.1330620677890002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43</v>
      </c>
      <c r="C25" t="s">
        <v>44</v>
      </c>
      <c r="D25" s="3">
        <f>IFERROR(INDEX(D51:D500,MATCH($A$25,$C$51:$C$500,0)),"")</f>
        <v>68.86</v>
      </c>
      <c r="H25" s="3">
        <f>IFERROR(INDEX(D25:G25,COUNT(D25:G25)),"")</f>
        <v>68.86</v>
      </c>
      <c r="I25" s="3">
        <f t="shared" ref="I25:O25" si="18">IFERROR(INDEX(I51:I500,MATCH($C$25,$C$51:$C$500,0)),"")</f>
        <v>293.54000000000002</v>
      </c>
      <c r="J25" s="3">
        <f t="shared" si="18"/>
        <v>149.47</v>
      </c>
      <c r="K25" s="3">
        <f t="shared" si="18"/>
        <v>42.31</v>
      </c>
      <c r="L25" s="3">
        <f t="shared" si="18"/>
        <v>195.39</v>
      </c>
      <c r="M25" s="3">
        <f t="shared" si="18"/>
        <v>105.92</v>
      </c>
      <c r="N25" s="3">
        <f t="shared" si="18"/>
        <v>-33.15</v>
      </c>
      <c r="O25" s="3">
        <f t="shared" si="18"/>
        <v>-277.25</v>
      </c>
    </row>
    <row r="26" spans="1:15" ht="15.5" x14ac:dyDescent="0.35">
      <c r="C26" t="s">
        <v>45</v>
      </c>
      <c r="D26" s="4">
        <f>IFERROR(_xlfn.RRI(5,I25,D25),"")</f>
        <v>-0.25172722247826673</v>
      </c>
      <c r="H26" s="4">
        <f t="shared" ref="H26:O26" si="19">IFERROR(_xlfn.RRI(5,M25,H25),"")</f>
        <v>-8.2517457842473885E-2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46</v>
      </c>
      <c r="D27" s="3">
        <f>IFERROR(D4/D21,"")</f>
        <v>552.57379721900827</v>
      </c>
      <c r="H27" s="3">
        <f t="shared" ref="H27:O27" si="20">IFERROR(H4/H21,"")</f>
        <v>2210.2951888760331</v>
      </c>
      <c r="I27" s="3">
        <f t="shared" si="20"/>
        <v>2088.3701032107438</v>
      </c>
      <c r="J27" s="3">
        <f t="shared" si="20"/>
        <v>1582.0892409033058</v>
      </c>
      <c r="K27" s="3">
        <f t="shared" si="20"/>
        <v>1394.5575041936638</v>
      </c>
      <c r="L27" s="3">
        <f t="shared" si="20"/>
        <v>1330.2020940071625</v>
      </c>
      <c r="M27" s="3">
        <f t="shared" si="20"/>
        <v>934.02108131928378</v>
      </c>
      <c r="N27" s="3">
        <f t="shared" si="20"/>
        <v>721.02931180881546</v>
      </c>
      <c r="O27" s="3">
        <f t="shared" si="20"/>
        <v>2435.3351059965516</v>
      </c>
    </row>
    <row r="28" spans="1:15" ht="15.5" x14ac:dyDescent="0.35">
      <c r="C28" t="s">
        <v>47</v>
      </c>
      <c r="D28" s="4">
        <f>IFERROR(_xlfn.RRI(5,I27,D27),"")</f>
        <v>-0.23349222586308949</v>
      </c>
      <c r="H28" s="4">
        <f t="shared" ref="H28:O28" si="21">IFERROR(_xlfn.RRI(5,M27,H27),"")</f>
        <v>0.18800623500562175</v>
      </c>
      <c r="I28" s="4">
        <f t="shared" si="21"/>
        <v>0.23700344576706955</v>
      </c>
      <c r="J28" s="4">
        <f t="shared" si="21"/>
        <v>-8.2651300595449562E-2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48</v>
      </c>
      <c r="H29" s="4">
        <f t="shared" ref="H29:O29" si="22">IFERROR(((H25-I25)/I25)*100%,"")</f>
        <v>-0.76541527560128086</v>
      </c>
      <c r="I29" s="4">
        <f t="shared" si="22"/>
        <v>0.96387234896634788</v>
      </c>
      <c r="J29" s="4">
        <f t="shared" si="22"/>
        <v>2.5327345781139208</v>
      </c>
      <c r="K29" s="4">
        <f t="shared" si="22"/>
        <v>-0.78345872357848401</v>
      </c>
      <c r="L29" s="4">
        <f t="shared" si="22"/>
        <v>0.84469410876132911</v>
      </c>
      <c r="M29" s="4">
        <f t="shared" si="22"/>
        <v>-4.1951734539969836</v>
      </c>
      <c r="N29" s="4">
        <f t="shared" si="22"/>
        <v>-0.88043282236248865</v>
      </c>
      <c r="O29" s="4" t="str">
        <f t="shared" si="22"/>
        <v/>
      </c>
    </row>
    <row r="30" spans="1:15" ht="15.5" x14ac:dyDescent="0.35">
      <c r="C30" t="s">
        <v>49</v>
      </c>
      <c r="H30" s="4">
        <f t="shared" ref="H30:O30" si="23">IFERROR(((H27-I27)/I27)*100%,"")</f>
        <v>5.8382891747893156E-2</v>
      </c>
      <c r="I30" s="4">
        <f t="shared" si="23"/>
        <v>0.32000777782824252</v>
      </c>
      <c r="J30" s="4">
        <f t="shared" si="23"/>
        <v>0.13447400780943292</v>
      </c>
      <c r="K30" s="4">
        <f t="shared" si="23"/>
        <v>4.8380175069965579E-2</v>
      </c>
      <c r="L30" s="4">
        <f t="shared" si="23"/>
        <v>0.42416709923536405</v>
      </c>
      <c r="M30" s="4">
        <f t="shared" si="23"/>
        <v>0.29539959890971001</v>
      </c>
      <c r="N30" s="4">
        <f t="shared" si="23"/>
        <v>-0.70393014495893513</v>
      </c>
      <c r="O30" s="4" t="str">
        <f t="shared" si="23"/>
        <v/>
      </c>
    </row>
    <row r="32" spans="1:15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1089.68</v>
      </c>
      <c r="H32" s="3">
        <f>IFERROR(INDEX(D32:G32,COUNT(D32:G32)),"")</f>
        <v>1089.68</v>
      </c>
      <c r="I32" s="3">
        <f t="shared" ref="I32:O32" si="24">IFERROR(INDEX(I51:I500,MATCH($C$32,$C$51:$C$500,0)),"")</f>
        <v>1020.82</v>
      </c>
      <c r="J32" s="3">
        <f t="shared" si="24"/>
        <v>1010.23</v>
      </c>
      <c r="K32" s="3">
        <f t="shared" si="24"/>
        <v>1065.5899999999999</v>
      </c>
      <c r="L32" s="3">
        <f t="shared" si="24"/>
        <v>1022.51</v>
      </c>
      <c r="M32" s="3">
        <f t="shared" si="24"/>
        <v>826.24</v>
      </c>
      <c r="N32" s="3">
        <f t="shared" si="24"/>
        <v>713.11</v>
      </c>
      <c r="O32" s="3">
        <f t="shared" si="24"/>
        <v>3838.93</v>
      </c>
    </row>
    <row r="33" spans="1:15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6.13</v>
      </c>
      <c r="H33" s="3">
        <f>IFERROR(INDEX(D33:G33,COUNT(D33:G33)),"")</f>
        <v>6.13</v>
      </c>
      <c r="I33" s="3">
        <f t="shared" ref="I33:O33" si="25">IFERROR(INDEX(I51:I500,MATCH($C$33,$C$51:$C$500,0)),"")</f>
        <v>6.24</v>
      </c>
      <c r="J33" s="3">
        <f t="shared" si="25"/>
        <v>5.35</v>
      </c>
      <c r="K33" s="3">
        <f t="shared" si="25"/>
        <v>4.97</v>
      </c>
      <c r="L33" s="3">
        <f t="shared" si="25"/>
        <v>4.21</v>
      </c>
      <c r="M33" s="3">
        <f t="shared" si="25"/>
        <v>3.89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96.94</v>
      </c>
      <c r="H34" s="3">
        <f>IFERROR(INDEX(D34:G34,COUNT(D34:G34)),"")</f>
        <v>96.94</v>
      </c>
      <c r="I34" s="3">
        <f t="shared" ref="I34:O34" si="26">IFERROR(INDEX(I51:I500,MATCH($C$34,$C$51:$C$500,0)),"")</f>
        <v>21.72</v>
      </c>
      <c r="J34" s="3">
        <f t="shared" si="26"/>
        <v>36.130000000000003</v>
      </c>
      <c r="K34" s="3">
        <f t="shared" si="26"/>
        <v>125.27</v>
      </c>
      <c r="L34" s="3">
        <f t="shared" si="26"/>
        <v>22.01</v>
      </c>
      <c r="M34" s="3">
        <f t="shared" si="26"/>
        <v>30.31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12.08</v>
      </c>
      <c r="H35" s="3">
        <f>IFERROR(INDEX(D35:G35,COUNT(D35:G35)),"")</f>
        <v>12.08</v>
      </c>
      <c r="I35" s="3">
        <f t="shared" ref="I35:O35" si="27">IFERROR(INDEX(I51:I500,MATCH($C$35,$C$51:$C$500,0)),"")</f>
        <v>3.05</v>
      </c>
      <c r="J35" s="3">
        <f t="shared" si="27"/>
        <v>3.41</v>
      </c>
      <c r="K35" s="3">
        <f t="shared" si="27"/>
        <v>3.8</v>
      </c>
      <c r="L35" s="3">
        <f t="shared" si="27"/>
        <v>3.23</v>
      </c>
      <c r="M35" s="3">
        <f t="shared" si="27"/>
        <v>3.44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</row>
    <row r="51" spans="2:15" ht="15.5" x14ac:dyDescent="0.35">
      <c r="B51" t="s">
        <v>71</v>
      </c>
      <c r="C51" t="s">
        <v>5</v>
      </c>
      <c r="D51" s="5">
        <v>2005842883905</v>
      </c>
      <c r="E51" s="5">
        <v>2252225687848</v>
      </c>
      <c r="F51" s="5">
        <v>1969528223646</v>
      </c>
      <c r="G51" s="5">
        <v>1709300943458</v>
      </c>
      <c r="I51" s="5">
        <v>7580783474655</v>
      </c>
      <c r="J51" s="5">
        <v>5742983944479</v>
      </c>
      <c r="K51" s="5">
        <v>5062243740223</v>
      </c>
      <c r="L51" s="5">
        <v>4828633601246</v>
      </c>
      <c r="M51" s="5">
        <v>3390496525189</v>
      </c>
      <c r="N51" s="5">
        <v>2617336401866</v>
      </c>
      <c r="O51" s="5">
        <v>2118741542217</v>
      </c>
    </row>
    <row r="52" spans="2:15" ht="15.5" x14ac:dyDescent="0.35">
      <c r="C52" t="s">
        <v>72</v>
      </c>
      <c r="D52" s="5">
        <v>-1437194928082</v>
      </c>
      <c r="E52" s="5">
        <v>-1549642690636</v>
      </c>
      <c r="F52" s="5">
        <v>-1397780123624</v>
      </c>
      <c r="G52" s="5">
        <v>-1189803344299</v>
      </c>
      <c r="I52" s="5">
        <v>-5297229755096</v>
      </c>
      <c r="J52" s="5">
        <v>-4424413676854</v>
      </c>
      <c r="K52" s="5">
        <v>-4229329617617</v>
      </c>
      <c r="L52" s="5">
        <v>-3212303628736</v>
      </c>
      <c r="M52" s="5">
        <v>-2443808561374</v>
      </c>
      <c r="N52" s="5">
        <v>-2222065236176</v>
      </c>
      <c r="O52" s="5">
        <v>-2058253258448</v>
      </c>
    </row>
    <row r="53" spans="2:15" ht="15.5" x14ac:dyDescent="0.35">
      <c r="C53" t="s">
        <v>73</v>
      </c>
      <c r="D53" s="5">
        <v>568647955823</v>
      </c>
      <c r="E53" s="5">
        <v>702582997212</v>
      </c>
      <c r="F53" s="5">
        <v>571748100022</v>
      </c>
      <c r="G53" s="5">
        <v>519497599159</v>
      </c>
      <c r="I53" s="5">
        <v>2283553719559</v>
      </c>
      <c r="J53" s="5">
        <v>1318570267625</v>
      </c>
      <c r="K53" s="5">
        <v>832914122606</v>
      </c>
      <c r="L53" s="5">
        <v>1616329972510</v>
      </c>
      <c r="M53" s="5">
        <v>946687963815</v>
      </c>
      <c r="N53" s="5">
        <v>395271165690</v>
      </c>
      <c r="O53" s="5">
        <v>60488283769</v>
      </c>
    </row>
    <row r="54" spans="2:15" ht="15.5" x14ac:dyDescent="0.35">
      <c r="C54" t="s">
        <v>74</v>
      </c>
      <c r="D54" s="5">
        <v>-175568202621</v>
      </c>
      <c r="E54" s="5">
        <v>-128566230695</v>
      </c>
      <c r="F54" s="5">
        <v>-138468338541</v>
      </c>
      <c r="G54" s="5">
        <v>-165174081762</v>
      </c>
      <c r="I54" s="5">
        <v>-556831198858</v>
      </c>
      <c r="J54" s="5">
        <v>-441885229593</v>
      </c>
      <c r="K54" s="5">
        <v>-453595132248</v>
      </c>
      <c r="L54" s="5">
        <v>-311468340604</v>
      </c>
      <c r="M54" s="5">
        <v>-282176297997</v>
      </c>
      <c r="N54" s="5">
        <v>-265084973675</v>
      </c>
      <c r="O54" s="5">
        <v>-265200361138</v>
      </c>
    </row>
    <row r="55" spans="2:15" ht="15.5" x14ac:dyDescent="0.35">
      <c r="C55" t="s">
        <v>75</v>
      </c>
      <c r="D55" s="5">
        <v>-138953046373</v>
      </c>
      <c r="E55" s="5">
        <v>-129912397595</v>
      </c>
      <c r="F55" s="5">
        <v>-101362883540</v>
      </c>
      <c r="G55" s="5">
        <v>-90922229401</v>
      </c>
      <c r="I55" s="5">
        <v>-408632070338</v>
      </c>
      <c r="J55" s="5">
        <v>-274189504098</v>
      </c>
      <c r="K55" s="5">
        <v>-312671698136</v>
      </c>
      <c r="L55" s="5">
        <v>-236144916404</v>
      </c>
      <c r="M55" s="5">
        <v>-174504196082</v>
      </c>
      <c r="N55" s="5">
        <v>-164522262629</v>
      </c>
      <c r="O55" s="5">
        <v>-171279308829</v>
      </c>
    </row>
    <row r="56" spans="2:15" ht="15.5" x14ac:dyDescent="0.35">
      <c r="C56" t="s">
        <v>77</v>
      </c>
      <c r="D56" s="5">
        <v>-36615156248</v>
      </c>
      <c r="E56" s="5">
        <v>1346166900</v>
      </c>
      <c r="F56" s="5">
        <v>-37105455001</v>
      </c>
      <c r="G56" s="5">
        <v>-74251852361</v>
      </c>
      <c r="I56" s="5">
        <v>-148199128520</v>
      </c>
      <c r="J56" s="5">
        <v>-167695725495</v>
      </c>
      <c r="K56" s="5">
        <v>-140923434112</v>
      </c>
      <c r="L56" s="5">
        <v>-75323424200</v>
      </c>
      <c r="M56" s="5">
        <v>-107672101915</v>
      </c>
      <c r="N56" s="5">
        <v>-100562711046</v>
      </c>
      <c r="O56" s="5">
        <v>-93921052309</v>
      </c>
    </row>
    <row r="57" spans="2:15" ht="15.5" x14ac:dyDescent="0.35">
      <c r="C57" t="s">
        <v>79</v>
      </c>
      <c r="D57" s="5">
        <v>393079753202</v>
      </c>
      <c r="E57" s="5">
        <v>574016766517</v>
      </c>
      <c r="F57" s="5">
        <v>433279761481</v>
      </c>
      <c r="G57" s="5">
        <v>354323517397</v>
      </c>
      <c r="I57" s="5">
        <v>1726722520701</v>
      </c>
      <c r="J57" s="5">
        <v>876685038032</v>
      </c>
      <c r="K57" s="5">
        <v>379318990358</v>
      </c>
      <c r="L57" s="5">
        <v>1304861631906</v>
      </c>
      <c r="M57" s="5">
        <v>664511665818</v>
      </c>
      <c r="N57" s="5">
        <v>130186192015</v>
      </c>
      <c r="O57" s="5">
        <v>-204712077369</v>
      </c>
    </row>
    <row r="58" spans="2:15" ht="15.5" x14ac:dyDescent="0.35">
      <c r="C58" t="s">
        <v>80</v>
      </c>
      <c r="D58" s="5">
        <v>-61744996284</v>
      </c>
      <c r="E58" s="5">
        <v>-96405853629</v>
      </c>
      <c r="F58" s="5">
        <v>-44982950467</v>
      </c>
      <c r="G58" s="5">
        <v>-60818242674</v>
      </c>
      <c r="I58" s="5">
        <v>-238818542479</v>
      </c>
      <c r="J58" s="5">
        <v>-102006062466</v>
      </c>
      <c r="K58" s="5">
        <v>-129467303240</v>
      </c>
      <c r="L58" s="5">
        <v>-311164666221</v>
      </c>
      <c r="M58" s="5">
        <v>-153120565795</v>
      </c>
      <c r="N58" s="5">
        <v>-233867038164</v>
      </c>
      <c r="O58" s="5">
        <v>-122319893164</v>
      </c>
    </row>
    <row r="59" spans="2:15" ht="15.5" x14ac:dyDescent="0.35">
      <c r="C59" t="s">
        <v>366</v>
      </c>
      <c r="D59" s="5">
        <v>12187817504</v>
      </c>
      <c r="E59" s="5">
        <v>10888451732</v>
      </c>
      <c r="F59" s="5">
        <v>9980087035</v>
      </c>
      <c r="G59" s="5">
        <v>8100349939</v>
      </c>
      <c r="I59" s="5">
        <v>40549475156</v>
      </c>
      <c r="J59" s="5">
        <v>36040129494</v>
      </c>
      <c r="K59" s="5">
        <v>24727370095</v>
      </c>
      <c r="L59" s="5">
        <v>10106497197</v>
      </c>
      <c r="M59" s="5">
        <v>738983482</v>
      </c>
      <c r="N59" s="5">
        <v>621341997</v>
      </c>
      <c r="O59" s="5">
        <v>2302955777</v>
      </c>
    </row>
    <row r="60" spans="2:15" ht="15.5" x14ac:dyDescent="0.35">
      <c r="C60" t="s">
        <v>390</v>
      </c>
      <c r="D60" s="5">
        <v>-2598156811</v>
      </c>
      <c r="E60" s="5">
        <v>-1267157206</v>
      </c>
      <c r="F60" s="5">
        <v>-8767393345</v>
      </c>
      <c r="G60" s="5">
        <v>9838792189</v>
      </c>
      <c r="I60" s="5">
        <v>-13827577906</v>
      </c>
      <c r="J60" s="5">
        <v>-35717503363</v>
      </c>
      <c r="K60" s="5">
        <v>33314173326</v>
      </c>
      <c r="L60" s="5">
        <v>-180290559460</v>
      </c>
      <c r="M60" s="5">
        <v>-28337579286</v>
      </c>
      <c r="N60" s="5">
        <v>4819297997</v>
      </c>
      <c r="O60" s="5">
        <v>73790939561</v>
      </c>
    </row>
    <row r="61" spans="2:15" ht="15.5" x14ac:dyDescent="0.35">
      <c r="C61" t="s">
        <v>481</v>
      </c>
      <c r="D61" s="5">
        <v>-2497576585</v>
      </c>
      <c r="E61" s="5">
        <v>-25769694091</v>
      </c>
      <c r="F61" s="5">
        <v>-5885562231</v>
      </c>
      <c r="G61" s="5">
        <v>-8898940805</v>
      </c>
      <c r="I61" s="5">
        <v>-40477381987</v>
      </c>
      <c r="J61" s="5">
        <v>1326344171</v>
      </c>
      <c r="K61" s="5">
        <v>995242764</v>
      </c>
      <c r="L61" s="5">
        <v>-102579134</v>
      </c>
      <c r="M61" s="5">
        <v>1173677661</v>
      </c>
      <c r="N61" s="5">
        <v>6567001</v>
      </c>
    </row>
    <row r="62" spans="2:15" ht="15.5" x14ac:dyDescent="0.35">
      <c r="C62" t="s">
        <v>26</v>
      </c>
      <c r="D62" s="5">
        <v>-86380666409</v>
      </c>
      <c r="E62" s="5">
        <v>-79772948867</v>
      </c>
      <c r="F62" s="5">
        <v>-89390345714</v>
      </c>
      <c r="G62" s="5">
        <v>-89334513414</v>
      </c>
      <c r="I62" s="5">
        <v>-322559247031</v>
      </c>
      <c r="J62" s="5">
        <v>-241400965999</v>
      </c>
      <c r="K62" s="5">
        <v>-226219940026</v>
      </c>
      <c r="L62" s="5">
        <v>-174995614232</v>
      </c>
      <c r="M62" s="5">
        <v>-203624782403</v>
      </c>
      <c r="N62" s="5">
        <v>-230495746454</v>
      </c>
      <c r="O62" s="5">
        <v>-222694945559</v>
      </c>
    </row>
    <row r="63" spans="2:15" ht="15.5" x14ac:dyDescent="0.35">
      <c r="C63" t="s">
        <v>78</v>
      </c>
      <c r="D63" s="5">
        <v>13117684837</v>
      </c>
      <c r="E63" s="5">
        <v>20205620273</v>
      </c>
      <c r="F63" s="5">
        <v>14585613797</v>
      </c>
      <c r="G63" s="5">
        <v>11609447236</v>
      </c>
      <c r="I63" s="5">
        <v>59099923623</v>
      </c>
      <c r="J63" s="5">
        <v>30176669970</v>
      </c>
      <c r="K63" s="5">
        <v>8275790104</v>
      </c>
      <c r="L63" s="5">
        <v>40344818209</v>
      </c>
      <c r="M63" s="5">
        <v>24455928516</v>
      </c>
      <c r="N63" s="5">
        <v>-6403111544</v>
      </c>
      <c r="O63" s="5">
        <v>-10729466234</v>
      </c>
    </row>
    <row r="64" spans="2:15" ht="15.5" x14ac:dyDescent="0.35">
      <c r="C64" t="s">
        <v>81</v>
      </c>
      <c r="D64" s="5">
        <v>-61744996284</v>
      </c>
      <c r="E64" s="5">
        <v>-96405853629</v>
      </c>
      <c r="F64" s="5">
        <v>-44982950467</v>
      </c>
      <c r="G64" s="5">
        <v>-60818242674</v>
      </c>
      <c r="I64" s="5">
        <v>-238818542479</v>
      </c>
      <c r="J64" s="5">
        <v>-102006062466</v>
      </c>
      <c r="K64" s="5">
        <v>-129467303240</v>
      </c>
      <c r="L64" s="5">
        <v>-311164666221</v>
      </c>
      <c r="M64" s="5">
        <v>-153120565795</v>
      </c>
      <c r="N64" s="5">
        <v>-233867038164</v>
      </c>
      <c r="O64" s="5">
        <v>-122319893164</v>
      </c>
    </row>
    <row r="65" spans="2:15" ht="15.5" x14ac:dyDescent="0.35">
      <c r="C65" t="s">
        <v>28</v>
      </c>
      <c r="D65" s="5">
        <v>331334756918</v>
      </c>
      <c r="E65" s="5">
        <v>477610912888</v>
      </c>
      <c r="F65" s="5">
        <v>388296811014</v>
      </c>
      <c r="G65" s="5">
        <v>293505274723</v>
      </c>
      <c r="I65" s="5">
        <v>1487903978222</v>
      </c>
      <c r="J65" s="5">
        <v>774678975566</v>
      </c>
      <c r="K65" s="5">
        <v>249851687118</v>
      </c>
      <c r="L65" s="5">
        <v>993696965685</v>
      </c>
      <c r="M65" s="5">
        <v>511391100023</v>
      </c>
      <c r="N65" s="5">
        <v>-103680846149</v>
      </c>
      <c r="O65" s="5">
        <v>-327031970533</v>
      </c>
    </row>
    <row r="66" spans="2:15" ht="15.5" x14ac:dyDescent="0.35">
      <c r="C66" t="s">
        <v>27</v>
      </c>
      <c r="D66" s="5">
        <v>-68296886939</v>
      </c>
      <c r="E66" s="5">
        <v>-127822716229</v>
      </c>
      <c r="F66" s="5">
        <v>-95436744728</v>
      </c>
      <c r="G66" s="5">
        <v>-70305752444</v>
      </c>
      <c r="I66" s="5">
        <v>-366932850186</v>
      </c>
      <c r="J66" s="5">
        <v>-203224933785</v>
      </c>
      <c r="K66" s="5">
        <v>-88172686286</v>
      </c>
      <c r="L66" s="5">
        <v>-244386026423</v>
      </c>
      <c r="M66" s="5">
        <v>-103875069017</v>
      </c>
      <c r="N66" s="5">
        <v>-23378181471</v>
      </c>
      <c r="O66" s="5">
        <v>76032304510</v>
      </c>
    </row>
    <row r="67" spans="2:15" ht="15.5" x14ac:dyDescent="0.35">
      <c r="C67" t="s">
        <v>82</v>
      </c>
      <c r="D67" s="5">
        <v>-65098447548</v>
      </c>
      <c r="E67" s="5">
        <v>-89383049079</v>
      </c>
      <c r="I67" s="5">
        <v>-312009122599</v>
      </c>
      <c r="J67" s="5">
        <v>-163772319322</v>
      </c>
      <c r="K67" s="5">
        <v>-99968506728</v>
      </c>
      <c r="L67" s="5">
        <v>-184937289422</v>
      </c>
      <c r="M67" s="5">
        <v>-75716199020</v>
      </c>
      <c r="N67" s="5">
        <v>-28384406600</v>
      </c>
      <c r="O67" s="5">
        <v>-17962794000</v>
      </c>
    </row>
    <row r="68" spans="2:15" ht="15.5" x14ac:dyDescent="0.35">
      <c r="C68" t="s">
        <v>83</v>
      </c>
      <c r="D68" s="5">
        <v>-2965185974</v>
      </c>
      <c r="E68" s="5">
        <v>-27005948379</v>
      </c>
      <c r="I68" s="5">
        <v>-40258016545</v>
      </c>
      <c r="J68" s="5">
        <v>-38046460526</v>
      </c>
      <c r="K68" s="5">
        <v>14171757708</v>
      </c>
      <c r="L68" s="5">
        <v>-58613773270</v>
      </c>
      <c r="M68" s="5">
        <v>-28158869997</v>
      </c>
      <c r="N68" s="5">
        <v>5007027541</v>
      </c>
      <c r="O68" s="5">
        <v>93995098510</v>
      </c>
    </row>
    <row r="69" spans="2:15" ht="15.5" x14ac:dyDescent="0.35">
      <c r="C69" t="s">
        <v>84</v>
      </c>
      <c r="D69" s="5">
        <v>-68296886939</v>
      </c>
      <c r="E69" s="5">
        <v>-127822716229</v>
      </c>
      <c r="F69" s="5">
        <v>-95436744728</v>
      </c>
      <c r="G69" s="5">
        <v>-70305752444</v>
      </c>
      <c r="I69" s="5">
        <v>-366932850186</v>
      </c>
      <c r="J69" s="5">
        <v>-203224933785</v>
      </c>
      <c r="K69" s="5">
        <v>-88172686286</v>
      </c>
      <c r="L69" s="5">
        <v>-244386026423</v>
      </c>
      <c r="M69" s="5">
        <v>-103875069017</v>
      </c>
      <c r="N69" s="5">
        <v>-23378181471</v>
      </c>
      <c r="O69" s="5">
        <v>76032304510</v>
      </c>
    </row>
    <row r="70" spans="2:15" ht="15.5" x14ac:dyDescent="0.35">
      <c r="C70" t="s">
        <v>85</v>
      </c>
      <c r="D70" s="5">
        <v>263037869979</v>
      </c>
      <c r="E70" s="5">
        <v>349788196659</v>
      </c>
      <c r="F70" s="5">
        <v>292860066286</v>
      </c>
      <c r="G70" s="5">
        <v>223199522279</v>
      </c>
      <c r="I70" s="5">
        <v>1120971128036</v>
      </c>
      <c r="J70" s="5">
        <v>571454041781</v>
      </c>
      <c r="K70" s="5">
        <v>161679000832</v>
      </c>
      <c r="L70" s="5">
        <v>749310939262</v>
      </c>
      <c r="M70" s="5">
        <v>407516031006</v>
      </c>
      <c r="N70" s="5">
        <v>-127059027620</v>
      </c>
      <c r="O70" s="5">
        <v>-250999666023</v>
      </c>
    </row>
    <row r="71" spans="2:15" ht="15.5" x14ac:dyDescent="0.35">
      <c r="C71" t="s">
        <v>86</v>
      </c>
      <c r="E71" s="5">
        <v>70874428424</v>
      </c>
      <c r="I71" s="5">
        <v>70874428424</v>
      </c>
      <c r="J71" s="5">
        <v>24073545091</v>
      </c>
      <c r="K71" s="5">
        <v>2957986893</v>
      </c>
      <c r="L71" s="5">
        <v>3373443064</v>
      </c>
      <c r="M71" s="5">
        <v>27534352882</v>
      </c>
      <c r="N71" s="5">
        <v>6595403823</v>
      </c>
      <c r="O71" s="5">
        <v>4406250064</v>
      </c>
    </row>
    <row r="72" spans="2:15" ht="15.5" x14ac:dyDescent="0.35">
      <c r="C72" t="s">
        <v>87</v>
      </c>
      <c r="D72" s="5">
        <v>263037869979</v>
      </c>
      <c r="E72" s="5">
        <v>420662625083</v>
      </c>
      <c r="F72" s="5">
        <v>292860066286</v>
      </c>
      <c r="G72" s="5">
        <v>223199522279</v>
      </c>
      <c r="I72" s="5">
        <v>1191845556460</v>
      </c>
      <c r="J72" s="5">
        <v>595527586872</v>
      </c>
      <c r="K72" s="5">
        <v>164636987725</v>
      </c>
      <c r="L72" s="5">
        <v>752684382326</v>
      </c>
      <c r="M72" s="5">
        <v>435050383888</v>
      </c>
      <c r="N72" s="5">
        <v>-120463623797</v>
      </c>
      <c r="O72" s="5">
        <v>-246593415959</v>
      </c>
    </row>
    <row r="73" spans="2:15" ht="15.5" x14ac:dyDescent="0.35">
      <c r="C73" t="s">
        <v>88</v>
      </c>
      <c r="D73" s="5">
        <v>263037869979</v>
      </c>
      <c r="E73" s="5">
        <v>349788196659</v>
      </c>
      <c r="F73" s="5">
        <v>292860066286</v>
      </c>
      <c r="G73" s="5">
        <v>223199522279</v>
      </c>
      <c r="I73" s="5">
        <v>1120971128036</v>
      </c>
      <c r="J73" s="5">
        <v>571454041781</v>
      </c>
      <c r="K73" s="5">
        <v>161679000832</v>
      </c>
      <c r="L73" s="5">
        <v>749310939262</v>
      </c>
      <c r="M73" s="5">
        <v>407516031006</v>
      </c>
      <c r="N73" s="5">
        <v>-127059027620</v>
      </c>
      <c r="O73" s="5">
        <v>-250999666023</v>
      </c>
    </row>
    <row r="74" spans="2:15" ht="15.5" x14ac:dyDescent="0.35">
      <c r="C74" t="s">
        <v>7</v>
      </c>
      <c r="D74" s="5">
        <v>249920185142</v>
      </c>
      <c r="E74" s="5">
        <v>400457004810</v>
      </c>
      <c r="F74" s="5">
        <v>278274452489</v>
      </c>
      <c r="G74" s="5">
        <v>211590075043</v>
      </c>
      <c r="I74" s="5">
        <v>1132745632837</v>
      </c>
      <c r="J74" s="5">
        <v>565350916902</v>
      </c>
      <c r="K74" s="5">
        <v>156361197621</v>
      </c>
      <c r="L74" s="5">
        <v>712339564117</v>
      </c>
      <c r="M74" s="5">
        <v>410594455372</v>
      </c>
      <c r="N74" s="5">
        <v>-114060512253</v>
      </c>
      <c r="O74" s="5">
        <v>-235863949725</v>
      </c>
    </row>
    <row r="75" spans="2:15" ht="15.5" x14ac:dyDescent="0.35">
      <c r="C75" t="s">
        <v>90</v>
      </c>
      <c r="D75" s="5">
        <v>263037869979</v>
      </c>
      <c r="E75" s="5">
        <v>349788196659</v>
      </c>
      <c r="F75" s="5">
        <v>292860066286</v>
      </c>
      <c r="G75" s="5">
        <v>223199522279</v>
      </c>
      <c r="I75" s="5">
        <v>1120971128036</v>
      </c>
      <c r="J75" s="5">
        <v>571454041781</v>
      </c>
      <c r="K75" s="5">
        <v>161679000832</v>
      </c>
      <c r="L75" s="5">
        <v>749310939262</v>
      </c>
      <c r="M75" s="5">
        <v>407516031006</v>
      </c>
      <c r="N75" s="5">
        <v>-127059027620</v>
      </c>
      <c r="O75" s="5">
        <v>-250999666023</v>
      </c>
    </row>
    <row r="76" spans="2:15" ht="15.5" x14ac:dyDescent="0.35">
      <c r="C76" t="s">
        <v>91</v>
      </c>
      <c r="D76" s="5">
        <v>263037869979</v>
      </c>
      <c r="E76" s="5">
        <v>420662625083</v>
      </c>
      <c r="F76" s="5">
        <v>292860066286</v>
      </c>
      <c r="G76" s="5">
        <v>223199522279</v>
      </c>
      <c r="I76" s="5">
        <v>1191845556460</v>
      </c>
      <c r="J76" s="5">
        <v>595527586872</v>
      </c>
      <c r="K76" s="5">
        <v>164636987725</v>
      </c>
      <c r="L76" s="5">
        <v>752684382326</v>
      </c>
      <c r="M76" s="5">
        <v>435050383888</v>
      </c>
      <c r="N76" s="5">
        <v>-120463623797</v>
      </c>
      <c r="O76" s="5">
        <v>-246593415959</v>
      </c>
    </row>
    <row r="77" spans="2:15" ht="15.5" x14ac:dyDescent="0.35">
      <c r="C77" t="s">
        <v>92</v>
      </c>
      <c r="D77" s="5">
        <v>263037869979</v>
      </c>
      <c r="E77" s="5">
        <v>420662625083</v>
      </c>
      <c r="F77" s="5">
        <v>292860066286</v>
      </c>
      <c r="G77" s="5">
        <v>223199522279</v>
      </c>
      <c r="I77" s="5">
        <v>1191845556460</v>
      </c>
      <c r="J77" s="5">
        <v>595527586872</v>
      </c>
      <c r="K77" s="5">
        <v>164636987725</v>
      </c>
      <c r="L77" s="5">
        <v>752684382326</v>
      </c>
      <c r="M77" s="5">
        <v>435050383888</v>
      </c>
      <c r="N77" s="5">
        <v>-120463623797</v>
      </c>
      <c r="O77" s="5">
        <v>-246593415959</v>
      </c>
    </row>
    <row r="79" spans="2:15" ht="15.5" x14ac:dyDescent="0.35">
      <c r="B79" t="s">
        <v>93</v>
      </c>
      <c r="C79" t="s">
        <v>94</v>
      </c>
    </row>
    <row r="80" spans="2:15" ht="15.5" x14ac:dyDescent="0.35">
      <c r="C80" t="s">
        <v>95</v>
      </c>
    </row>
    <row r="81" spans="3:15" ht="15.5" x14ac:dyDescent="0.35">
      <c r="C81" t="s">
        <v>19</v>
      </c>
      <c r="D81" s="5">
        <v>1055275522459</v>
      </c>
      <c r="E81" s="5">
        <v>1062375948941</v>
      </c>
      <c r="F81" s="5">
        <v>747249865907</v>
      </c>
      <c r="G81" s="5">
        <v>734808369449</v>
      </c>
      <c r="I81" s="5">
        <v>1062375948941</v>
      </c>
      <c r="J81" s="5">
        <v>815777415583</v>
      </c>
      <c r="K81" s="5">
        <v>475802009410</v>
      </c>
      <c r="L81" s="5">
        <v>507768260273</v>
      </c>
      <c r="M81" s="5">
        <v>166445075824</v>
      </c>
      <c r="N81" s="5">
        <v>45019351674</v>
      </c>
      <c r="O81" s="5">
        <v>25416260990</v>
      </c>
    </row>
    <row r="82" spans="3:15" ht="15.5" x14ac:dyDescent="0.35">
      <c r="C82" t="s">
        <v>96</v>
      </c>
      <c r="D82" s="5">
        <v>223481902587</v>
      </c>
      <c r="E82" s="5">
        <v>237278625014</v>
      </c>
      <c r="F82" s="5">
        <v>132659438554</v>
      </c>
      <c r="G82" s="5">
        <v>98448305414</v>
      </c>
      <c r="I82" s="5">
        <v>237278625014</v>
      </c>
      <c r="J82" s="5">
        <v>138066584291</v>
      </c>
      <c r="K82" s="5">
        <v>178969428037</v>
      </c>
      <c r="L82" s="5">
        <v>121356152799</v>
      </c>
      <c r="M82" s="5">
        <v>53128384993</v>
      </c>
      <c r="N82" s="5">
        <v>43442802570</v>
      </c>
      <c r="O82" s="5">
        <v>84801368690</v>
      </c>
    </row>
    <row r="83" spans="3:15" ht="15.5" x14ac:dyDescent="0.35">
      <c r="C83" t="s">
        <v>97</v>
      </c>
      <c r="D83" s="5">
        <v>7711742406</v>
      </c>
      <c r="E83" s="5">
        <v>8838473487</v>
      </c>
      <c r="F83" s="5">
        <v>4114741096</v>
      </c>
      <c r="G83" s="5">
        <v>5885187966</v>
      </c>
      <c r="I83" s="5">
        <v>8838473487</v>
      </c>
      <c r="J83" s="5">
        <v>4218093237</v>
      </c>
      <c r="K83" s="5">
        <v>39263282926</v>
      </c>
      <c r="L83" s="5">
        <v>26739033631</v>
      </c>
      <c r="M83" s="5">
        <v>18362369352</v>
      </c>
      <c r="N83" s="5">
        <v>20815822540</v>
      </c>
      <c r="O83" s="5">
        <v>2785686436</v>
      </c>
    </row>
    <row r="84" spans="3:15" ht="15.5" x14ac:dyDescent="0.35">
      <c r="C84" t="s">
        <v>98</v>
      </c>
      <c r="D84" s="5">
        <v>253244584404</v>
      </c>
      <c r="E84" s="5">
        <v>260565758564</v>
      </c>
      <c r="F84" s="5">
        <v>318427921019</v>
      </c>
      <c r="G84" s="5">
        <v>282961221757</v>
      </c>
      <c r="I84" s="5">
        <v>260565758564</v>
      </c>
      <c r="J84" s="5">
        <v>287743655141</v>
      </c>
      <c r="K84" s="5">
        <v>177977660698</v>
      </c>
      <c r="L84" s="5">
        <v>157702982789</v>
      </c>
      <c r="M84" s="5">
        <v>117702017469</v>
      </c>
      <c r="N84" s="5">
        <v>136202864106</v>
      </c>
      <c r="O84" s="5">
        <v>238937325031</v>
      </c>
    </row>
    <row r="85" spans="3:15" ht="15.5" x14ac:dyDescent="0.35">
      <c r="C85" t="s">
        <v>99</v>
      </c>
      <c r="D85" s="5">
        <v>223481902587</v>
      </c>
      <c r="E85" s="5">
        <v>237278625014</v>
      </c>
      <c r="F85" s="5">
        <v>132659438554</v>
      </c>
      <c r="G85" s="5">
        <v>98448305414</v>
      </c>
      <c r="I85" s="5">
        <v>237278625014</v>
      </c>
      <c r="J85" s="5">
        <v>138066584291</v>
      </c>
      <c r="K85" s="5">
        <v>178969428037</v>
      </c>
      <c r="L85" s="5">
        <v>121356152799</v>
      </c>
      <c r="M85" s="5">
        <v>53128384993</v>
      </c>
      <c r="N85" s="5">
        <v>43442802570</v>
      </c>
      <c r="O85" s="5">
        <v>84801368690</v>
      </c>
    </row>
    <row r="86" spans="3:15" ht="15.5" x14ac:dyDescent="0.35">
      <c r="C86" t="s">
        <v>100</v>
      </c>
      <c r="D86" s="5">
        <v>10448028719</v>
      </c>
      <c r="E86" s="5">
        <v>15148421011</v>
      </c>
      <c r="F86" s="5">
        <v>11707508217</v>
      </c>
      <c r="G86" s="5">
        <v>25083365801</v>
      </c>
      <c r="I86" s="5">
        <v>15148421011</v>
      </c>
      <c r="J86" s="5">
        <v>33119867084</v>
      </c>
      <c r="K86" s="5">
        <v>23421034425</v>
      </c>
      <c r="L86" s="5">
        <v>8639534502</v>
      </c>
      <c r="M86" s="5">
        <v>4675494310</v>
      </c>
      <c r="N86" s="5">
        <v>1985195741</v>
      </c>
      <c r="O86" s="5">
        <v>11220653341</v>
      </c>
    </row>
    <row r="87" spans="3:15" ht="15.5" x14ac:dyDescent="0.35">
      <c r="C87" t="s">
        <v>101</v>
      </c>
      <c r="D87" s="5">
        <v>10448028719</v>
      </c>
      <c r="E87" s="5">
        <v>15148421011</v>
      </c>
      <c r="F87" s="5">
        <v>11707508217</v>
      </c>
      <c r="G87" s="5">
        <v>25083365801</v>
      </c>
      <c r="I87" s="5">
        <v>15148421011</v>
      </c>
      <c r="J87" s="5">
        <v>33119867084</v>
      </c>
      <c r="K87" s="5">
        <v>23421034425</v>
      </c>
      <c r="L87" s="5">
        <v>8639534502</v>
      </c>
      <c r="M87" s="5">
        <v>4675494310</v>
      </c>
      <c r="N87" s="5">
        <v>1985195741</v>
      </c>
      <c r="O87" s="5">
        <v>11220653341</v>
      </c>
    </row>
    <row r="88" spans="3:15" ht="15.5" x14ac:dyDescent="0.35">
      <c r="C88" t="s">
        <v>103</v>
      </c>
      <c r="D88" s="5">
        <v>848868625636</v>
      </c>
      <c r="E88" s="5">
        <v>970977287789</v>
      </c>
      <c r="F88" s="5">
        <v>1008227353956</v>
      </c>
      <c r="G88" s="5">
        <v>1012612456342</v>
      </c>
      <c r="I88" s="5">
        <v>970977287789</v>
      </c>
      <c r="J88" s="5">
        <v>584870960852</v>
      </c>
      <c r="K88" s="5">
        <v>694195559439</v>
      </c>
      <c r="L88" s="5">
        <v>802154860044</v>
      </c>
      <c r="M88" s="5">
        <v>505522786837</v>
      </c>
      <c r="N88" s="5">
        <v>429266993984</v>
      </c>
      <c r="O88" s="5">
        <v>378778081506</v>
      </c>
    </row>
    <row r="89" spans="3:15" ht="15.5" x14ac:dyDescent="0.35">
      <c r="C89" t="s">
        <v>78</v>
      </c>
      <c r="D89" s="5">
        <v>-574342550229</v>
      </c>
      <c r="E89" s="5">
        <v>-574342550229</v>
      </c>
      <c r="F89" s="5">
        <v>-641693086028</v>
      </c>
      <c r="G89" s="5">
        <v>-641693086028</v>
      </c>
      <c r="I89" s="5">
        <v>-574342550229</v>
      </c>
      <c r="J89" s="5">
        <v>-687041594028</v>
      </c>
      <c r="K89" s="5">
        <v>56354079589</v>
      </c>
      <c r="L89" s="5">
        <v>53563844848</v>
      </c>
      <c r="M89" s="5">
        <v>50368224917</v>
      </c>
      <c r="N89" s="5">
        <v>24210947221</v>
      </c>
      <c r="O89" s="5">
        <v>3862834219786</v>
      </c>
    </row>
    <row r="90" spans="3:15" ht="15.5" x14ac:dyDescent="0.35">
      <c r="C90" t="s">
        <v>104</v>
      </c>
      <c r="D90" s="5">
        <v>2556308427333</v>
      </c>
      <c r="E90" s="5">
        <v>2709458987448</v>
      </c>
      <c r="F90" s="5">
        <v>2327557564409</v>
      </c>
      <c r="G90" s="5">
        <v>2259981020701</v>
      </c>
      <c r="I90" s="5">
        <v>2709458987448</v>
      </c>
      <c r="J90" s="5">
        <v>1943127073316</v>
      </c>
      <c r="K90" s="5">
        <v>1800278705459</v>
      </c>
      <c r="L90" s="5">
        <v>1808824969402</v>
      </c>
      <c r="M90" s="5">
        <v>1187562201023</v>
      </c>
      <c r="N90" s="5">
        <v>838220513162</v>
      </c>
      <c r="O90" s="5">
        <v>879610497600</v>
      </c>
    </row>
    <row r="91" spans="3:15" ht="15.5" x14ac:dyDescent="0.35">
      <c r="C91" t="s">
        <v>105</v>
      </c>
    </row>
    <row r="92" spans="3:15" ht="15.5" x14ac:dyDescent="0.35">
      <c r="C92" t="s">
        <v>924</v>
      </c>
      <c r="D92" s="5">
        <v>3120966003707</v>
      </c>
      <c r="E92" s="5">
        <v>3177847697702</v>
      </c>
      <c r="F92" s="5">
        <v>3217043656081</v>
      </c>
      <c r="G92" s="5">
        <v>3250938338993</v>
      </c>
      <c r="I92" s="5">
        <v>3177847697702</v>
      </c>
      <c r="J92" s="5">
        <v>3358656505975</v>
      </c>
      <c r="K92" s="5">
        <v>3349282462241</v>
      </c>
      <c r="L92" s="5">
        <v>3484399161218</v>
      </c>
      <c r="M92" s="5">
        <v>3543646525776</v>
      </c>
      <c r="N92" s="5">
        <v>3697705572630</v>
      </c>
      <c r="O92" s="5">
        <v>3806858412538</v>
      </c>
    </row>
    <row r="93" spans="3:15" ht="15.5" x14ac:dyDescent="0.35">
      <c r="C93" t="s">
        <v>925</v>
      </c>
      <c r="D93" s="5">
        <v>2994338255765</v>
      </c>
      <c r="E93" s="5">
        <v>3087830918541</v>
      </c>
      <c r="F93" s="5">
        <v>2996455422388</v>
      </c>
      <c r="G93" s="5">
        <v>3071743745672</v>
      </c>
      <c r="I93" s="5">
        <v>3087830918541</v>
      </c>
      <c r="J93" s="5">
        <v>3220419661828</v>
      </c>
      <c r="K93" s="5">
        <v>3011014031409</v>
      </c>
      <c r="L93" s="5">
        <v>3111136043623</v>
      </c>
      <c r="M93" s="5">
        <v>3210343741877</v>
      </c>
      <c r="N93" s="5">
        <v>3422154350616</v>
      </c>
      <c r="O93" s="5">
        <v>3449622394130</v>
      </c>
    </row>
    <row r="94" spans="3:15" ht="15.5" x14ac:dyDescent="0.35">
      <c r="C94" t="s">
        <v>926</v>
      </c>
      <c r="D94" s="5">
        <v>126627747942</v>
      </c>
      <c r="E94" s="5">
        <v>90016779161</v>
      </c>
      <c r="F94" s="5">
        <v>220588233693</v>
      </c>
      <c r="G94" s="5">
        <v>179194593321</v>
      </c>
      <c r="I94" s="5">
        <v>90016779161</v>
      </c>
      <c r="J94" s="5">
        <v>138236844147</v>
      </c>
      <c r="K94" s="5">
        <v>338268430832</v>
      </c>
      <c r="L94" s="5">
        <v>373263117595</v>
      </c>
      <c r="M94" s="5">
        <v>333302783899</v>
      </c>
      <c r="N94" s="5">
        <v>275551222014</v>
      </c>
      <c r="O94" s="5">
        <v>357236018408</v>
      </c>
    </row>
    <row r="95" spans="3:15" ht="15.5" x14ac:dyDescent="0.35">
      <c r="C95" t="s">
        <v>927</v>
      </c>
      <c r="D95" s="5">
        <v>3120966003707</v>
      </c>
      <c r="E95" s="5">
        <v>3177847697702</v>
      </c>
      <c r="F95" s="5">
        <v>3217043656081</v>
      </c>
      <c r="G95" s="5">
        <v>3250938338993</v>
      </c>
      <c r="I95" s="5">
        <v>3177847697702</v>
      </c>
      <c r="J95" s="5">
        <v>3358656505975</v>
      </c>
      <c r="K95" s="5">
        <v>3349282462241</v>
      </c>
      <c r="L95" s="5">
        <v>3484399161218</v>
      </c>
      <c r="M95" s="5">
        <v>3543646525776</v>
      </c>
      <c r="N95" s="5">
        <v>3697705572630</v>
      </c>
      <c r="O95" s="5">
        <v>3806858412538</v>
      </c>
    </row>
    <row r="96" spans="3:15" ht="15.5" x14ac:dyDescent="0.35">
      <c r="C96" t="s">
        <v>109</v>
      </c>
      <c r="D96" s="5">
        <v>80493659823</v>
      </c>
      <c r="E96" s="5">
        <v>81848100090</v>
      </c>
      <c r="F96" s="5">
        <v>110068749505</v>
      </c>
      <c r="G96" s="5">
        <v>122298590977</v>
      </c>
      <c r="I96" s="5">
        <v>81848100090</v>
      </c>
      <c r="J96" s="5">
        <v>119960654061</v>
      </c>
      <c r="K96" s="5">
        <v>162883348968</v>
      </c>
      <c r="L96" s="5">
        <v>154768973443</v>
      </c>
      <c r="M96" s="5">
        <v>197314921621</v>
      </c>
      <c r="N96" s="5">
        <v>222610251434</v>
      </c>
      <c r="O96" s="5">
        <v>217599772297</v>
      </c>
    </row>
    <row r="97" spans="3:15" ht="15.5" x14ac:dyDescent="0.35">
      <c r="C97" t="s">
        <v>110</v>
      </c>
      <c r="D97" s="5">
        <v>7786562268072</v>
      </c>
      <c r="E97" s="5">
        <v>7567596486288</v>
      </c>
      <c r="F97" s="5">
        <v>7272893909749</v>
      </c>
      <c r="G97" s="5">
        <v>7032492716242</v>
      </c>
      <c r="I97" s="5">
        <v>7567596486288</v>
      </c>
      <c r="J97" s="5">
        <v>6873557250060</v>
      </c>
      <c r="K97" s="5">
        <v>6833756740276</v>
      </c>
      <c r="L97" s="5">
        <v>6815183965285</v>
      </c>
      <c r="M97" s="5">
        <v>6746582725238</v>
      </c>
      <c r="N97" s="5">
        <v>6962107264574</v>
      </c>
      <c r="O97" s="5">
        <v>6793683383597</v>
      </c>
    </row>
    <row r="98" spans="3:15" ht="15.5" x14ac:dyDescent="0.35">
      <c r="C98" t="s">
        <v>111</v>
      </c>
      <c r="D98" s="5">
        <v>10342870695405</v>
      </c>
      <c r="E98" s="5">
        <v>10277055473736</v>
      </c>
      <c r="F98" s="5">
        <v>9600451474158</v>
      </c>
      <c r="G98" s="5">
        <v>9292473736943</v>
      </c>
      <c r="I98" s="5">
        <v>10277055473736</v>
      </c>
      <c r="J98" s="5">
        <v>8816684323376</v>
      </c>
      <c r="K98" s="5">
        <v>8634035445735</v>
      </c>
      <c r="L98" s="5">
        <v>8624008934687</v>
      </c>
      <c r="M98" s="5">
        <v>7934144926261</v>
      </c>
      <c r="N98" s="5">
        <v>7800327777736</v>
      </c>
      <c r="O98" s="5">
        <v>7673293881197</v>
      </c>
    </row>
    <row r="99" spans="3:15" ht="15.5" x14ac:dyDescent="0.35">
      <c r="C99" t="s">
        <v>112</v>
      </c>
    </row>
    <row r="100" spans="3:15" ht="15.5" x14ac:dyDescent="0.35">
      <c r="C100" t="s">
        <v>113</v>
      </c>
    </row>
    <row r="101" spans="3:15" ht="15.5" x14ac:dyDescent="0.35">
      <c r="C101" t="s">
        <v>114</v>
      </c>
      <c r="D101" s="5">
        <v>3004825931284</v>
      </c>
      <c r="E101" s="5">
        <v>3285812889509</v>
      </c>
      <c r="F101" s="5">
        <v>2949819032154</v>
      </c>
      <c r="G101" s="5">
        <v>2860338373769</v>
      </c>
      <c r="I101" s="5">
        <v>3285812889509</v>
      </c>
      <c r="J101" s="5">
        <v>2572488067978</v>
      </c>
      <c r="K101" s="5">
        <v>2594224802654</v>
      </c>
      <c r="L101" s="5">
        <v>2052811807452</v>
      </c>
      <c r="M101" s="5">
        <v>854169641996</v>
      </c>
      <c r="N101" s="5">
        <v>1017373587933</v>
      </c>
      <c r="O101" s="5">
        <v>1623835693551</v>
      </c>
    </row>
    <row r="102" spans="3:15" ht="15.5" x14ac:dyDescent="0.35">
      <c r="C102" t="s">
        <v>115</v>
      </c>
    </row>
    <row r="103" spans="3:15" ht="15.5" x14ac:dyDescent="0.35">
      <c r="C103" t="s">
        <v>312</v>
      </c>
      <c r="D103" s="5">
        <v>531655639161</v>
      </c>
      <c r="E103" s="5">
        <v>425205352080</v>
      </c>
      <c r="F103" s="5">
        <v>346716213023</v>
      </c>
      <c r="G103" s="5">
        <v>402157302547</v>
      </c>
      <c r="I103" s="5">
        <v>425205352080</v>
      </c>
      <c r="J103" s="5">
        <v>256672295963</v>
      </c>
      <c r="K103" s="5">
        <v>363524494485</v>
      </c>
      <c r="L103" s="5">
        <v>368619919568</v>
      </c>
      <c r="M103" s="5">
        <v>229591219925</v>
      </c>
      <c r="N103" s="5">
        <v>281739236398</v>
      </c>
      <c r="O103" s="5">
        <v>311882182258</v>
      </c>
    </row>
    <row r="104" spans="3:15" ht="15.5" x14ac:dyDescent="0.35">
      <c r="C104" t="s">
        <v>116</v>
      </c>
    </row>
    <row r="105" spans="3:15" ht="15.5" x14ac:dyDescent="0.35">
      <c r="C105" t="s">
        <v>318</v>
      </c>
      <c r="D105" s="5">
        <v>260956326810</v>
      </c>
      <c r="E105" s="5">
        <v>269404232051</v>
      </c>
      <c r="F105" s="5">
        <v>322542662115</v>
      </c>
      <c r="G105" s="5">
        <v>288846409723</v>
      </c>
      <c r="I105" s="5">
        <v>269404232051</v>
      </c>
      <c r="J105" s="5">
        <v>291961748378</v>
      </c>
      <c r="K105" s="5">
        <v>217240943624</v>
      </c>
      <c r="L105" s="5">
        <v>184442016420</v>
      </c>
      <c r="M105" s="5">
        <v>136064386821</v>
      </c>
      <c r="N105" s="5">
        <v>157018686646</v>
      </c>
      <c r="O105" s="5">
        <v>241723011467</v>
      </c>
    </row>
    <row r="106" spans="3:15" ht="15.5" x14ac:dyDescent="0.35">
      <c r="C106" t="s">
        <v>118</v>
      </c>
      <c r="D106" s="5">
        <v>248283981531</v>
      </c>
      <c r="E106" s="5">
        <v>207734080178</v>
      </c>
      <c r="F106" s="5">
        <v>197904198025</v>
      </c>
      <c r="G106" s="5">
        <v>143535631534</v>
      </c>
      <c r="I106" s="5">
        <v>207734080178</v>
      </c>
      <c r="J106" s="5">
        <v>105324260597</v>
      </c>
      <c r="K106" s="5">
        <v>40577538471</v>
      </c>
      <c r="L106" s="5">
        <v>121867718831</v>
      </c>
      <c r="M106" s="5">
        <v>61048779133</v>
      </c>
      <c r="N106" s="5">
        <v>23449104368</v>
      </c>
      <c r="O106" s="5">
        <v>8691715150</v>
      </c>
    </row>
    <row r="107" spans="3:15" ht="15.5" x14ac:dyDescent="0.35">
      <c r="C107" t="s">
        <v>557</v>
      </c>
    </row>
    <row r="108" spans="3:15" ht="15.5" x14ac:dyDescent="0.35">
      <c r="C108" t="s">
        <v>119</v>
      </c>
      <c r="D108" s="5">
        <v>188811631469</v>
      </c>
      <c r="E108" s="5">
        <v>203614008601</v>
      </c>
      <c r="F108" s="5">
        <v>219839264205</v>
      </c>
      <c r="G108" s="5">
        <v>185282950722</v>
      </c>
      <c r="I108" s="5">
        <v>203614008601</v>
      </c>
      <c r="J108" s="5">
        <v>152342077711</v>
      </c>
      <c r="K108" s="5">
        <v>125321051131</v>
      </c>
      <c r="L108" s="5">
        <v>108323044126</v>
      </c>
      <c r="M108" s="5">
        <v>85977075557</v>
      </c>
      <c r="N108" s="5">
        <v>80001732309</v>
      </c>
      <c r="O108" s="5">
        <v>111517712272</v>
      </c>
    </row>
    <row r="109" spans="3:15" ht="15.5" x14ac:dyDescent="0.35">
      <c r="C109" t="s">
        <v>928</v>
      </c>
      <c r="M109" s="5">
        <v>723639918553</v>
      </c>
      <c r="N109" s="5">
        <v>772560864010</v>
      </c>
    </row>
    <row r="110" spans="3:15" ht="15.5" x14ac:dyDescent="0.35">
      <c r="C110" t="s">
        <v>313</v>
      </c>
    </row>
    <row r="111" spans="3:15" ht="15.5" x14ac:dyDescent="0.35">
      <c r="C111" t="s">
        <v>345</v>
      </c>
      <c r="D111" s="5">
        <v>2994150463030</v>
      </c>
      <c r="E111" s="5">
        <v>2885860581071</v>
      </c>
      <c r="F111" s="5">
        <v>2934378324870</v>
      </c>
      <c r="G111" s="5">
        <v>3007341350195</v>
      </c>
      <c r="I111" s="5">
        <v>2885860581071</v>
      </c>
      <c r="J111" s="5">
        <v>2175625082008</v>
      </c>
      <c r="K111" s="5">
        <v>1828370850985</v>
      </c>
      <c r="L111" s="5">
        <v>2549670734981</v>
      </c>
      <c r="M111" s="5">
        <v>3042152606367</v>
      </c>
      <c r="N111" s="5">
        <v>3188551345456</v>
      </c>
      <c r="O111" s="5">
        <v>2674737144158</v>
      </c>
    </row>
    <row r="112" spans="3:15" ht="15.5" x14ac:dyDescent="0.35">
      <c r="C112" t="s">
        <v>125</v>
      </c>
    </row>
    <row r="113" spans="3:15" ht="15.5" x14ac:dyDescent="0.35">
      <c r="C113" t="s">
        <v>315</v>
      </c>
      <c r="D113" s="5">
        <v>773250272974</v>
      </c>
      <c r="E113" s="5">
        <v>611430316381</v>
      </c>
      <c r="F113" s="5">
        <v>644635928984</v>
      </c>
      <c r="G113" s="5">
        <v>666144507297</v>
      </c>
      <c r="I113" s="5">
        <v>611430316381</v>
      </c>
      <c r="J113" s="5">
        <v>662414970583</v>
      </c>
      <c r="K113" s="5">
        <v>706359926335</v>
      </c>
      <c r="L113" s="5">
        <v>531191476754</v>
      </c>
      <c r="M113" s="5">
        <v>265216882677</v>
      </c>
      <c r="N113" s="5">
        <v>179654195150</v>
      </c>
      <c r="O113" s="5">
        <v>649686760834</v>
      </c>
    </row>
    <row r="114" spans="3:15" ht="15.5" x14ac:dyDescent="0.35">
      <c r="C114" t="s">
        <v>121</v>
      </c>
      <c r="D114" s="5">
        <v>3184662759646</v>
      </c>
      <c r="E114" s="5">
        <v>3100898449731</v>
      </c>
      <c r="F114" s="5">
        <v>3180950932591</v>
      </c>
      <c r="G114" s="5">
        <v>3255313920047</v>
      </c>
      <c r="I114" s="5">
        <v>3100898449731</v>
      </c>
      <c r="J114" s="5">
        <v>2391460880162</v>
      </c>
      <c r="K114" s="5">
        <v>1976161664215</v>
      </c>
      <c r="L114" s="5">
        <v>2672185136094</v>
      </c>
      <c r="M114" s="5">
        <v>3894148675450</v>
      </c>
      <c r="N114" s="5">
        <v>4085412960636</v>
      </c>
      <c r="O114" s="5">
        <v>2762391246496</v>
      </c>
    </row>
    <row r="115" spans="3:15" ht="15.5" x14ac:dyDescent="0.35">
      <c r="C115" t="s">
        <v>122</v>
      </c>
      <c r="D115" s="5">
        <v>3184662759646</v>
      </c>
      <c r="E115" s="5">
        <v>3100898449731</v>
      </c>
      <c r="F115" s="5">
        <v>3180950932591</v>
      </c>
      <c r="G115" s="5">
        <v>3255313920047</v>
      </c>
      <c r="I115" s="5">
        <v>3100898449731</v>
      </c>
      <c r="J115" s="5">
        <v>2391460880162</v>
      </c>
      <c r="K115" s="5">
        <v>1976161664215</v>
      </c>
      <c r="L115" s="5">
        <v>2672185136094</v>
      </c>
      <c r="M115" s="5">
        <v>3894148675450</v>
      </c>
      <c r="N115" s="5">
        <v>4085412960636</v>
      </c>
      <c r="O115" s="5">
        <v>2762391246496</v>
      </c>
    </row>
    <row r="116" spans="3:15" ht="15.5" x14ac:dyDescent="0.35">
      <c r="C116" t="s">
        <v>347</v>
      </c>
      <c r="D116" s="5">
        <v>49416263848</v>
      </c>
      <c r="E116" s="5">
        <v>47805518141</v>
      </c>
      <c r="F116" s="5">
        <v>29029995775</v>
      </c>
      <c r="G116" s="5">
        <v>34130385339</v>
      </c>
      <c r="I116" s="5">
        <v>47805518141</v>
      </c>
      <c r="J116" s="5">
        <v>25669832165</v>
      </c>
      <c r="K116" s="5">
        <v>23756092290</v>
      </c>
      <c r="L116" s="5">
        <v>28979170477</v>
      </c>
      <c r="M116" s="5">
        <v>11959861444</v>
      </c>
      <c r="N116" s="5">
        <v>241734128</v>
      </c>
    </row>
    <row r="117" spans="3:15" ht="15.5" x14ac:dyDescent="0.35">
      <c r="C117" t="s">
        <v>316</v>
      </c>
    </row>
    <row r="118" spans="3:15" ht="15.5" x14ac:dyDescent="0.35">
      <c r="C118" t="s">
        <v>317</v>
      </c>
      <c r="D118" s="5">
        <v>2994150463030</v>
      </c>
      <c r="E118" s="5">
        <v>2885860581071</v>
      </c>
      <c r="F118" s="5">
        <v>2934390336743</v>
      </c>
      <c r="G118" s="5">
        <v>3007392474568</v>
      </c>
      <c r="I118" s="5">
        <v>2885860581071</v>
      </c>
      <c r="J118" s="5">
        <v>2175882963478</v>
      </c>
      <c r="K118" s="5">
        <v>1829099071930</v>
      </c>
      <c r="L118" s="5">
        <v>2550578860141</v>
      </c>
      <c r="M118" s="5">
        <v>3042988543132</v>
      </c>
      <c r="N118" s="5">
        <v>3188990518406</v>
      </c>
      <c r="O118" s="5">
        <v>2675814025322</v>
      </c>
    </row>
    <row r="119" spans="3:15" ht="15.5" x14ac:dyDescent="0.35">
      <c r="C119" t="s">
        <v>127</v>
      </c>
      <c r="D119" s="5">
        <v>6189488690930</v>
      </c>
      <c r="E119" s="5">
        <v>6386711339240</v>
      </c>
      <c r="F119" s="5">
        <v>6130769964745</v>
      </c>
      <c r="G119" s="5">
        <v>6115652293816</v>
      </c>
      <c r="I119" s="5">
        <v>6386711339240</v>
      </c>
      <c r="J119" s="5">
        <v>4963948948140</v>
      </c>
      <c r="K119" s="5">
        <v>4570386466869</v>
      </c>
      <c r="L119" s="5">
        <v>4724996943546</v>
      </c>
      <c r="M119" s="5">
        <v>4748318317446</v>
      </c>
      <c r="N119" s="5">
        <v>5102786548569</v>
      </c>
      <c r="O119" s="5">
        <v>4386226940047</v>
      </c>
    </row>
    <row r="120" spans="3:15" ht="15.5" x14ac:dyDescent="0.35">
      <c r="C120" t="s">
        <v>128</v>
      </c>
    </row>
    <row r="121" spans="3:15" ht="15.5" x14ac:dyDescent="0.35">
      <c r="C121" t="s">
        <v>129</v>
      </c>
      <c r="D121" s="5">
        <v>2489776494800</v>
      </c>
      <c r="E121" s="5">
        <v>2489776494800</v>
      </c>
      <c r="F121" s="5">
        <v>2489776494800</v>
      </c>
      <c r="G121" s="5">
        <v>2489776494800</v>
      </c>
      <c r="I121" s="5">
        <v>2489776494800</v>
      </c>
      <c r="J121" s="5">
        <v>3629411800000</v>
      </c>
      <c r="K121" s="5">
        <v>3629411800000</v>
      </c>
      <c r="L121" s="5">
        <v>3629411800000</v>
      </c>
      <c r="M121" s="5">
        <v>3629411800000</v>
      </c>
      <c r="N121" s="5">
        <v>3629411800000</v>
      </c>
      <c r="O121" s="5">
        <v>866000000000</v>
      </c>
    </row>
    <row r="122" spans="3:15" ht="15.5" x14ac:dyDescent="0.35">
      <c r="C122" t="s">
        <v>130</v>
      </c>
      <c r="D122" s="5">
        <v>462087643325</v>
      </c>
      <c r="E122" s="5">
        <v>462087643325</v>
      </c>
      <c r="F122" s="5">
        <v>462087643325</v>
      </c>
      <c r="G122" s="5">
        <v>462087643325</v>
      </c>
      <c r="I122" s="5">
        <v>462087643325</v>
      </c>
      <c r="J122" s="5">
        <v>462087643325</v>
      </c>
      <c r="K122" s="5">
        <v>462087643325</v>
      </c>
      <c r="L122" s="5">
        <v>462087643325</v>
      </c>
      <c r="M122" s="5">
        <v>462087643325</v>
      </c>
      <c r="N122" s="5">
        <v>462087643325</v>
      </c>
      <c r="O122" s="5">
        <v>2907499550</v>
      </c>
    </row>
    <row r="123" spans="3:15" ht="15.5" x14ac:dyDescent="0.35">
      <c r="C123" t="s">
        <v>131</v>
      </c>
      <c r="D123" s="5">
        <v>1577389776712</v>
      </c>
      <c r="E123" s="5">
        <v>1327469591570</v>
      </c>
      <c r="F123" s="5">
        <v>994363122559</v>
      </c>
      <c r="G123" s="5">
        <v>716088670070</v>
      </c>
      <c r="I123" s="5">
        <v>1327469591570</v>
      </c>
      <c r="J123" s="5">
        <v>262074494532</v>
      </c>
      <c r="K123" s="5">
        <v>-280398905485</v>
      </c>
      <c r="L123" s="5">
        <v>-433969868365</v>
      </c>
      <c r="M123" s="5">
        <v>-1143113812551</v>
      </c>
      <c r="N123" s="5">
        <v>-1527550990227</v>
      </c>
      <c r="O123" s="5">
        <v>-1407225406064</v>
      </c>
    </row>
    <row r="124" spans="3:15" ht="15.5" x14ac:dyDescent="0.35">
      <c r="C124" t="s">
        <v>135</v>
      </c>
      <c r="D124" s="5">
        <v>198470639867</v>
      </c>
      <c r="E124" s="5">
        <v>185352955030</v>
      </c>
      <c r="F124" s="5">
        <v>165147334757</v>
      </c>
      <c r="G124" s="5">
        <v>150561720960</v>
      </c>
      <c r="I124" s="5">
        <v>185352955030</v>
      </c>
      <c r="J124" s="5">
        <v>186203031407</v>
      </c>
      <c r="K124" s="5">
        <v>196194361437</v>
      </c>
      <c r="L124" s="5">
        <v>187918571333</v>
      </c>
      <c r="M124" s="5">
        <v>187072753124</v>
      </c>
      <c r="N124" s="5">
        <v>109381828848</v>
      </c>
      <c r="O124" s="5">
        <v>-37449372122</v>
      </c>
    </row>
    <row r="125" spans="3:15" ht="15.5" x14ac:dyDescent="0.35">
      <c r="C125" t="s">
        <v>9</v>
      </c>
      <c r="D125" s="5">
        <v>4153382004475</v>
      </c>
      <c r="E125" s="5">
        <v>3890344134496</v>
      </c>
      <c r="F125" s="5">
        <v>3469681509413</v>
      </c>
      <c r="G125" s="5">
        <v>3176821443127</v>
      </c>
      <c r="I125" s="5">
        <v>3890344134496</v>
      </c>
      <c r="J125" s="5">
        <v>3852735375236</v>
      </c>
      <c r="K125" s="5">
        <v>4063648978866</v>
      </c>
      <c r="L125" s="5">
        <v>3899011991141</v>
      </c>
      <c r="M125" s="5">
        <v>3185826608815</v>
      </c>
      <c r="N125" s="5">
        <v>2697541229167</v>
      </c>
      <c r="O125" s="5">
        <v>3287066941150</v>
      </c>
    </row>
    <row r="126" spans="3:15" ht="15.5" x14ac:dyDescent="0.35">
      <c r="C126" t="s">
        <v>136</v>
      </c>
      <c r="D126" s="5">
        <v>10342870695405</v>
      </c>
      <c r="E126" s="5">
        <v>10277055473736</v>
      </c>
      <c r="F126" s="5">
        <v>9600451474158</v>
      </c>
      <c r="G126" s="5">
        <v>9292473736943</v>
      </c>
      <c r="I126" s="5">
        <v>10277055473736</v>
      </c>
      <c r="J126" s="5">
        <v>8816684323376</v>
      </c>
      <c r="K126" s="5">
        <v>8634035445735</v>
      </c>
      <c r="L126" s="5">
        <v>8624008934687</v>
      </c>
      <c r="M126" s="5">
        <v>7934144926261</v>
      </c>
      <c r="N126" s="5">
        <v>7800327777736</v>
      </c>
      <c r="O126" s="5">
        <v>7673293881197</v>
      </c>
    </row>
    <row r="127" spans="3:15" ht="15.5" x14ac:dyDescent="0.35">
      <c r="C127" t="s">
        <v>137</v>
      </c>
      <c r="D127" s="5">
        <v>3629411800</v>
      </c>
      <c r="E127" s="5">
        <v>3629411800</v>
      </c>
      <c r="F127" s="5">
        <v>3629411800</v>
      </c>
      <c r="G127" s="5">
        <v>3629411800</v>
      </c>
      <c r="I127" s="5">
        <v>3629411800</v>
      </c>
      <c r="J127" s="5">
        <v>3629411800</v>
      </c>
      <c r="K127" s="5">
        <v>3629411800</v>
      </c>
      <c r="L127" s="5">
        <v>3629411800</v>
      </c>
      <c r="M127" s="5">
        <v>3629411800</v>
      </c>
      <c r="N127" s="5">
        <v>3629411800</v>
      </c>
      <c r="O127" s="5">
        <v>866000000</v>
      </c>
    </row>
    <row r="129" spans="2:15" ht="15.5" x14ac:dyDescent="0.35">
      <c r="B129" t="s">
        <v>138</v>
      </c>
      <c r="C129" t="s">
        <v>139</v>
      </c>
      <c r="D129" s="5">
        <v>542591695126</v>
      </c>
      <c r="E129" s="5">
        <v>412611040595</v>
      </c>
      <c r="F129" s="5">
        <v>718064464422</v>
      </c>
      <c r="G129" s="5">
        <v>376652926539</v>
      </c>
      <c r="I129" s="5">
        <v>1966795437276</v>
      </c>
      <c r="J129" s="5">
        <v>1703976677621</v>
      </c>
      <c r="K129" s="5">
        <v>1030969177395</v>
      </c>
      <c r="L129" s="5">
        <v>1895737342505</v>
      </c>
      <c r="M129" s="5">
        <v>965637388389</v>
      </c>
      <c r="N129" s="5">
        <v>547159305187</v>
      </c>
      <c r="O129" s="5">
        <v>178259198994</v>
      </c>
    </row>
    <row r="130" spans="2:15" ht="15.5" x14ac:dyDescent="0.35">
      <c r="C130" t="s">
        <v>319</v>
      </c>
      <c r="D130" s="5">
        <v>1738229362092</v>
      </c>
      <c r="E130" s="5">
        <v>1942974922627</v>
      </c>
      <c r="F130" s="5">
        <v>2091356934756</v>
      </c>
      <c r="G130" s="5">
        <v>1617042590852</v>
      </c>
      <c r="I130" s="5">
        <v>7431799768171</v>
      </c>
      <c r="J130" s="5">
        <v>5794705296615</v>
      </c>
      <c r="K130" s="5">
        <v>5125563879580</v>
      </c>
      <c r="L130" s="5">
        <v>4994762976048</v>
      </c>
      <c r="M130" s="5">
        <v>3408087698855</v>
      </c>
      <c r="N130" s="5">
        <v>2643937158584</v>
      </c>
      <c r="O130" s="5">
        <v>2062583888143</v>
      </c>
    </row>
    <row r="131" spans="2:15" ht="15.5" x14ac:dyDescent="0.35">
      <c r="C131" t="s">
        <v>145</v>
      </c>
      <c r="D131" s="5">
        <v>-1198151616838</v>
      </c>
      <c r="E131" s="5">
        <v>-1463681332256</v>
      </c>
      <c r="F131" s="5">
        <v>-1315665408624</v>
      </c>
      <c r="G131" s="5">
        <v>-1135485021603</v>
      </c>
      <c r="I131" s="5">
        <v>-5254242229763</v>
      </c>
      <c r="J131" s="5">
        <v>-3923496923121</v>
      </c>
      <c r="K131" s="5">
        <v>-3930468069381</v>
      </c>
      <c r="L131" s="5">
        <v>-2985027167433</v>
      </c>
      <c r="M131" s="5">
        <v>-2404588954982</v>
      </c>
      <c r="N131" s="5">
        <v>-2083195711056</v>
      </c>
      <c r="O131" s="5">
        <v>-1873476866808</v>
      </c>
    </row>
    <row r="132" spans="2:15" ht="15.5" x14ac:dyDescent="0.35">
      <c r="C132" t="s">
        <v>929</v>
      </c>
      <c r="D132" s="5">
        <v>11725527351</v>
      </c>
      <c r="E132" s="5">
        <v>10058217979</v>
      </c>
      <c r="F132" s="5">
        <v>9517615902</v>
      </c>
      <c r="G132" s="5">
        <v>7740381934</v>
      </c>
      <c r="I132" s="5">
        <v>38520351761</v>
      </c>
      <c r="J132" s="5">
        <v>33412990533</v>
      </c>
      <c r="K132" s="5">
        <v>24270897671</v>
      </c>
      <c r="L132" s="5">
        <v>9193199164</v>
      </c>
      <c r="M132" s="5">
        <v>503092415</v>
      </c>
      <c r="N132" s="5">
        <v>474022309</v>
      </c>
      <c r="O132" s="5">
        <v>458235222</v>
      </c>
    </row>
    <row r="133" spans="2:15" ht="15.5" x14ac:dyDescent="0.35">
      <c r="C133" t="s">
        <v>930</v>
      </c>
      <c r="D133" s="5">
        <v>462290153</v>
      </c>
      <c r="E133" s="5">
        <v>830233753</v>
      </c>
      <c r="F133" s="5">
        <v>462471133</v>
      </c>
      <c r="G133" s="5">
        <v>359968005</v>
      </c>
      <c r="I133" s="5">
        <v>2029123395</v>
      </c>
      <c r="J133" s="5">
        <v>2627138961</v>
      </c>
      <c r="K133" s="5">
        <v>456472424</v>
      </c>
      <c r="L133" s="5">
        <v>913298033</v>
      </c>
      <c r="M133" s="5">
        <v>235891067</v>
      </c>
      <c r="N133" s="5">
        <v>147319688</v>
      </c>
      <c r="O133" s="5">
        <v>1844720555</v>
      </c>
    </row>
    <row r="134" spans="2:15" ht="15.5" x14ac:dyDescent="0.35">
      <c r="C134" t="s">
        <v>146</v>
      </c>
      <c r="D134" s="5">
        <v>-39727153613</v>
      </c>
      <c r="E134" s="5">
        <v>-53161979978</v>
      </c>
      <c r="F134" s="5">
        <v>-40483760044</v>
      </c>
      <c r="G134" s="5">
        <v>-100221529920</v>
      </c>
      <c r="I134" s="5">
        <v>-217877766762</v>
      </c>
      <c r="J134" s="5">
        <v>-115881187174</v>
      </c>
      <c r="K134" s="5">
        <v>-196615639698</v>
      </c>
      <c r="L134" s="5">
        <v>-124104963307</v>
      </c>
      <c r="M134" s="5">
        <v>-38600338966</v>
      </c>
      <c r="N134" s="5">
        <v>-14203484338</v>
      </c>
      <c r="O134" s="5">
        <v>-13150778118</v>
      </c>
    </row>
    <row r="135" spans="2:15" ht="15.5" x14ac:dyDescent="0.35">
      <c r="C135" t="s">
        <v>931</v>
      </c>
      <c r="D135" s="5">
        <v>30053285981</v>
      </c>
      <c r="E135" s="5">
        <v>-24409021530</v>
      </c>
      <c r="F135" s="5">
        <v>-27123388701</v>
      </c>
      <c r="G135" s="5">
        <v>-12783462729</v>
      </c>
      <c r="I135" s="5">
        <v>-33433809526</v>
      </c>
      <c r="J135" s="5">
        <v>-87390638193</v>
      </c>
      <c r="K135" s="5">
        <v>7761636799</v>
      </c>
    </row>
    <row r="136" spans="2:15" ht="15.5" x14ac:dyDescent="0.35">
      <c r="C136" t="s">
        <v>159</v>
      </c>
      <c r="D136" s="5">
        <v>183134937822</v>
      </c>
      <c r="E136" s="5">
        <v>-176350742604</v>
      </c>
      <c r="F136" s="5">
        <v>-172730331349</v>
      </c>
      <c r="G136" s="5">
        <v>-258901631748</v>
      </c>
      <c r="I136" s="5">
        <v>340776660549</v>
      </c>
      <c r="J136" s="5">
        <v>-771131318998</v>
      </c>
      <c r="K136" s="5">
        <v>-814561761888</v>
      </c>
      <c r="L136" s="5">
        <v>-1429888737268</v>
      </c>
      <c r="M136" s="5">
        <v>-302198673366</v>
      </c>
      <c r="N136" s="5">
        <v>-39608656639</v>
      </c>
      <c r="O136" s="5">
        <v>654207376563</v>
      </c>
    </row>
    <row r="137" spans="2:15" ht="15.5" x14ac:dyDescent="0.35">
      <c r="C137" t="s">
        <v>160</v>
      </c>
      <c r="D137" s="5">
        <v>-447680482790</v>
      </c>
      <c r="E137" s="5">
        <v>-476009928134</v>
      </c>
      <c r="F137" s="5">
        <v>-420661986221</v>
      </c>
      <c r="G137" s="5">
        <v>-1460306984705</v>
      </c>
      <c r="I137" s="5">
        <v>-2575397415700</v>
      </c>
      <c r="J137" s="5">
        <v>-544623310198</v>
      </c>
      <c r="K137" s="5">
        <v>-545449722115</v>
      </c>
      <c r="L137" s="5">
        <v>-552264612041</v>
      </c>
      <c r="M137" s="5">
        <v>-295496899605</v>
      </c>
      <c r="N137" s="5">
        <v>-501227105934</v>
      </c>
      <c r="O137" s="5">
        <v>-817340382399</v>
      </c>
    </row>
    <row r="138" spans="2:15" ht="15.5" x14ac:dyDescent="0.35">
      <c r="C138" t="s">
        <v>932</v>
      </c>
      <c r="D138" s="5">
        <v>2182843907</v>
      </c>
      <c r="E138" s="5">
        <v>78454123440</v>
      </c>
      <c r="F138" s="5">
        <v>16293343022</v>
      </c>
      <c r="G138" s="5">
        <v>3500492618</v>
      </c>
      <c r="I138" s="5">
        <v>108597590571</v>
      </c>
      <c r="J138" s="5">
        <v>82862495713</v>
      </c>
      <c r="K138" s="5">
        <v>40322075</v>
      </c>
      <c r="L138" s="5">
        <v>-33419726101</v>
      </c>
      <c r="M138" s="5">
        <v>-59835168401</v>
      </c>
      <c r="N138" s="5">
        <v>-20705901689</v>
      </c>
      <c r="O138" s="5">
        <v>-59933048066</v>
      </c>
    </row>
    <row r="139" spans="2:15" ht="15.5" x14ac:dyDescent="0.35">
      <c r="C139" t="s">
        <v>933</v>
      </c>
      <c r="D139" s="5">
        <v>-1995045289</v>
      </c>
      <c r="E139" s="5">
        <v>-322607527</v>
      </c>
      <c r="F139" s="5">
        <v>-1824605384</v>
      </c>
      <c r="I139" s="5">
        <v>-4535444850</v>
      </c>
      <c r="J139" s="5">
        <v>-10017944868</v>
      </c>
      <c r="K139" s="5">
        <v>-27646938515</v>
      </c>
      <c r="L139" s="5">
        <v>-50100498407</v>
      </c>
      <c r="M139" s="5">
        <v>-44086849151</v>
      </c>
      <c r="N139" s="5">
        <v>-41865865754</v>
      </c>
      <c r="O139" s="5">
        <v>-18490717827</v>
      </c>
    </row>
    <row r="140" spans="2:15" ht="15.5" x14ac:dyDescent="0.35">
      <c r="C140" t="s">
        <v>934</v>
      </c>
      <c r="D140" s="5">
        <v>-26743741006</v>
      </c>
      <c r="E140" s="5">
        <v>-47695574662</v>
      </c>
      <c r="F140" s="5">
        <v>-24825235285</v>
      </c>
      <c r="G140" s="5">
        <v>-18395964889</v>
      </c>
      <c r="I140" s="5">
        <v>-103875214945</v>
      </c>
      <c r="J140" s="5">
        <v>-105289349571</v>
      </c>
      <c r="K140" s="5">
        <v>-77365700874</v>
      </c>
      <c r="L140" s="5">
        <v>-57880396961</v>
      </c>
      <c r="M140" s="5">
        <v>-40655922407</v>
      </c>
      <c r="N140" s="5">
        <v>-119034962323</v>
      </c>
      <c r="O140" s="5">
        <v>-120564631490</v>
      </c>
    </row>
    <row r="141" spans="2:15" ht="15.5" x14ac:dyDescent="0.35">
      <c r="C141" t="s">
        <v>161</v>
      </c>
      <c r="D141" s="5">
        <v>-421367783645</v>
      </c>
      <c r="E141" s="5">
        <v>-506443333216</v>
      </c>
      <c r="F141" s="5">
        <v>-411386581107</v>
      </c>
      <c r="G141" s="5">
        <v>-313169333470</v>
      </c>
      <c r="I141" s="5">
        <v>-1428404484016</v>
      </c>
      <c r="J141" s="5">
        <v>-516222721585</v>
      </c>
      <c r="K141" s="5">
        <v>-441137127940</v>
      </c>
      <c r="L141" s="5">
        <v>-410978311422</v>
      </c>
      <c r="M141" s="5">
        <v>-151020150548</v>
      </c>
      <c r="N141" s="5">
        <v>-481014614805</v>
      </c>
      <c r="O141" s="5">
        <v>-618351985016</v>
      </c>
    </row>
    <row r="142" spans="2:15" ht="15.5" x14ac:dyDescent="0.35">
      <c r="C142" t="s">
        <v>329</v>
      </c>
      <c r="D142" s="5">
        <v>243243243</v>
      </c>
      <c r="E142" s="5">
        <v>-2536169</v>
      </c>
      <c r="F142" s="5">
        <v>1081092533</v>
      </c>
      <c r="G142" s="5">
        <v>244618236</v>
      </c>
      <c r="I142" s="5">
        <v>1456934740</v>
      </c>
      <c r="J142" s="5">
        <v>4044210113</v>
      </c>
      <c r="K142" s="5">
        <v>1069741157</v>
      </c>
      <c r="L142" s="5">
        <v>114320850</v>
      </c>
      <c r="M142" s="5">
        <v>101190902</v>
      </c>
      <c r="N142" s="5">
        <v>8238637</v>
      </c>
    </row>
    <row r="143" spans="2:15" ht="15.5" x14ac:dyDescent="0.35">
      <c r="C143" t="s">
        <v>734</v>
      </c>
      <c r="K143" s="5">
        <v>-410018018</v>
      </c>
    </row>
    <row r="144" spans="2:15" ht="15.5" x14ac:dyDescent="0.35">
      <c r="C144" t="s">
        <v>935</v>
      </c>
      <c r="L144" s="5">
        <v>-38849000000</v>
      </c>
      <c r="M144" s="5">
        <v>56485000000</v>
      </c>
    </row>
    <row r="145" spans="3:15" ht="15.5" x14ac:dyDescent="0.35">
      <c r="C145" t="s">
        <v>936</v>
      </c>
      <c r="G145" s="5">
        <v>-1094286797200</v>
      </c>
      <c r="I145" s="5">
        <v>-1094286797200</v>
      </c>
    </row>
    <row r="146" spans="3:15" ht="15.5" x14ac:dyDescent="0.35">
      <c r="C146" t="s">
        <v>937</v>
      </c>
      <c r="G146" s="5">
        <v>-38200000000</v>
      </c>
      <c r="I146" s="5">
        <v>-54350000000</v>
      </c>
      <c r="N146" s="5">
        <v>36611000000</v>
      </c>
    </row>
    <row r="147" spans="3:15" ht="15.5" x14ac:dyDescent="0.35">
      <c r="C147" t="s">
        <v>170</v>
      </c>
      <c r="D147" s="5">
        <v>183134937822</v>
      </c>
      <c r="E147" s="5">
        <v>-176350742604</v>
      </c>
      <c r="F147" s="5">
        <v>-172730331349</v>
      </c>
      <c r="G147" s="5">
        <v>-258901631748</v>
      </c>
      <c r="I147" s="5">
        <v>340776660549</v>
      </c>
      <c r="J147" s="5">
        <v>-771131318998</v>
      </c>
      <c r="K147" s="5">
        <v>-814561761888</v>
      </c>
      <c r="L147" s="5">
        <v>-1429888737268</v>
      </c>
      <c r="M147" s="5">
        <v>-302198673366</v>
      </c>
      <c r="N147" s="5">
        <v>-39608656639</v>
      </c>
      <c r="O147" s="5">
        <v>654207376563</v>
      </c>
    </row>
    <row r="148" spans="3:15" ht="15.5" x14ac:dyDescent="0.35">
      <c r="C148" t="s">
        <v>511</v>
      </c>
      <c r="O148" s="5">
        <v>-24752670</v>
      </c>
    </row>
    <row r="149" spans="3:15" ht="15.5" x14ac:dyDescent="0.35">
      <c r="C149" t="s">
        <v>719</v>
      </c>
      <c r="I149" s="5">
        <v>-5600000000</v>
      </c>
      <c r="J149" s="5">
        <v>-40168000000</v>
      </c>
      <c r="L149" s="5">
        <v>-650000000</v>
      </c>
      <c r="M149" s="5">
        <v>-3250004240</v>
      </c>
      <c r="N149" s="5">
        <v>-3312833450</v>
      </c>
      <c r="O149" s="5">
        <v>-384945900</v>
      </c>
    </row>
    <row r="150" spans="3:15" ht="15.5" x14ac:dyDescent="0.35">
      <c r="C150" t="s">
        <v>333</v>
      </c>
      <c r="D150" s="5">
        <v>433816770000</v>
      </c>
      <c r="E150" s="5">
        <v>81847682602</v>
      </c>
      <c r="F150" s="5">
        <v>87823892399</v>
      </c>
      <c r="I150" s="5">
        <v>1369440875000</v>
      </c>
      <c r="J150" s="5">
        <v>1002343821557</v>
      </c>
      <c r="K150" s="5">
        <v>159816178443</v>
      </c>
      <c r="L150" s="5">
        <v>231270353189</v>
      </c>
      <c r="M150" s="5">
        <v>190797262063</v>
      </c>
      <c r="N150" s="5">
        <v>1606849332576</v>
      </c>
      <c r="O150" s="5">
        <v>887888391745</v>
      </c>
    </row>
    <row r="151" spans="3:15" ht="15.5" x14ac:dyDescent="0.35">
      <c r="C151" t="s">
        <v>181</v>
      </c>
      <c r="D151" s="5">
        <v>-166030269981</v>
      </c>
      <c r="E151" s="5">
        <v>-178888257379</v>
      </c>
      <c r="F151" s="5">
        <v>-173714433411</v>
      </c>
      <c r="G151" s="5">
        <v>-176299245478</v>
      </c>
      <c r="I151" s="5">
        <v>-711840523309</v>
      </c>
      <c r="J151" s="5">
        <v>-728614301893</v>
      </c>
      <c r="K151" s="5">
        <v>-732723848159</v>
      </c>
      <c r="L151" s="5">
        <v>-650738352548</v>
      </c>
      <c r="M151" s="5">
        <v>-275639810212</v>
      </c>
      <c r="N151" s="5">
        <v>-1609436455434</v>
      </c>
      <c r="O151" s="5">
        <v>-772550833894</v>
      </c>
    </row>
    <row r="152" spans="3:15" ht="15.5" x14ac:dyDescent="0.35">
      <c r="C152" t="s">
        <v>938</v>
      </c>
      <c r="D152" s="5">
        <v>-84521356967</v>
      </c>
      <c r="E152" s="5">
        <v>-79180920882</v>
      </c>
      <c r="F152" s="5">
        <v>-86711473678</v>
      </c>
      <c r="G152" s="5">
        <v>-82474974544</v>
      </c>
      <c r="I152" s="5">
        <v>-310655479716</v>
      </c>
      <c r="J152" s="5">
        <v>-237879307105</v>
      </c>
      <c r="K152" s="5">
        <v>-241460372592</v>
      </c>
      <c r="L152" s="5">
        <v>-239813715116</v>
      </c>
      <c r="M152" s="5">
        <v>-210534405322</v>
      </c>
      <c r="N152" s="5">
        <v>-259433638225</v>
      </c>
      <c r="O152" s="5">
        <v>-218873861960</v>
      </c>
    </row>
    <row r="153" spans="3:15" ht="15.5" x14ac:dyDescent="0.35">
      <c r="C153" t="s">
        <v>185</v>
      </c>
      <c r="D153" s="5">
        <v>-114279730</v>
      </c>
      <c r="E153" s="5">
        <v>-113321445</v>
      </c>
      <c r="F153" s="5">
        <v>-112391159</v>
      </c>
      <c r="G153" s="5">
        <v>-111486226</v>
      </c>
      <c r="I153" s="5">
        <v>-492805426</v>
      </c>
      <c r="J153" s="5">
        <v>-467861055</v>
      </c>
      <c r="K153" s="5">
        <v>-481005763</v>
      </c>
      <c r="L153" s="5">
        <v>-337226173</v>
      </c>
      <c r="M153" s="5">
        <v>-779482538</v>
      </c>
      <c r="N153" s="5">
        <v>-829592623</v>
      </c>
      <c r="O153" s="5">
        <v>-379831905</v>
      </c>
    </row>
    <row r="154" spans="3:15" ht="15.5" x14ac:dyDescent="0.35">
      <c r="C154" t="s">
        <v>939</v>
      </c>
      <c r="D154" s="5">
        <v>-15925500</v>
      </c>
      <c r="E154" s="5">
        <v>-15925500</v>
      </c>
      <c r="F154" s="5">
        <v>-15925500</v>
      </c>
      <c r="G154" s="5">
        <v>-15925500</v>
      </c>
      <c r="I154" s="5">
        <v>-75406000</v>
      </c>
      <c r="J154" s="5">
        <v>-72480000</v>
      </c>
      <c r="K154" s="5">
        <v>-73289816</v>
      </c>
      <c r="L154" s="5">
        <v>-113023187</v>
      </c>
      <c r="M154" s="5">
        <v>-155673242</v>
      </c>
      <c r="N154" s="5">
        <v>-200237712</v>
      </c>
      <c r="O154" s="5">
        <v>-272788847</v>
      </c>
    </row>
    <row r="155" spans="3:15" ht="15.5" x14ac:dyDescent="0.35">
      <c r="C155" t="s">
        <v>940</v>
      </c>
      <c r="K155" s="5">
        <v>360575999</v>
      </c>
    </row>
    <row r="156" spans="3:15" ht="15.5" x14ac:dyDescent="0.35">
      <c r="C156" t="s">
        <v>609</v>
      </c>
      <c r="L156" s="5">
        <v>-730657773433</v>
      </c>
      <c r="M156" s="5">
        <v>-59121559875</v>
      </c>
      <c r="N156" s="5">
        <v>-772643321637</v>
      </c>
      <c r="O156" s="5">
        <v>758805999994</v>
      </c>
    </row>
    <row r="157" spans="3:15" ht="15.5" x14ac:dyDescent="0.35">
      <c r="C157" t="s">
        <v>941</v>
      </c>
      <c r="N157" s="5">
        <v>1001717712000</v>
      </c>
    </row>
    <row r="158" spans="3:15" ht="15.5" x14ac:dyDescent="0.35">
      <c r="C158" t="s">
        <v>338</v>
      </c>
      <c r="N158" s="5">
        <v>-2319622134</v>
      </c>
    </row>
    <row r="159" spans="3:15" ht="15.5" x14ac:dyDescent="0.35">
      <c r="C159" t="s">
        <v>942</v>
      </c>
      <c r="J159" s="5">
        <v>-766273190502</v>
      </c>
    </row>
    <row r="160" spans="3:15" ht="15.5" x14ac:dyDescent="0.35">
      <c r="C160" t="s">
        <v>943</v>
      </c>
    </row>
    <row r="161" spans="2:15" ht="15.5" x14ac:dyDescent="0.35">
      <c r="C161" t="s">
        <v>187</v>
      </c>
      <c r="D161" s="5">
        <v>278046150158</v>
      </c>
      <c r="E161" s="5">
        <v>-239749630143</v>
      </c>
      <c r="F161" s="5">
        <v>124672146852</v>
      </c>
      <c r="G161" s="5">
        <v>-1342555689914</v>
      </c>
      <c r="I161" s="5">
        <v>-267825317875</v>
      </c>
      <c r="J161" s="5">
        <v>388222048425</v>
      </c>
      <c r="K161" s="5">
        <v>-329042306608</v>
      </c>
      <c r="L161" s="5">
        <v>-86416006804</v>
      </c>
      <c r="M161" s="5">
        <v>367941815418</v>
      </c>
      <c r="N161" s="5">
        <v>6323542614</v>
      </c>
      <c r="O161" s="5">
        <v>15126193158</v>
      </c>
    </row>
    <row r="162" spans="2:15" ht="15.5" x14ac:dyDescent="0.35">
      <c r="C162" t="s">
        <v>188</v>
      </c>
      <c r="D162" s="5">
        <v>-128616507038</v>
      </c>
      <c r="I162" s="5">
        <v>139208810837</v>
      </c>
      <c r="J162" s="5">
        <v>-249013237588</v>
      </c>
      <c r="K162" s="5">
        <v>80029069020</v>
      </c>
      <c r="L162" s="5">
        <v>166445075824</v>
      </c>
      <c r="M162" s="5">
        <v>-201496739594</v>
      </c>
      <c r="N162" s="5">
        <v>-207820282208</v>
      </c>
      <c r="O162" s="5">
        <v>-222946475366</v>
      </c>
    </row>
    <row r="163" spans="2:15" ht="15.5" x14ac:dyDescent="0.35">
      <c r="C163" t="s">
        <v>189</v>
      </c>
      <c r="D163" s="5">
        <v>149429643120</v>
      </c>
      <c r="E163" s="5">
        <v>-239749630143</v>
      </c>
      <c r="F163" s="5">
        <v>124672146852</v>
      </c>
      <c r="G163" s="5">
        <v>-1342555689914</v>
      </c>
      <c r="I163" s="5">
        <v>-128616507038</v>
      </c>
      <c r="J163" s="5">
        <v>139208810837</v>
      </c>
      <c r="K163" s="5">
        <v>-249013237588</v>
      </c>
      <c r="L163" s="5">
        <v>80029069020</v>
      </c>
      <c r="M163" s="5">
        <v>166445075824</v>
      </c>
      <c r="N163" s="5">
        <v>-201496739594</v>
      </c>
      <c r="O163" s="5">
        <v>-207820282208</v>
      </c>
    </row>
    <row r="165" spans="2:15" ht="15.5" x14ac:dyDescent="0.35">
      <c r="B165" t="s">
        <v>190</v>
      </c>
      <c r="C165" t="s">
        <v>11</v>
      </c>
      <c r="D165" s="5">
        <v>3630000000</v>
      </c>
      <c r="E165" s="5">
        <v>3630000000</v>
      </c>
      <c r="F165" s="5">
        <v>3630000000</v>
      </c>
      <c r="G165" s="5">
        <v>3630000000</v>
      </c>
      <c r="I165" s="5">
        <v>3630000000</v>
      </c>
      <c r="J165" s="5">
        <v>3630000000</v>
      </c>
      <c r="K165" s="5">
        <v>3630000000</v>
      </c>
      <c r="L165" s="5">
        <v>3630000000</v>
      </c>
      <c r="M165" s="5">
        <v>3630000000</v>
      </c>
      <c r="N165" s="5">
        <v>3630000000</v>
      </c>
      <c r="O165" s="5">
        <v>870000000</v>
      </c>
    </row>
    <row r="166" spans="2:15" ht="15.5" x14ac:dyDescent="0.35">
      <c r="C166" t="s">
        <v>191</v>
      </c>
      <c r="D166" s="6">
        <v>68.86</v>
      </c>
      <c r="E166" s="6">
        <v>91.78</v>
      </c>
      <c r="F166" s="6">
        <v>76.67</v>
      </c>
      <c r="G166" s="6">
        <v>58.3</v>
      </c>
    </row>
    <row r="167" spans="2:15" ht="15.5" x14ac:dyDescent="0.35">
      <c r="C167" t="s">
        <v>192</v>
      </c>
      <c r="D167" s="6">
        <v>96.94</v>
      </c>
      <c r="E167" s="6">
        <v>69.459999999999994</v>
      </c>
      <c r="F167" s="6">
        <v>79.89</v>
      </c>
      <c r="G167" s="6">
        <v>93.91</v>
      </c>
    </row>
    <row r="168" spans="2:15" ht="15.5" x14ac:dyDescent="0.35">
      <c r="C168" t="s">
        <v>59</v>
      </c>
      <c r="D168" s="6">
        <v>12.08</v>
      </c>
      <c r="E168" s="6">
        <v>10.27</v>
      </c>
      <c r="F168" s="6">
        <v>11.29</v>
      </c>
      <c r="G168" s="6">
        <v>11.63</v>
      </c>
    </row>
    <row r="169" spans="2:15" ht="15.5" x14ac:dyDescent="0.35">
      <c r="C169" t="s">
        <v>193</v>
      </c>
      <c r="D169" s="5">
        <v>474230000000</v>
      </c>
      <c r="E169" s="5">
        <v>748400000000</v>
      </c>
      <c r="F169" s="5">
        <v>599660000000</v>
      </c>
      <c r="G169" s="6">
        <v>527580000000.00006</v>
      </c>
    </row>
    <row r="170" spans="2:15" ht="15.5" x14ac:dyDescent="0.35">
      <c r="C170" t="s">
        <v>194</v>
      </c>
      <c r="D170" s="6">
        <v>2.4199999999999999E-2</v>
      </c>
      <c r="E170" s="6">
        <v>3.2400000000000005E-2</v>
      </c>
      <c r="F170" s="6">
        <v>2.8999999999999998E-2</v>
      </c>
      <c r="G170" s="6">
        <v>2.2799999999999997E-2</v>
      </c>
    </row>
    <row r="171" spans="2:15" ht="15.5" x14ac:dyDescent="0.35">
      <c r="C171" t="s">
        <v>195</v>
      </c>
      <c r="D171" s="6">
        <v>6.3200000000000006E-2</v>
      </c>
      <c r="E171" s="6">
        <v>8.9900000000000008E-2</v>
      </c>
      <c r="F171" s="6">
        <v>8.4199999999999997E-2</v>
      </c>
      <c r="G171" s="6">
        <v>6.9900000000000004E-2</v>
      </c>
    </row>
    <row r="172" spans="2:15" ht="15.5" x14ac:dyDescent="0.35">
      <c r="C172" t="s">
        <v>196</v>
      </c>
      <c r="D172" s="6">
        <v>5.4900000000000004E-2</v>
      </c>
      <c r="E172" s="6">
        <v>8.4199999999999997E-2</v>
      </c>
      <c r="F172" s="6">
        <v>6.6199999999999995E-2</v>
      </c>
      <c r="G172" s="6">
        <v>5.4900000000000004E-2</v>
      </c>
    </row>
    <row r="173" spans="2:15" ht="15.5" x14ac:dyDescent="0.35">
      <c r="C173" t="s">
        <v>197</v>
      </c>
      <c r="D173" s="6">
        <v>4.55</v>
      </c>
      <c r="E173" s="6">
        <v>7.2</v>
      </c>
      <c r="F173" s="6">
        <v>4.8499999999999996</v>
      </c>
      <c r="G173" s="6">
        <v>3.97</v>
      </c>
    </row>
    <row r="174" spans="2:15" ht="15.5" x14ac:dyDescent="0.35">
      <c r="C174" t="s">
        <v>198</v>
      </c>
      <c r="D174" s="5">
        <v>4153000000000</v>
      </c>
      <c r="E174" s="5">
        <v>3890000000000</v>
      </c>
      <c r="F174" s="5">
        <v>3470000000000</v>
      </c>
      <c r="G174" s="5">
        <v>3177000000000</v>
      </c>
    </row>
    <row r="175" spans="2:15" ht="15.5" x14ac:dyDescent="0.35">
      <c r="C175" t="s">
        <v>199</v>
      </c>
      <c r="D175" s="6">
        <v>6.13</v>
      </c>
      <c r="E175" s="6">
        <v>6.24</v>
      </c>
      <c r="F175" s="6">
        <v>6.73</v>
      </c>
      <c r="G175" s="6">
        <v>6.57</v>
      </c>
    </row>
    <row r="176" spans="2:15" ht="15.5" x14ac:dyDescent="0.35">
      <c r="C176" t="s">
        <v>200</v>
      </c>
      <c r="D176" s="6">
        <v>1089.68</v>
      </c>
      <c r="E176" s="6">
        <v>1020.82</v>
      </c>
      <c r="F176" s="6">
        <v>910.49</v>
      </c>
      <c r="G176" s="6">
        <v>833.82</v>
      </c>
    </row>
    <row r="177" spans="3:15" ht="15.5" x14ac:dyDescent="0.35">
      <c r="C177" t="s">
        <v>201</v>
      </c>
      <c r="D177" s="6">
        <v>6.13</v>
      </c>
      <c r="E177" s="6">
        <v>6.24</v>
      </c>
      <c r="F177" s="6">
        <v>6.73</v>
      </c>
      <c r="G177" s="6">
        <v>6.57</v>
      </c>
    </row>
    <row r="178" spans="3:15" ht="15.5" x14ac:dyDescent="0.35">
      <c r="C178" t="s">
        <v>202</v>
      </c>
      <c r="D178" s="6">
        <v>1089.68</v>
      </c>
      <c r="E178" s="6">
        <v>1020.82</v>
      </c>
      <c r="F178" s="6">
        <v>910.49</v>
      </c>
      <c r="G178" s="6">
        <v>833.82</v>
      </c>
    </row>
    <row r="179" spans="3:15" ht="15.5" x14ac:dyDescent="0.35">
      <c r="C179" t="s">
        <v>203</v>
      </c>
      <c r="D179" s="5">
        <v>773000000000</v>
      </c>
      <c r="E179" s="5">
        <v>611000000000</v>
      </c>
      <c r="F179" s="5">
        <v>645000000000</v>
      </c>
      <c r="G179" s="5">
        <v>666000000000</v>
      </c>
    </row>
    <row r="180" spans="3:15" ht="15.5" x14ac:dyDescent="0.35">
      <c r="C180" t="s">
        <v>204</v>
      </c>
      <c r="D180" s="5">
        <v>2994000000000</v>
      </c>
      <c r="E180" s="5">
        <v>2886000000000</v>
      </c>
      <c r="F180" s="5">
        <v>2934000000000</v>
      </c>
      <c r="G180" s="5">
        <v>3007000000000</v>
      </c>
    </row>
    <row r="181" spans="3:15" ht="15.5" x14ac:dyDescent="0.35">
      <c r="C181" t="s">
        <v>205</v>
      </c>
      <c r="D181" s="5">
        <v>3955000000000</v>
      </c>
      <c r="E181" s="5">
        <v>3705000000000</v>
      </c>
      <c r="F181" s="5">
        <v>3305000000000</v>
      </c>
      <c r="G181" s="5">
        <v>3026000000000</v>
      </c>
    </row>
    <row r="182" spans="3:15" ht="15.5" x14ac:dyDescent="0.35">
      <c r="C182" t="s">
        <v>23</v>
      </c>
      <c r="D182" s="5">
        <v>3767000000000</v>
      </c>
      <c r="E182" s="5">
        <v>3497000000000</v>
      </c>
      <c r="F182" s="5">
        <v>3579000000000</v>
      </c>
      <c r="G182" s="5">
        <v>3673000000000</v>
      </c>
    </row>
    <row r="183" spans="3:15" ht="15.5" x14ac:dyDescent="0.35">
      <c r="C183" t="s">
        <v>20</v>
      </c>
      <c r="D183" s="5">
        <v>2712000000000</v>
      </c>
      <c r="E183" s="5">
        <v>2435000000000</v>
      </c>
      <c r="F183" s="5">
        <v>2832000000000</v>
      </c>
      <c r="G183" s="5">
        <v>2939000000000</v>
      </c>
    </row>
    <row r="184" spans="3:15" ht="15.5" x14ac:dyDescent="0.35">
      <c r="C184" t="s">
        <v>206</v>
      </c>
      <c r="D184" s="5">
        <v>-449000000000</v>
      </c>
      <c r="E184" s="5">
        <v>-576000000000</v>
      </c>
      <c r="F184" s="5">
        <v>-622000000000</v>
      </c>
      <c r="G184" s="5">
        <v>-600000000000</v>
      </c>
    </row>
    <row r="185" spans="3:15" ht="15.5" x14ac:dyDescent="0.35">
      <c r="C185" t="s">
        <v>207</v>
      </c>
      <c r="D185" s="5">
        <v>543000000000</v>
      </c>
      <c r="E185" s="5">
        <v>413000000000</v>
      </c>
      <c r="F185" s="5">
        <v>718000000000</v>
      </c>
      <c r="G185" s="5">
        <v>377000000000</v>
      </c>
    </row>
    <row r="186" spans="3:15" ht="15.5" x14ac:dyDescent="0.35">
      <c r="C186" t="s">
        <v>208</v>
      </c>
      <c r="D186" s="5">
        <v>-421000000000</v>
      </c>
      <c r="E186" s="5">
        <v>-506000000000</v>
      </c>
      <c r="F186" s="5">
        <v>-411000000000</v>
      </c>
      <c r="G186" s="5">
        <v>-313000000000</v>
      </c>
    </row>
    <row r="187" spans="3:15" ht="15.5" x14ac:dyDescent="0.35">
      <c r="C187" t="s">
        <v>12</v>
      </c>
      <c r="D187" s="5">
        <v>121000000000</v>
      </c>
      <c r="E187" s="5">
        <v>-94000000000</v>
      </c>
      <c r="F187" s="5">
        <v>307000000000</v>
      </c>
      <c r="G187" s="5">
        <v>63000000000</v>
      </c>
    </row>
    <row r="188" spans="3:15" ht="15.5" x14ac:dyDescent="0.35">
      <c r="C188" t="s">
        <v>15</v>
      </c>
      <c r="D188" s="6">
        <v>33.4</v>
      </c>
      <c r="E188" s="6">
        <v>-25.85</v>
      </c>
      <c r="F188" s="6">
        <v>84.5</v>
      </c>
      <c r="G188" s="6">
        <v>17.489999999999998</v>
      </c>
    </row>
    <row r="189" spans="3:15" ht="15.5" x14ac:dyDescent="0.35">
      <c r="C189" t="s">
        <v>44</v>
      </c>
      <c r="I189" s="6">
        <v>293.54000000000002</v>
      </c>
      <c r="J189" s="6">
        <v>149.47</v>
      </c>
      <c r="K189" s="6">
        <v>42.31</v>
      </c>
      <c r="L189" s="6">
        <v>195.39</v>
      </c>
      <c r="M189" s="6">
        <v>105.92</v>
      </c>
      <c r="N189" s="6">
        <v>-33.15</v>
      </c>
      <c r="O189" s="6">
        <v>-277.25</v>
      </c>
    </row>
    <row r="190" spans="3:15" ht="15.5" x14ac:dyDescent="0.35">
      <c r="C190" t="s">
        <v>58</v>
      </c>
      <c r="I190" s="6">
        <v>21.72</v>
      </c>
      <c r="J190" s="6">
        <v>36.130000000000003</v>
      </c>
      <c r="K190" s="6">
        <v>125.27</v>
      </c>
      <c r="L190" s="6">
        <v>22.01</v>
      </c>
      <c r="M190" s="6">
        <v>30.31</v>
      </c>
      <c r="N190" s="5">
        <v>0</v>
      </c>
      <c r="O190" s="5">
        <v>0</v>
      </c>
    </row>
    <row r="191" spans="3:15" ht="15.5" x14ac:dyDescent="0.35">
      <c r="C191" t="s">
        <v>61</v>
      </c>
      <c r="I191" s="6">
        <v>3.05</v>
      </c>
      <c r="J191" s="6">
        <v>3.41</v>
      </c>
      <c r="K191" s="6">
        <v>3.8</v>
      </c>
      <c r="L191" s="6">
        <v>3.23</v>
      </c>
      <c r="M191" s="6">
        <v>3.44</v>
      </c>
      <c r="N191" s="5">
        <v>0</v>
      </c>
      <c r="O191" s="5">
        <v>0</v>
      </c>
    </row>
    <row r="192" spans="3:15" ht="15.5" x14ac:dyDescent="0.35">
      <c r="C192" t="s">
        <v>209</v>
      </c>
      <c r="I192" s="5">
        <v>2408490000000</v>
      </c>
      <c r="J192" s="5">
        <v>1494210000000</v>
      </c>
      <c r="K192" s="5">
        <v>989810000000</v>
      </c>
      <c r="L192" s="5">
        <v>1898350000000</v>
      </c>
      <c r="M192" s="5">
        <v>1239310000000</v>
      </c>
      <c r="N192" s="5">
        <v>677140000000</v>
      </c>
      <c r="O192" s="5">
        <v>301080000000</v>
      </c>
    </row>
    <row r="193" spans="3:15" ht="15.5" x14ac:dyDescent="0.35">
      <c r="C193" t="s">
        <v>210</v>
      </c>
      <c r="I193" s="6">
        <v>0.10369999999999999</v>
      </c>
      <c r="J193" s="6">
        <v>6.1500000000000006E-2</v>
      </c>
      <c r="K193" s="6">
        <v>1.78E-2</v>
      </c>
      <c r="L193" s="6">
        <v>8.2200000000000009E-2</v>
      </c>
      <c r="M193" s="6">
        <v>4.8499999999999995E-2</v>
      </c>
      <c r="N193" s="6">
        <v>-1.54E-2</v>
      </c>
      <c r="O193" s="6">
        <v>-3.1300000000000001E-2</v>
      </c>
    </row>
    <row r="194" spans="3:15" ht="15.5" x14ac:dyDescent="0.35">
      <c r="C194" t="s">
        <v>211</v>
      </c>
      <c r="I194" s="6">
        <v>0.28760000000000002</v>
      </c>
      <c r="J194" s="6">
        <v>0.14800000000000002</v>
      </c>
      <c r="K194" s="6">
        <v>3.9699999999999999E-2</v>
      </c>
      <c r="L194" s="6">
        <v>0.19109999999999999</v>
      </c>
      <c r="M194" s="6">
        <v>0.12820000000000001</v>
      </c>
      <c r="N194" s="6">
        <v>-4.6500000000000007E-2</v>
      </c>
      <c r="O194" s="6">
        <v>-7.22E-2</v>
      </c>
    </row>
    <row r="195" spans="3:15" ht="15.5" x14ac:dyDescent="0.35">
      <c r="C195" t="s">
        <v>212</v>
      </c>
      <c r="I195" s="6">
        <v>0.26090000000000002</v>
      </c>
      <c r="J195" s="6">
        <v>0.14269999999999999</v>
      </c>
      <c r="K195" s="6">
        <v>6.0199999999999997E-2</v>
      </c>
      <c r="L195" s="6">
        <v>0.19120000000000001</v>
      </c>
      <c r="M195" s="6">
        <v>9.5899999999999999E-2</v>
      </c>
      <c r="N195" s="6">
        <v>2.0299999999999999E-2</v>
      </c>
      <c r="O195" s="6">
        <v>-6.7699999999999996E-2</v>
      </c>
    </row>
    <row r="196" spans="3:15" ht="15.5" x14ac:dyDescent="0.35">
      <c r="C196" t="s">
        <v>213</v>
      </c>
      <c r="I196" s="6">
        <v>5.35</v>
      </c>
      <c r="J196" s="6">
        <v>3.63</v>
      </c>
      <c r="K196" s="6">
        <v>1.68</v>
      </c>
      <c r="L196" s="6">
        <v>7.46</v>
      </c>
      <c r="M196" s="6">
        <v>3.26</v>
      </c>
      <c r="N196" s="6">
        <v>0.56000000000000005</v>
      </c>
      <c r="O196" s="6">
        <v>-0.92</v>
      </c>
    </row>
    <row r="197" spans="3:15" ht="15.5" x14ac:dyDescent="0.35">
      <c r="C197" t="s">
        <v>55</v>
      </c>
      <c r="I197" s="6">
        <v>6.24</v>
      </c>
      <c r="J197" s="6">
        <v>5.35</v>
      </c>
      <c r="K197" s="6">
        <v>4.97</v>
      </c>
      <c r="L197" s="6">
        <v>4.21</v>
      </c>
      <c r="M197" s="6">
        <v>3.89</v>
      </c>
      <c r="N197" s="5">
        <v>0</v>
      </c>
      <c r="O197" s="5">
        <v>0</v>
      </c>
    </row>
    <row r="198" spans="3:15" ht="15.5" x14ac:dyDescent="0.35">
      <c r="C198" t="s">
        <v>52</v>
      </c>
      <c r="I198" s="6">
        <v>1020.82</v>
      </c>
      <c r="J198" s="6">
        <v>1010.23</v>
      </c>
      <c r="K198" s="6">
        <v>1065.5899999999999</v>
      </c>
      <c r="L198" s="6">
        <v>1022.51</v>
      </c>
      <c r="M198" s="6">
        <v>826.24</v>
      </c>
      <c r="N198" s="6">
        <v>713.11</v>
      </c>
      <c r="O198" s="6">
        <v>3838.93</v>
      </c>
    </row>
    <row r="199" spans="3:15" ht="15.5" x14ac:dyDescent="0.35">
      <c r="C199" t="s">
        <v>214</v>
      </c>
      <c r="I199" s="6">
        <v>6.24</v>
      </c>
      <c r="J199" s="6">
        <v>5.35</v>
      </c>
      <c r="K199" s="6">
        <v>4.97</v>
      </c>
      <c r="L199" s="6">
        <v>4.21</v>
      </c>
      <c r="M199" s="6">
        <v>3.89</v>
      </c>
      <c r="N199" s="5">
        <v>0</v>
      </c>
      <c r="O199" s="5">
        <v>0</v>
      </c>
    </row>
    <row r="200" spans="3:15" ht="15.5" x14ac:dyDescent="0.35">
      <c r="C200" t="s">
        <v>215</v>
      </c>
      <c r="I200" s="6">
        <v>1020.82</v>
      </c>
      <c r="J200" s="6">
        <v>1010.23</v>
      </c>
      <c r="K200" s="6">
        <v>1065.5899999999999</v>
      </c>
      <c r="L200" s="6">
        <v>1022.51</v>
      </c>
      <c r="M200" s="6">
        <v>826.24</v>
      </c>
      <c r="N200" s="6">
        <v>713.11</v>
      </c>
      <c r="O200" s="6">
        <v>3838.93</v>
      </c>
    </row>
    <row r="201" spans="3:15" ht="15.5" x14ac:dyDescent="0.35">
      <c r="C201" t="s">
        <v>216</v>
      </c>
      <c r="I201" s="5">
        <v>611000000000</v>
      </c>
      <c r="J201" s="5">
        <v>662000000000</v>
      </c>
      <c r="K201" s="5">
        <v>706000000000</v>
      </c>
      <c r="L201" s="5">
        <v>531000000000</v>
      </c>
      <c r="M201" s="5">
        <v>265000000000</v>
      </c>
      <c r="N201" s="5">
        <v>179000000000</v>
      </c>
      <c r="O201" s="5">
        <v>649000000000</v>
      </c>
    </row>
    <row r="202" spans="3:15" ht="15.5" x14ac:dyDescent="0.35">
      <c r="C202" t="s">
        <v>217</v>
      </c>
      <c r="I202" s="5">
        <v>2886000000000</v>
      </c>
      <c r="J202" s="5">
        <v>2176000000000</v>
      </c>
      <c r="K202" s="5">
        <v>1828000000000</v>
      </c>
      <c r="L202" s="5">
        <v>2550000000000</v>
      </c>
      <c r="M202" s="5">
        <v>3766000000000</v>
      </c>
      <c r="N202" s="5">
        <v>3961000000000</v>
      </c>
      <c r="O202" s="5">
        <v>2675000000000</v>
      </c>
    </row>
    <row r="203" spans="3:15" ht="15.5" x14ac:dyDescent="0.35">
      <c r="C203" t="s">
        <v>25</v>
      </c>
      <c r="I203" s="5">
        <v>3497000000000</v>
      </c>
      <c r="J203" s="5">
        <v>2838000000000</v>
      </c>
      <c r="K203" s="5">
        <v>2535000000000</v>
      </c>
      <c r="L203" s="5">
        <v>3080000000000</v>
      </c>
      <c r="M203" s="5">
        <v>4030000000000</v>
      </c>
      <c r="N203" s="5">
        <v>4140000000000</v>
      </c>
      <c r="O203" s="5">
        <v>3323000000000</v>
      </c>
    </row>
    <row r="204" spans="3:15" ht="15.5" x14ac:dyDescent="0.35">
      <c r="C204" t="s">
        <v>22</v>
      </c>
      <c r="I204" s="5">
        <v>2435000000000</v>
      </c>
      <c r="J204" s="5">
        <v>2022000000000</v>
      </c>
      <c r="K204" s="5">
        <v>2059000000000</v>
      </c>
      <c r="L204" s="5">
        <v>2573000000000</v>
      </c>
      <c r="M204" s="5">
        <v>3864000000000</v>
      </c>
      <c r="N204" s="5">
        <v>4095000000000</v>
      </c>
      <c r="O204" s="5">
        <v>3298000000000</v>
      </c>
    </row>
    <row r="205" spans="3:15" ht="15.5" x14ac:dyDescent="0.35">
      <c r="C205" t="s">
        <v>218</v>
      </c>
      <c r="I205" s="5">
        <v>-576000000000</v>
      </c>
      <c r="J205" s="5">
        <v>-629000000000</v>
      </c>
      <c r="K205" s="5">
        <v>-794000000000</v>
      </c>
      <c r="L205" s="5">
        <v>-244000000000</v>
      </c>
      <c r="M205" s="5">
        <v>333000000000</v>
      </c>
      <c r="N205" s="5">
        <v>-179000000000</v>
      </c>
      <c r="O205" s="5">
        <v>-744000000000</v>
      </c>
    </row>
    <row r="206" spans="3:15" ht="15.5" x14ac:dyDescent="0.35">
      <c r="C206" t="s">
        <v>219</v>
      </c>
      <c r="I206" s="5">
        <v>1967000000000</v>
      </c>
      <c r="J206" s="5">
        <v>1704000000000</v>
      </c>
      <c r="K206" s="5">
        <v>1031000000000</v>
      </c>
      <c r="L206" s="5">
        <v>1896000000000</v>
      </c>
      <c r="M206" s="5">
        <v>966000000000</v>
      </c>
      <c r="N206" s="5">
        <v>547000000000</v>
      </c>
      <c r="O206" s="5">
        <v>178000000000</v>
      </c>
    </row>
    <row r="207" spans="3:15" ht="15.5" x14ac:dyDescent="0.35">
      <c r="C207" t="s">
        <v>220</v>
      </c>
      <c r="I207" s="5">
        <v>-1428000000000</v>
      </c>
      <c r="J207" s="5">
        <v>-516000000000</v>
      </c>
      <c r="K207" s="5">
        <v>-441000000000</v>
      </c>
      <c r="L207" s="5">
        <v>-411000000000</v>
      </c>
      <c r="M207" s="5">
        <v>-151000000000</v>
      </c>
      <c r="N207" s="5">
        <v>-481000000000</v>
      </c>
      <c r="O207" s="5">
        <v>-618000000000</v>
      </c>
    </row>
    <row r="208" spans="3:15" ht="15.5" x14ac:dyDescent="0.35">
      <c r="C208" t="s">
        <v>14</v>
      </c>
      <c r="I208" s="5">
        <v>538000000000</v>
      </c>
      <c r="J208" s="5">
        <v>1188000000000</v>
      </c>
      <c r="K208" s="5">
        <v>590000000000</v>
      </c>
      <c r="L208" s="5">
        <v>1485000000000</v>
      </c>
      <c r="M208" s="5">
        <v>815000000000</v>
      </c>
      <c r="N208" s="5">
        <v>66000000000</v>
      </c>
      <c r="O208" s="5">
        <v>-440000000000</v>
      </c>
    </row>
    <row r="209" spans="2:15" ht="15.5" x14ac:dyDescent="0.35">
      <c r="C209" t="s">
        <v>16</v>
      </c>
      <c r="I209" s="6">
        <v>148.34</v>
      </c>
      <c r="J209" s="6">
        <v>327.26</v>
      </c>
      <c r="K209" s="6">
        <v>162.51</v>
      </c>
      <c r="L209" s="6">
        <v>409.09</v>
      </c>
      <c r="M209" s="6">
        <v>224.45</v>
      </c>
      <c r="N209" s="6">
        <v>18.22</v>
      </c>
      <c r="O209" s="6">
        <v>-508.19</v>
      </c>
    </row>
    <row r="211" spans="2:15" ht="15.5" x14ac:dyDescent="0.35">
      <c r="B211" t="s">
        <v>221</v>
      </c>
      <c r="C211" t="s">
        <v>222</v>
      </c>
      <c r="D211" s="5">
        <v>250000000000</v>
      </c>
      <c r="E211" s="5">
        <v>333000000000</v>
      </c>
      <c r="F211" s="5">
        <v>278000000000</v>
      </c>
      <c r="G211" s="5">
        <v>212000000000</v>
      </c>
      <c r="H211" s="5">
        <v>1000000000000</v>
      </c>
      <c r="I211" s="5">
        <v>1065000000000</v>
      </c>
      <c r="J211" s="5">
        <v>542000000000</v>
      </c>
      <c r="K211" s="5">
        <v>154000000000</v>
      </c>
      <c r="L211" s="5">
        <v>709000000000</v>
      </c>
      <c r="M211" s="5">
        <v>384000000000</v>
      </c>
      <c r="N211" s="5">
        <v>-120000000000</v>
      </c>
      <c r="O211" s="5">
        <v>-240000000000</v>
      </c>
    </row>
    <row r="212" spans="2:15" ht="15.5" x14ac:dyDescent="0.35">
      <c r="C212" t="s">
        <v>223</v>
      </c>
      <c r="H212" s="5">
        <v>1073000000000</v>
      </c>
      <c r="I212" s="5">
        <v>1065000000000</v>
      </c>
      <c r="J212" s="5">
        <v>542000000000</v>
      </c>
      <c r="K212" s="5">
        <v>154000000000</v>
      </c>
      <c r="L212" s="5">
        <v>709000000000</v>
      </c>
      <c r="M212" s="5">
        <v>384000000000</v>
      </c>
      <c r="N212" s="5">
        <v>-120000000000</v>
      </c>
    </row>
    <row r="213" spans="2:15" ht="15.5" x14ac:dyDescent="0.35">
      <c r="C213" t="s">
        <v>43</v>
      </c>
      <c r="D213" s="6">
        <v>68.86</v>
      </c>
      <c r="E213" s="6">
        <v>91.78</v>
      </c>
      <c r="F213" s="6">
        <v>76.67</v>
      </c>
      <c r="G213" s="6">
        <v>58.3</v>
      </c>
      <c r="H213" s="6">
        <v>275.44</v>
      </c>
      <c r="I213" s="6">
        <v>293.54000000000002</v>
      </c>
      <c r="J213" s="6">
        <v>149.47</v>
      </c>
      <c r="K213" s="6">
        <v>42.31</v>
      </c>
      <c r="L213" s="6">
        <v>195.39</v>
      </c>
      <c r="M213" s="6">
        <v>105.92</v>
      </c>
      <c r="N213" s="6">
        <v>-33.15</v>
      </c>
      <c r="O213" s="6">
        <v>-66.150000000000006</v>
      </c>
    </row>
    <row r="214" spans="2:15" ht="15.5" x14ac:dyDescent="0.35">
      <c r="C214" t="s">
        <v>226</v>
      </c>
      <c r="H214" s="6">
        <v>295.61</v>
      </c>
      <c r="I214" s="6">
        <v>293.54000000000002</v>
      </c>
      <c r="J214" s="6">
        <v>149.47</v>
      </c>
      <c r="K214" s="6">
        <v>42.31</v>
      </c>
      <c r="L214" s="6">
        <v>195.39</v>
      </c>
      <c r="M214" s="6">
        <v>105.92</v>
      </c>
      <c r="N214" s="6">
        <v>-33.15</v>
      </c>
    </row>
    <row r="215" spans="2:15" ht="15.5" x14ac:dyDescent="0.35">
      <c r="C215" t="s">
        <v>229</v>
      </c>
      <c r="D215" s="5">
        <v>2006000000000</v>
      </c>
      <c r="E215" s="5">
        <v>2252000000000</v>
      </c>
      <c r="F215" s="5">
        <v>1970000000000</v>
      </c>
      <c r="G215" s="5">
        <v>1709000000000</v>
      </c>
      <c r="H215" s="5">
        <v>8023000000000</v>
      </c>
      <c r="I215" s="5">
        <v>7581000000000</v>
      </c>
      <c r="J215" s="5">
        <v>5743000000000</v>
      </c>
      <c r="K215" s="5">
        <v>5062000000000</v>
      </c>
      <c r="L215" s="5">
        <v>4829000000000</v>
      </c>
      <c r="M215" s="5">
        <v>3390000000000</v>
      </c>
      <c r="N215" s="5">
        <v>2617000000000</v>
      </c>
      <c r="O215" s="5">
        <v>2119000000000</v>
      </c>
    </row>
    <row r="216" spans="2:15" ht="15.5" x14ac:dyDescent="0.35">
      <c r="C216" t="s">
        <v>230</v>
      </c>
      <c r="H216" s="5">
        <v>7937000000000</v>
      </c>
      <c r="I216" s="5">
        <v>7581000000000</v>
      </c>
      <c r="J216" s="5">
        <v>5743000000000</v>
      </c>
      <c r="K216" s="5">
        <v>5062000000000</v>
      </c>
      <c r="L216" s="5">
        <v>4829000000000</v>
      </c>
      <c r="M216" s="5">
        <v>3390000000000</v>
      </c>
      <c r="N216" s="5">
        <v>2617000000000</v>
      </c>
    </row>
    <row r="217" spans="2:15" ht="15.5" x14ac:dyDescent="0.35">
      <c r="C217" t="s">
        <v>234</v>
      </c>
      <c r="I217" s="6">
        <v>26.87</v>
      </c>
    </row>
    <row r="218" spans="2:15" ht="15.5" x14ac:dyDescent="0.35">
      <c r="C218" t="s">
        <v>235</v>
      </c>
      <c r="I218" s="6">
        <v>25.03</v>
      </c>
    </row>
    <row r="219" spans="2:15" ht="15.5" x14ac:dyDescent="0.35">
      <c r="C219" t="s">
        <v>236</v>
      </c>
      <c r="I219" s="6">
        <v>7.42</v>
      </c>
    </row>
    <row r="220" spans="2:15" ht="15.5" x14ac:dyDescent="0.35">
      <c r="C220" t="s">
        <v>237</v>
      </c>
      <c r="I220" s="6">
        <v>3.9900000000000005E-2</v>
      </c>
    </row>
    <row r="221" spans="2:15" ht="15.5" x14ac:dyDescent="0.35">
      <c r="C221" t="s">
        <v>238</v>
      </c>
      <c r="I221" s="6">
        <v>3.38</v>
      </c>
    </row>
    <row r="222" spans="2:15" ht="15.5" x14ac:dyDescent="0.35">
      <c r="C222" t="s">
        <v>239</v>
      </c>
      <c r="I222" s="6">
        <v>6.79</v>
      </c>
    </row>
    <row r="223" spans="2:15" ht="15.5" x14ac:dyDescent="0.35">
      <c r="C223" t="s">
        <v>240</v>
      </c>
      <c r="I223" s="6">
        <v>13.1</v>
      </c>
    </row>
    <row r="224" spans="2:15" ht="15.5" x14ac:dyDescent="0.35">
      <c r="C224" t="s">
        <v>241</v>
      </c>
      <c r="I224" s="6">
        <v>67.56</v>
      </c>
    </row>
    <row r="225" spans="3:9" ht="15.5" x14ac:dyDescent="0.35">
      <c r="C225" t="s">
        <v>242</v>
      </c>
      <c r="I225" s="6">
        <v>16.96</v>
      </c>
    </row>
    <row r="226" spans="3:9" ht="15.5" x14ac:dyDescent="0.35">
      <c r="C226" t="s">
        <v>243</v>
      </c>
      <c r="I226" s="6">
        <v>12.67</v>
      </c>
    </row>
    <row r="227" spans="3:9" ht="15.5" x14ac:dyDescent="0.35">
      <c r="C227" t="s">
        <v>244</v>
      </c>
      <c r="I227" s="6">
        <v>0.26</v>
      </c>
    </row>
    <row r="228" spans="3:9" ht="15.5" x14ac:dyDescent="0.35">
      <c r="C228" t="s">
        <v>245</v>
      </c>
      <c r="I228" s="6">
        <v>1.72</v>
      </c>
    </row>
    <row r="229" spans="3:9" ht="15.5" x14ac:dyDescent="0.35">
      <c r="C229" t="s">
        <v>246</v>
      </c>
      <c r="I229" s="6">
        <v>295.61</v>
      </c>
    </row>
    <row r="230" spans="3:9" ht="15.5" x14ac:dyDescent="0.35">
      <c r="C230" t="s">
        <v>247</v>
      </c>
      <c r="I230" s="6">
        <v>275.44</v>
      </c>
    </row>
    <row r="231" spans="3:9" ht="15.5" x14ac:dyDescent="0.35">
      <c r="C231" t="s">
        <v>248</v>
      </c>
      <c r="I231" s="6">
        <v>2186.83</v>
      </c>
    </row>
    <row r="232" spans="3:9" ht="15.5" x14ac:dyDescent="0.35">
      <c r="C232" t="s">
        <v>249</v>
      </c>
      <c r="D232" s="6">
        <v>290.76</v>
      </c>
    </row>
    <row r="233" spans="3:9" ht="15.5" x14ac:dyDescent="0.35">
      <c r="C233" t="s">
        <v>250</v>
      </c>
      <c r="I233" s="6">
        <v>1089.68</v>
      </c>
    </row>
    <row r="234" spans="3:9" ht="15.5" x14ac:dyDescent="0.35">
      <c r="C234" t="s">
        <v>251</v>
      </c>
      <c r="I234" s="6">
        <v>109.54</v>
      </c>
    </row>
    <row r="235" spans="3:9" ht="15.5" x14ac:dyDescent="0.35">
      <c r="C235" t="s">
        <v>252</v>
      </c>
      <c r="D235" s="6">
        <v>0.85</v>
      </c>
    </row>
    <row r="236" spans="3:9" ht="15.5" x14ac:dyDescent="0.35">
      <c r="C236" t="s">
        <v>253</v>
      </c>
      <c r="D236" s="6">
        <v>0.56999999999999995</v>
      </c>
    </row>
    <row r="237" spans="3:9" ht="15.5" x14ac:dyDescent="0.35">
      <c r="C237" t="s">
        <v>254</v>
      </c>
      <c r="D237" s="6">
        <v>0.95</v>
      </c>
    </row>
    <row r="238" spans="3:9" ht="15.5" x14ac:dyDescent="0.35">
      <c r="C238" t="s">
        <v>255</v>
      </c>
      <c r="D238" s="6">
        <v>0.76</v>
      </c>
    </row>
    <row r="239" spans="3:9" ht="15.5" x14ac:dyDescent="0.35">
      <c r="C239" t="s">
        <v>256</v>
      </c>
      <c r="D239" s="6">
        <v>1.57</v>
      </c>
    </row>
    <row r="240" spans="3:9" ht="15.5" x14ac:dyDescent="0.35">
      <c r="C240" t="s">
        <v>257</v>
      </c>
      <c r="D240" s="6">
        <v>0.36</v>
      </c>
    </row>
    <row r="241" spans="3:9" ht="15.5" x14ac:dyDescent="0.35">
      <c r="C241" t="s">
        <v>258</v>
      </c>
      <c r="D241" s="6">
        <v>2.62</v>
      </c>
    </row>
    <row r="242" spans="3:9" ht="15.5" x14ac:dyDescent="0.35">
      <c r="C242" t="s">
        <v>259</v>
      </c>
      <c r="I242" s="6">
        <v>5.09</v>
      </c>
    </row>
    <row r="243" spans="3:9" ht="15.5" x14ac:dyDescent="0.35">
      <c r="C243" t="s">
        <v>12</v>
      </c>
      <c r="D243" s="5">
        <v>121000000000</v>
      </c>
    </row>
    <row r="244" spans="3:9" ht="15.5" x14ac:dyDescent="0.35">
      <c r="C244" t="s">
        <v>260</v>
      </c>
      <c r="I244" s="6">
        <v>2.02</v>
      </c>
    </row>
    <row r="245" spans="3:9" ht="15.5" x14ac:dyDescent="0.35">
      <c r="C245" t="s">
        <v>261</v>
      </c>
      <c r="I245" s="6">
        <v>0.10369999999999999</v>
      </c>
    </row>
    <row r="246" spans="3:9" ht="15.5" x14ac:dyDescent="0.35">
      <c r="C246" t="s">
        <v>262</v>
      </c>
      <c r="I246" s="6">
        <v>0.27129999999999999</v>
      </c>
    </row>
    <row r="247" spans="3:9" ht="15.5" x14ac:dyDescent="0.35">
      <c r="C247" t="s">
        <v>263</v>
      </c>
      <c r="I247" s="6">
        <v>0.24489999999999998</v>
      </c>
    </row>
    <row r="248" spans="3:9" ht="15.5" x14ac:dyDescent="0.35">
      <c r="C248" t="s">
        <v>264</v>
      </c>
      <c r="I248" s="6">
        <v>0.1736</v>
      </c>
    </row>
    <row r="249" spans="3:9" ht="15.5" x14ac:dyDescent="0.35">
      <c r="C249" t="s">
        <v>265</v>
      </c>
      <c r="D249" s="6">
        <v>10.45</v>
      </c>
    </row>
    <row r="250" spans="3:9" ht="15.5" x14ac:dyDescent="0.35">
      <c r="C250" t="s">
        <v>266</v>
      </c>
      <c r="D250" s="6">
        <v>57.61</v>
      </c>
    </row>
    <row r="251" spans="3:9" ht="15.5" x14ac:dyDescent="0.35">
      <c r="C251" t="s">
        <v>340</v>
      </c>
      <c r="D251" s="6">
        <v>30.29</v>
      </c>
    </row>
    <row r="252" spans="3:9" ht="15.5" x14ac:dyDescent="0.35">
      <c r="C252" t="s">
        <v>267</v>
      </c>
      <c r="D252" s="6">
        <v>37.770000000000003</v>
      </c>
    </row>
    <row r="253" spans="3:9" ht="15.5" x14ac:dyDescent="0.35">
      <c r="C253" t="s">
        <v>268</v>
      </c>
      <c r="D253" s="6">
        <v>8.7100000000000009</v>
      </c>
    </row>
    <row r="254" spans="3:9" ht="15.5" x14ac:dyDescent="0.35">
      <c r="C254" t="s">
        <v>269</v>
      </c>
      <c r="I254" s="6">
        <v>0.77</v>
      </c>
    </row>
    <row r="255" spans="3:9" ht="15.5" x14ac:dyDescent="0.35">
      <c r="C255" t="s">
        <v>270</v>
      </c>
      <c r="I255" s="6">
        <v>6.13</v>
      </c>
    </row>
    <row r="256" spans="3:9" ht="15.5" x14ac:dyDescent="0.35">
      <c r="C256" t="s">
        <v>39</v>
      </c>
      <c r="I256" s="5">
        <v>26858000000000</v>
      </c>
    </row>
    <row r="257" spans="3:9" ht="15.5" x14ac:dyDescent="0.35">
      <c r="C257" t="s">
        <v>271</v>
      </c>
      <c r="I257" s="5">
        <v>29768000000000</v>
      </c>
    </row>
    <row r="258" spans="3:9" ht="15.5" x14ac:dyDescent="0.35">
      <c r="C258" t="s">
        <v>272</v>
      </c>
      <c r="I258" s="5">
        <v>3630000000</v>
      </c>
    </row>
    <row r="259" spans="3:9" ht="15.5" x14ac:dyDescent="0.35">
      <c r="C259" t="s">
        <v>273</v>
      </c>
      <c r="I259" s="6">
        <v>0.1371</v>
      </c>
    </row>
    <row r="260" spans="3:9" ht="15.5" x14ac:dyDescent="0.35">
      <c r="C260" t="s">
        <v>274</v>
      </c>
      <c r="D260" s="6">
        <v>0.28350000000000003</v>
      </c>
    </row>
    <row r="261" spans="3:9" ht="15.5" x14ac:dyDescent="0.35">
      <c r="C261" t="s">
        <v>275</v>
      </c>
      <c r="D261" s="6">
        <v>0.19600000000000001</v>
      </c>
    </row>
    <row r="262" spans="3:9" ht="15.5" x14ac:dyDescent="0.35">
      <c r="C262" t="s">
        <v>276</v>
      </c>
      <c r="D262" s="6">
        <v>0.1246</v>
      </c>
    </row>
    <row r="263" spans="3:9" ht="15.5" x14ac:dyDescent="0.35">
      <c r="C263" t="s">
        <v>277</v>
      </c>
      <c r="D263" s="6">
        <v>0.21590000000000001</v>
      </c>
    </row>
    <row r="264" spans="3:9" ht="15.5" x14ac:dyDescent="0.35">
      <c r="C264" t="s">
        <v>278</v>
      </c>
      <c r="D264" s="6">
        <v>0.16120000000000001</v>
      </c>
    </row>
    <row r="265" spans="3:9" ht="15.5" x14ac:dyDescent="0.35">
      <c r="C265" t="s">
        <v>279</v>
      </c>
      <c r="D265" s="6">
        <v>3.0899999999999997E-2</v>
      </c>
    </row>
    <row r="266" spans="3:9" ht="15.5" x14ac:dyDescent="0.35">
      <c r="C266" t="s">
        <v>286</v>
      </c>
      <c r="I266" s="5">
        <v>8</v>
      </c>
    </row>
    <row r="267" spans="3:9" ht="15.5" x14ac:dyDescent="0.35">
      <c r="C267" t="s">
        <v>287</v>
      </c>
      <c r="I267" s="6">
        <v>0.84</v>
      </c>
    </row>
    <row r="268" spans="3:9" ht="15.5" x14ac:dyDescent="0.35">
      <c r="C268" t="s">
        <v>288</v>
      </c>
      <c r="I268" s="6">
        <v>0.92</v>
      </c>
    </row>
    <row r="269" spans="3:9" ht="15.5" x14ac:dyDescent="0.35">
      <c r="C269" t="s">
        <v>289</v>
      </c>
      <c r="I269" s="6">
        <v>0.34</v>
      </c>
    </row>
    <row r="270" spans="3:9" ht="15.5" x14ac:dyDescent="0.35">
      <c r="C270" t="s">
        <v>553</v>
      </c>
      <c r="I270" s="6">
        <v>0.42</v>
      </c>
    </row>
    <row r="271" spans="3:9" ht="15.5" x14ac:dyDescent="0.35">
      <c r="C271" t="s">
        <v>290</v>
      </c>
      <c r="I271" s="6">
        <v>0.28999999999999998</v>
      </c>
    </row>
    <row r="272" spans="3:9" ht="15.5" x14ac:dyDescent="0.35">
      <c r="C272" t="s">
        <v>291</v>
      </c>
      <c r="I272" s="6">
        <v>0.09</v>
      </c>
    </row>
    <row r="273" spans="3:9" ht="15.5" x14ac:dyDescent="0.35">
      <c r="C273" t="s">
        <v>292</v>
      </c>
      <c r="I273" s="6">
        <v>0.95</v>
      </c>
    </row>
    <row r="274" spans="3:9" ht="15.5" x14ac:dyDescent="0.35">
      <c r="C274" t="s">
        <v>293</v>
      </c>
      <c r="I274" s="5">
        <v>7937000000000</v>
      </c>
    </row>
    <row r="275" spans="3:9" ht="15.5" x14ac:dyDescent="0.35">
      <c r="C275" t="s">
        <v>294</v>
      </c>
      <c r="I275" s="5">
        <v>2362000000000</v>
      </c>
    </row>
    <row r="276" spans="3:9" ht="15.5" x14ac:dyDescent="0.35">
      <c r="C276" t="s">
        <v>295</v>
      </c>
      <c r="I276" s="5">
        <v>2350000000000</v>
      </c>
    </row>
    <row r="277" spans="3:9" ht="15.5" x14ac:dyDescent="0.35">
      <c r="C277" t="s">
        <v>296</v>
      </c>
      <c r="I277" s="5">
        <v>1073000000000</v>
      </c>
    </row>
    <row r="278" spans="3:9" ht="15.5" x14ac:dyDescent="0.35">
      <c r="C278" t="s">
        <v>297</v>
      </c>
      <c r="D278" s="5">
        <v>1055000000000</v>
      </c>
    </row>
    <row r="279" spans="3:9" ht="15.5" x14ac:dyDescent="0.35">
      <c r="C279" t="s">
        <v>298</v>
      </c>
      <c r="D279" s="5">
        <v>10343000000000</v>
      </c>
    </row>
    <row r="280" spans="3:9" ht="15.5" x14ac:dyDescent="0.35">
      <c r="C280" t="s">
        <v>299</v>
      </c>
      <c r="D280" s="5">
        <v>6189000000000</v>
      </c>
    </row>
    <row r="281" spans="3:9" ht="15.5" x14ac:dyDescent="0.35">
      <c r="C281" t="s">
        <v>206</v>
      </c>
      <c r="D281" s="5">
        <v>-449000000000</v>
      </c>
    </row>
    <row r="282" spans="3:9" ht="15.5" x14ac:dyDescent="0.35">
      <c r="C282" t="s">
        <v>205</v>
      </c>
      <c r="I282" s="5">
        <v>3955000000000</v>
      </c>
    </row>
    <row r="283" spans="3:9" ht="15.5" x14ac:dyDescent="0.35">
      <c r="C283" t="s">
        <v>204</v>
      </c>
      <c r="D283" s="5">
        <v>2994000000000</v>
      </c>
    </row>
    <row r="284" spans="3:9" ht="15.5" x14ac:dyDescent="0.35">
      <c r="C284" t="s">
        <v>203</v>
      </c>
      <c r="D284" s="5">
        <v>773000000000</v>
      </c>
    </row>
    <row r="285" spans="3:9" ht="15.5" x14ac:dyDescent="0.35">
      <c r="C285" t="s">
        <v>23</v>
      </c>
      <c r="D285" s="5">
        <v>3767000000000</v>
      </c>
    </row>
    <row r="286" spans="3:9" ht="15.5" x14ac:dyDescent="0.35">
      <c r="C286" t="s">
        <v>20</v>
      </c>
      <c r="D286" s="5">
        <v>2712000000000</v>
      </c>
    </row>
    <row r="287" spans="3:9" ht="15.5" x14ac:dyDescent="0.35">
      <c r="C287" t="s">
        <v>300</v>
      </c>
      <c r="I287" s="5">
        <v>4153000000000</v>
      </c>
    </row>
    <row r="288" spans="3:9" ht="15.5" x14ac:dyDescent="0.35">
      <c r="C288" t="s">
        <v>301</v>
      </c>
      <c r="I288" s="5">
        <v>2050000000000</v>
      </c>
    </row>
    <row r="289" spans="3:9" ht="15.5" x14ac:dyDescent="0.35">
      <c r="C289" t="s">
        <v>302</v>
      </c>
      <c r="I289" s="5">
        <v>-2805000000000</v>
      </c>
    </row>
    <row r="290" spans="3:9" ht="15.5" x14ac:dyDescent="0.35">
      <c r="C290" t="s">
        <v>303</v>
      </c>
      <c r="I290" s="5">
        <v>-425000000000</v>
      </c>
    </row>
    <row r="291" spans="3:9" ht="15.5" x14ac:dyDescent="0.35">
      <c r="C291" t="s">
        <v>304</v>
      </c>
      <c r="I291" s="5">
        <v>-1652000000000</v>
      </c>
    </row>
    <row r="292" spans="3:9" ht="15.5" x14ac:dyDescent="0.35">
      <c r="C292" t="s">
        <v>305</v>
      </c>
      <c r="I292" s="5">
        <v>398000000000</v>
      </c>
    </row>
  </sheetData>
  <pageMargins left="0.7" right="0.7" top="0.75" bottom="0.75" header="0.3" footer="0.3"/>
  <ignoredErrors>
    <ignoredError sqref="A1:O293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2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944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945</v>
      </c>
      <c r="D2" s="2" vm="113">
        <f ca="1">IFERROR(_xlfn.STOCKHISTORY("XIDX:" &amp; $C$1, D3, , 0, 0, 1), "Libur")</f>
        <v>209750</v>
      </c>
      <c r="H2" s="2" vm="113">
        <f ca="1">IFERROR(INDEX(D2:G2,COUNT(D2:G2)),"")</f>
        <v>209750</v>
      </c>
      <c r="I2" s="2" vm="114">
        <f t="shared" ref="I2:Q2" ca="1" si="0">IFERROR(_xlfn.STOCKHISTORY("XIDX:" &amp; $C$1, I1, , 0, 0, 1), "Libur")</f>
        <v>200000</v>
      </c>
      <c r="J2" s="2" vm="115">
        <f t="shared" ca="1" si="0"/>
        <v>42100</v>
      </c>
      <c r="K2" s="2" vm="116">
        <f t="shared" ca="1" si="0"/>
        <v>43000</v>
      </c>
      <c r="L2" s="2" vm="117">
        <f t="shared" ca="1" si="0"/>
        <v>36825</v>
      </c>
      <c r="M2" s="2" vm="118">
        <f t="shared" ca="1" si="0"/>
        <v>43975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858101000000</v>
      </c>
      <c r="H4" s="2">
        <f>IFERROR(SUM(D4:G4)*(4/MAX(1,COUNT(D4:G4))),"")</f>
        <v>3432404000000</v>
      </c>
      <c r="I4" s="2">
        <f t="shared" ref="I4:Q4" si="1">IFERROR(INDEX(I51:I500,MATCH($C$4,$C$51:$C$500,0)),"")</f>
        <v>2540028000000</v>
      </c>
      <c r="J4" s="2">
        <f t="shared" si="1"/>
        <v>1812446000000</v>
      </c>
      <c r="K4" s="2">
        <f t="shared" si="1"/>
        <v>1305846000000</v>
      </c>
      <c r="L4" s="2">
        <f t="shared" si="1"/>
        <v>1043955000000</v>
      </c>
      <c r="M4" s="2">
        <f t="shared" si="1"/>
        <v>871240000000</v>
      </c>
      <c r="N4" s="2">
        <f t="shared" si="1"/>
        <v>759365000000</v>
      </c>
      <c r="O4" s="2">
        <f t="shared" si="1"/>
        <v>489860000000</v>
      </c>
      <c r="P4" s="2">
        <f t="shared" si="1"/>
        <v>293370000000</v>
      </c>
      <c r="Q4" s="2">
        <f t="shared" si="1"/>
        <v>127477000000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377755000000</v>
      </c>
      <c r="H5" s="2">
        <f>IFERROR(SUM(D5:G5)*(4/MAX(1,COUNT(D5:G5))),"")</f>
        <v>1511020000000</v>
      </c>
      <c r="I5" s="2">
        <f t="shared" ref="I5:Q5" si="2">IFERROR(INDEX(I51:I500,MATCH($C$5,$C$51:$C$500,0)),"")</f>
        <v>1000864000000</v>
      </c>
      <c r="J5" s="2">
        <f t="shared" si="2"/>
        <v>796404000000</v>
      </c>
      <c r="K5" s="2">
        <f t="shared" si="2"/>
        <v>514410000000</v>
      </c>
      <c r="L5" s="2">
        <f t="shared" si="2"/>
        <v>370243000000</v>
      </c>
      <c r="M5" s="2">
        <f t="shared" si="2"/>
        <v>344864000000</v>
      </c>
      <c r="N5" s="2">
        <f t="shared" si="2"/>
        <v>182589000000</v>
      </c>
      <c r="O5" s="2">
        <f t="shared" si="2"/>
        <v>106312000000</v>
      </c>
      <c r="P5" s="2">
        <f t="shared" si="2"/>
        <v>20510000000</v>
      </c>
      <c r="Q5" s="2">
        <f t="shared" si="2"/>
        <v>77395000000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4383428000000</v>
      </c>
      <c r="H6" s="2">
        <f>IFERROR(INDEX(D6:G6,COUNT(D6:G6)),"")</f>
        <v>4383428000000</v>
      </c>
      <c r="I6" s="2">
        <f t="shared" ref="I6:Q6" si="3">IFERROR(INDEX(I51:I500,MATCH($C$6,$C$51:$C$500,0)),"")</f>
        <v>4005535000000</v>
      </c>
      <c r="J6" s="2">
        <f t="shared" si="3"/>
        <v>3003663000000</v>
      </c>
      <c r="K6" s="2">
        <f t="shared" si="3"/>
        <v>2206950000000</v>
      </c>
      <c r="L6" s="2">
        <f t="shared" si="3"/>
        <v>1585197000000</v>
      </c>
      <c r="M6" s="2">
        <f t="shared" si="3"/>
        <v>1214954000000</v>
      </c>
      <c r="N6" s="2">
        <f t="shared" si="3"/>
        <v>719914000000</v>
      </c>
      <c r="O6" s="2">
        <f t="shared" si="3"/>
        <v>541552000000</v>
      </c>
      <c r="P6" s="2">
        <f t="shared" si="3"/>
        <v>435240000000</v>
      </c>
      <c r="Q6" s="2">
        <f t="shared" si="3"/>
        <v>414730000000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2.38</v>
      </c>
      <c r="H7" s="3">
        <f>IFERROR(INDEX(D7:G7,COUNT(D7:G7)),"")</f>
        <v>2.38</v>
      </c>
      <c r="I7" s="3">
        <f t="shared" ref="I7:Q7" si="4">IFERROR(INDEX(I51:I500,MATCH($C$7,$C$51:$C$500,0))/1000000000,"")</f>
        <v>2.38</v>
      </c>
      <c r="J7" s="3">
        <f t="shared" si="4"/>
        <v>2.38</v>
      </c>
      <c r="K7" s="3">
        <f t="shared" si="4"/>
        <v>2.38</v>
      </c>
      <c r="L7" s="3">
        <f t="shared" si="4"/>
        <v>2.38</v>
      </c>
      <c r="M7" s="3">
        <f t="shared" si="4"/>
        <v>2.38</v>
      </c>
      <c r="N7" s="3">
        <f t="shared" si="4"/>
        <v>2.0299999999999998</v>
      </c>
      <c r="O7" s="3">
        <f t="shared" si="4"/>
        <v>0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-138000000000</v>
      </c>
      <c r="H8" s="2">
        <f>IFERROR(INDEX(D8:G8,COUNT(D8:G8)),"")</f>
        <v>-138000000000</v>
      </c>
      <c r="I8" s="2">
        <f t="shared" ref="I8:Q8" si="5">IFERROR(INDEX(I51:I500,MATCH($C$8,$C$51:$C$500,0)),"")</f>
        <v>-195000000000</v>
      </c>
      <c r="J8" s="2">
        <f t="shared" si="5"/>
        <v>-45000000000</v>
      </c>
      <c r="K8" s="2">
        <f t="shared" si="5"/>
        <v>425000000000</v>
      </c>
      <c r="L8" s="2">
        <f t="shared" si="5"/>
        <v>354000000000</v>
      </c>
      <c r="M8" s="2">
        <f t="shared" si="5"/>
        <v>-71000000000</v>
      </c>
      <c r="N8" s="2">
        <f t="shared" si="5"/>
        <v>-475000000000</v>
      </c>
      <c r="O8" s="2">
        <f t="shared" si="5"/>
        <v>-322000000000</v>
      </c>
      <c r="P8" s="2">
        <f t="shared" si="5"/>
        <v>-242000000000</v>
      </c>
      <c r="Q8" s="2">
        <f t="shared" si="5"/>
        <v>10000000000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-57.82</v>
      </c>
      <c r="H9" s="3">
        <f>IFERROR(INDEX(D9:G9,COUNT(D9:G9)),"")</f>
        <v>-57.82</v>
      </c>
      <c r="I9" s="3">
        <f t="shared" ref="I9:Q9" si="6">IFERROR(INDEX(I51:I500,MATCH($C$9,$C$51:$C$500,0)),"")</f>
        <v>-81.78</v>
      </c>
      <c r="J9" s="3">
        <f t="shared" si="6"/>
        <v>-18.920000000000002</v>
      </c>
      <c r="K9" s="3">
        <f t="shared" si="6"/>
        <v>178.09</v>
      </c>
      <c r="L9" s="3">
        <f t="shared" si="6"/>
        <v>148.65</v>
      </c>
      <c r="M9" s="3">
        <f t="shared" si="6"/>
        <v>-29.64</v>
      </c>
      <c r="N9" s="3">
        <f t="shared" si="6"/>
        <v>-234.67</v>
      </c>
      <c r="O9" s="3">
        <f t="shared" si="6"/>
        <v>-1272393.82</v>
      </c>
      <c r="P9" s="3">
        <f t="shared" si="6"/>
        <v>-957212.18</v>
      </c>
      <c r="Q9" s="3">
        <f t="shared" si="6"/>
        <v>40655.74</v>
      </c>
    </row>
    <row r="10" spans="1:17" ht="15.5" x14ac:dyDescent="0.35">
      <c r="C10" t="s">
        <v>17</v>
      </c>
      <c r="D10" s="3">
        <f ca="1">IFERROR(IF(D9=0,"",D2/D9),"")</f>
        <v>-3627.6374956762365</v>
      </c>
      <c r="I10" s="3">
        <f t="shared" ref="I10:Q10" ca="1" si="7">IFERROR(IF(I9=0,"",I2/I9),"")</f>
        <v>-2445.5857177794082</v>
      </c>
      <c r="J10" s="3">
        <f t="shared" ca="1" si="7"/>
        <v>-2225.1585623678643</v>
      </c>
      <c r="K10" s="3">
        <f t="shared" ca="1" si="7"/>
        <v>241.45095176596104</v>
      </c>
      <c r="L10" s="3">
        <f t="shared" ca="1" si="7"/>
        <v>247.72956609485368</v>
      </c>
      <c r="M10" s="3">
        <f t="shared" ca="1" si="7"/>
        <v>-1483.6369770580297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255826000000</v>
      </c>
      <c r="H11" s="2">
        <f>IFERROR(INDEX(D11:G11,COUNT(D11:G11)),"")</f>
        <v>255826000000</v>
      </c>
      <c r="I11" s="2">
        <f t="shared" ref="I11:Q11" si="8">IFERROR(INDEX(I51:I500,MATCH($C$11,$C$51:$C$500,0)),"")</f>
        <v>255781000000</v>
      </c>
      <c r="J11" s="2">
        <f t="shared" si="8"/>
        <v>217005000000</v>
      </c>
      <c r="K11" s="2">
        <f t="shared" si="8"/>
        <v>403869000000</v>
      </c>
      <c r="L11" s="2">
        <f t="shared" si="8"/>
        <v>237192000000</v>
      </c>
      <c r="M11" s="2">
        <f t="shared" si="8"/>
        <v>50497000000</v>
      </c>
      <c r="N11" s="2">
        <f t="shared" si="8"/>
        <v>78963000000</v>
      </c>
      <c r="O11" s="2">
        <f t="shared" si="8"/>
        <v>68151000000</v>
      </c>
      <c r="P11" s="2">
        <f t="shared" si="8"/>
        <v>62245000000</v>
      </c>
      <c r="Q11" s="2">
        <f t="shared" si="8"/>
        <v>40450000000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1791000000000</v>
      </c>
      <c r="H12" s="2">
        <f>IFERROR(INDEX(D12:G12,COUNT(D12:G12)),"")</f>
        <v>1791000000000</v>
      </c>
      <c r="I12" s="2">
        <f t="shared" ref="I12:Q12" si="9">IFERROR(INDEX(I51:I500,MATCH($C$12,$C$51:$C$500,0)),"")</f>
        <v>1622000000000</v>
      </c>
      <c r="J12" s="2">
        <f t="shared" si="9"/>
        <v>844000000000</v>
      </c>
      <c r="K12" s="2">
        <f t="shared" si="9"/>
        <v>729000000000</v>
      </c>
      <c r="L12" s="2">
        <f t="shared" si="9"/>
        <v>1060000000000</v>
      </c>
      <c r="M12" s="2">
        <f t="shared" si="9"/>
        <v>1333000000000</v>
      </c>
      <c r="N12" s="2">
        <f t="shared" si="9"/>
        <v>1324000000000</v>
      </c>
      <c r="O12" s="2">
        <f t="shared" si="9"/>
        <v>756000000000</v>
      </c>
      <c r="P12" s="2">
        <f t="shared" si="9"/>
        <v>388000000000</v>
      </c>
      <c r="Q12" s="2">
        <f t="shared" si="9"/>
        <v>121000000000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2047000000000</v>
      </c>
      <c r="H13" s="2">
        <f>IFERROR(INDEX(D13:G13,COUNT(D13:G13)),"")</f>
        <v>2047000000000</v>
      </c>
      <c r="I13" s="2">
        <f t="shared" ref="I13:Q13" si="10">IFERROR(INDEX(I51:I500,MATCH($C$13,$C$51:$C$500,0)),"")</f>
        <v>1878000000000</v>
      </c>
      <c r="J13" s="2">
        <f t="shared" si="10"/>
        <v>1061000000000</v>
      </c>
      <c r="K13" s="2">
        <f t="shared" si="10"/>
        <v>1133000000000</v>
      </c>
      <c r="L13" s="2">
        <f t="shared" si="10"/>
        <v>1298000000000</v>
      </c>
      <c r="M13" s="2">
        <f t="shared" si="10"/>
        <v>1383000000000</v>
      </c>
      <c r="N13" s="2">
        <f t="shared" si="10"/>
        <v>1403000000000</v>
      </c>
      <c r="O13" s="2">
        <f t="shared" si="10"/>
        <v>824000000000</v>
      </c>
      <c r="P13" s="2">
        <f t="shared" si="10"/>
        <v>450000000000</v>
      </c>
      <c r="Q13" s="2">
        <f t="shared" si="10"/>
        <v>162000000000</v>
      </c>
    </row>
    <row r="14" spans="1:17" ht="15.5" x14ac:dyDescent="0.35">
      <c r="C14" t="s">
        <v>26</v>
      </c>
      <c r="D14" s="2">
        <f>IFERROR(INDEX(D51:D500,MATCH($C$14,$C$51:$C$500,0)),"")</f>
        <v>-31516000000</v>
      </c>
      <c r="H14" s="2">
        <f>IFERROR(SUM(D14:G14)*(4/MAX(1,COUNT(D14:G14))),"")</f>
        <v>-126064000000</v>
      </c>
      <c r="I14" s="2">
        <f t="shared" ref="I14:Q14" si="11">IFERROR(INDEX(I51:I500,MATCH($C$14,$C$51:$C$500,0)),"")</f>
        <v>-89504000000</v>
      </c>
      <c r="J14" s="2">
        <f t="shared" si="11"/>
        <v>-79791000000</v>
      </c>
      <c r="K14" s="2">
        <f t="shared" si="11"/>
        <v>-99207000000</v>
      </c>
      <c r="L14" s="2">
        <f t="shared" si="11"/>
        <v>-83488000000</v>
      </c>
      <c r="M14" s="2">
        <f t="shared" si="11"/>
        <v>-87824000000</v>
      </c>
      <c r="N14" s="2">
        <f t="shared" si="11"/>
        <v>-77050000000</v>
      </c>
      <c r="O14" s="2">
        <f t="shared" si="11"/>
        <v>-47296000000</v>
      </c>
      <c r="P14" s="2">
        <f t="shared" si="11"/>
        <v>-24298000000</v>
      </c>
      <c r="Q14" s="2">
        <f t="shared" si="11"/>
        <v>-13318000000</v>
      </c>
    </row>
    <row r="15" spans="1:17" ht="15.5" x14ac:dyDescent="0.35">
      <c r="C15" t="s">
        <v>27</v>
      </c>
      <c r="D15" s="2">
        <f>IFERROR(INDEX(D51:D500,MATCH($C$15,$C$51:$C$500,0)),"")</f>
        <v>-42071000000</v>
      </c>
      <c r="H15" s="2">
        <f>IFERROR(SUM(D15:G15)*(4/MAX(1,COUNT(D15:G15))),"")</f>
        <v>-168284000000</v>
      </c>
      <c r="I15" s="2">
        <f t="shared" ref="I15:Q15" si="12">IFERROR(INDEX(I51:I500,MATCH($C$15,$C$51:$C$500,0)),"")</f>
        <v>-181358000000</v>
      </c>
      <c r="J15" s="2">
        <f t="shared" si="12"/>
        <v>-107926000000</v>
      </c>
      <c r="K15" s="2">
        <f t="shared" si="12"/>
        <v>-77603000000</v>
      </c>
      <c r="L15" s="2">
        <f t="shared" si="12"/>
        <v>-77891000000</v>
      </c>
      <c r="M15" s="2">
        <f t="shared" si="12"/>
        <v>-71317000000</v>
      </c>
      <c r="N15" s="2">
        <f t="shared" si="12"/>
        <v>-51780000000</v>
      </c>
      <c r="O15" s="2">
        <f t="shared" si="12"/>
        <v>-39818000000</v>
      </c>
      <c r="P15" s="2">
        <f t="shared" si="12"/>
        <v>-13927000000</v>
      </c>
      <c r="Q15" s="2">
        <f t="shared" si="12"/>
        <v>36017000000</v>
      </c>
    </row>
    <row r="16" spans="1:17" ht="15.5" x14ac:dyDescent="0.35">
      <c r="C16" t="s">
        <v>28</v>
      </c>
      <c r="D16" s="2">
        <f>IFERROR(INDEX(D51:D500,MATCH($C$16,$C$51:$C$500,0)),"")</f>
        <v>419964000000</v>
      </c>
      <c r="H16" s="2">
        <f>IFERROR(SUM(D16:G16)*(4/MAX(1,COUNT(D16:G16))),"")</f>
        <v>1679856000000</v>
      </c>
      <c r="I16" s="2">
        <f t="shared" ref="I16:Q16" si="13">IFERROR(INDEX(I51:I500,MATCH($C$16,$C$51:$C$500,0)),"")</f>
        <v>1183304000000</v>
      </c>
      <c r="J16" s="2">
        <f t="shared" si="13"/>
        <v>904746000000</v>
      </c>
      <c r="K16" s="2">
        <f t="shared" si="13"/>
        <v>592090000000</v>
      </c>
      <c r="L16" s="2">
        <f t="shared" si="13"/>
        <v>445733000000</v>
      </c>
      <c r="M16" s="2">
        <f t="shared" si="13"/>
        <v>332768000000</v>
      </c>
      <c r="N16" s="2">
        <f t="shared" si="13"/>
        <v>234921000000</v>
      </c>
      <c r="O16" s="2">
        <f t="shared" si="13"/>
        <v>146453000000</v>
      </c>
      <c r="P16" s="2">
        <f t="shared" si="13"/>
        <v>75518000000</v>
      </c>
      <c r="Q16" s="2">
        <f t="shared" si="13"/>
        <v>11618000000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  <c r="Q18" t="s">
        <v>907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499205000000000</v>
      </c>
      <c r="H20" s="2">
        <f t="shared" ref="H20:Q20" ca="1" si="14">IFERROR(H21*H2,"")</f>
        <v>499205000000000</v>
      </c>
      <c r="I20" s="2">
        <f t="shared" ca="1" si="14"/>
        <v>476000000000000</v>
      </c>
      <c r="J20" s="2">
        <f t="shared" ca="1" si="14"/>
        <v>100198000000000</v>
      </c>
      <c r="K20" s="2">
        <f t="shared" ca="1" si="14"/>
        <v>102340000000000</v>
      </c>
      <c r="L20" s="2">
        <f t="shared" ca="1" si="14"/>
        <v>87643500000000</v>
      </c>
      <c r="M20" s="2">
        <f t="shared" ca="1" si="14"/>
        <v>104660500000000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2380000000</v>
      </c>
      <c r="H21" s="2">
        <f>IFERROR(INDEX(D21:G21,COUNT(D21:G21)),"")</f>
        <v>2380000000</v>
      </c>
      <c r="I21" s="2">
        <f t="shared" ref="I21:Q21" si="15">IFERROR(INDEX(I51:I500,MATCH($C$7,$C$51:$C$500,0)),"")</f>
        <v>2380000000</v>
      </c>
      <c r="J21" s="2">
        <f t="shared" si="15"/>
        <v>2380000000</v>
      </c>
      <c r="K21" s="2">
        <f t="shared" si="15"/>
        <v>2380000000</v>
      </c>
      <c r="L21" s="2">
        <f t="shared" si="15"/>
        <v>2380000000</v>
      </c>
      <c r="M21" s="2">
        <f t="shared" si="15"/>
        <v>2380000000</v>
      </c>
      <c r="N21" s="2">
        <f t="shared" si="15"/>
        <v>2029999999.9999998</v>
      </c>
      <c r="O21" s="2">
        <f t="shared" si="15"/>
        <v>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8.6177986726370328</v>
      </c>
      <c r="H23" s="3">
        <f t="shared" ref="H23:Q23" si="16">IFERROR(H5/H6*100,"")</f>
        <v>34.471194690548131</v>
      </c>
      <c r="I23" s="3">
        <f t="shared" si="16"/>
        <v>24.987024205255977</v>
      </c>
      <c r="J23" s="3">
        <f t="shared" si="16"/>
        <v>26.514425885993205</v>
      </c>
      <c r="K23" s="3">
        <f t="shared" si="16"/>
        <v>23.308638618908446</v>
      </c>
      <c r="L23" s="3">
        <f t="shared" si="16"/>
        <v>23.356276853917841</v>
      </c>
      <c r="M23" s="3">
        <f t="shared" si="16"/>
        <v>28.384942969034217</v>
      </c>
      <c r="N23" s="3">
        <f t="shared" si="16"/>
        <v>25.362612756523696</v>
      </c>
      <c r="O23" s="3">
        <f t="shared" si="16"/>
        <v>19.630986498064821</v>
      </c>
      <c r="P23" s="3">
        <f t="shared" si="16"/>
        <v>4.7123426155684216</v>
      </c>
      <c r="Q23" s="3">
        <f t="shared" si="16"/>
        <v>18.661538832493431</v>
      </c>
    </row>
    <row r="24" spans="1:17" ht="15.5" x14ac:dyDescent="0.35">
      <c r="C24" t="s">
        <v>42</v>
      </c>
      <c r="D24" s="4">
        <f>IFERROR(_xlfn.RRI(5,I23,D23),"")</f>
        <v>-0.19176740447314011</v>
      </c>
      <c r="H24" s="4">
        <f t="shared" ref="H24:Q24" si="17">IFERROR(_xlfn.RRI(5,M23,H23),"")</f>
        <v>3.9617692567549767E-2</v>
      </c>
      <c r="I24" s="4">
        <f t="shared" si="17"/>
        <v>-2.9794511202648755E-3</v>
      </c>
      <c r="J24" s="4">
        <f t="shared" si="17"/>
        <v>6.1959662223945111E-2</v>
      </c>
      <c r="K24" s="4">
        <f t="shared" si="17"/>
        <v>0.37675293172149726</v>
      </c>
      <c r="L24" s="4">
        <f t="shared" si="17"/>
        <v>4.5902575257283473E-2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158.47</v>
      </c>
      <c r="H25" s="3">
        <f>IFERROR(INDEX(D25:G25,COUNT(D25:G25)),"")</f>
        <v>158.47</v>
      </c>
      <c r="I25" s="3">
        <f t="shared" ref="I25:Q25" si="18">IFERROR(INDEX(I51:I500,MATCH($C$25,$C$51:$C$500,0)),"")</f>
        <v>420.07</v>
      </c>
      <c r="J25" s="3">
        <f t="shared" si="18"/>
        <v>334.13</v>
      </c>
      <c r="K25" s="3">
        <f t="shared" si="18"/>
        <v>215.72</v>
      </c>
      <c r="L25" s="3">
        <f t="shared" si="18"/>
        <v>154.31</v>
      </c>
      <c r="M25" s="3">
        <f t="shared" si="18"/>
        <v>109.68</v>
      </c>
      <c r="N25" s="3">
        <f t="shared" si="18"/>
        <v>90.39</v>
      </c>
      <c r="O25" s="3">
        <f t="shared" si="18"/>
        <v>421027.9</v>
      </c>
      <c r="P25" s="3">
        <f t="shared" si="18"/>
        <v>243180.28</v>
      </c>
      <c r="Q25" s="3">
        <f t="shared" si="18"/>
        <v>188077.69</v>
      </c>
    </row>
    <row r="26" spans="1:17" ht="15.5" x14ac:dyDescent="0.35">
      <c r="C26" t="s">
        <v>45</v>
      </c>
      <c r="D26" s="4">
        <f>IFERROR(_xlfn.RRI(5,I25,D25),"")</f>
        <v>-0.17714165434938478</v>
      </c>
      <c r="H26" s="4">
        <f t="shared" ref="H26:Q26" si="19">IFERROR(_xlfn.RRI(5,M25,H25),"")</f>
        <v>7.6375795555449599E-2</v>
      </c>
      <c r="I26" s="4">
        <f t="shared" si="19"/>
        <v>0.35969110387882197</v>
      </c>
      <c r="J26" s="4">
        <f t="shared" si="19"/>
        <v>-0.76016038466979929</v>
      </c>
      <c r="K26" s="4">
        <f t="shared" si="19"/>
        <v>-0.754759376567391</v>
      </c>
      <c r="L26" s="4">
        <f t="shared" si="19"/>
        <v>-0.7585588128479378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360.54663865546217</v>
      </c>
      <c r="H27" s="3">
        <f t="shared" ref="H27:Q27" si="20">IFERROR(H4/H21,"")</f>
        <v>1442.1865546218487</v>
      </c>
      <c r="I27" s="3">
        <f t="shared" si="20"/>
        <v>1067.2386554621849</v>
      </c>
      <c r="J27" s="3">
        <f t="shared" si="20"/>
        <v>761.53193277310925</v>
      </c>
      <c r="K27" s="3">
        <f t="shared" si="20"/>
        <v>548.67478991596636</v>
      </c>
      <c r="L27" s="3">
        <f t="shared" si="20"/>
        <v>438.63655462184875</v>
      </c>
      <c r="M27" s="3">
        <f t="shared" si="20"/>
        <v>366.06722689075633</v>
      </c>
      <c r="N27" s="3">
        <f t="shared" si="20"/>
        <v>374.07142857142861</v>
      </c>
      <c r="O27" s="3" t="str">
        <f t="shared" si="20"/>
        <v/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-0.19510360771210089</v>
      </c>
      <c r="H28" s="4">
        <f t="shared" ref="H28:Q28" si="21">IFERROR(_xlfn.RRI(5,M27,H27),"")</f>
        <v>0.3155038353615085</v>
      </c>
      <c r="I28" s="4">
        <f t="shared" si="21"/>
        <v>0.2332791853466103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-0.62275335063203763</v>
      </c>
      <c r="I29" s="4">
        <f t="shared" si="22"/>
        <v>0.25720527938227633</v>
      </c>
      <c r="J29" s="4">
        <f t="shared" si="22"/>
        <v>0.54890598924531797</v>
      </c>
      <c r="K29" s="4">
        <f t="shared" si="22"/>
        <v>0.39796513511762033</v>
      </c>
      <c r="L29" s="4">
        <f t="shared" si="22"/>
        <v>0.40691101385849737</v>
      </c>
      <c r="M29" s="4">
        <f t="shared" si="22"/>
        <v>0.21340856289412552</v>
      </c>
      <c r="N29" s="4">
        <f t="shared" si="22"/>
        <v>-0.99978531113971303</v>
      </c>
      <c r="O29" s="4">
        <f t="shared" si="22"/>
        <v>0.73134063337701571</v>
      </c>
      <c r="P29" s="4">
        <f t="shared" si="22"/>
        <v>0.29297781145653157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0.35132526098137501</v>
      </c>
      <c r="I30" s="4">
        <f t="shared" si="23"/>
        <v>0.4014365117636608</v>
      </c>
      <c r="J30" s="4">
        <f t="shared" si="23"/>
        <v>0.38794773656311704</v>
      </c>
      <c r="K30" s="4">
        <f t="shared" si="23"/>
        <v>0.2508642613905771</v>
      </c>
      <c r="L30" s="4">
        <f t="shared" si="23"/>
        <v>0.19824043891465032</v>
      </c>
      <c r="M30" s="4">
        <f t="shared" si="23"/>
        <v>-2.1397522155702106E-2</v>
      </c>
      <c r="N30" s="4" t="str">
        <f t="shared" si="23"/>
        <v/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1838.88</v>
      </c>
      <c r="H32" s="3">
        <f>IFERROR(INDEX(D32:G32,COUNT(D32:G32)),"")</f>
        <v>1838.88</v>
      </c>
      <c r="I32" s="3">
        <f t="shared" ref="I32:Q32" si="24">IFERROR(INDEX(I51:I500,MATCH($C$32,$C$51:$C$500,0)),"")</f>
        <v>1680.35</v>
      </c>
      <c r="J32" s="3">
        <f t="shared" si="24"/>
        <v>1260.06</v>
      </c>
      <c r="K32" s="3">
        <f t="shared" si="24"/>
        <v>925.83</v>
      </c>
      <c r="L32" s="3">
        <f t="shared" si="24"/>
        <v>665</v>
      </c>
      <c r="M32" s="3">
        <f t="shared" si="24"/>
        <v>509.68</v>
      </c>
      <c r="N32" s="3">
        <f t="shared" si="24"/>
        <v>355.31</v>
      </c>
      <c r="O32" s="3">
        <f t="shared" si="24"/>
        <v>2138214.5</v>
      </c>
      <c r="P32" s="3">
        <f t="shared" si="24"/>
        <v>1718461.9</v>
      </c>
      <c r="Q32" s="3">
        <f t="shared" si="24"/>
        <v>1637482.08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114.05</v>
      </c>
      <c r="H33" s="3">
        <f>IFERROR(INDEX(D33:G33,COUNT(D33:G33)),"")</f>
        <v>114.05</v>
      </c>
      <c r="I33" s="3">
        <f t="shared" ref="I33:Q33" si="25">IFERROR(INDEX(I51:I500,MATCH($C$33,$C$51:$C$500,0)),"")</f>
        <v>119.02</v>
      </c>
      <c r="J33" s="3">
        <f t="shared" si="25"/>
        <v>33.409999999999997</v>
      </c>
      <c r="K33" s="3">
        <f t="shared" si="25"/>
        <v>46.44</v>
      </c>
      <c r="L33" s="3">
        <f t="shared" si="25"/>
        <v>55.38</v>
      </c>
      <c r="M33" s="3">
        <f t="shared" si="25"/>
        <v>86.28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1323.44</v>
      </c>
      <c r="H34" s="3">
        <f>IFERROR(INDEX(D34:G34,COUNT(D34:G34)),"")</f>
        <v>1323.44</v>
      </c>
      <c r="I34" s="3">
        <f t="shared" ref="I34:Q34" si="26">IFERROR(INDEX(I51:I500,MATCH($C$34,$C$51:$C$500,0)),"")</f>
        <v>476.11</v>
      </c>
      <c r="J34" s="3">
        <f t="shared" si="26"/>
        <v>126</v>
      </c>
      <c r="K34" s="3">
        <f t="shared" si="26"/>
        <v>199.33</v>
      </c>
      <c r="L34" s="3">
        <f t="shared" si="26"/>
        <v>238.64</v>
      </c>
      <c r="M34" s="3">
        <f t="shared" si="26"/>
        <v>400.94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582.6</v>
      </c>
      <c r="H35" s="3">
        <f>IFERROR(INDEX(D35:G35,COUNT(D35:G35)),"")</f>
        <v>582.6</v>
      </c>
      <c r="I35" s="3">
        <f t="shared" ref="I35:Q35" si="27">IFERROR(INDEX(I51:I500,MATCH($C$35,$C$51:$C$500,0)),"")</f>
        <v>187.69</v>
      </c>
      <c r="J35" s="3">
        <f t="shared" si="27"/>
        <v>55.37</v>
      </c>
      <c r="K35" s="3">
        <f t="shared" si="27"/>
        <v>78.489999999999995</v>
      </c>
      <c r="L35" s="3">
        <f t="shared" si="27"/>
        <v>84.09</v>
      </c>
      <c r="M35" s="3">
        <f t="shared" si="27"/>
        <v>120.32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  <c r="Q50" t="s">
        <v>907</v>
      </c>
    </row>
    <row r="51" spans="2:17" ht="15.5" x14ac:dyDescent="0.35">
      <c r="B51" t="s">
        <v>71</v>
      </c>
      <c r="C51" t="s">
        <v>5</v>
      </c>
      <c r="D51" s="5">
        <v>858101000000</v>
      </c>
      <c r="E51" s="5">
        <v>617169000000</v>
      </c>
      <c r="F51" s="5">
        <v>588741000000</v>
      </c>
      <c r="G51" s="5">
        <v>560566000000</v>
      </c>
      <c r="I51" s="5">
        <v>2540028000000</v>
      </c>
      <c r="J51" s="5">
        <v>1812446000000</v>
      </c>
      <c r="K51" s="5">
        <v>1305846000000</v>
      </c>
      <c r="L51" s="5">
        <v>1043955000000</v>
      </c>
      <c r="M51" s="5">
        <v>871240000000</v>
      </c>
      <c r="N51" s="5">
        <v>759365000000</v>
      </c>
      <c r="O51" s="5">
        <v>489860000000</v>
      </c>
      <c r="P51" s="5">
        <v>293370000000</v>
      </c>
      <c r="Q51" s="5">
        <v>127477000000</v>
      </c>
    </row>
    <row r="52" spans="2:17" ht="15.5" x14ac:dyDescent="0.35">
      <c r="C52" t="s">
        <v>72</v>
      </c>
      <c r="D52" s="5">
        <v>-372571000000</v>
      </c>
      <c r="E52" s="5">
        <v>-322931000000</v>
      </c>
      <c r="F52" s="5">
        <v>-304776000000</v>
      </c>
      <c r="G52" s="5">
        <v>-285456000000</v>
      </c>
      <c r="I52" s="5">
        <v>-1167028000000</v>
      </c>
      <c r="J52" s="5">
        <v>-755402000000</v>
      </c>
      <c r="K52" s="5">
        <v>-534235000000</v>
      </c>
      <c r="L52" s="5">
        <v>-444380000000</v>
      </c>
      <c r="M52" s="5">
        <v>-395238000000</v>
      </c>
      <c r="N52" s="5">
        <v>-389289000000</v>
      </c>
      <c r="O52" s="5">
        <v>-252595000000</v>
      </c>
      <c r="P52" s="5">
        <v>-156566000000</v>
      </c>
      <c r="Q52" s="5">
        <v>-78140000000</v>
      </c>
    </row>
    <row r="53" spans="2:17" ht="15.5" x14ac:dyDescent="0.35">
      <c r="C53" t="s">
        <v>73</v>
      </c>
      <c r="D53" s="5">
        <v>485530000000</v>
      </c>
      <c r="E53" s="5">
        <v>294238000000</v>
      </c>
      <c r="F53" s="5">
        <v>283965000000</v>
      </c>
      <c r="G53" s="5">
        <v>275110000000</v>
      </c>
      <c r="I53" s="5">
        <v>1373000000000</v>
      </c>
      <c r="J53" s="5">
        <v>1057044000000</v>
      </c>
      <c r="K53" s="5">
        <v>771611000000</v>
      </c>
      <c r="L53" s="5">
        <v>599575000000</v>
      </c>
      <c r="M53" s="5">
        <v>476002000000</v>
      </c>
      <c r="N53" s="5">
        <v>370076000000</v>
      </c>
      <c r="O53" s="5">
        <v>237265000000</v>
      </c>
      <c r="P53" s="5">
        <v>136804000000</v>
      </c>
      <c r="Q53" s="5">
        <v>49337000000</v>
      </c>
    </row>
    <row r="54" spans="2:17" ht="15.5" x14ac:dyDescent="0.35">
      <c r="C54" t="s">
        <v>74</v>
      </c>
      <c r="D54" s="5">
        <v>-36514000000</v>
      </c>
      <c r="E54" s="5">
        <v>-28933000000</v>
      </c>
      <c r="F54" s="5">
        <v>-26235000000</v>
      </c>
      <c r="G54" s="5">
        <v>-30298000000</v>
      </c>
      <c r="I54" s="5">
        <v>-108349000000</v>
      </c>
      <c r="J54" s="5">
        <v>-82230000000</v>
      </c>
      <c r="K54" s="5">
        <v>-87596000000</v>
      </c>
      <c r="L54" s="5">
        <v>-72792000000</v>
      </c>
      <c r="M54" s="5">
        <v>-57614000000</v>
      </c>
      <c r="N54" s="5">
        <v>-58794000000</v>
      </c>
      <c r="O54" s="5">
        <v>-44246000000</v>
      </c>
      <c r="P54" s="5">
        <v>-37268000000</v>
      </c>
      <c r="Q54" s="5">
        <v>-24716000000</v>
      </c>
    </row>
    <row r="55" spans="2:17" ht="15.5" x14ac:dyDescent="0.35">
      <c r="C55" t="s">
        <v>75</v>
      </c>
      <c r="D55" s="5">
        <v>-1303000000</v>
      </c>
      <c r="E55" s="5">
        <v>-2164000000</v>
      </c>
      <c r="F55" s="5">
        <v>-1295000000</v>
      </c>
      <c r="G55" s="5">
        <v>-1066000000</v>
      </c>
      <c r="I55" s="5">
        <v>-5297000000</v>
      </c>
      <c r="J55" s="5">
        <v>-5451000000</v>
      </c>
      <c r="K55" s="5">
        <v>-5264000000</v>
      </c>
      <c r="L55" s="5">
        <v>-2032000000</v>
      </c>
      <c r="M55" s="5">
        <v>-1112000000</v>
      </c>
      <c r="N55" s="5">
        <v>-1524000000</v>
      </c>
      <c r="O55" s="5">
        <v>-1720000000</v>
      </c>
      <c r="P55" s="5">
        <v>-2975000000</v>
      </c>
      <c r="Q55" s="5">
        <v>-636000000</v>
      </c>
    </row>
    <row r="56" spans="2:17" ht="15.5" x14ac:dyDescent="0.35">
      <c r="C56" t="s">
        <v>77</v>
      </c>
      <c r="D56" s="5">
        <v>-32257000000</v>
      </c>
      <c r="E56" s="5">
        <v>-47728000000</v>
      </c>
      <c r="F56" s="5">
        <v>-27439000000</v>
      </c>
      <c r="G56" s="5">
        <v>-26267000000</v>
      </c>
      <c r="I56" s="5">
        <v>-125660000000</v>
      </c>
      <c r="J56" s="5">
        <v>-79376000000</v>
      </c>
      <c r="K56" s="5">
        <v>-82470000000</v>
      </c>
      <c r="L56" s="5">
        <v>-69842000000</v>
      </c>
      <c r="M56" s="5">
        <v>-55921000000</v>
      </c>
      <c r="N56" s="5">
        <v>-55796000000</v>
      </c>
      <c r="O56" s="5">
        <v>-41935000000</v>
      </c>
      <c r="P56" s="5">
        <v>-34568000000</v>
      </c>
      <c r="Q56" s="5">
        <v>-25247000000</v>
      </c>
    </row>
    <row r="57" spans="2:17" ht="15.5" x14ac:dyDescent="0.35">
      <c r="C57" t="s">
        <v>78</v>
      </c>
      <c r="D57" s="5">
        <v>138000000</v>
      </c>
      <c r="E57" s="5">
        <v>907000000</v>
      </c>
      <c r="F57" s="5">
        <v>90000000</v>
      </c>
      <c r="G57" s="5">
        <v>-87000000</v>
      </c>
      <c r="I57" s="5">
        <v>1008000000</v>
      </c>
      <c r="J57" s="5">
        <v>309000000</v>
      </c>
      <c r="K57" s="5">
        <v>50000000</v>
      </c>
    </row>
    <row r="58" spans="2:17" ht="15.5" x14ac:dyDescent="0.35">
      <c r="C58" t="s">
        <v>79</v>
      </c>
      <c r="D58" s="5">
        <v>449016000000</v>
      </c>
      <c r="E58" s="5">
        <v>265305000000</v>
      </c>
      <c r="F58" s="5">
        <v>257730000000</v>
      </c>
      <c r="G58" s="5">
        <v>244812000000</v>
      </c>
      <c r="I58" s="5">
        <v>1264651000000</v>
      </c>
      <c r="J58" s="5">
        <v>974814000000</v>
      </c>
      <c r="K58" s="5">
        <v>684015000000</v>
      </c>
      <c r="L58" s="5">
        <v>526783000000</v>
      </c>
      <c r="M58" s="5">
        <v>418388000000</v>
      </c>
      <c r="N58" s="5">
        <v>311282000000</v>
      </c>
      <c r="O58" s="5">
        <v>193019000000</v>
      </c>
      <c r="P58" s="5">
        <v>99536000000</v>
      </c>
      <c r="Q58" s="5">
        <v>24621000000</v>
      </c>
    </row>
    <row r="59" spans="2:17" ht="15.5" x14ac:dyDescent="0.35">
      <c r="C59" t="s">
        <v>80</v>
      </c>
      <c r="D59" s="5">
        <v>-29052000000</v>
      </c>
      <c r="E59" s="5">
        <v>-23243000000</v>
      </c>
      <c r="F59" s="5">
        <v>-18176000000</v>
      </c>
      <c r="G59" s="5">
        <v>-20115000000</v>
      </c>
      <c r="I59" s="5">
        <v>-81347000000</v>
      </c>
      <c r="J59" s="5">
        <v>-70068000000</v>
      </c>
      <c r="K59" s="5">
        <v>-91925000000</v>
      </c>
      <c r="L59" s="5">
        <v>-81050000000</v>
      </c>
      <c r="M59" s="5">
        <v>-85620000000</v>
      </c>
      <c r="N59" s="5">
        <v>-76361000000</v>
      </c>
      <c r="O59" s="5">
        <v>-46566000000</v>
      </c>
      <c r="P59" s="5">
        <v>-24018000000</v>
      </c>
      <c r="Q59" s="5">
        <v>-13003000000</v>
      </c>
    </row>
    <row r="60" spans="2:17" ht="15.5" x14ac:dyDescent="0.35">
      <c r="C60" t="s">
        <v>366</v>
      </c>
      <c r="D60" s="5">
        <v>541000000</v>
      </c>
      <c r="E60" s="5">
        <v>961000000</v>
      </c>
      <c r="F60" s="5">
        <v>3124000000</v>
      </c>
      <c r="G60" s="5">
        <v>2155000000</v>
      </c>
      <c r="I60" s="5">
        <v>6919000000</v>
      </c>
      <c r="J60" s="5">
        <v>9723000000</v>
      </c>
      <c r="K60" s="5">
        <v>7282000000</v>
      </c>
      <c r="L60" s="5">
        <v>2438000000</v>
      </c>
      <c r="M60" s="5">
        <v>2204000000</v>
      </c>
      <c r="N60" s="5">
        <v>689000000</v>
      </c>
      <c r="O60" s="5">
        <v>730000000</v>
      </c>
      <c r="P60" s="5">
        <v>280000000</v>
      </c>
      <c r="Q60" s="5">
        <v>315000000</v>
      </c>
    </row>
    <row r="61" spans="2:17" ht="15.5" x14ac:dyDescent="0.35">
      <c r="C61" t="s">
        <v>26</v>
      </c>
      <c r="D61" s="5">
        <v>-31516000000</v>
      </c>
      <c r="E61" s="5">
        <v>-25442000000</v>
      </c>
      <c r="F61" s="5">
        <v>-21300000000</v>
      </c>
      <c r="G61" s="5">
        <v>-22270000000</v>
      </c>
      <c r="I61" s="5">
        <v>-89504000000</v>
      </c>
      <c r="J61" s="5">
        <v>-79791000000</v>
      </c>
      <c r="K61" s="5">
        <v>-99207000000</v>
      </c>
      <c r="L61" s="5">
        <v>-83488000000</v>
      </c>
      <c r="M61" s="5">
        <v>-87824000000</v>
      </c>
      <c r="N61" s="5">
        <v>-77050000000</v>
      </c>
      <c r="O61" s="5">
        <v>-47296000000</v>
      </c>
      <c r="P61" s="5">
        <v>-24298000000</v>
      </c>
      <c r="Q61" s="5">
        <v>-13318000000</v>
      </c>
    </row>
    <row r="62" spans="2:17" ht="15.5" x14ac:dyDescent="0.35">
      <c r="C62" t="s">
        <v>81</v>
      </c>
      <c r="D62" s="5">
        <v>-29052000000</v>
      </c>
      <c r="E62" s="5">
        <v>-23243000000</v>
      </c>
      <c r="F62" s="5">
        <v>-18176000000</v>
      </c>
      <c r="G62" s="5">
        <v>-20115000000</v>
      </c>
      <c r="I62" s="5">
        <v>-81347000000</v>
      </c>
      <c r="J62" s="5">
        <v>-70068000000</v>
      </c>
      <c r="K62" s="5">
        <v>-91925000000</v>
      </c>
      <c r="L62" s="5">
        <v>-81050000000</v>
      </c>
      <c r="M62" s="5">
        <v>-85620000000</v>
      </c>
      <c r="N62" s="5">
        <v>-76361000000</v>
      </c>
      <c r="O62" s="5">
        <v>-46566000000</v>
      </c>
      <c r="P62" s="5">
        <v>-24018000000</v>
      </c>
      <c r="Q62" s="5">
        <v>-13003000000</v>
      </c>
    </row>
    <row r="63" spans="2:17" ht="15.5" x14ac:dyDescent="0.35">
      <c r="C63" t="s">
        <v>28</v>
      </c>
      <c r="D63" s="5">
        <v>419964000000</v>
      </c>
      <c r="E63" s="5">
        <v>242062000000</v>
      </c>
      <c r="F63" s="5">
        <v>239554000000</v>
      </c>
      <c r="G63" s="5">
        <v>224697000000</v>
      </c>
      <c r="I63" s="5">
        <v>1183304000000</v>
      </c>
      <c r="J63" s="5">
        <v>904746000000</v>
      </c>
      <c r="K63" s="5">
        <v>592090000000</v>
      </c>
      <c r="L63" s="5">
        <v>445733000000</v>
      </c>
      <c r="M63" s="5">
        <v>332768000000</v>
      </c>
      <c r="N63" s="5">
        <v>234921000000</v>
      </c>
      <c r="O63" s="5">
        <v>146453000000</v>
      </c>
      <c r="P63" s="5">
        <v>75518000000</v>
      </c>
      <c r="Q63" s="5">
        <v>11618000000</v>
      </c>
    </row>
    <row r="64" spans="2:17" ht="15.5" x14ac:dyDescent="0.35">
      <c r="C64" t="s">
        <v>27</v>
      </c>
      <c r="D64" s="5">
        <v>-42071000000</v>
      </c>
      <c r="E64" s="5">
        <v>-65202000000</v>
      </c>
      <c r="F64" s="5">
        <v>-31425000000</v>
      </c>
      <c r="G64" s="5">
        <v>-26683000000</v>
      </c>
      <c r="I64" s="5">
        <v>-181358000000</v>
      </c>
      <c r="J64" s="5">
        <v>-107926000000</v>
      </c>
      <c r="K64" s="5">
        <v>-77603000000</v>
      </c>
      <c r="L64" s="5">
        <v>-77891000000</v>
      </c>
      <c r="M64" s="5">
        <v>-71317000000</v>
      </c>
      <c r="N64" s="5">
        <v>-51780000000</v>
      </c>
      <c r="O64" s="5">
        <v>-39818000000</v>
      </c>
      <c r="P64" s="5">
        <v>-13927000000</v>
      </c>
      <c r="Q64" s="5">
        <v>36017000000</v>
      </c>
    </row>
    <row r="65" spans="2:17" ht="15.5" x14ac:dyDescent="0.35">
      <c r="C65" t="s">
        <v>82</v>
      </c>
      <c r="D65" s="5">
        <v>-41636000000</v>
      </c>
      <c r="E65" s="5">
        <v>-63924000000</v>
      </c>
      <c r="F65" s="5">
        <v>-30775000000</v>
      </c>
      <c r="G65" s="5">
        <v>-26351000000</v>
      </c>
      <c r="I65" s="5">
        <v>-178769000000</v>
      </c>
      <c r="J65" s="5">
        <v>-106763000000</v>
      </c>
      <c r="K65" s="5">
        <v>-76797000000</v>
      </c>
      <c r="L65" s="5">
        <v>-77208000000</v>
      </c>
      <c r="M65" s="5">
        <v>-70708000000</v>
      </c>
      <c r="N65" s="5">
        <v>-51367000000</v>
      </c>
      <c r="O65" s="5">
        <v>-39272000000</v>
      </c>
      <c r="P65" s="5">
        <v>-13486000000</v>
      </c>
      <c r="Q65" s="5">
        <v>36308000000</v>
      </c>
    </row>
    <row r="66" spans="2:17" ht="15.5" x14ac:dyDescent="0.35">
      <c r="C66" t="s">
        <v>367</v>
      </c>
      <c r="D66" s="5">
        <v>-435000000</v>
      </c>
      <c r="E66" s="5">
        <v>-1278000000</v>
      </c>
      <c r="F66" s="5">
        <v>-650000000</v>
      </c>
      <c r="G66" s="5">
        <v>-332000000</v>
      </c>
      <c r="I66" s="5">
        <v>-2589000000</v>
      </c>
      <c r="J66" s="5">
        <v>-1163000000</v>
      </c>
      <c r="K66" s="5">
        <v>-806000000</v>
      </c>
      <c r="L66" s="5">
        <v>-683000000</v>
      </c>
      <c r="M66" s="5">
        <v>-609000000</v>
      </c>
      <c r="N66" s="5">
        <v>-413000000</v>
      </c>
      <c r="O66" s="5">
        <v>-546000000</v>
      </c>
      <c r="P66" s="5">
        <v>-441000000</v>
      </c>
      <c r="Q66" s="5">
        <v>-291000000</v>
      </c>
    </row>
    <row r="67" spans="2:17" ht="15.5" x14ac:dyDescent="0.35">
      <c r="C67" t="s">
        <v>84</v>
      </c>
      <c r="D67" s="5">
        <v>-42071000000</v>
      </c>
      <c r="E67" s="5">
        <v>-65202000000</v>
      </c>
      <c r="F67" s="5">
        <v>-31425000000</v>
      </c>
      <c r="G67" s="5">
        <v>-26683000000</v>
      </c>
      <c r="I67" s="5">
        <v>-181358000000</v>
      </c>
      <c r="J67" s="5">
        <v>-107926000000</v>
      </c>
      <c r="K67" s="5">
        <v>-77603000000</v>
      </c>
      <c r="L67" s="5">
        <v>-77891000000</v>
      </c>
      <c r="M67" s="5">
        <v>-71317000000</v>
      </c>
      <c r="N67" s="5">
        <v>-51780000000</v>
      </c>
      <c r="O67" s="5">
        <v>-39818000000</v>
      </c>
      <c r="P67" s="5">
        <v>-13927000000</v>
      </c>
      <c r="Q67" s="5">
        <v>36017000000</v>
      </c>
    </row>
    <row r="68" spans="2:17" ht="15.5" x14ac:dyDescent="0.35">
      <c r="C68" t="s">
        <v>85</v>
      </c>
      <c r="D68" s="5">
        <v>377893000000</v>
      </c>
      <c r="E68" s="5">
        <v>176860000000</v>
      </c>
      <c r="F68" s="5">
        <v>208129000000</v>
      </c>
      <c r="G68" s="5">
        <v>198014000000</v>
      </c>
      <c r="I68" s="5">
        <v>1001946000000</v>
      </c>
      <c r="J68" s="5">
        <v>796820000000</v>
      </c>
      <c r="K68" s="5">
        <v>514487000000</v>
      </c>
      <c r="L68" s="5">
        <v>367842000000</v>
      </c>
      <c r="M68" s="5">
        <v>261451000000</v>
      </c>
      <c r="N68" s="5">
        <v>183141000000</v>
      </c>
      <c r="O68" s="5">
        <v>106635000000</v>
      </c>
      <c r="P68" s="5">
        <v>61591000000</v>
      </c>
      <c r="Q68" s="5">
        <v>47635000000</v>
      </c>
    </row>
    <row r="69" spans="2:17" ht="15.5" x14ac:dyDescent="0.35">
      <c r="C69" t="s">
        <v>86</v>
      </c>
      <c r="E69" s="5">
        <v>-74000000</v>
      </c>
      <c r="I69" s="5">
        <v>-74000000</v>
      </c>
      <c r="J69" s="5">
        <v>-107000000</v>
      </c>
      <c r="K69" s="5">
        <v>-27000000</v>
      </c>
      <c r="L69" s="5">
        <v>2401000000</v>
      </c>
      <c r="M69" s="5">
        <v>83413000000</v>
      </c>
      <c r="N69" s="5">
        <v>-552000000</v>
      </c>
      <c r="O69" s="5">
        <v>-323000000</v>
      </c>
      <c r="P69" s="5">
        <v>-41081000000</v>
      </c>
      <c r="Q69" s="5">
        <v>29760000000</v>
      </c>
    </row>
    <row r="70" spans="2:17" ht="15.5" x14ac:dyDescent="0.35">
      <c r="C70" t="s">
        <v>87</v>
      </c>
      <c r="D70" s="5">
        <v>377893000000</v>
      </c>
      <c r="E70" s="5">
        <v>176786000000</v>
      </c>
      <c r="F70" s="5">
        <v>208129000000</v>
      </c>
      <c r="G70" s="5">
        <v>198014000000</v>
      </c>
      <c r="I70" s="5">
        <v>1001872000000</v>
      </c>
      <c r="J70" s="5">
        <v>796713000000</v>
      </c>
      <c r="K70" s="5">
        <v>514460000000</v>
      </c>
      <c r="L70" s="5">
        <v>370243000000</v>
      </c>
      <c r="M70" s="5">
        <v>344864000000</v>
      </c>
      <c r="N70" s="5">
        <v>182589000000</v>
      </c>
      <c r="O70" s="5">
        <v>106312000000</v>
      </c>
      <c r="P70" s="5">
        <v>20510000000</v>
      </c>
      <c r="Q70" s="5">
        <v>77395000000</v>
      </c>
    </row>
    <row r="71" spans="2:17" ht="15.5" x14ac:dyDescent="0.35">
      <c r="C71" t="s">
        <v>88</v>
      </c>
      <c r="D71" s="5">
        <v>377893000000</v>
      </c>
      <c r="E71" s="5">
        <v>176860000000</v>
      </c>
      <c r="F71" s="5">
        <v>208129000000</v>
      </c>
      <c r="G71" s="5">
        <v>198014000000</v>
      </c>
      <c r="I71" s="5">
        <v>1001946000000</v>
      </c>
      <c r="J71" s="5">
        <v>796820000000</v>
      </c>
      <c r="K71" s="5">
        <v>514487000000</v>
      </c>
      <c r="L71" s="5">
        <v>367842000000</v>
      </c>
      <c r="M71" s="5">
        <v>261451000000</v>
      </c>
      <c r="N71" s="5">
        <v>183141000000</v>
      </c>
      <c r="O71" s="5">
        <v>106635000000</v>
      </c>
      <c r="P71" s="5">
        <v>61591000000</v>
      </c>
      <c r="Q71" s="5">
        <v>47635000000</v>
      </c>
    </row>
    <row r="72" spans="2:17" ht="15.5" x14ac:dyDescent="0.35">
      <c r="C72" t="s">
        <v>7</v>
      </c>
      <c r="D72" s="5">
        <v>377755000000</v>
      </c>
      <c r="E72" s="5">
        <v>175879000000</v>
      </c>
      <c r="F72" s="5">
        <v>208039000000</v>
      </c>
      <c r="G72" s="5">
        <v>198101000000</v>
      </c>
      <c r="I72" s="5">
        <v>1000864000000</v>
      </c>
      <c r="J72" s="5">
        <v>796404000000</v>
      </c>
      <c r="K72" s="5">
        <v>514410000000</v>
      </c>
      <c r="L72" s="5">
        <v>370243000000</v>
      </c>
      <c r="M72" s="5">
        <v>344864000000</v>
      </c>
      <c r="N72" s="5">
        <v>182589000000</v>
      </c>
      <c r="O72" s="5">
        <v>106312000000</v>
      </c>
      <c r="P72" s="5">
        <v>20510000000</v>
      </c>
      <c r="Q72" s="5">
        <v>77395000000</v>
      </c>
    </row>
    <row r="73" spans="2:17" ht="15.5" x14ac:dyDescent="0.35">
      <c r="C73" t="s">
        <v>90</v>
      </c>
      <c r="D73" s="5">
        <v>377893000000</v>
      </c>
      <c r="E73" s="5">
        <v>176860000000</v>
      </c>
      <c r="F73" s="5">
        <v>208129000000</v>
      </c>
      <c r="G73" s="5">
        <v>198014000000</v>
      </c>
      <c r="I73" s="5">
        <v>1001946000000</v>
      </c>
      <c r="J73" s="5">
        <v>796820000000</v>
      </c>
      <c r="K73" s="5">
        <v>514487000000</v>
      </c>
      <c r="L73" s="5">
        <v>367842000000</v>
      </c>
      <c r="M73" s="5">
        <v>261451000000</v>
      </c>
      <c r="N73" s="5">
        <v>183141000000</v>
      </c>
      <c r="O73" s="5">
        <v>106635000000</v>
      </c>
      <c r="P73" s="5">
        <v>61591000000</v>
      </c>
      <c r="Q73" s="5">
        <v>47635000000</v>
      </c>
    </row>
    <row r="74" spans="2:17" ht="15.5" x14ac:dyDescent="0.35">
      <c r="C74" t="s">
        <v>91</v>
      </c>
      <c r="D74" s="5">
        <v>377893000000</v>
      </c>
      <c r="E74" s="5">
        <v>176786000000</v>
      </c>
      <c r="F74" s="5">
        <v>208129000000</v>
      </c>
      <c r="G74" s="5">
        <v>198014000000</v>
      </c>
      <c r="I74" s="5">
        <v>1001872000000</v>
      </c>
      <c r="J74" s="5">
        <v>796713000000</v>
      </c>
      <c r="K74" s="5">
        <v>514460000000</v>
      </c>
      <c r="L74" s="5">
        <v>370243000000</v>
      </c>
      <c r="M74" s="5">
        <v>344864000000</v>
      </c>
      <c r="N74" s="5">
        <v>182589000000</v>
      </c>
      <c r="O74" s="5">
        <v>106312000000</v>
      </c>
      <c r="P74" s="5">
        <v>20510000000</v>
      </c>
      <c r="Q74" s="5">
        <v>77395000000</v>
      </c>
    </row>
    <row r="75" spans="2:17" ht="15.5" x14ac:dyDescent="0.35">
      <c r="C75" t="s">
        <v>92</v>
      </c>
      <c r="D75" s="5">
        <v>377893000000</v>
      </c>
      <c r="E75" s="5">
        <v>176786000000</v>
      </c>
      <c r="F75" s="5">
        <v>208129000000</v>
      </c>
      <c r="G75" s="5">
        <v>198014000000</v>
      </c>
      <c r="I75" s="5">
        <v>1001872000000</v>
      </c>
      <c r="J75" s="5">
        <v>796713000000</v>
      </c>
      <c r="K75" s="5">
        <v>514460000000</v>
      </c>
      <c r="L75" s="5">
        <v>370243000000</v>
      </c>
      <c r="M75" s="5">
        <v>344864000000</v>
      </c>
      <c r="N75" s="5">
        <v>182589000000</v>
      </c>
      <c r="O75" s="5">
        <v>106312000000</v>
      </c>
      <c r="P75" s="5">
        <v>20510000000</v>
      </c>
      <c r="Q75" s="5">
        <v>77395000000</v>
      </c>
    </row>
    <row r="77" spans="2:17" ht="15.5" x14ac:dyDescent="0.35">
      <c r="B77" t="s">
        <v>93</v>
      </c>
      <c r="C77" t="s">
        <v>94</v>
      </c>
    </row>
    <row r="78" spans="2:17" ht="15.5" x14ac:dyDescent="0.35">
      <c r="C78" t="s">
        <v>95</v>
      </c>
    </row>
    <row r="79" spans="2:17" ht="15.5" x14ac:dyDescent="0.35">
      <c r="C79" t="s">
        <v>19</v>
      </c>
      <c r="D79" s="5">
        <v>255826000000</v>
      </c>
      <c r="E79" s="5">
        <v>255781000000</v>
      </c>
      <c r="F79" s="5">
        <v>471212000000</v>
      </c>
      <c r="G79" s="5">
        <v>506134000000</v>
      </c>
      <c r="I79" s="5">
        <v>255781000000</v>
      </c>
      <c r="J79" s="5">
        <v>217005000000</v>
      </c>
      <c r="K79" s="5">
        <v>403869000000</v>
      </c>
      <c r="L79" s="5">
        <v>237192000000</v>
      </c>
      <c r="M79" s="5">
        <v>50497000000</v>
      </c>
      <c r="N79" s="5">
        <v>78963000000</v>
      </c>
      <c r="O79" s="5">
        <v>68151000000</v>
      </c>
      <c r="P79" s="5">
        <v>62245000000</v>
      </c>
      <c r="Q79" s="5">
        <v>40450000000</v>
      </c>
    </row>
    <row r="80" spans="2:17" ht="15.5" x14ac:dyDescent="0.35">
      <c r="C80" t="s">
        <v>96</v>
      </c>
      <c r="D80" s="5">
        <v>823917000000</v>
      </c>
      <c r="E80" s="5">
        <v>615774000000</v>
      </c>
      <c r="F80" s="5">
        <v>602142000000</v>
      </c>
      <c r="G80" s="5">
        <v>521473000000</v>
      </c>
      <c r="I80" s="5">
        <v>615774000000</v>
      </c>
      <c r="J80" s="5">
        <v>630100000000</v>
      </c>
      <c r="K80" s="5">
        <v>264064000000</v>
      </c>
      <c r="L80" s="5">
        <v>196774000000</v>
      </c>
      <c r="M80" s="5">
        <v>225108000000</v>
      </c>
      <c r="N80" s="5">
        <v>104303000000</v>
      </c>
      <c r="O80" s="5">
        <v>50068000000</v>
      </c>
      <c r="P80" s="5">
        <v>41598000000</v>
      </c>
      <c r="Q80" s="5">
        <v>22780000000</v>
      </c>
    </row>
    <row r="81" spans="3:17" ht="15.5" x14ac:dyDescent="0.35">
      <c r="C81" t="s">
        <v>98</v>
      </c>
      <c r="D81" s="5">
        <v>286541000000</v>
      </c>
      <c r="E81" s="5">
        <v>194024000000</v>
      </c>
      <c r="F81" s="5">
        <v>203726000000</v>
      </c>
      <c r="G81" s="5">
        <v>136309000000</v>
      </c>
      <c r="I81" s="5">
        <v>194024000000</v>
      </c>
      <c r="J81" s="5">
        <v>338590000000</v>
      </c>
      <c r="K81" s="5">
        <v>47057000000</v>
      </c>
      <c r="L81" s="5">
        <v>49277000000</v>
      </c>
      <c r="M81" s="5">
        <v>105285000000</v>
      </c>
      <c r="N81" s="5">
        <v>92680000000</v>
      </c>
      <c r="O81" s="5">
        <v>147885000000</v>
      </c>
      <c r="P81" s="5">
        <v>114054000000</v>
      </c>
      <c r="Q81" s="5">
        <v>42686000000</v>
      </c>
    </row>
    <row r="82" spans="3:17" ht="15.5" x14ac:dyDescent="0.35">
      <c r="C82" t="s">
        <v>97</v>
      </c>
      <c r="D82" s="5">
        <v>82237000000</v>
      </c>
      <c r="E82" s="5">
        <v>84592000000</v>
      </c>
      <c r="F82" s="5">
        <v>38891000000</v>
      </c>
      <c r="G82" s="5">
        <v>23251000000</v>
      </c>
      <c r="I82" s="5">
        <v>84592000000</v>
      </c>
      <c r="J82" s="5">
        <v>1981000000</v>
      </c>
      <c r="K82" s="5">
        <v>10683000000</v>
      </c>
      <c r="L82" s="5">
        <v>3678000000</v>
      </c>
      <c r="M82" s="5">
        <v>126000000</v>
      </c>
      <c r="N82" s="5">
        <v>50000000</v>
      </c>
      <c r="O82" s="5">
        <v>67000000</v>
      </c>
      <c r="P82" s="5">
        <v>286000000</v>
      </c>
      <c r="Q82" s="5">
        <v>394000000</v>
      </c>
    </row>
    <row r="83" spans="3:17" ht="15.5" x14ac:dyDescent="0.35">
      <c r="C83" t="s">
        <v>99</v>
      </c>
      <c r="D83" s="5">
        <v>823917000000</v>
      </c>
      <c r="E83" s="5">
        <v>615774000000</v>
      </c>
      <c r="F83" s="5">
        <v>602142000000</v>
      </c>
      <c r="G83" s="5">
        <v>521473000000</v>
      </c>
      <c r="I83" s="5">
        <v>615774000000</v>
      </c>
      <c r="J83" s="5">
        <v>630100000000</v>
      </c>
      <c r="K83" s="5">
        <v>264064000000</v>
      </c>
      <c r="L83" s="5">
        <v>196774000000</v>
      </c>
      <c r="M83" s="5">
        <v>225108000000</v>
      </c>
      <c r="N83" s="5">
        <v>104303000000</v>
      </c>
      <c r="O83" s="5">
        <v>50068000000</v>
      </c>
      <c r="P83" s="5">
        <v>41598000000</v>
      </c>
      <c r="Q83" s="5">
        <v>22780000000</v>
      </c>
    </row>
    <row r="84" spans="3:17" ht="15.5" x14ac:dyDescent="0.35">
      <c r="C84" t="s">
        <v>100</v>
      </c>
      <c r="D84" s="5">
        <v>115000000</v>
      </c>
      <c r="E84" s="5">
        <v>1705000000</v>
      </c>
      <c r="F84" s="5">
        <v>49000000</v>
      </c>
      <c r="G84" s="5">
        <v>12000000</v>
      </c>
      <c r="I84" s="5">
        <v>1705000000</v>
      </c>
      <c r="J84" s="5">
        <v>946000000</v>
      </c>
      <c r="K84" s="5">
        <v>555000000</v>
      </c>
      <c r="L84" s="5">
        <v>1327000000</v>
      </c>
      <c r="M84" s="5">
        <v>1465000000</v>
      </c>
      <c r="N84" s="5">
        <v>1208000000</v>
      </c>
      <c r="O84" s="5">
        <v>84000000</v>
      </c>
      <c r="P84" s="5">
        <v>105000000</v>
      </c>
      <c r="Q84" s="5">
        <v>105000000</v>
      </c>
    </row>
    <row r="85" spans="3:17" ht="15.5" x14ac:dyDescent="0.35">
      <c r="C85" t="s">
        <v>101</v>
      </c>
      <c r="D85" s="5">
        <v>115000000</v>
      </c>
      <c r="E85" s="5">
        <v>1705000000</v>
      </c>
      <c r="F85" s="5">
        <v>49000000</v>
      </c>
      <c r="G85" s="5">
        <v>12000000</v>
      </c>
      <c r="I85" s="5">
        <v>1705000000</v>
      </c>
      <c r="J85" s="5">
        <v>946000000</v>
      </c>
      <c r="K85" s="5">
        <v>555000000</v>
      </c>
      <c r="L85" s="5">
        <v>1327000000</v>
      </c>
      <c r="M85" s="5">
        <v>1465000000</v>
      </c>
      <c r="N85" s="5">
        <v>1208000000</v>
      </c>
      <c r="O85" s="5">
        <v>84000000</v>
      </c>
      <c r="P85" s="5">
        <v>105000000</v>
      </c>
      <c r="Q85" s="5">
        <v>105000000</v>
      </c>
    </row>
    <row r="86" spans="3:17" ht="15.5" x14ac:dyDescent="0.35">
      <c r="C86" t="s">
        <v>103</v>
      </c>
      <c r="D86" s="5">
        <v>9876000000</v>
      </c>
      <c r="E86" s="5">
        <v>20282000000</v>
      </c>
      <c r="F86" s="5">
        <v>7783000000</v>
      </c>
      <c r="G86" s="5">
        <v>7389000000</v>
      </c>
      <c r="I86" s="5">
        <v>20282000000</v>
      </c>
      <c r="J86" s="5">
        <v>7079000000</v>
      </c>
      <c r="K86" s="5">
        <v>9242000000</v>
      </c>
      <c r="L86" s="5">
        <v>4997000000</v>
      </c>
      <c r="M86" s="5">
        <v>1587000000</v>
      </c>
      <c r="N86" s="5">
        <v>1260000000</v>
      </c>
      <c r="O86" s="5">
        <v>5510000000</v>
      </c>
      <c r="P86" s="5">
        <v>1921000000</v>
      </c>
      <c r="Q86" s="5">
        <v>697000000</v>
      </c>
    </row>
    <row r="87" spans="3:17" ht="15.5" x14ac:dyDescent="0.35">
      <c r="C87" t="s">
        <v>78</v>
      </c>
      <c r="D87" s="5">
        <v>400483000000</v>
      </c>
      <c r="E87" s="5">
        <v>400345000000</v>
      </c>
      <c r="F87" s="5">
        <v>399043000000</v>
      </c>
      <c r="G87" s="5">
        <v>398953000000</v>
      </c>
      <c r="I87" s="5">
        <v>400345000000</v>
      </c>
      <c r="J87" s="5">
        <v>398942000000</v>
      </c>
      <c r="K87" s="5">
        <v>398666000000</v>
      </c>
      <c r="L87" s="5">
        <v>291529000000</v>
      </c>
      <c r="M87" s="5">
        <v>288828000000</v>
      </c>
      <c r="N87" s="5">
        <v>203934000000</v>
      </c>
      <c r="O87" s="5">
        <v>203934000000</v>
      </c>
      <c r="P87" s="5">
        <v>203934000000</v>
      </c>
      <c r="Q87" s="5">
        <v>245339000000</v>
      </c>
    </row>
    <row r="88" spans="3:17" ht="15.5" x14ac:dyDescent="0.35">
      <c r="C88" t="s">
        <v>104</v>
      </c>
      <c r="D88" s="5">
        <v>1133434000000</v>
      </c>
      <c r="E88" s="5">
        <v>938956000000</v>
      </c>
      <c r="F88" s="5">
        <v>1102942000000</v>
      </c>
      <c r="G88" s="5">
        <v>1057884000000</v>
      </c>
      <c r="I88" s="5">
        <v>938956000000</v>
      </c>
      <c r="J88" s="5">
        <v>889157000000</v>
      </c>
      <c r="K88" s="5">
        <v>691453000000</v>
      </c>
      <c r="L88" s="5">
        <v>441994000000</v>
      </c>
      <c r="M88" s="5">
        <v>297288000000</v>
      </c>
      <c r="N88" s="5">
        <v>227038000000</v>
      </c>
      <c r="O88" s="5">
        <v>164864000000</v>
      </c>
      <c r="P88" s="5">
        <v>121372000000</v>
      </c>
      <c r="Q88" s="5">
        <v>66253000000</v>
      </c>
    </row>
    <row r="89" spans="3:17" ht="15.5" x14ac:dyDescent="0.35">
      <c r="C89" t="s">
        <v>105</v>
      </c>
    </row>
    <row r="90" spans="3:17" ht="15.5" x14ac:dyDescent="0.35">
      <c r="C90" t="s">
        <v>106</v>
      </c>
      <c r="D90" s="5">
        <v>5533441000000</v>
      </c>
      <c r="E90" s="5">
        <v>5130503000000</v>
      </c>
      <c r="F90" s="5">
        <v>4526333000000</v>
      </c>
      <c r="G90" s="5">
        <v>4484372000000</v>
      </c>
      <c r="I90" s="5">
        <v>5130503000000</v>
      </c>
      <c r="J90" s="5">
        <v>3906239000000</v>
      </c>
      <c r="K90" s="5">
        <v>2961443000000</v>
      </c>
      <c r="L90" s="5">
        <v>2752442000000</v>
      </c>
      <c r="M90" s="5">
        <v>2679282000000</v>
      </c>
      <c r="N90" s="5">
        <v>2202122000000</v>
      </c>
      <c r="O90" s="5">
        <v>1508291000000</v>
      </c>
      <c r="P90" s="5">
        <v>932599000000</v>
      </c>
      <c r="Q90" s="5">
        <v>575454000000</v>
      </c>
    </row>
    <row r="91" spans="3:17" ht="15.5" x14ac:dyDescent="0.35">
      <c r="C91" t="s">
        <v>369</v>
      </c>
      <c r="D91" s="5">
        <v>33281000000</v>
      </c>
      <c r="E91" s="5">
        <v>20766000000</v>
      </c>
      <c r="F91" s="5">
        <v>41091000000</v>
      </c>
      <c r="G91" s="5">
        <v>19360000000</v>
      </c>
      <c r="I91" s="5">
        <v>20766000000</v>
      </c>
      <c r="J91" s="5">
        <v>11922000000</v>
      </c>
      <c r="K91" s="5">
        <v>12957000000</v>
      </c>
      <c r="L91" s="5">
        <v>14004000000</v>
      </c>
      <c r="M91" s="5">
        <v>6894000000</v>
      </c>
      <c r="N91" s="5">
        <v>652000000</v>
      </c>
      <c r="O91" s="5">
        <v>685000000</v>
      </c>
      <c r="P91" s="5">
        <v>448000000</v>
      </c>
      <c r="Q91" s="5">
        <v>22000000</v>
      </c>
    </row>
    <row r="92" spans="3:17" ht="15.5" x14ac:dyDescent="0.35">
      <c r="C92" t="s">
        <v>109</v>
      </c>
      <c r="D92" s="5">
        <v>2000000</v>
      </c>
      <c r="E92" s="5">
        <v>2000000</v>
      </c>
      <c r="F92" s="5">
        <v>1000000</v>
      </c>
      <c r="G92" s="5">
        <v>1000000</v>
      </c>
      <c r="I92" s="5">
        <v>2000000</v>
      </c>
      <c r="J92" s="5">
        <v>1000000</v>
      </c>
      <c r="K92" s="5">
        <v>1000000</v>
      </c>
      <c r="P92" s="5">
        <v>20277000000</v>
      </c>
      <c r="Q92" s="5">
        <v>33871000000</v>
      </c>
    </row>
    <row r="93" spans="3:17" ht="15.5" x14ac:dyDescent="0.35">
      <c r="C93" t="s">
        <v>110</v>
      </c>
      <c r="D93" s="5">
        <v>6127140000000</v>
      </c>
      <c r="E93" s="5">
        <v>5709459000000</v>
      </c>
      <c r="F93" s="5">
        <v>4586562000000</v>
      </c>
      <c r="G93" s="5">
        <v>4520411000000</v>
      </c>
      <c r="I93" s="5">
        <v>5709459000000</v>
      </c>
      <c r="J93" s="5">
        <v>3930908000000</v>
      </c>
      <c r="K93" s="5">
        <v>2985031000000</v>
      </c>
      <c r="L93" s="5">
        <v>2775570000000</v>
      </c>
      <c r="M93" s="5">
        <v>2694325000000</v>
      </c>
      <c r="N93" s="5">
        <v>2209254000000</v>
      </c>
      <c r="O93" s="5">
        <v>1513276000000</v>
      </c>
      <c r="P93" s="5">
        <v>956822000000</v>
      </c>
      <c r="Q93" s="5">
        <v>610993000000</v>
      </c>
    </row>
    <row r="94" spans="3:17" ht="15.5" x14ac:dyDescent="0.35">
      <c r="C94" t="s">
        <v>111</v>
      </c>
      <c r="D94" s="5">
        <v>7260574000000</v>
      </c>
      <c r="E94" s="5">
        <v>6648415000000</v>
      </c>
      <c r="F94" s="5">
        <v>5689504000000</v>
      </c>
      <c r="G94" s="5">
        <v>5578295000000</v>
      </c>
      <c r="I94" s="5">
        <v>6648415000000</v>
      </c>
      <c r="J94" s="5">
        <v>4820065000000</v>
      </c>
      <c r="K94" s="5">
        <v>3676484000000</v>
      </c>
      <c r="L94" s="5">
        <v>3217564000000</v>
      </c>
      <c r="M94" s="5">
        <v>2991613000000</v>
      </c>
      <c r="N94" s="5">
        <v>2436292000000</v>
      </c>
      <c r="O94" s="5">
        <v>1678140000000</v>
      </c>
      <c r="P94" s="5">
        <v>1078194000000</v>
      </c>
      <c r="Q94" s="5">
        <v>677246000000</v>
      </c>
    </row>
    <row r="95" spans="3:17" ht="15.5" x14ac:dyDescent="0.35">
      <c r="C95" t="s">
        <v>112</v>
      </c>
    </row>
    <row r="96" spans="3:17" ht="15.5" x14ac:dyDescent="0.35">
      <c r="C96" t="s">
        <v>113</v>
      </c>
    </row>
    <row r="97" spans="3:17" ht="15.5" x14ac:dyDescent="0.35">
      <c r="C97" t="s">
        <v>114</v>
      </c>
      <c r="D97" s="5">
        <v>1095176000000</v>
      </c>
      <c r="E97" s="5">
        <v>988671000000</v>
      </c>
      <c r="F97" s="5">
        <v>901607000000</v>
      </c>
      <c r="G97" s="5">
        <v>942157000000</v>
      </c>
      <c r="I97" s="5">
        <v>988671000000</v>
      </c>
      <c r="J97" s="5">
        <v>943827000000</v>
      </c>
      <c r="K97" s="5">
        <v>517732000000</v>
      </c>
      <c r="L97" s="5">
        <v>468215000000</v>
      </c>
      <c r="M97" s="5">
        <v>465692000000</v>
      </c>
      <c r="N97" s="5">
        <v>509609000000</v>
      </c>
      <c r="O97" s="5">
        <v>374625000000</v>
      </c>
      <c r="P97" s="5">
        <v>227831000000</v>
      </c>
      <c r="Q97" s="5">
        <v>114290000000</v>
      </c>
    </row>
    <row r="98" spans="3:17" ht="15.5" x14ac:dyDescent="0.35">
      <c r="C98" t="s">
        <v>115</v>
      </c>
    </row>
    <row r="99" spans="3:17" ht="15.5" x14ac:dyDescent="0.35">
      <c r="C99" t="s">
        <v>312</v>
      </c>
      <c r="D99" s="5">
        <v>368778000000</v>
      </c>
      <c r="E99" s="5">
        <v>278616000000</v>
      </c>
      <c r="F99" s="5">
        <v>242617000000</v>
      </c>
      <c r="G99" s="5">
        <v>159560000000</v>
      </c>
      <c r="I99" s="5">
        <v>278616000000</v>
      </c>
      <c r="J99" s="5">
        <v>340571000000</v>
      </c>
      <c r="K99" s="5">
        <v>57740000000</v>
      </c>
      <c r="L99" s="5">
        <v>52955000000</v>
      </c>
      <c r="M99" s="5">
        <v>105411000000</v>
      </c>
      <c r="N99" s="5">
        <v>92730000000</v>
      </c>
      <c r="O99" s="5">
        <v>147952000000</v>
      </c>
      <c r="P99" s="5">
        <v>114340000000</v>
      </c>
      <c r="Q99" s="5">
        <v>43080000000</v>
      </c>
    </row>
    <row r="100" spans="3:17" ht="15.5" x14ac:dyDescent="0.35">
      <c r="C100" t="s">
        <v>119</v>
      </c>
      <c r="D100" s="5">
        <v>170386000000</v>
      </c>
      <c r="E100" s="5">
        <v>180486000000</v>
      </c>
      <c r="F100" s="5">
        <v>236770000000</v>
      </c>
      <c r="G100" s="5">
        <v>351164000000</v>
      </c>
      <c r="I100" s="5">
        <v>180486000000</v>
      </c>
      <c r="J100" s="5">
        <v>154521000000</v>
      </c>
      <c r="K100" s="5">
        <v>72871000000</v>
      </c>
      <c r="L100" s="5">
        <v>78533000000</v>
      </c>
      <c r="M100" s="5">
        <v>96194000000</v>
      </c>
      <c r="N100" s="5">
        <v>70976000000</v>
      </c>
      <c r="O100" s="5">
        <v>58347000000</v>
      </c>
      <c r="P100" s="5">
        <v>9106000000</v>
      </c>
      <c r="Q100" s="5">
        <v>1279000000</v>
      </c>
    </row>
    <row r="101" spans="3:17" ht="15.5" x14ac:dyDescent="0.35">
      <c r="C101" t="s">
        <v>118</v>
      </c>
      <c r="D101" s="5">
        <v>69564000000</v>
      </c>
      <c r="E101" s="5">
        <v>65493000000</v>
      </c>
      <c r="F101" s="5">
        <v>35095000000</v>
      </c>
      <c r="G101" s="5">
        <v>38034000000</v>
      </c>
      <c r="I101" s="5">
        <v>65493000000</v>
      </c>
      <c r="J101" s="5">
        <v>35030000000</v>
      </c>
      <c r="K101" s="5">
        <v>15087000000</v>
      </c>
      <c r="L101" s="5">
        <v>24484000000</v>
      </c>
      <c r="M101" s="5">
        <v>31417000000</v>
      </c>
      <c r="N101" s="5">
        <v>24392000000</v>
      </c>
      <c r="O101" s="5">
        <v>6198000000</v>
      </c>
      <c r="P101" s="5">
        <v>733000000</v>
      </c>
      <c r="Q101" s="5">
        <v>342000000</v>
      </c>
    </row>
    <row r="102" spans="3:17" ht="15.5" x14ac:dyDescent="0.35">
      <c r="C102" t="s">
        <v>313</v>
      </c>
    </row>
    <row r="103" spans="3:17" ht="15.5" x14ac:dyDescent="0.35">
      <c r="C103" t="s">
        <v>314</v>
      </c>
      <c r="D103" s="5">
        <v>1712940000000</v>
      </c>
      <c r="E103" s="5">
        <v>1589055000000</v>
      </c>
      <c r="F103" s="5">
        <v>898856000000</v>
      </c>
      <c r="G103" s="5">
        <v>960859000000</v>
      </c>
      <c r="I103" s="5">
        <v>1589055000000</v>
      </c>
      <c r="J103" s="5">
        <v>818457000000</v>
      </c>
      <c r="K103" s="5">
        <v>906701000000</v>
      </c>
      <c r="L103" s="5">
        <v>1128250000000</v>
      </c>
      <c r="M103" s="5">
        <v>1289472000000</v>
      </c>
      <c r="N103" s="5">
        <v>1190027000000</v>
      </c>
      <c r="O103" s="5">
        <v>753414000000</v>
      </c>
      <c r="P103" s="5">
        <v>412339000000</v>
      </c>
      <c r="Q103" s="5">
        <v>145774000000</v>
      </c>
    </row>
    <row r="104" spans="3:17" ht="15.5" x14ac:dyDescent="0.35">
      <c r="C104" t="s">
        <v>315</v>
      </c>
      <c r="D104" s="5">
        <v>334861000000</v>
      </c>
      <c r="E104" s="5">
        <v>290172000000</v>
      </c>
      <c r="F104" s="5">
        <v>214993000000</v>
      </c>
      <c r="G104" s="5">
        <v>214827000000</v>
      </c>
      <c r="I104" s="5">
        <v>290172000000</v>
      </c>
      <c r="J104" s="5">
        <v>242922000000</v>
      </c>
      <c r="K104" s="5">
        <v>227051000000</v>
      </c>
      <c r="L104" s="5">
        <v>170384000000</v>
      </c>
      <c r="M104" s="5">
        <v>94822000000</v>
      </c>
      <c r="N104" s="5">
        <v>213937000000</v>
      </c>
      <c r="O104" s="5">
        <v>70938000000</v>
      </c>
      <c r="P104" s="5">
        <v>37414000000</v>
      </c>
      <c r="Q104" s="5">
        <v>15730000000</v>
      </c>
    </row>
    <row r="105" spans="3:17" ht="15.5" x14ac:dyDescent="0.35">
      <c r="C105" t="s">
        <v>121</v>
      </c>
      <c r="D105" s="5">
        <v>1781970000000</v>
      </c>
      <c r="E105" s="5">
        <v>1654209000000</v>
      </c>
      <c r="F105" s="5">
        <v>959148000000</v>
      </c>
      <c r="G105" s="5">
        <v>1015518000000</v>
      </c>
      <c r="I105" s="5">
        <v>1654209000000</v>
      </c>
      <c r="J105" s="5">
        <v>872575000000</v>
      </c>
      <c r="K105" s="5">
        <v>951802000000</v>
      </c>
      <c r="L105" s="5">
        <v>1164152000000</v>
      </c>
      <c r="M105" s="5">
        <v>1310967000000</v>
      </c>
      <c r="N105" s="5">
        <v>1206769000000</v>
      </c>
      <c r="O105" s="5">
        <v>761963000000</v>
      </c>
      <c r="P105" s="5">
        <v>415123000000</v>
      </c>
      <c r="Q105" s="5">
        <v>148226000000</v>
      </c>
    </row>
    <row r="106" spans="3:17" ht="15.5" x14ac:dyDescent="0.35">
      <c r="C106" t="s">
        <v>122</v>
      </c>
      <c r="D106" s="5">
        <v>1781970000000</v>
      </c>
      <c r="E106" s="5">
        <v>1654209000000</v>
      </c>
      <c r="F106" s="5">
        <v>959148000000</v>
      </c>
      <c r="G106" s="5">
        <v>1015518000000</v>
      </c>
      <c r="I106" s="5">
        <v>1654209000000</v>
      </c>
      <c r="J106" s="5">
        <v>872575000000</v>
      </c>
      <c r="K106" s="5">
        <v>951802000000</v>
      </c>
      <c r="L106" s="5">
        <v>1164152000000</v>
      </c>
      <c r="M106" s="5">
        <v>1310967000000</v>
      </c>
      <c r="N106" s="5">
        <v>1206769000000</v>
      </c>
      <c r="O106" s="5">
        <v>761963000000</v>
      </c>
      <c r="P106" s="5">
        <v>415123000000</v>
      </c>
      <c r="Q106" s="5">
        <v>148226000000</v>
      </c>
    </row>
    <row r="107" spans="3:17" ht="15.5" x14ac:dyDescent="0.35">
      <c r="C107" t="s">
        <v>316</v>
      </c>
    </row>
    <row r="108" spans="3:17" ht="15.5" x14ac:dyDescent="0.35">
      <c r="C108" t="s">
        <v>317</v>
      </c>
      <c r="D108" s="5">
        <v>1712940000000</v>
      </c>
      <c r="E108" s="5">
        <v>1589055000000</v>
      </c>
      <c r="F108" s="5">
        <v>899846000000</v>
      </c>
      <c r="G108" s="5">
        <v>960859000000</v>
      </c>
      <c r="I108" s="5">
        <v>1589055000000</v>
      </c>
      <c r="J108" s="5">
        <v>818457000000</v>
      </c>
      <c r="K108" s="5">
        <v>907796000000</v>
      </c>
      <c r="L108" s="5">
        <v>1128250000000</v>
      </c>
      <c r="M108" s="5">
        <v>1290570000000</v>
      </c>
      <c r="N108" s="5">
        <v>1190027000000</v>
      </c>
      <c r="O108" s="5">
        <v>753414000000</v>
      </c>
      <c r="P108" s="5">
        <v>412339000000</v>
      </c>
      <c r="Q108" s="5">
        <v>145774000000</v>
      </c>
    </row>
    <row r="109" spans="3:17" ht="15.5" x14ac:dyDescent="0.35">
      <c r="C109" t="s">
        <v>347</v>
      </c>
      <c r="D109" s="5">
        <v>19618000000</v>
      </c>
      <c r="E109" s="5">
        <v>17549000000</v>
      </c>
      <c r="F109" s="5">
        <v>18038000000</v>
      </c>
      <c r="G109" s="5">
        <v>18613000000</v>
      </c>
      <c r="I109" s="5">
        <v>17549000000</v>
      </c>
      <c r="J109" s="5">
        <v>15386000000</v>
      </c>
      <c r="K109" s="5">
        <v>14367000000</v>
      </c>
      <c r="L109" s="5">
        <v>12749000000</v>
      </c>
      <c r="M109" s="5">
        <v>10951000000</v>
      </c>
      <c r="N109" s="5">
        <v>9346000000</v>
      </c>
      <c r="O109" s="5">
        <v>3968000000</v>
      </c>
    </row>
    <row r="110" spans="3:17" ht="15.5" x14ac:dyDescent="0.35">
      <c r="C110" t="s">
        <v>127</v>
      </c>
      <c r="D110" s="5">
        <v>2877146000000</v>
      </c>
      <c r="E110" s="5">
        <v>2642880000000</v>
      </c>
      <c r="F110" s="5">
        <v>1860755000000</v>
      </c>
      <c r="G110" s="5">
        <v>1957675000000</v>
      </c>
      <c r="I110" s="5">
        <v>2642880000000</v>
      </c>
      <c r="J110" s="5">
        <v>1816402000000</v>
      </c>
      <c r="K110" s="5">
        <v>1469534000000</v>
      </c>
      <c r="L110" s="5">
        <v>1632367000000</v>
      </c>
      <c r="M110" s="5">
        <v>1776659000000</v>
      </c>
      <c r="N110" s="5">
        <v>1716378000000</v>
      </c>
      <c r="O110" s="5">
        <v>1136588000000</v>
      </c>
      <c r="P110" s="5">
        <v>642954000000</v>
      </c>
      <c r="Q110" s="5">
        <v>262516000000</v>
      </c>
    </row>
    <row r="111" spans="3:17" ht="15.5" x14ac:dyDescent="0.35">
      <c r="C111" t="s">
        <v>128</v>
      </c>
    </row>
    <row r="112" spans="3:17" ht="15.5" x14ac:dyDescent="0.35">
      <c r="C112" t="s">
        <v>129</v>
      </c>
      <c r="D112" s="5">
        <v>297968000000</v>
      </c>
      <c r="E112" s="5">
        <v>297968000000</v>
      </c>
      <c r="F112" s="5">
        <v>297968000000</v>
      </c>
      <c r="G112" s="5">
        <v>297968000000</v>
      </c>
      <c r="I112" s="5">
        <v>297968000000</v>
      </c>
      <c r="J112" s="5">
        <v>297968000000</v>
      </c>
      <c r="K112" s="5">
        <v>297968000000</v>
      </c>
      <c r="L112" s="5">
        <v>297968000000</v>
      </c>
      <c r="M112" s="5">
        <v>297968000000</v>
      </c>
      <c r="N112" s="5">
        <v>253273000000</v>
      </c>
      <c r="O112" s="5">
        <v>253273000000</v>
      </c>
      <c r="P112" s="5">
        <v>253273000000</v>
      </c>
      <c r="Q112" s="5">
        <v>253273000000</v>
      </c>
    </row>
    <row r="113" spans="2:17" ht="15.5" x14ac:dyDescent="0.35">
      <c r="C113" t="s">
        <v>130</v>
      </c>
      <c r="D113" s="5">
        <v>101254000000</v>
      </c>
      <c r="E113" s="5">
        <v>101254000000</v>
      </c>
      <c r="F113" s="5">
        <v>101254000000</v>
      </c>
      <c r="G113" s="5">
        <v>101254000000</v>
      </c>
      <c r="I113" s="5">
        <v>101254000000</v>
      </c>
      <c r="J113" s="5">
        <v>101254000000</v>
      </c>
      <c r="K113" s="5">
        <v>101254000000</v>
      </c>
      <c r="L113" s="5">
        <v>101254000000</v>
      </c>
      <c r="M113" s="5">
        <v>101254000000</v>
      </c>
      <c r="N113" s="5">
        <v>-4227000000</v>
      </c>
    </row>
    <row r="114" spans="2:17" ht="15.5" x14ac:dyDescent="0.35">
      <c r="C114" t="s">
        <v>131</v>
      </c>
      <c r="D114" s="5">
        <v>3583723000000</v>
      </c>
      <c r="E114" s="5">
        <v>3205968000000</v>
      </c>
      <c r="F114" s="5">
        <v>3030484000000</v>
      </c>
      <c r="G114" s="5">
        <v>2822445000000</v>
      </c>
      <c r="I114" s="5">
        <v>3205968000000</v>
      </c>
      <c r="J114" s="5">
        <v>2205499000000</v>
      </c>
      <c r="K114" s="5">
        <v>1409062000000</v>
      </c>
      <c r="L114" s="5">
        <v>894446000000</v>
      </c>
      <c r="M114" s="5">
        <v>526904000000</v>
      </c>
      <c r="N114" s="5">
        <v>266934000000</v>
      </c>
      <c r="O114" s="5">
        <v>84345000000</v>
      </c>
      <c r="P114" s="5">
        <v>-21967000000</v>
      </c>
      <c r="Q114" s="5">
        <v>-83882000000</v>
      </c>
    </row>
    <row r="115" spans="2:17" ht="15.5" x14ac:dyDescent="0.35">
      <c r="C115" t="s">
        <v>132</v>
      </c>
      <c r="D115" s="5">
        <v>30000000000</v>
      </c>
      <c r="E115" s="5">
        <v>25000000000</v>
      </c>
      <c r="F115" s="5">
        <v>25000000000</v>
      </c>
      <c r="G115" s="5">
        <v>25000000000</v>
      </c>
      <c r="I115" s="5">
        <v>25000000000</v>
      </c>
      <c r="J115" s="5">
        <v>20000000000</v>
      </c>
      <c r="K115" s="5">
        <v>15000000000</v>
      </c>
      <c r="L115" s="5">
        <v>10000000000</v>
      </c>
      <c r="M115" s="5">
        <v>5000000000</v>
      </c>
    </row>
    <row r="116" spans="2:17" ht="15.5" x14ac:dyDescent="0.35">
      <c r="C116" t="s">
        <v>133</v>
      </c>
      <c r="D116" s="5">
        <v>3553723000000</v>
      </c>
      <c r="E116" s="5">
        <v>3180968000000</v>
      </c>
      <c r="F116" s="5">
        <v>3005484000000</v>
      </c>
      <c r="G116" s="5">
        <v>2797445000000</v>
      </c>
      <c r="I116" s="5">
        <v>3180968000000</v>
      </c>
      <c r="J116" s="5">
        <v>2185499000000</v>
      </c>
      <c r="K116" s="5">
        <v>1394062000000</v>
      </c>
      <c r="L116" s="5">
        <v>884446000000</v>
      </c>
      <c r="M116" s="5">
        <v>521904000000</v>
      </c>
    </row>
    <row r="117" spans="2:17" ht="15.5" x14ac:dyDescent="0.35">
      <c r="C117" t="s">
        <v>134</v>
      </c>
      <c r="D117" s="5">
        <v>3583723000000</v>
      </c>
      <c r="E117" s="5">
        <v>3205968000000</v>
      </c>
      <c r="F117" s="5">
        <v>3030484000000</v>
      </c>
      <c r="G117" s="5">
        <v>2822445000000</v>
      </c>
      <c r="I117" s="5">
        <v>3205968000000</v>
      </c>
      <c r="J117" s="5">
        <v>2205499000000</v>
      </c>
      <c r="K117" s="5">
        <v>1409062000000</v>
      </c>
      <c r="L117" s="5">
        <v>894446000000</v>
      </c>
      <c r="M117" s="5">
        <v>526904000000</v>
      </c>
      <c r="N117" s="5">
        <v>266934000000</v>
      </c>
      <c r="O117" s="5">
        <v>84345000000</v>
      </c>
      <c r="P117" s="5">
        <v>-21967000000</v>
      </c>
      <c r="Q117" s="5">
        <v>-83882000000</v>
      </c>
    </row>
    <row r="118" spans="2:17" ht="15.5" x14ac:dyDescent="0.35">
      <c r="C118" t="s">
        <v>9</v>
      </c>
      <c r="D118" s="5">
        <v>4383428000000</v>
      </c>
      <c r="E118" s="5">
        <v>4005535000000</v>
      </c>
      <c r="F118" s="5">
        <v>3828749000000</v>
      </c>
      <c r="G118" s="5">
        <v>3620620000000</v>
      </c>
      <c r="I118" s="5">
        <v>4005535000000</v>
      </c>
      <c r="J118" s="5">
        <v>3003663000000</v>
      </c>
      <c r="K118" s="5">
        <v>2206950000000</v>
      </c>
      <c r="L118" s="5">
        <v>1585197000000</v>
      </c>
      <c r="M118" s="5">
        <v>1214954000000</v>
      </c>
      <c r="N118" s="5">
        <v>719914000000</v>
      </c>
      <c r="O118" s="5">
        <v>541552000000</v>
      </c>
      <c r="P118" s="5">
        <v>435240000000</v>
      </c>
      <c r="Q118" s="5">
        <v>414730000000</v>
      </c>
    </row>
    <row r="119" spans="2:17" ht="15.5" x14ac:dyDescent="0.35">
      <c r="C119" t="s">
        <v>136</v>
      </c>
      <c r="D119" s="5">
        <v>7260574000000</v>
      </c>
      <c r="E119" s="5">
        <v>6648415000000</v>
      </c>
      <c r="F119" s="5">
        <v>5689504000000</v>
      </c>
      <c r="G119" s="5">
        <v>5578295000000</v>
      </c>
      <c r="I119" s="5">
        <v>6648415000000</v>
      </c>
      <c r="J119" s="5">
        <v>4820065000000</v>
      </c>
      <c r="K119" s="5">
        <v>3676484000000</v>
      </c>
      <c r="L119" s="5">
        <v>3217564000000</v>
      </c>
      <c r="M119" s="5">
        <v>2991613000000</v>
      </c>
      <c r="N119" s="5">
        <v>2436292000000</v>
      </c>
      <c r="O119" s="5">
        <v>1678140000000</v>
      </c>
      <c r="P119" s="5">
        <v>1078194000000</v>
      </c>
      <c r="Q119" s="5">
        <v>677246000000</v>
      </c>
    </row>
    <row r="120" spans="2:17" ht="15.5" x14ac:dyDescent="0.35">
      <c r="C120" t="s">
        <v>137</v>
      </c>
      <c r="D120" s="5">
        <v>2383745900</v>
      </c>
      <c r="E120" s="5">
        <v>2383745900</v>
      </c>
      <c r="F120" s="5">
        <v>2383745900</v>
      </c>
      <c r="G120" s="5">
        <v>2383745900</v>
      </c>
      <c r="I120" s="5">
        <v>2383745900</v>
      </c>
      <c r="J120" s="5">
        <v>2383745900</v>
      </c>
      <c r="K120" s="5">
        <v>2383745900</v>
      </c>
      <c r="L120" s="5">
        <v>2383745900</v>
      </c>
      <c r="M120" s="5">
        <v>2383745900</v>
      </c>
      <c r="N120" s="5">
        <v>2026184000</v>
      </c>
      <c r="O120" s="5">
        <v>253273</v>
      </c>
      <c r="P120" s="5">
        <v>253273</v>
      </c>
      <c r="Q120" s="5">
        <v>253273</v>
      </c>
    </row>
    <row r="122" spans="2:17" ht="15.5" x14ac:dyDescent="0.35">
      <c r="B122" t="s">
        <v>138</v>
      </c>
      <c r="C122" t="s">
        <v>139</v>
      </c>
      <c r="D122" s="5">
        <v>228926000000</v>
      </c>
      <c r="E122" s="5">
        <v>386527000000</v>
      </c>
      <c r="F122" s="5">
        <v>248106000000</v>
      </c>
      <c r="G122" s="5">
        <v>396732000000</v>
      </c>
      <c r="I122" s="5">
        <v>1538803000000</v>
      </c>
      <c r="J122" s="5">
        <v>837636000000</v>
      </c>
      <c r="K122" s="5">
        <v>741401000000</v>
      </c>
      <c r="L122" s="5">
        <v>673655000000</v>
      </c>
      <c r="M122" s="5">
        <v>434964000000</v>
      </c>
      <c r="N122" s="5">
        <v>343605000000</v>
      </c>
      <c r="O122" s="5">
        <v>242659000000</v>
      </c>
      <c r="P122" s="5">
        <v>141738000000</v>
      </c>
      <c r="Q122" s="5">
        <v>66548000000</v>
      </c>
    </row>
    <row r="123" spans="2:17" ht="15.5" x14ac:dyDescent="0.35">
      <c r="C123" t="s">
        <v>140</v>
      </c>
      <c r="D123" s="5">
        <v>634773000000</v>
      </c>
      <c r="E123" s="5">
        <v>577241000000</v>
      </c>
      <c r="F123" s="5">
        <v>486424000000</v>
      </c>
      <c r="G123" s="5">
        <v>750393000000</v>
      </c>
      <c r="I123" s="5">
        <v>2555542000000</v>
      </c>
      <c r="J123" s="5">
        <v>1471917000000</v>
      </c>
      <c r="K123" s="5">
        <v>1241228000000</v>
      </c>
      <c r="L123" s="5">
        <v>1083191000000</v>
      </c>
      <c r="M123" s="5">
        <v>772358000000</v>
      </c>
      <c r="N123" s="5">
        <v>714351000000</v>
      </c>
      <c r="O123" s="5">
        <v>499875000000</v>
      </c>
      <c r="P123" s="5">
        <v>292026000000</v>
      </c>
      <c r="Q123" s="5">
        <v>128396000000</v>
      </c>
    </row>
    <row r="124" spans="2:17" ht="15.5" x14ac:dyDescent="0.35">
      <c r="C124" t="s">
        <v>143</v>
      </c>
      <c r="D124" s="5">
        <v>-331575000000</v>
      </c>
      <c r="E124" s="5">
        <v>-147228000000</v>
      </c>
      <c r="F124" s="5">
        <v>-186330000000</v>
      </c>
      <c r="G124" s="5">
        <v>-249151000000</v>
      </c>
      <c r="I124" s="5">
        <v>-767400000000</v>
      </c>
      <c r="J124" s="5">
        <v>-447517000000</v>
      </c>
      <c r="K124" s="5">
        <v>-327956000000</v>
      </c>
      <c r="L124" s="5">
        <v>-270878000000</v>
      </c>
      <c r="M124" s="5">
        <v>-240681000000</v>
      </c>
      <c r="N124" s="5">
        <v>-287036000000</v>
      </c>
      <c r="O124" s="5">
        <v>-183801000000</v>
      </c>
      <c r="P124" s="5">
        <v>-101336000000</v>
      </c>
      <c r="Q124" s="5">
        <v>-44643000000</v>
      </c>
    </row>
    <row r="125" spans="2:17" ht="15.5" x14ac:dyDescent="0.35">
      <c r="C125" t="s">
        <v>371</v>
      </c>
      <c r="D125" s="5">
        <v>-41351000000</v>
      </c>
      <c r="E125" s="5">
        <v>-20547000000</v>
      </c>
      <c r="F125" s="5">
        <v>-20222000000</v>
      </c>
      <c r="G125" s="5">
        <v>-44916000000</v>
      </c>
      <c r="I125" s="5">
        <v>-111436000000</v>
      </c>
      <c r="J125" s="5">
        <v>-84578000000</v>
      </c>
      <c r="K125" s="5">
        <v>-86839000000</v>
      </c>
      <c r="L125" s="5">
        <v>-72255000000</v>
      </c>
      <c r="M125" s="5">
        <v>-60565000000</v>
      </c>
      <c r="N125" s="5">
        <v>-49044000000</v>
      </c>
      <c r="O125" s="5">
        <v>-38576000000</v>
      </c>
      <c r="P125" s="5">
        <v>-34800000000</v>
      </c>
      <c r="Q125" s="5">
        <v>-17227000000</v>
      </c>
    </row>
    <row r="126" spans="2:17" ht="15.5" x14ac:dyDescent="0.35">
      <c r="C126" t="s">
        <v>146</v>
      </c>
      <c r="D126" s="5">
        <v>-30350000000</v>
      </c>
      <c r="E126" s="5">
        <v>-44503000000</v>
      </c>
      <c r="F126" s="5">
        <v>-29408000000</v>
      </c>
      <c r="G126" s="5">
        <v>-60031000000</v>
      </c>
      <c r="I126" s="5">
        <v>-157564000000</v>
      </c>
      <c r="J126" s="5">
        <v>-103154000000</v>
      </c>
      <c r="K126" s="5">
        <v>-86457000000</v>
      </c>
      <c r="L126" s="5">
        <v>-65154000000</v>
      </c>
      <c r="M126" s="5">
        <v>-35412000000</v>
      </c>
      <c r="N126" s="5">
        <v>-33912000000</v>
      </c>
      <c r="O126" s="5">
        <v>-35359000000</v>
      </c>
      <c r="P126" s="5">
        <v>-14381000000</v>
      </c>
      <c r="Q126" s="5">
        <v>-528000000</v>
      </c>
    </row>
    <row r="127" spans="2:17" ht="15.5" x14ac:dyDescent="0.35">
      <c r="C127" t="s">
        <v>946</v>
      </c>
      <c r="N127" s="5">
        <v>599000000</v>
      </c>
      <c r="O127" s="5">
        <v>520000000</v>
      </c>
      <c r="P127" s="5">
        <v>229000000</v>
      </c>
      <c r="Q127" s="5">
        <v>550000000</v>
      </c>
    </row>
    <row r="128" spans="2:17" ht="15.5" x14ac:dyDescent="0.35">
      <c r="C128" t="s">
        <v>843</v>
      </c>
      <c r="D128" s="5">
        <v>-2571000000</v>
      </c>
      <c r="E128" s="5">
        <v>21564000000</v>
      </c>
      <c r="F128" s="5">
        <v>-2358000000</v>
      </c>
      <c r="G128" s="5">
        <v>437000000</v>
      </c>
      <c r="I128" s="5">
        <v>19661000000</v>
      </c>
      <c r="J128" s="5">
        <v>968000000</v>
      </c>
      <c r="K128" s="5">
        <v>1425000000</v>
      </c>
      <c r="L128" s="5">
        <v>-1249000000</v>
      </c>
      <c r="M128" s="5">
        <v>-736000000</v>
      </c>
      <c r="N128" s="5">
        <v>-1353000000</v>
      </c>
    </row>
    <row r="129" spans="3:17" ht="15.5" x14ac:dyDescent="0.35">
      <c r="C129" t="s">
        <v>159</v>
      </c>
      <c r="D129" s="5">
        <v>137086000000</v>
      </c>
      <c r="E129" s="5">
        <v>738929000000</v>
      </c>
      <c r="F129" s="5">
        <v>-84221000000</v>
      </c>
      <c r="G129" s="5">
        <v>-78716000000</v>
      </c>
      <c r="I129" s="5">
        <v>726252000000</v>
      </c>
      <c r="J129" s="5">
        <v>-151510000000</v>
      </c>
      <c r="K129" s="5">
        <v>-265130000000</v>
      </c>
      <c r="L129" s="5">
        <v>-170247000000</v>
      </c>
      <c r="M129" s="5">
        <v>39988000000</v>
      </c>
      <c r="N129" s="5">
        <v>485601000000</v>
      </c>
      <c r="O129" s="5">
        <v>327303000000</v>
      </c>
      <c r="P129" s="5">
        <v>263951000000</v>
      </c>
      <c r="Q129" s="5">
        <v>2444000000</v>
      </c>
    </row>
    <row r="130" spans="3:17" ht="15.5" x14ac:dyDescent="0.35">
      <c r="C130" t="s">
        <v>160</v>
      </c>
      <c r="D130" s="5">
        <v>-366223000000</v>
      </c>
      <c r="E130" s="5">
        <v>-1339398000000</v>
      </c>
      <c r="F130" s="5">
        <v>-200649000000</v>
      </c>
      <c r="G130" s="5">
        <v>-270954000000</v>
      </c>
      <c r="I130" s="5">
        <v>-2226832000000</v>
      </c>
      <c r="J130" s="5">
        <v>-873007000000</v>
      </c>
      <c r="K130" s="5">
        <v>-309594000000</v>
      </c>
      <c r="L130" s="5">
        <v>-316713000000</v>
      </c>
      <c r="M130" s="5">
        <v>-503418000000</v>
      </c>
      <c r="N130" s="5">
        <v>-818394000000</v>
      </c>
      <c r="O130" s="5">
        <v>-564056000000</v>
      </c>
      <c r="P130" s="5">
        <v>-383894000000</v>
      </c>
      <c r="Q130" s="5">
        <v>-49887000000</v>
      </c>
    </row>
    <row r="131" spans="3:17" ht="15.5" x14ac:dyDescent="0.35">
      <c r="C131" t="s">
        <v>329</v>
      </c>
      <c r="E131" s="5">
        <v>2000000</v>
      </c>
      <c r="I131" s="5">
        <v>2000000</v>
      </c>
      <c r="L131" s="5">
        <v>160000000</v>
      </c>
      <c r="O131" s="5">
        <v>136000000</v>
      </c>
    </row>
    <row r="132" spans="3:17" ht="15.5" x14ac:dyDescent="0.35">
      <c r="C132" t="s">
        <v>161</v>
      </c>
      <c r="D132" s="5">
        <v>-353177000000</v>
      </c>
      <c r="E132" s="5">
        <v>-859951000000</v>
      </c>
      <c r="F132" s="5">
        <v>-180986000000</v>
      </c>
      <c r="G132" s="5">
        <v>-264495000000</v>
      </c>
      <c r="I132" s="5">
        <v>-1721642000000</v>
      </c>
      <c r="J132" s="5">
        <v>-881481000000</v>
      </c>
      <c r="K132" s="5">
        <v>-315744000000</v>
      </c>
      <c r="L132" s="5">
        <v>-310887000000</v>
      </c>
      <c r="M132" s="5">
        <v>-498812000000</v>
      </c>
      <c r="N132" s="5">
        <v>-818968000000</v>
      </c>
      <c r="O132" s="5">
        <v>-564586000000</v>
      </c>
      <c r="P132" s="5">
        <v>-383699000000</v>
      </c>
      <c r="Q132" s="5">
        <v>-56251000000</v>
      </c>
    </row>
    <row r="133" spans="3:17" ht="15.5" x14ac:dyDescent="0.35">
      <c r="C133" t="s">
        <v>779</v>
      </c>
      <c r="D133" s="5">
        <v>-13587000000</v>
      </c>
      <c r="E133" s="5">
        <v>19590000000</v>
      </c>
      <c r="F133" s="5">
        <v>-22787000000</v>
      </c>
      <c r="G133" s="5">
        <v>-8614000000</v>
      </c>
      <c r="I133" s="5">
        <v>-12111000000</v>
      </c>
      <c r="J133" s="5">
        <v>-1249000000</v>
      </c>
      <c r="K133" s="5">
        <v>-1133000000</v>
      </c>
      <c r="L133" s="5">
        <v>-8424000000</v>
      </c>
      <c r="M133" s="5">
        <v>-6810000000</v>
      </c>
      <c r="N133" s="5">
        <v>-115000000</v>
      </c>
      <c r="O133" s="5">
        <v>-336000000</v>
      </c>
      <c r="P133" s="5">
        <v>-475000000</v>
      </c>
    </row>
    <row r="134" spans="3:17" ht="15.5" x14ac:dyDescent="0.35">
      <c r="C134" t="s">
        <v>141</v>
      </c>
      <c r="D134" s="5">
        <v>541000000</v>
      </c>
      <c r="E134" s="5">
        <v>961000000</v>
      </c>
      <c r="F134" s="5">
        <v>3124000000</v>
      </c>
      <c r="G134" s="5">
        <v>2155000000</v>
      </c>
      <c r="I134" s="5">
        <v>6919000000</v>
      </c>
      <c r="J134" s="5">
        <v>9723000000</v>
      </c>
      <c r="K134" s="5">
        <v>7283000000</v>
      </c>
      <c r="L134" s="5">
        <v>2438000000</v>
      </c>
      <c r="M134" s="5">
        <v>2204000000</v>
      </c>
      <c r="N134" s="5">
        <v>689000000</v>
      </c>
      <c r="O134" s="5">
        <v>730000000</v>
      </c>
      <c r="P134" s="5">
        <v>280000000</v>
      </c>
      <c r="Q134" s="5">
        <v>317000000</v>
      </c>
    </row>
    <row r="135" spans="3:17" ht="15.5" x14ac:dyDescent="0.35">
      <c r="C135" t="s">
        <v>545</v>
      </c>
    </row>
    <row r="136" spans="3:17" ht="15.5" x14ac:dyDescent="0.35">
      <c r="C136" t="s">
        <v>947</v>
      </c>
      <c r="E136" s="5">
        <v>-500000000000</v>
      </c>
      <c r="I136" s="5">
        <v>-500000000000</v>
      </c>
    </row>
    <row r="137" spans="3:17" ht="15.5" x14ac:dyDescent="0.35">
      <c r="C137" t="s">
        <v>948</v>
      </c>
      <c r="Q137" s="5">
        <v>6047000000</v>
      </c>
    </row>
    <row r="138" spans="3:17" ht="15.5" x14ac:dyDescent="0.35">
      <c r="C138" t="s">
        <v>170</v>
      </c>
      <c r="D138" s="5">
        <v>137086000000</v>
      </c>
      <c r="E138" s="5">
        <v>738929000000</v>
      </c>
      <c r="F138" s="5">
        <v>-84221000000</v>
      </c>
      <c r="G138" s="5">
        <v>-78716000000</v>
      </c>
      <c r="I138" s="5">
        <v>726252000000</v>
      </c>
      <c r="J138" s="5">
        <v>-151510000000</v>
      </c>
      <c r="K138" s="5">
        <v>-265130000000</v>
      </c>
      <c r="L138" s="5">
        <v>-170247000000</v>
      </c>
      <c r="M138" s="5">
        <v>39988000000</v>
      </c>
      <c r="N138" s="5">
        <v>485601000000</v>
      </c>
      <c r="O138" s="5">
        <v>327303000000</v>
      </c>
      <c r="P138" s="5">
        <v>263951000000</v>
      </c>
      <c r="Q138" s="5">
        <v>2444000000</v>
      </c>
    </row>
    <row r="139" spans="3:17" ht="15.5" x14ac:dyDescent="0.35">
      <c r="C139" t="s">
        <v>357</v>
      </c>
      <c r="D139" s="5">
        <v>225000000000</v>
      </c>
      <c r="E139" s="5">
        <v>850000000000</v>
      </c>
      <c r="I139" s="5">
        <v>1100000000000</v>
      </c>
      <c r="J139" s="5">
        <v>150000000000</v>
      </c>
      <c r="K139" s="5">
        <v>1346435000000</v>
      </c>
      <c r="L139" s="5">
        <v>8154000000</v>
      </c>
      <c r="M139" s="5">
        <v>185792000000</v>
      </c>
      <c r="N139" s="5">
        <v>642540000000</v>
      </c>
      <c r="O139" s="5">
        <v>405616000000</v>
      </c>
      <c r="P139" s="5">
        <v>300683000000</v>
      </c>
      <c r="Q139" s="5">
        <v>30121000000</v>
      </c>
    </row>
    <row r="140" spans="3:17" ht="15.5" x14ac:dyDescent="0.35">
      <c r="C140" t="s">
        <v>181</v>
      </c>
      <c r="D140" s="5">
        <v>-56965000000</v>
      </c>
      <c r="E140" s="5">
        <v>-76995000000</v>
      </c>
      <c r="F140" s="5">
        <v>-61996000000</v>
      </c>
      <c r="G140" s="5">
        <v>-56621000000</v>
      </c>
      <c r="I140" s="5">
        <v>-274733000000</v>
      </c>
      <c r="J140" s="5">
        <v>-217983000000</v>
      </c>
      <c r="K140" s="5">
        <v>-1509156000000</v>
      </c>
      <c r="L140" s="5">
        <v>-97157000000</v>
      </c>
      <c r="M140" s="5">
        <v>-205198000000</v>
      </c>
      <c r="N140" s="5">
        <v>-66383000000</v>
      </c>
      <c r="O140" s="5">
        <v>-33599000000</v>
      </c>
      <c r="P140" s="5">
        <v>-14500000000</v>
      </c>
      <c r="Q140" s="5">
        <v>-14494000000</v>
      </c>
    </row>
    <row r="141" spans="3:17" ht="15.5" x14ac:dyDescent="0.35">
      <c r="C141" t="s">
        <v>185</v>
      </c>
      <c r="D141" s="5">
        <v>-29000000</v>
      </c>
      <c r="E141" s="5">
        <v>20000000</v>
      </c>
      <c r="F141" s="5">
        <v>-1123000000</v>
      </c>
      <c r="I141" s="5">
        <v>-1103000000</v>
      </c>
      <c r="J141" s="5">
        <v>-451000000</v>
      </c>
      <c r="K141" s="5">
        <v>-1168000000</v>
      </c>
      <c r="L141" s="5">
        <v>-1168000000</v>
      </c>
      <c r="M141" s="5">
        <v>-1105000000</v>
      </c>
      <c r="N141" s="5">
        <v>-1058000000</v>
      </c>
    </row>
    <row r="142" spans="3:17" ht="15.5" x14ac:dyDescent="0.35">
      <c r="C142" t="s">
        <v>842</v>
      </c>
      <c r="D142" s="5">
        <v>-30920000000</v>
      </c>
      <c r="E142" s="5">
        <v>-34096000000</v>
      </c>
      <c r="F142" s="5">
        <v>-21102000000</v>
      </c>
      <c r="G142" s="5">
        <v>-22095000000</v>
      </c>
      <c r="I142" s="5">
        <v>-97912000000</v>
      </c>
      <c r="J142" s="5">
        <v>-83076000000</v>
      </c>
      <c r="K142" s="5">
        <v>-101241000000</v>
      </c>
      <c r="L142" s="5">
        <v>-80076000000</v>
      </c>
      <c r="M142" s="5">
        <v>-89677000000</v>
      </c>
      <c r="N142" s="5">
        <v>-89498000000</v>
      </c>
      <c r="O142" s="5">
        <v>-44714000000</v>
      </c>
      <c r="P142" s="5">
        <v>-22232000000</v>
      </c>
      <c r="Q142" s="5">
        <v>-13183000000</v>
      </c>
    </row>
    <row r="143" spans="3:17" ht="15.5" x14ac:dyDescent="0.35">
      <c r="C143" t="s">
        <v>949</v>
      </c>
      <c r="M143" s="5">
        <v>150176000000</v>
      </c>
    </row>
    <row r="144" spans="3:17" ht="15.5" x14ac:dyDescent="0.35">
      <c r="C144" t="s">
        <v>187</v>
      </c>
      <c r="D144" s="5">
        <v>-211000000</v>
      </c>
      <c r="E144" s="5">
        <v>-213942000000</v>
      </c>
      <c r="F144" s="5">
        <v>-36764000000</v>
      </c>
      <c r="G144" s="5">
        <v>47062000000</v>
      </c>
      <c r="I144" s="5">
        <v>38223000000</v>
      </c>
      <c r="J144" s="5">
        <v>-186881000000</v>
      </c>
      <c r="K144" s="5">
        <v>166677000000</v>
      </c>
      <c r="L144" s="5">
        <v>186695000000</v>
      </c>
      <c r="M144" s="5">
        <v>-28466000000</v>
      </c>
      <c r="N144" s="5">
        <v>10812000000</v>
      </c>
      <c r="O144" s="5">
        <v>5906000000</v>
      </c>
      <c r="P144" s="5">
        <v>21795000000</v>
      </c>
      <c r="Q144" s="5">
        <v>19105000000</v>
      </c>
    </row>
    <row r="145" spans="2:17" ht="15.5" x14ac:dyDescent="0.35">
      <c r="C145" t="s">
        <v>339</v>
      </c>
      <c r="D145" s="5">
        <v>256000000</v>
      </c>
      <c r="E145" s="5">
        <v>-1489000000</v>
      </c>
      <c r="F145" s="5">
        <v>1842000000</v>
      </c>
      <c r="G145" s="5">
        <v>-180000000</v>
      </c>
      <c r="I145" s="5">
        <v>553000000</v>
      </c>
      <c r="J145" s="5">
        <v>17000000</v>
      </c>
    </row>
    <row r="146" spans="2:17" ht="15.5" x14ac:dyDescent="0.35">
      <c r="C146" t="s">
        <v>188</v>
      </c>
      <c r="D146" s="5">
        <v>255781000000</v>
      </c>
      <c r="I146" s="5">
        <v>217005000000</v>
      </c>
      <c r="J146" s="5">
        <v>403869000000</v>
      </c>
      <c r="K146" s="5">
        <v>237192000000</v>
      </c>
      <c r="L146" s="5">
        <v>50497000000</v>
      </c>
      <c r="M146" s="5">
        <v>78963000000</v>
      </c>
      <c r="N146" s="5">
        <v>68151000000</v>
      </c>
      <c r="O146" s="5">
        <v>62245000000</v>
      </c>
      <c r="P146" s="5">
        <v>40450000000</v>
      </c>
      <c r="Q146" s="5">
        <v>21345000000</v>
      </c>
    </row>
    <row r="147" spans="2:17" ht="15.5" x14ac:dyDescent="0.35">
      <c r="C147" t="s">
        <v>189</v>
      </c>
      <c r="D147" s="5">
        <v>255826000000</v>
      </c>
      <c r="E147" s="5">
        <v>-215431000000</v>
      </c>
      <c r="F147" s="5">
        <v>-34922000000</v>
      </c>
      <c r="G147" s="5">
        <v>46882000000</v>
      </c>
      <c r="I147" s="5">
        <v>255781000000</v>
      </c>
      <c r="J147" s="5">
        <v>217005000000</v>
      </c>
      <c r="K147" s="5">
        <v>403869000000</v>
      </c>
      <c r="L147" s="5">
        <v>237192000000</v>
      </c>
      <c r="M147" s="5">
        <v>50497000000</v>
      </c>
      <c r="N147" s="5">
        <v>78963000000</v>
      </c>
      <c r="O147" s="5">
        <v>68151000000</v>
      </c>
      <c r="P147" s="5">
        <v>62245000000</v>
      </c>
      <c r="Q147" s="5">
        <v>40450000000</v>
      </c>
    </row>
    <row r="149" spans="2:17" ht="15.5" x14ac:dyDescent="0.35">
      <c r="B149" t="s">
        <v>190</v>
      </c>
      <c r="C149" t="s">
        <v>11</v>
      </c>
      <c r="D149" s="5">
        <v>2380000000</v>
      </c>
      <c r="E149" s="5">
        <v>2380000000</v>
      </c>
      <c r="F149" s="5">
        <v>2380000000</v>
      </c>
      <c r="G149" s="5">
        <v>2380000000</v>
      </c>
      <c r="I149" s="5">
        <v>2380000000</v>
      </c>
      <c r="J149" s="5">
        <v>2380000000</v>
      </c>
      <c r="K149" s="5">
        <v>2380000000</v>
      </c>
      <c r="L149" s="5">
        <v>2380000000</v>
      </c>
      <c r="M149" s="5">
        <v>2380000000</v>
      </c>
      <c r="N149" s="6">
        <v>2029999999.9999998</v>
      </c>
      <c r="O149" s="5">
        <v>0</v>
      </c>
      <c r="P149" s="5">
        <v>0</v>
      </c>
      <c r="Q149" s="5">
        <v>0</v>
      </c>
    </row>
    <row r="150" spans="2:17" ht="15.5" x14ac:dyDescent="0.35">
      <c r="C150" t="s">
        <v>191</v>
      </c>
      <c r="D150" s="6">
        <v>158.47</v>
      </c>
      <c r="E150" s="6">
        <v>73.98</v>
      </c>
      <c r="F150" s="6">
        <v>87.27</v>
      </c>
      <c r="G150" s="6">
        <v>83.1</v>
      </c>
    </row>
    <row r="151" spans="2:17" ht="15.5" x14ac:dyDescent="0.35">
      <c r="C151" t="s">
        <v>192</v>
      </c>
      <c r="D151" s="6">
        <v>1323.44</v>
      </c>
      <c r="E151" s="6">
        <v>2703.43</v>
      </c>
      <c r="F151" s="6">
        <v>3135.67</v>
      </c>
      <c r="G151" s="6">
        <v>1829.12</v>
      </c>
    </row>
    <row r="152" spans="2:17" ht="15.5" x14ac:dyDescent="0.35">
      <c r="C152" t="s">
        <v>59</v>
      </c>
      <c r="D152" s="6">
        <v>582.6</v>
      </c>
      <c r="E152" s="6">
        <v>772.48</v>
      </c>
      <c r="F152" s="6">
        <v>1107.98</v>
      </c>
      <c r="G152" s="6">
        <v>646.36</v>
      </c>
    </row>
    <row r="153" spans="2:17" ht="15.5" x14ac:dyDescent="0.35">
      <c r="C153" t="s">
        <v>193</v>
      </c>
      <c r="D153" s="6">
        <v>526049999999.99994</v>
      </c>
      <c r="E153" s="5">
        <v>342480000000</v>
      </c>
      <c r="F153" s="5">
        <v>332070000000</v>
      </c>
      <c r="G153" s="5">
        <v>320950000000</v>
      </c>
    </row>
    <row r="154" spans="2:17" ht="15.5" x14ac:dyDescent="0.35">
      <c r="C154" t="s">
        <v>194</v>
      </c>
      <c r="D154" s="6">
        <v>5.2000000000000005E-2</v>
      </c>
      <c r="E154" s="6">
        <v>2.6499999999999999E-2</v>
      </c>
      <c r="F154" s="6">
        <v>3.6600000000000001E-2</v>
      </c>
      <c r="G154" s="6">
        <v>3.5499999999999997E-2</v>
      </c>
    </row>
    <row r="155" spans="2:17" ht="15.5" x14ac:dyDescent="0.35">
      <c r="C155" t="s">
        <v>195</v>
      </c>
      <c r="D155" s="6">
        <v>8.6199999999999999E-2</v>
      </c>
      <c r="E155" s="6">
        <v>4.4000000000000004E-2</v>
      </c>
      <c r="F155" s="6">
        <v>5.4299999999999994E-2</v>
      </c>
      <c r="G155" s="6">
        <v>5.4699999999999999E-2</v>
      </c>
    </row>
    <row r="156" spans="2:17" ht="15.5" x14ac:dyDescent="0.35">
      <c r="C156" t="s">
        <v>196</v>
      </c>
      <c r="D156" s="6">
        <v>7.5899999999999995E-2</v>
      </c>
      <c r="E156" s="6">
        <v>5.0799999999999998E-2</v>
      </c>
      <c r="F156" s="6">
        <v>5.4699999999999999E-2</v>
      </c>
      <c r="G156" s="6">
        <v>5.3699999999999998E-2</v>
      </c>
    </row>
    <row r="157" spans="2:17" ht="15.5" x14ac:dyDescent="0.35">
      <c r="C157" t="s">
        <v>197</v>
      </c>
      <c r="D157" s="6">
        <v>14.25</v>
      </c>
      <c r="E157" s="6">
        <v>10.43</v>
      </c>
      <c r="F157" s="6">
        <v>12.1</v>
      </c>
      <c r="G157" s="6">
        <v>10.99</v>
      </c>
    </row>
    <row r="158" spans="2:17" ht="15.5" x14ac:dyDescent="0.35">
      <c r="C158" t="s">
        <v>198</v>
      </c>
      <c r="D158" s="5">
        <v>4383000000000</v>
      </c>
      <c r="E158" s="5">
        <v>4006000000000</v>
      </c>
      <c r="F158" s="5">
        <v>3829000000000</v>
      </c>
      <c r="G158" s="5">
        <v>3621000000000</v>
      </c>
    </row>
    <row r="159" spans="2:17" ht="15.5" x14ac:dyDescent="0.35">
      <c r="C159" t="s">
        <v>199</v>
      </c>
      <c r="D159" s="6">
        <v>114.05</v>
      </c>
      <c r="E159" s="6">
        <v>119.02</v>
      </c>
      <c r="F159" s="6">
        <v>170.37</v>
      </c>
      <c r="G159" s="6">
        <v>100.07</v>
      </c>
    </row>
    <row r="160" spans="2:17" ht="15.5" x14ac:dyDescent="0.35">
      <c r="C160" t="s">
        <v>200</v>
      </c>
      <c r="D160" s="6">
        <v>1838.88</v>
      </c>
      <c r="E160" s="6">
        <v>1680.35</v>
      </c>
      <c r="F160" s="6">
        <v>1606.19</v>
      </c>
      <c r="G160" s="6">
        <v>1518.88</v>
      </c>
    </row>
    <row r="161" spans="3:17" ht="15.5" x14ac:dyDescent="0.35">
      <c r="C161" t="s">
        <v>201</v>
      </c>
      <c r="D161" s="6">
        <v>114.92</v>
      </c>
      <c r="E161" s="6">
        <v>119.64</v>
      </c>
      <c r="F161" s="6">
        <v>172.22</v>
      </c>
      <c r="G161" s="6">
        <v>100.61</v>
      </c>
    </row>
    <row r="162" spans="3:17" ht="15.5" x14ac:dyDescent="0.35">
      <c r="C162" t="s">
        <v>202</v>
      </c>
      <c r="D162" s="6">
        <v>1824.92</v>
      </c>
      <c r="E162" s="6">
        <v>1671.64</v>
      </c>
      <c r="F162" s="6">
        <v>1588.95</v>
      </c>
      <c r="G162" s="6">
        <v>1510.76</v>
      </c>
    </row>
    <row r="163" spans="3:17" ht="15.5" x14ac:dyDescent="0.35">
      <c r="C163" t="s">
        <v>203</v>
      </c>
      <c r="D163" s="5">
        <v>334000000000</v>
      </c>
      <c r="E163" s="5">
        <v>289000000000</v>
      </c>
      <c r="F163" s="5">
        <v>215000000000</v>
      </c>
      <c r="G163" s="5">
        <v>215000000000</v>
      </c>
    </row>
    <row r="164" spans="3:17" ht="15.5" x14ac:dyDescent="0.35">
      <c r="C164" t="s">
        <v>204</v>
      </c>
      <c r="D164" s="5">
        <v>1713000000000</v>
      </c>
      <c r="E164" s="5">
        <v>1589000000000</v>
      </c>
      <c r="F164" s="5">
        <v>899000000000</v>
      </c>
      <c r="G164" s="5">
        <v>961000000000</v>
      </c>
    </row>
    <row r="165" spans="3:17" ht="15.5" x14ac:dyDescent="0.35">
      <c r="C165" t="s">
        <v>205</v>
      </c>
      <c r="D165" s="5">
        <v>4383000000000</v>
      </c>
      <c r="E165" s="5">
        <v>4006000000000</v>
      </c>
      <c r="F165" s="5">
        <v>3829000000000</v>
      </c>
      <c r="G165" s="5">
        <v>3621000000000</v>
      </c>
    </row>
    <row r="166" spans="3:17" ht="15.5" x14ac:dyDescent="0.35">
      <c r="C166" t="s">
        <v>23</v>
      </c>
      <c r="D166" s="5">
        <v>2047000000000</v>
      </c>
      <c r="E166" s="5">
        <v>1878000000000</v>
      </c>
      <c r="F166" s="5">
        <v>1114000000000</v>
      </c>
      <c r="G166" s="5">
        <v>1176000000000</v>
      </c>
    </row>
    <row r="167" spans="3:17" ht="15.5" x14ac:dyDescent="0.35">
      <c r="C167" t="s">
        <v>20</v>
      </c>
      <c r="D167" s="5">
        <v>1791000000000</v>
      </c>
      <c r="E167" s="5">
        <v>1622000000000</v>
      </c>
      <c r="F167" s="5">
        <v>643000000000</v>
      </c>
      <c r="G167" s="5">
        <v>670000000000</v>
      </c>
    </row>
    <row r="168" spans="3:17" ht="15.5" x14ac:dyDescent="0.35">
      <c r="C168" t="s">
        <v>206</v>
      </c>
      <c r="D168" s="5">
        <v>38000000000</v>
      </c>
      <c r="E168" s="5">
        <v>-50000000000</v>
      </c>
      <c r="F168" s="5">
        <v>201000000000</v>
      </c>
      <c r="G168" s="5">
        <v>116000000000</v>
      </c>
    </row>
    <row r="169" spans="3:17" ht="15.5" x14ac:dyDescent="0.35">
      <c r="C169" t="s">
        <v>207</v>
      </c>
      <c r="D169" s="5">
        <v>229000000000</v>
      </c>
      <c r="E169" s="5">
        <v>387000000000</v>
      </c>
      <c r="F169" s="5">
        <v>248000000000</v>
      </c>
      <c r="G169" s="5">
        <v>397000000000</v>
      </c>
    </row>
    <row r="170" spans="3:17" ht="15.5" x14ac:dyDescent="0.35">
      <c r="C170" t="s">
        <v>208</v>
      </c>
      <c r="D170" s="5">
        <v>-367000000000</v>
      </c>
      <c r="E170" s="5">
        <v>-840000000000</v>
      </c>
      <c r="F170" s="5">
        <v>-204000000000</v>
      </c>
      <c r="G170" s="5">
        <v>-273000000000</v>
      </c>
    </row>
    <row r="171" spans="3:17" ht="15.5" x14ac:dyDescent="0.35">
      <c r="C171" t="s">
        <v>12</v>
      </c>
      <c r="D171" s="5">
        <v>-138000000000</v>
      </c>
      <c r="E171" s="5">
        <v>-454000000000</v>
      </c>
      <c r="F171" s="5">
        <v>44000000000</v>
      </c>
      <c r="G171" s="5">
        <v>124000000000</v>
      </c>
    </row>
    <row r="172" spans="3:17" ht="15.5" x14ac:dyDescent="0.35">
      <c r="C172" t="s">
        <v>15</v>
      </c>
      <c r="D172" s="6">
        <v>-57.82</v>
      </c>
      <c r="E172" s="6">
        <v>-190.39</v>
      </c>
      <c r="F172" s="6">
        <v>18.600000000000001</v>
      </c>
      <c r="G172" s="6">
        <v>51.86</v>
      </c>
    </row>
    <row r="173" spans="3:17" ht="15.5" x14ac:dyDescent="0.35">
      <c r="C173" t="s">
        <v>44</v>
      </c>
      <c r="I173" s="6">
        <v>420.07</v>
      </c>
      <c r="J173" s="6">
        <v>334.13</v>
      </c>
      <c r="K173" s="6">
        <v>215.72</v>
      </c>
      <c r="L173" s="6">
        <v>154.31</v>
      </c>
      <c r="M173" s="6">
        <v>109.68</v>
      </c>
      <c r="N173" s="6">
        <v>90.39</v>
      </c>
      <c r="O173" s="6">
        <v>421027.9</v>
      </c>
      <c r="P173" s="6">
        <v>243180.28</v>
      </c>
      <c r="Q173" s="6">
        <v>188077.69</v>
      </c>
    </row>
    <row r="174" spans="3:17" ht="15.5" x14ac:dyDescent="0.35">
      <c r="C174" t="s">
        <v>58</v>
      </c>
      <c r="I174" s="6">
        <v>476.11</v>
      </c>
      <c r="J174" s="5">
        <v>126</v>
      </c>
      <c r="K174" s="6">
        <v>199.33</v>
      </c>
      <c r="L174" s="6">
        <v>238.64</v>
      </c>
      <c r="M174" s="6">
        <v>400.94</v>
      </c>
      <c r="N174" s="5">
        <v>0</v>
      </c>
      <c r="O174" s="5">
        <v>0</v>
      </c>
      <c r="P174" s="5">
        <v>0</v>
      </c>
      <c r="Q174" s="5">
        <v>0</v>
      </c>
    </row>
    <row r="175" spans="3:17" ht="15.5" x14ac:dyDescent="0.35">
      <c r="C175" t="s">
        <v>61</v>
      </c>
      <c r="I175" s="6">
        <v>187.69</v>
      </c>
      <c r="J175" s="6">
        <v>55.37</v>
      </c>
      <c r="K175" s="6">
        <v>78.489999999999995</v>
      </c>
      <c r="L175" s="6">
        <v>84.09</v>
      </c>
      <c r="M175" s="6">
        <v>120.32</v>
      </c>
      <c r="N175" s="5">
        <v>0</v>
      </c>
      <c r="O175" s="5">
        <v>0</v>
      </c>
      <c r="P175" s="5">
        <v>0</v>
      </c>
      <c r="Q175" s="5">
        <v>0</v>
      </c>
    </row>
    <row r="176" spans="3:17" ht="15.5" x14ac:dyDescent="0.35">
      <c r="C176" t="s">
        <v>209</v>
      </c>
      <c r="I176" s="5">
        <v>1549680000000</v>
      </c>
      <c r="J176" s="5">
        <v>1182780000000</v>
      </c>
      <c r="K176" s="5">
        <v>873370000000</v>
      </c>
      <c r="L176" s="5">
        <v>702850000000</v>
      </c>
      <c r="M176" s="5">
        <v>564800000000</v>
      </c>
      <c r="N176" s="5">
        <v>415690000000</v>
      </c>
      <c r="O176" s="5">
        <v>255620000000</v>
      </c>
      <c r="P176" s="5">
        <v>99540000000</v>
      </c>
    </row>
    <row r="177" spans="3:17" ht="15.5" x14ac:dyDescent="0.35">
      <c r="C177" t="s">
        <v>210</v>
      </c>
      <c r="I177" s="6">
        <v>0.15060000000000001</v>
      </c>
      <c r="J177" s="6">
        <v>0.16519999999999999</v>
      </c>
      <c r="K177" s="6">
        <v>0.1399</v>
      </c>
      <c r="L177" s="6">
        <v>0.1143</v>
      </c>
      <c r="M177" s="6">
        <v>8.7400000000000005E-2</v>
      </c>
      <c r="N177" s="6">
        <v>7.5199999999999989E-2</v>
      </c>
      <c r="O177" s="6">
        <v>6.3500000000000001E-2</v>
      </c>
      <c r="P177" s="6">
        <v>5.7099999999999998E-2</v>
      </c>
      <c r="Q177" s="6">
        <v>7.0300000000000001E-2</v>
      </c>
    </row>
    <row r="178" spans="3:17" ht="15.5" x14ac:dyDescent="0.35">
      <c r="C178" t="s">
        <v>211</v>
      </c>
      <c r="I178" s="6">
        <v>0.25</v>
      </c>
      <c r="J178" s="6">
        <v>0.26519999999999999</v>
      </c>
      <c r="K178" s="6">
        <v>0.23300000000000001</v>
      </c>
      <c r="L178" s="6">
        <v>0.23199999999999998</v>
      </c>
      <c r="M178" s="6">
        <v>0.2152</v>
      </c>
      <c r="N178" s="6">
        <v>0.25440000000000002</v>
      </c>
      <c r="O178" s="6">
        <v>0.19690000000000002</v>
      </c>
      <c r="P178" s="6">
        <v>0.14150000000000001</v>
      </c>
      <c r="Q178" s="6">
        <v>0.1149</v>
      </c>
    </row>
    <row r="179" spans="3:17" ht="15.5" x14ac:dyDescent="0.35">
      <c r="C179" t="s">
        <v>212</v>
      </c>
      <c r="I179" s="6">
        <v>0.26519999999999999</v>
      </c>
      <c r="J179" s="6">
        <v>0.27710000000000001</v>
      </c>
      <c r="K179" s="6">
        <v>0.2316</v>
      </c>
      <c r="L179" s="6">
        <v>0.19969999999999999</v>
      </c>
      <c r="M179" s="6">
        <v>0.18789999999999998</v>
      </c>
      <c r="N179" s="6">
        <v>0.19269999999999998</v>
      </c>
      <c r="O179" s="6">
        <v>0.17920000000000003</v>
      </c>
      <c r="P179" s="6">
        <v>0.1409</v>
      </c>
      <c r="Q179" s="6">
        <v>8.7499999999999994E-2</v>
      </c>
    </row>
    <row r="180" spans="3:17" ht="15.5" x14ac:dyDescent="0.35">
      <c r="C180" t="s">
        <v>213</v>
      </c>
      <c r="I180" s="6">
        <v>14.13</v>
      </c>
      <c r="J180" s="6">
        <v>12.22</v>
      </c>
      <c r="K180" s="6">
        <v>6.89</v>
      </c>
      <c r="L180" s="6">
        <v>6.31</v>
      </c>
      <c r="M180" s="6">
        <v>4.76</v>
      </c>
      <c r="N180" s="6">
        <v>4.04</v>
      </c>
      <c r="O180" s="6">
        <v>4.08</v>
      </c>
      <c r="P180" s="6">
        <v>4.0999999999999996</v>
      </c>
      <c r="Q180" s="6">
        <v>1.85</v>
      </c>
    </row>
    <row r="181" spans="3:17" ht="15.5" x14ac:dyDescent="0.35">
      <c r="C181" t="s">
        <v>55</v>
      </c>
      <c r="I181" s="6">
        <v>119.02</v>
      </c>
      <c r="J181" s="6">
        <v>33.409999999999997</v>
      </c>
      <c r="K181" s="6">
        <v>46.44</v>
      </c>
      <c r="L181" s="6">
        <v>55.38</v>
      </c>
      <c r="M181" s="6">
        <v>86.28</v>
      </c>
      <c r="N181" s="5">
        <v>0</v>
      </c>
      <c r="O181" s="5">
        <v>0</v>
      </c>
      <c r="P181" s="5">
        <v>0</v>
      </c>
      <c r="Q181" s="5">
        <v>0</v>
      </c>
    </row>
    <row r="182" spans="3:17" ht="15.5" x14ac:dyDescent="0.35">
      <c r="C182" t="s">
        <v>52</v>
      </c>
      <c r="I182" s="6">
        <v>1680.35</v>
      </c>
      <c r="J182" s="6">
        <v>1260.06</v>
      </c>
      <c r="K182" s="6">
        <v>925.83</v>
      </c>
      <c r="L182" s="5">
        <v>665</v>
      </c>
      <c r="M182" s="6">
        <v>509.68</v>
      </c>
      <c r="N182" s="6">
        <v>355.31</v>
      </c>
      <c r="O182" s="6">
        <v>2138214.5</v>
      </c>
      <c r="P182" s="6">
        <v>1718461.9</v>
      </c>
      <c r="Q182" s="6">
        <v>1637482.08</v>
      </c>
    </row>
    <row r="183" spans="3:17" ht="15.5" x14ac:dyDescent="0.35">
      <c r="C183" t="s">
        <v>214</v>
      </c>
      <c r="I183" s="6">
        <v>119.64</v>
      </c>
      <c r="J183" s="6">
        <v>33.54</v>
      </c>
      <c r="K183" s="6">
        <v>46.72</v>
      </c>
      <c r="L183" s="6">
        <v>55.87</v>
      </c>
      <c r="M183" s="6">
        <v>86.77</v>
      </c>
      <c r="N183" s="5">
        <v>0</v>
      </c>
      <c r="O183" s="5">
        <v>0</v>
      </c>
      <c r="P183" s="5">
        <v>0</v>
      </c>
      <c r="Q183" s="5">
        <v>0</v>
      </c>
    </row>
    <row r="184" spans="3:17" ht="15.5" x14ac:dyDescent="0.35">
      <c r="C184" t="s">
        <v>215</v>
      </c>
      <c r="I184" s="6">
        <v>1671.64</v>
      </c>
      <c r="J184" s="6">
        <v>1255.06</v>
      </c>
      <c r="K184" s="6">
        <v>920.4</v>
      </c>
      <c r="L184" s="6">
        <v>659.13</v>
      </c>
      <c r="M184" s="6">
        <v>506.79</v>
      </c>
      <c r="N184" s="6">
        <v>354.98</v>
      </c>
      <c r="O184" s="6">
        <v>2135509.9</v>
      </c>
      <c r="P184" s="6">
        <v>1716693.05</v>
      </c>
      <c r="Q184" s="6">
        <v>1637395.22</v>
      </c>
    </row>
    <row r="185" spans="3:17" ht="15.5" x14ac:dyDescent="0.35">
      <c r="C185" t="s">
        <v>216</v>
      </c>
      <c r="I185" s="5">
        <v>289000000000</v>
      </c>
      <c r="J185" s="5">
        <v>243000000000</v>
      </c>
      <c r="K185" s="5">
        <v>226000000000</v>
      </c>
      <c r="L185" s="5">
        <v>169000000000</v>
      </c>
      <c r="M185" s="5">
        <v>94000000000</v>
      </c>
      <c r="N185" s="5">
        <v>213000000000</v>
      </c>
      <c r="O185" s="5">
        <v>71000000000</v>
      </c>
      <c r="P185" s="5">
        <v>37000000000</v>
      </c>
      <c r="Q185" s="5">
        <v>16000000000</v>
      </c>
    </row>
    <row r="186" spans="3:17" ht="15.5" x14ac:dyDescent="0.35">
      <c r="C186" t="s">
        <v>217</v>
      </c>
      <c r="I186" s="5">
        <v>1589000000000</v>
      </c>
      <c r="J186" s="5">
        <v>818000000000</v>
      </c>
      <c r="K186" s="5">
        <v>907000000000</v>
      </c>
      <c r="L186" s="5">
        <v>1128000000000</v>
      </c>
      <c r="M186" s="5">
        <v>1289000000000</v>
      </c>
      <c r="N186" s="5">
        <v>1190000000000</v>
      </c>
      <c r="O186" s="5">
        <v>753000000000</v>
      </c>
      <c r="P186" s="5">
        <v>412000000000</v>
      </c>
      <c r="Q186" s="5">
        <v>146000000000</v>
      </c>
    </row>
    <row r="187" spans="3:17" ht="15.5" x14ac:dyDescent="0.35">
      <c r="C187" t="s">
        <v>25</v>
      </c>
      <c r="I187" s="5">
        <v>1878000000000</v>
      </c>
      <c r="J187" s="5">
        <v>1061000000000</v>
      </c>
      <c r="K187" s="5">
        <v>1133000000000</v>
      </c>
      <c r="L187" s="5">
        <v>1298000000000</v>
      </c>
      <c r="M187" s="5">
        <v>1383000000000</v>
      </c>
      <c r="N187" s="5">
        <v>1403000000000</v>
      </c>
      <c r="O187" s="5">
        <v>824000000000</v>
      </c>
      <c r="P187" s="5">
        <v>450000000000</v>
      </c>
      <c r="Q187" s="5">
        <v>162000000000</v>
      </c>
    </row>
    <row r="188" spans="3:17" ht="15.5" x14ac:dyDescent="0.35">
      <c r="C188" t="s">
        <v>22</v>
      </c>
      <c r="I188" s="5">
        <v>1622000000000</v>
      </c>
      <c r="J188" s="5">
        <v>844000000000</v>
      </c>
      <c r="K188" s="5">
        <v>729000000000</v>
      </c>
      <c r="L188" s="5">
        <v>1060000000000</v>
      </c>
      <c r="M188" s="5">
        <v>1333000000000</v>
      </c>
      <c r="N188" s="5">
        <v>1324000000000</v>
      </c>
      <c r="O188" s="5">
        <v>756000000000</v>
      </c>
      <c r="P188" s="5">
        <v>388000000000</v>
      </c>
      <c r="Q188" s="5">
        <v>121000000000</v>
      </c>
    </row>
    <row r="189" spans="3:17" ht="15.5" x14ac:dyDescent="0.35">
      <c r="C189" t="s">
        <v>218</v>
      </c>
      <c r="I189" s="5">
        <v>-50000000000</v>
      </c>
      <c r="J189" s="5">
        <v>-55000000000</v>
      </c>
      <c r="K189" s="5">
        <v>174000000000</v>
      </c>
      <c r="L189" s="5">
        <v>-26000000000</v>
      </c>
      <c r="M189" s="5">
        <v>-168000000000</v>
      </c>
      <c r="N189" s="5">
        <v>-283000000000</v>
      </c>
      <c r="O189" s="5">
        <v>-210000000000</v>
      </c>
      <c r="P189" s="5">
        <v>-106000000000</v>
      </c>
      <c r="Q189" s="5">
        <v>-48000000000</v>
      </c>
    </row>
    <row r="190" spans="3:17" ht="15.5" x14ac:dyDescent="0.35">
      <c r="C190" t="s">
        <v>219</v>
      </c>
      <c r="I190" s="5">
        <v>1539000000000</v>
      </c>
      <c r="J190" s="5">
        <v>838000000000</v>
      </c>
      <c r="K190" s="5">
        <v>741000000000</v>
      </c>
      <c r="L190" s="5">
        <v>674000000000</v>
      </c>
      <c r="M190" s="5">
        <v>435000000000</v>
      </c>
      <c r="N190" s="5">
        <v>344000000000</v>
      </c>
      <c r="O190" s="5">
        <v>243000000000</v>
      </c>
      <c r="P190" s="5">
        <v>142000000000</v>
      </c>
      <c r="Q190" s="5">
        <v>67000000000</v>
      </c>
    </row>
    <row r="191" spans="3:17" ht="15.5" x14ac:dyDescent="0.35">
      <c r="C191" t="s">
        <v>220</v>
      </c>
      <c r="I191" s="5">
        <v>-1734000000000</v>
      </c>
      <c r="J191" s="5">
        <v>-883000000000</v>
      </c>
      <c r="K191" s="5">
        <v>-317000000000</v>
      </c>
      <c r="L191" s="5">
        <v>-319000000000</v>
      </c>
      <c r="M191" s="5">
        <v>-506000000000</v>
      </c>
      <c r="N191" s="5">
        <v>-819000000000</v>
      </c>
      <c r="O191" s="5">
        <v>-565000000000</v>
      </c>
      <c r="P191" s="5">
        <v>-384000000000</v>
      </c>
      <c r="Q191" s="5">
        <v>-56000000000</v>
      </c>
    </row>
    <row r="192" spans="3:17" ht="15.5" x14ac:dyDescent="0.35">
      <c r="C192" t="s">
        <v>14</v>
      </c>
      <c r="I192" s="5">
        <v>-195000000000</v>
      </c>
      <c r="J192" s="5">
        <v>-45000000000</v>
      </c>
      <c r="K192" s="5">
        <v>425000000000</v>
      </c>
      <c r="L192" s="5">
        <v>354000000000</v>
      </c>
      <c r="M192" s="5">
        <v>-71000000000</v>
      </c>
      <c r="N192" s="5">
        <v>-475000000000</v>
      </c>
      <c r="O192" s="5">
        <v>-322000000000</v>
      </c>
      <c r="P192" s="5">
        <v>-242000000000</v>
      </c>
      <c r="Q192" s="5">
        <v>10000000000</v>
      </c>
    </row>
    <row r="193" spans="2:17" ht="15.5" x14ac:dyDescent="0.35">
      <c r="C193" t="s">
        <v>16</v>
      </c>
      <c r="I193" s="6">
        <v>-81.78</v>
      </c>
      <c r="J193" s="6">
        <v>-18.920000000000002</v>
      </c>
      <c r="K193" s="6">
        <v>178.09</v>
      </c>
      <c r="L193" s="6">
        <v>148.65</v>
      </c>
      <c r="M193" s="6">
        <v>-29.64</v>
      </c>
      <c r="N193" s="6">
        <v>-234.67</v>
      </c>
      <c r="O193" s="6">
        <v>-1272393.82</v>
      </c>
      <c r="P193" s="6">
        <v>-957212.18</v>
      </c>
      <c r="Q193" s="6">
        <v>40655.74</v>
      </c>
    </row>
    <row r="195" spans="2:17" ht="15.5" x14ac:dyDescent="0.35">
      <c r="B195" t="s">
        <v>221</v>
      </c>
      <c r="C195" t="s">
        <v>222</v>
      </c>
      <c r="D195" s="5">
        <v>378000000000</v>
      </c>
      <c r="E195" s="5">
        <v>176000000000</v>
      </c>
      <c r="F195" s="5">
        <v>208000000000</v>
      </c>
      <c r="G195" s="5">
        <v>198000000000</v>
      </c>
      <c r="H195" s="5">
        <v>1511000000000</v>
      </c>
      <c r="I195" s="5">
        <v>1001000000000</v>
      </c>
      <c r="J195" s="5">
        <v>796000000000</v>
      </c>
      <c r="K195" s="5">
        <v>514000000000</v>
      </c>
      <c r="L195" s="5">
        <v>368000000000</v>
      </c>
      <c r="M195" s="5">
        <v>261000000000</v>
      </c>
      <c r="N195" s="5">
        <v>183000000000</v>
      </c>
      <c r="O195" s="5">
        <v>107000000000</v>
      </c>
      <c r="P195" s="5">
        <v>62000000000</v>
      </c>
      <c r="Q195" s="5">
        <v>48000000000</v>
      </c>
    </row>
    <row r="196" spans="2:17" ht="15.5" x14ac:dyDescent="0.35">
      <c r="C196" t="s">
        <v>223</v>
      </c>
      <c r="H196" s="5">
        <v>960000000000</v>
      </c>
      <c r="I196" s="5">
        <v>1001000000000</v>
      </c>
      <c r="J196" s="5">
        <v>796000000000</v>
      </c>
      <c r="K196" s="5">
        <v>514000000000</v>
      </c>
      <c r="L196" s="5">
        <v>368000000000</v>
      </c>
      <c r="M196" s="5">
        <v>261000000000</v>
      </c>
      <c r="N196" s="5">
        <v>183000000000</v>
      </c>
    </row>
    <row r="197" spans="2:17" ht="15.5" x14ac:dyDescent="0.35">
      <c r="C197" t="s">
        <v>43</v>
      </c>
      <c r="D197" s="6">
        <v>158.47</v>
      </c>
      <c r="E197" s="6">
        <v>73.98</v>
      </c>
      <c r="F197" s="6">
        <v>87.27</v>
      </c>
      <c r="G197" s="6">
        <v>83.1</v>
      </c>
      <c r="H197" s="6">
        <v>633.88</v>
      </c>
      <c r="I197" s="6">
        <v>420.07</v>
      </c>
      <c r="J197" s="6">
        <v>334.13</v>
      </c>
      <c r="K197" s="6">
        <v>215.72</v>
      </c>
      <c r="L197" s="6">
        <v>154.31</v>
      </c>
      <c r="M197" s="6">
        <v>109.68</v>
      </c>
      <c r="N197" s="6">
        <v>76.83</v>
      </c>
      <c r="O197" s="6">
        <v>44.73</v>
      </c>
      <c r="P197" s="6">
        <v>25.84</v>
      </c>
      <c r="Q197" s="6">
        <v>19.98</v>
      </c>
    </row>
    <row r="198" spans="2:17" ht="15.5" x14ac:dyDescent="0.35">
      <c r="C198" t="s">
        <v>226</v>
      </c>
      <c r="H198" s="6">
        <v>402.83</v>
      </c>
      <c r="I198" s="6">
        <v>420.07</v>
      </c>
      <c r="J198" s="6">
        <v>334.13</v>
      </c>
      <c r="K198" s="6">
        <v>215.72</v>
      </c>
      <c r="L198" s="6">
        <v>154.31</v>
      </c>
      <c r="M198" s="6">
        <v>109.68</v>
      </c>
      <c r="N198" s="6">
        <v>76.83</v>
      </c>
    </row>
    <row r="199" spans="2:17" ht="15.5" x14ac:dyDescent="0.35">
      <c r="C199" t="s">
        <v>229</v>
      </c>
      <c r="D199" s="5">
        <v>858000000000</v>
      </c>
      <c r="E199" s="5">
        <v>617000000000</v>
      </c>
      <c r="F199" s="5">
        <v>589000000000</v>
      </c>
      <c r="G199" s="5">
        <v>561000000000</v>
      </c>
      <c r="H199" s="5">
        <v>3432000000000</v>
      </c>
      <c r="I199" s="5">
        <v>2540000000000</v>
      </c>
      <c r="J199" s="5">
        <v>1812000000000</v>
      </c>
      <c r="K199" s="5">
        <v>1306000000000</v>
      </c>
      <c r="L199" s="5">
        <v>1044000000000</v>
      </c>
      <c r="M199" s="5">
        <v>871000000000</v>
      </c>
      <c r="N199" s="5">
        <v>759000000000</v>
      </c>
      <c r="O199" s="5">
        <v>490000000000</v>
      </c>
      <c r="P199" s="5">
        <v>293000000000</v>
      </c>
      <c r="Q199" s="5">
        <v>127000000000</v>
      </c>
    </row>
    <row r="200" spans="2:17" ht="15.5" x14ac:dyDescent="0.35">
      <c r="C200" t="s">
        <v>230</v>
      </c>
      <c r="H200" s="5">
        <v>2625000000000</v>
      </c>
      <c r="I200" s="5">
        <v>2540000000000</v>
      </c>
      <c r="J200" s="5">
        <v>1812000000000</v>
      </c>
      <c r="K200" s="5">
        <v>1306000000000</v>
      </c>
      <c r="L200" s="5">
        <v>1044000000000</v>
      </c>
      <c r="M200" s="5">
        <v>871000000000</v>
      </c>
      <c r="N200" s="5">
        <v>759000000000</v>
      </c>
    </row>
    <row r="201" spans="2:17" ht="15.5" x14ac:dyDescent="0.35">
      <c r="C201" t="s">
        <v>234</v>
      </c>
      <c r="I201" s="6">
        <v>298.16000000000003</v>
      </c>
    </row>
    <row r="202" spans="2:17" ht="15.5" x14ac:dyDescent="0.35">
      <c r="C202" t="s">
        <v>235</v>
      </c>
      <c r="I202" s="6">
        <v>469.18</v>
      </c>
    </row>
    <row r="203" spans="2:17" ht="15.5" x14ac:dyDescent="0.35">
      <c r="C203" t="s">
        <v>236</v>
      </c>
      <c r="I203" s="6">
        <v>7.42</v>
      </c>
    </row>
    <row r="204" spans="2:17" ht="15.5" x14ac:dyDescent="0.35">
      <c r="C204" t="s">
        <v>237</v>
      </c>
      <c r="I204" s="6">
        <v>2.0999999999999999E-3</v>
      </c>
    </row>
    <row r="205" spans="2:17" ht="15.5" x14ac:dyDescent="0.35">
      <c r="C205" t="s">
        <v>238</v>
      </c>
      <c r="I205" s="6">
        <v>171.66</v>
      </c>
    </row>
    <row r="206" spans="2:17" ht="15.5" x14ac:dyDescent="0.35">
      <c r="C206" t="s">
        <v>239</v>
      </c>
      <c r="I206" s="6">
        <v>102.78</v>
      </c>
    </row>
    <row r="207" spans="2:17" ht="15.5" x14ac:dyDescent="0.35">
      <c r="C207" t="s">
        <v>240</v>
      </c>
      <c r="I207" s="6">
        <v>357.48</v>
      </c>
    </row>
    <row r="208" spans="2:17" ht="15.5" x14ac:dyDescent="0.35">
      <c r="C208" t="s">
        <v>241</v>
      </c>
      <c r="I208" s="6">
        <v>-1063.28</v>
      </c>
    </row>
    <row r="209" spans="3:9" ht="15.5" x14ac:dyDescent="0.35">
      <c r="C209" t="s">
        <v>242</v>
      </c>
      <c r="I209" s="6">
        <v>371.71</v>
      </c>
    </row>
    <row r="210" spans="3:9" ht="15.5" x14ac:dyDescent="0.35">
      <c r="C210" t="s">
        <v>243</v>
      </c>
      <c r="I210" s="6">
        <v>297.27</v>
      </c>
    </row>
    <row r="211" spans="3:9" ht="15.5" x14ac:dyDescent="0.35">
      <c r="C211" t="s">
        <v>244</v>
      </c>
      <c r="I211" s="6">
        <v>18.239999999999998</v>
      </c>
    </row>
    <row r="212" spans="3:9" ht="15.5" x14ac:dyDescent="0.35">
      <c r="C212" t="s">
        <v>245</v>
      </c>
      <c r="I212" s="6">
        <v>11.84</v>
      </c>
    </row>
    <row r="213" spans="3:9" ht="15.5" x14ac:dyDescent="0.35">
      <c r="C213" t="s">
        <v>246</v>
      </c>
      <c r="I213" s="6">
        <v>402.83</v>
      </c>
    </row>
    <row r="214" spans="3:9" ht="15.5" x14ac:dyDescent="0.35">
      <c r="C214" t="s">
        <v>247</v>
      </c>
      <c r="I214" s="6">
        <v>633.88</v>
      </c>
    </row>
    <row r="215" spans="3:9" ht="15.5" x14ac:dyDescent="0.35">
      <c r="C215" t="s">
        <v>248</v>
      </c>
      <c r="I215" s="6">
        <v>1101.03</v>
      </c>
    </row>
    <row r="216" spans="3:9" ht="15.5" x14ac:dyDescent="0.35">
      <c r="C216" t="s">
        <v>249</v>
      </c>
      <c r="D216" s="6">
        <v>107.32</v>
      </c>
    </row>
    <row r="217" spans="3:9" ht="15.5" x14ac:dyDescent="0.35">
      <c r="C217" t="s">
        <v>250</v>
      </c>
      <c r="I217" s="6">
        <v>1838.88</v>
      </c>
    </row>
    <row r="218" spans="3:9" ht="15.5" x14ac:dyDescent="0.35">
      <c r="C218" t="s">
        <v>251</v>
      </c>
      <c r="I218" s="6">
        <v>-177.75</v>
      </c>
    </row>
    <row r="219" spans="3:9" ht="15.5" x14ac:dyDescent="0.35">
      <c r="C219" t="s">
        <v>252</v>
      </c>
      <c r="D219" s="6">
        <v>1.03</v>
      </c>
    </row>
    <row r="220" spans="3:9" ht="15.5" x14ac:dyDescent="0.35">
      <c r="C220" t="s">
        <v>253</v>
      </c>
      <c r="D220" s="6">
        <v>1.03</v>
      </c>
    </row>
    <row r="221" spans="3:9" ht="15.5" x14ac:dyDescent="0.35">
      <c r="C221" t="s">
        <v>254</v>
      </c>
      <c r="D221" s="6">
        <v>0.47</v>
      </c>
    </row>
    <row r="222" spans="3:9" ht="15.5" x14ac:dyDescent="0.35">
      <c r="C222" t="s">
        <v>255</v>
      </c>
      <c r="D222" s="6">
        <v>0.39</v>
      </c>
    </row>
    <row r="223" spans="3:9" ht="15.5" x14ac:dyDescent="0.35">
      <c r="C223" t="s">
        <v>256</v>
      </c>
      <c r="D223" s="6">
        <v>0.66</v>
      </c>
    </row>
    <row r="224" spans="3:9" ht="15.5" x14ac:dyDescent="0.35">
      <c r="C224" t="s">
        <v>257</v>
      </c>
      <c r="D224" s="6">
        <v>0.28000000000000003</v>
      </c>
    </row>
    <row r="225" spans="3:9" ht="15.5" x14ac:dyDescent="0.35">
      <c r="C225" t="s">
        <v>258</v>
      </c>
      <c r="D225" s="6">
        <v>1.66</v>
      </c>
    </row>
    <row r="226" spans="3:9" ht="15.5" x14ac:dyDescent="0.35">
      <c r="C226" t="s">
        <v>259</v>
      </c>
      <c r="I226" s="6">
        <v>12.1</v>
      </c>
    </row>
    <row r="227" spans="3:9" ht="15.5" x14ac:dyDescent="0.35">
      <c r="C227" t="s">
        <v>12</v>
      </c>
      <c r="D227" s="5">
        <v>-138000000000</v>
      </c>
    </row>
    <row r="228" spans="3:9" ht="15.5" x14ac:dyDescent="0.35">
      <c r="C228" t="s">
        <v>260</v>
      </c>
      <c r="I228" s="6">
        <v>4.37</v>
      </c>
    </row>
    <row r="229" spans="3:9" ht="15.5" x14ac:dyDescent="0.35">
      <c r="C229" t="s">
        <v>261</v>
      </c>
      <c r="I229" s="6">
        <v>0.1323</v>
      </c>
    </row>
    <row r="230" spans="3:9" ht="15.5" x14ac:dyDescent="0.35">
      <c r="C230" t="s">
        <v>262</v>
      </c>
      <c r="I230" s="6">
        <v>0.21909999999999999</v>
      </c>
    </row>
    <row r="231" spans="3:9" ht="15.5" x14ac:dyDescent="0.35">
      <c r="C231" t="s">
        <v>263</v>
      </c>
      <c r="I231" s="6">
        <v>0.20579999999999998</v>
      </c>
    </row>
    <row r="232" spans="3:9" ht="15.5" x14ac:dyDescent="0.35">
      <c r="C232" t="s">
        <v>264</v>
      </c>
      <c r="I232" s="6">
        <v>0.1686</v>
      </c>
    </row>
    <row r="233" spans="3:9" ht="15.5" x14ac:dyDescent="0.35">
      <c r="C233" t="s">
        <v>265</v>
      </c>
      <c r="D233" s="6">
        <v>76.34</v>
      </c>
    </row>
    <row r="234" spans="3:9" ht="15.5" x14ac:dyDescent="0.35">
      <c r="C234" t="s">
        <v>266</v>
      </c>
      <c r="D234" s="6">
        <v>3.68</v>
      </c>
    </row>
    <row r="235" spans="3:9" ht="15.5" x14ac:dyDescent="0.35">
      <c r="C235" t="s">
        <v>340</v>
      </c>
      <c r="D235" s="6">
        <v>79.06</v>
      </c>
    </row>
    <row r="236" spans="3:9" ht="15.5" x14ac:dyDescent="0.35">
      <c r="C236" t="s">
        <v>267</v>
      </c>
      <c r="D236" s="6">
        <v>0.96</v>
      </c>
    </row>
    <row r="237" spans="3:9" ht="15.5" x14ac:dyDescent="0.35">
      <c r="C237" t="s">
        <v>268</v>
      </c>
      <c r="D237" s="6">
        <v>1.19</v>
      </c>
    </row>
    <row r="238" spans="3:9" ht="15.5" x14ac:dyDescent="0.35">
      <c r="C238" t="s">
        <v>269</v>
      </c>
      <c r="I238" s="6">
        <v>0.38</v>
      </c>
    </row>
    <row r="239" spans="3:9" ht="15.5" x14ac:dyDescent="0.35">
      <c r="C239" t="s">
        <v>270</v>
      </c>
      <c r="I239" s="6">
        <v>85.27</v>
      </c>
    </row>
    <row r="240" spans="3:9" ht="15.5" x14ac:dyDescent="0.35">
      <c r="C240" t="s">
        <v>39</v>
      </c>
      <c r="I240" s="5">
        <v>450528000000000</v>
      </c>
    </row>
    <row r="241" spans="3:9" ht="15.5" x14ac:dyDescent="0.35">
      <c r="C241" t="s">
        <v>271</v>
      </c>
      <c r="I241" s="5">
        <v>452319000000000</v>
      </c>
    </row>
    <row r="242" spans="3:9" ht="15.5" x14ac:dyDescent="0.35">
      <c r="C242" t="s">
        <v>272</v>
      </c>
      <c r="I242" s="5">
        <v>2380000000</v>
      </c>
    </row>
    <row r="243" spans="3:9" ht="15.5" x14ac:dyDescent="0.35">
      <c r="C243" t="s">
        <v>273</v>
      </c>
      <c r="I243" s="6">
        <v>0.1855</v>
      </c>
    </row>
    <row r="244" spans="3:9" ht="15.5" x14ac:dyDescent="0.35">
      <c r="C244" t="s">
        <v>274</v>
      </c>
      <c r="D244" s="6">
        <v>0.56579999999999997</v>
      </c>
    </row>
    <row r="245" spans="3:9" ht="15.5" x14ac:dyDescent="0.35">
      <c r="C245" t="s">
        <v>275</v>
      </c>
      <c r="D245" s="6">
        <v>0.52329999999999999</v>
      </c>
    </row>
    <row r="246" spans="3:9" ht="15.5" x14ac:dyDescent="0.35">
      <c r="C246" t="s">
        <v>276</v>
      </c>
      <c r="D246" s="6">
        <v>0.44020000000000004</v>
      </c>
    </row>
    <row r="247" spans="3:9" ht="15.5" x14ac:dyDescent="0.35">
      <c r="C247" t="s">
        <v>277</v>
      </c>
      <c r="D247" s="6">
        <v>0.10929999999999999</v>
      </c>
    </row>
    <row r="248" spans="3:9" ht="15.5" x14ac:dyDescent="0.35">
      <c r="C248" t="s">
        <v>278</v>
      </c>
      <c r="D248" s="6">
        <v>-6.5700000000000008E-2</v>
      </c>
    </row>
    <row r="249" spans="3:9" ht="15.5" x14ac:dyDescent="0.35">
      <c r="C249" t="s">
        <v>279</v>
      </c>
      <c r="D249" s="6">
        <v>-9.8100000000000007E-2</v>
      </c>
    </row>
    <row r="250" spans="3:9" ht="15.5" x14ac:dyDescent="0.35">
      <c r="C250" t="s">
        <v>286</v>
      </c>
      <c r="I250" s="5">
        <v>4</v>
      </c>
    </row>
    <row r="251" spans="3:9" ht="15.5" x14ac:dyDescent="0.35">
      <c r="C251" t="s">
        <v>287</v>
      </c>
      <c r="I251" s="6">
        <v>0.4</v>
      </c>
    </row>
    <row r="252" spans="3:9" ht="15.5" x14ac:dyDescent="0.35">
      <c r="C252" t="s">
        <v>288</v>
      </c>
      <c r="I252" s="5">
        <v>1</v>
      </c>
    </row>
    <row r="253" spans="3:9" ht="15.5" x14ac:dyDescent="0.35">
      <c r="C253" t="s">
        <v>289</v>
      </c>
      <c r="I253" s="6">
        <v>0.03</v>
      </c>
    </row>
    <row r="254" spans="3:9" ht="15.5" x14ac:dyDescent="0.35">
      <c r="C254" t="s">
        <v>553</v>
      </c>
      <c r="I254" s="6">
        <v>0.37</v>
      </c>
    </row>
    <row r="255" spans="3:9" ht="15.5" x14ac:dyDescent="0.35">
      <c r="C255" t="s">
        <v>290</v>
      </c>
      <c r="I255" s="6">
        <v>0.01</v>
      </c>
    </row>
    <row r="256" spans="3:9" ht="15.5" x14ac:dyDescent="0.35">
      <c r="C256" t="s">
        <v>291</v>
      </c>
      <c r="I256" s="6">
        <v>0.01</v>
      </c>
    </row>
    <row r="257" spans="3:9" ht="15.5" x14ac:dyDescent="0.35">
      <c r="C257" t="s">
        <v>292</v>
      </c>
      <c r="I257" s="6">
        <v>0.36</v>
      </c>
    </row>
    <row r="258" spans="3:9" ht="15.5" x14ac:dyDescent="0.35">
      <c r="C258" t="s">
        <v>293</v>
      </c>
      <c r="I258" s="5">
        <v>2625000000000</v>
      </c>
    </row>
    <row r="259" spans="3:9" ht="15.5" x14ac:dyDescent="0.35">
      <c r="C259" t="s">
        <v>294</v>
      </c>
      <c r="I259" s="5">
        <v>1339000000000</v>
      </c>
    </row>
    <row r="260" spans="3:9" ht="15.5" x14ac:dyDescent="0.35">
      <c r="C260" t="s">
        <v>295</v>
      </c>
      <c r="I260" s="5">
        <v>1522000000000</v>
      </c>
    </row>
    <row r="261" spans="3:9" ht="15.5" x14ac:dyDescent="0.35">
      <c r="C261" t="s">
        <v>296</v>
      </c>
      <c r="I261" s="5">
        <v>960000000000</v>
      </c>
    </row>
    <row r="262" spans="3:9" ht="15.5" x14ac:dyDescent="0.35">
      <c r="C262" t="s">
        <v>297</v>
      </c>
      <c r="D262" s="5">
        <v>256000000000</v>
      </c>
    </row>
    <row r="263" spans="3:9" ht="15.5" x14ac:dyDescent="0.35">
      <c r="C263" t="s">
        <v>298</v>
      </c>
      <c r="D263" s="5">
        <v>7261000000000</v>
      </c>
    </row>
    <row r="264" spans="3:9" ht="15.5" x14ac:dyDescent="0.35">
      <c r="C264" t="s">
        <v>299</v>
      </c>
      <c r="D264" s="5">
        <v>2877000000000</v>
      </c>
    </row>
    <row r="265" spans="3:9" ht="15.5" x14ac:dyDescent="0.35">
      <c r="C265" t="s">
        <v>206</v>
      </c>
      <c r="D265" s="5">
        <v>38000000000</v>
      </c>
    </row>
    <row r="266" spans="3:9" ht="15.5" x14ac:dyDescent="0.35">
      <c r="C266" t="s">
        <v>205</v>
      </c>
      <c r="I266" s="5">
        <v>4383000000000</v>
      </c>
    </row>
    <row r="267" spans="3:9" ht="15.5" x14ac:dyDescent="0.35">
      <c r="C267" t="s">
        <v>204</v>
      </c>
      <c r="D267" s="5">
        <v>1713000000000</v>
      </c>
    </row>
    <row r="268" spans="3:9" ht="15.5" x14ac:dyDescent="0.35">
      <c r="C268" t="s">
        <v>203</v>
      </c>
      <c r="D268" s="5">
        <v>334000000000</v>
      </c>
    </row>
    <row r="269" spans="3:9" ht="15.5" x14ac:dyDescent="0.35">
      <c r="C269" t="s">
        <v>23</v>
      </c>
      <c r="D269" s="5">
        <v>2047000000000</v>
      </c>
    </row>
    <row r="270" spans="3:9" ht="15.5" x14ac:dyDescent="0.35">
      <c r="C270" t="s">
        <v>20</v>
      </c>
      <c r="D270" s="5">
        <v>1791000000000</v>
      </c>
    </row>
    <row r="271" spans="3:9" ht="15.5" x14ac:dyDescent="0.35">
      <c r="C271" t="s">
        <v>300</v>
      </c>
      <c r="I271" s="5">
        <v>4383000000000</v>
      </c>
    </row>
    <row r="272" spans="3:9" ht="15.5" x14ac:dyDescent="0.35">
      <c r="C272" t="s">
        <v>301</v>
      </c>
      <c r="I272" s="5">
        <v>1260000000000</v>
      </c>
    </row>
    <row r="273" spans="3:9" ht="15.5" x14ac:dyDescent="0.35">
      <c r="C273" t="s">
        <v>302</v>
      </c>
      <c r="I273" s="5">
        <v>-2177000000000</v>
      </c>
    </row>
    <row r="274" spans="3:9" ht="15.5" x14ac:dyDescent="0.35">
      <c r="C274" t="s">
        <v>303</v>
      </c>
      <c r="I274" s="5">
        <v>713000000000</v>
      </c>
    </row>
    <row r="275" spans="3:9" ht="15.5" x14ac:dyDescent="0.35">
      <c r="C275" t="s">
        <v>304</v>
      </c>
      <c r="I275" s="5">
        <v>-1684000000000</v>
      </c>
    </row>
    <row r="276" spans="3:9" ht="15.5" x14ac:dyDescent="0.35">
      <c r="C276" t="s">
        <v>305</v>
      </c>
      <c r="I276" s="5">
        <v>-424000000000</v>
      </c>
    </row>
  </sheetData>
  <pageMargins left="0.7" right="0.7" top="0.75" bottom="0.75" header="0.3" footer="0.3"/>
  <ignoredErrors>
    <ignoredError sqref="A1:Q277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950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951</v>
      </c>
      <c r="D2" s="2" vm="119">
        <f ca="1">IFERROR(_xlfn.STOCKHISTORY("XIDX:" &amp; $C$1, D3, , 0, 0, 1), "Libur")</f>
        <v>406</v>
      </c>
      <c r="H2" s="2" vm="119">
        <f ca="1">IFERROR(INDEX(D2:G2,COUNT(D2:G2)),"")</f>
        <v>406</v>
      </c>
      <c r="I2" s="2" vm="120">
        <f ca="1">IFERROR(_xlfn.STOCKHISTORY("XIDX:" &amp; $C$1, I1, , 0, 0, 1), "Libur")</f>
        <v>1070</v>
      </c>
      <c r="J2" s="2" vm="42">
        <f ca="1">IFERROR(_xlfn.STOCKHISTORY("XIDX:" &amp; $C$1, J1, , 0, 0, 1), "Libur")</f>
        <v>176</v>
      </c>
      <c r="K2" s="2" vm="121">
        <f ca="1">IFERROR(_xlfn.STOCKHISTORY("XIDX:" &amp; $C$1, K1, , 0, 0, 1), "Libur")</f>
        <v>234</v>
      </c>
      <c r="L2" s="2" vm="122">
        <f ca="1">IFERROR(_xlfn.STOCKHISTORY("XIDX:" &amp; $C$1, L1, , 0, 0, 1), "Libur")</f>
        <v>276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229808826211</v>
      </c>
      <c r="H4" s="2">
        <f>IFERROR(SUM(D4:G4)*(4/MAX(1,COUNT(D4:G4))),"")</f>
        <v>919235304844</v>
      </c>
      <c r="I4" s="2">
        <f>IFERROR(INDEX(I51:I500,MATCH($C$4,$C$51:$C$500,0)),"")</f>
        <v>750217960446</v>
      </c>
      <c r="J4" s="2">
        <f>IFERROR(INDEX(J51:J500,MATCH($C$4,$C$51:$C$500,0)),"")</f>
        <v>556385363865</v>
      </c>
      <c r="K4" s="2">
        <f>IFERROR(INDEX(K51:K500,MATCH($C$4,$C$51:$C$500,0)),"")</f>
        <v>390516818350</v>
      </c>
      <c r="L4" s="2">
        <f>IFERROR(INDEX(L51:L500,MATCH($C$4,$C$51:$C$500,0)),"")</f>
        <v>353133853101</v>
      </c>
      <c r="M4" s="2">
        <f>IFERROR(INDEX(M51:M500,MATCH($C$4,$C$51:$C$500,0)),"")</f>
        <v>448905913317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45314503278</v>
      </c>
      <c r="H5" s="2">
        <f>IFERROR(SUM(D5:G5)*(4/MAX(1,COUNT(D5:G5))),"")</f>
        <v>181258013112</v>
      </c>
      <c r="I5" s="2">
        <f>IFERROR(INDEX(I51:I500,MATCH($C$5,$C$51:$C$500,0)),"")</f>
        <v>138385433740</v>
      </c>
      <c r="J5" s="2">
        <f>IFERROR(INDEX(J51:J500,MATCH($C$5,$C$51:$C$500,0)),"")</f>
        <v>86568464683</v>
      </c>
      <c r="K5" s="2">
        <f>IFERROR(INDEX(K51:K500,MATCH($C$5,$C$51:$C$500,0)),"")</f>
        <v>77445151717</v>
      </c>
      <c r="L5" s="2">
        <f>IFERROR(INDEX(L51:L500,MATCH($C$5,$C$51:$C$500,0)),"")</f>
        <v>69938915536</v>
      </c>
      <c r="M5" s="2">
        <f>IFERROR(INDEX(M51:M500,MATCH($C$5,$C$51:$C$500,0)),"")</f>
        <v>114854711903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1212800435829</v>
      </c>
      <c r="H6" s="2">
        <f>IFERROR(INDEX(D6:G6,COUNT(D6:G6)),"")</f>
        <v>1212800435829</v>
      </c>
      <c r="I6" s="2">
        <f>IFERROR(INDEX(I51:I500,MATCH($C$6,$C$51:$C$500,0)),"")</f>
        <v>1167485301888</v>
      </c>
      <c r="J6" s="2">
        <f>IFERROR(INDEX(J51:J500,MATCH($C$6,$C$51:$C$500,0)),"")</f>
        <v>1029097588962</v>
      </c>
      <c r="K6" s="2">
        <f>IFERROR(INDEX(K51:K500,MATCH($C$6,$C$51:$C$500,0)),"")</f>
        <v>942529122560</v>
      </c>
      <c r="L6" s="2">
        <f>IFERROR(INDEX(L51:L500,MATCH($C$6,$C$51:$C$500,0)),"")</f>
        <v>865083970296</v>
      </c>
      <c r="M6" s="2">
        <f>IFERROR(INDEX(M51:M500,MATCH($C$6,$C$51:$C$500,0)),"")</f>
        <v>670250724907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2.84</v>
      </c>
      <c r="H7" s="3">
        <f>IFERROR(INDEX(D7:G7,COUNT(D7:G7)),"")</f>
        <v>2.84</v>
      </c>
      <c r="I7" s="3">
        <f>IFERROR(INDEX(I51:I500,MATCH($C$7,$C$51:$C$500,0))/1000000000,"")</f>
        <v>2.84</v>
      </c>
      <c r="J7" s="3">
        <f>IFERROR(INDEX(J51:J500,MATCH($C$7,$C$51:$C$500,0))/1000000000,"")</f>
        <v>2.84</v>
      </c>
      <c r="K7" s="3">
        <f>IFERROR(INDEX(K51:K500,MATCH($C$7,$C$51:$C$500,0))/1000000000,"")</f>
        <v>2.84</v>
      </c>
      <c r="L7" s="3">
        <f>IFERROR(INDEX(L51:L500,MATCH($C$7,$C$51:$C$500,0))/1000000000,"")</f>
        <v>2.84</v>
      </c>
      <c r="M7" s="3">
        <f>IFERROR(INDEX(M51:M500,MATCH($C$7,$C$51:$C$500,0))/1000000000,"")</f>
        <v>2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>IFERROR(INDEX(I51:I500,MATCH($C$8,$C$51:$C$500,0)),"")</f>
        <v>307000000000</v>
      </c>
      <c r="J8" s="2">
        <f>IFERROR(INDEX(J51:J500,MATCH($C$8,$C$51:$C$500,0)),"")</f>
        <v>118000000000</v>
      </c>
      <c r="K8" s="2">
        <f>IFERROR(INDEX(K51:K500,MATCH($C$8,$C$51:$C$500,0)),"")</f>
        <v>-211000000000</v>
      </c>
      <c r="L8" s="2">
        <f>IFERROR(INDEX(L51:L500,MATCH($C$8,$C$51:$C$500,0)),"")</f>
        <v>-200000000000</v>
      </c>
      <c r="M8" s="2">
        <f>IFERROR(INDEX(M51:M500,MATCH($C$8,$C$51:$C$500,0)),"")</f>
        <v>17000000000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1.77</v>
      </c>
      <c r="H9" s="3">
        <f>IFERROR(INDEX(D9:G9,COUNT(D9:G9)),"")</f>
        <v>1.77</v>
      </c>
      <c r="I9" s="3">
        <f>IFERROR(INDEX(I51:I500,MATCH($C$9,$C$51:$C$500,0)),"")</f>
        <v>108.17</v>
      </c>
      <c r="J9" s="3">
        <f>IFERROR(INDEX(J51:J500,MATCH($C$9,$C$51:$C$500,0)),"")</f>
        <v>41.63</v>
      </c>
      <c r="K9" s="3">
        <f>IFERROR(INDEX(K51:K500,MATCH($C$9,$C$51:$C$500,0)),"")</f>
        <v>-74.19</v>
      </c>
      <c r="L9" s="3">
        <f>IFERROR(INDEX(L51:L500,MATCH($C$9,$C$51:$C$500,0)),"")</f>
        <v>-70.489999999999995</v>
      </c>
      <c r="M9" s="3">
        <f>IFERROR(INDEX(M51:M500,MATCH($C$9,$C$51:$C$500,0)),"")</f>
        <v>8.59</v>
      </c>
    </row>
    <row r="10" spans="1:13" ht="15.5" x14ac:dyDescent="0.35">
      <c r="C10" t="s">
        <v>17</v>
      </c>
      <c r="D10" s="3">
        <f ca="1">IFERROR(IF(D9=0,"",D2/D9),"")</f>
        <v>229.37853107344634</v>
      </c>
      <c r="I10" s="3">
        <f ca="1">IFERROR(IF(I9=0,"",I2/I9),"")</f>
        <v>9.8918369233613763</v>
      </c>
      <c r="J10" s="3">
        <f ca="1">IFERROR(IF(J9=0,"",J2/J9),"")</f>
        <v>4.2277203939466732</v>
      </c>
      <c r="K10" s="3">
        <f ca="1">IFERROR(IF(K9=0,"",K2/K9),"")</f>
        <v>-3.1540638900121309</v>
      </c>
      <c r="L10" s="3">
        <f ca="1">IFERROR(IF(L9=0,"",L2/L9),"")</f>
        <v>-3.9154489998581363</v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25531833088</v>
      </c>
      <c r="H11" s="2">
        <f>IFERROR(INDEX(D11:G11,COUNT(D11:G11)),"")</f>
        <v>25531833088</v>
      </c>
      <c r="I11" s="2">
        <f>IFERROR(INDEX(I51:I500,MATCH($C$11,$C$51:$C$500,0)),"")</f>
        <v>255498052815</v>
      </c>
      <c r="J11" s="2">
        <f>IFERROR(INDEX(J51:J500,MATCH($C$11,$C$51:$C$500,0)),"")</f>
        <v>99159080980</v>
      </c>
      <c r="K11" s="2">
        <f>IFERROR(INDEX(K51:K500,MATCH($C$11,$C$51:$C$500,0)),"")</f>
        <v>412086791230</v>
      </c>
      <c r="L11" s="2">
        <f>IFERROR(INDEX(L51:L500,MATCH($C$11,$C$51:$C$500,0)),"")</f>
        <v>278196355133</v>
      </c>
      <c r="M11" s="2">
        <f>IFERROR(INDEX(M51:M500,MATCH($C$11,$C$51:$C$500,0)),"")</f>
        <v>65667068698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434000000000</v>
      </c>
      <c r="H12" s="2">
        <f>IFERROR(INDEX(D12:G12,COUNT(D12:G12)),"")</f>
        <v>434000000000</v>
      </c>
      <c r="I12" s="2">
        <f>IFERROR(INDEX(I51:I500,MATCH($C$12,$C$51:$C$500,0)),"")</f>
        <v>400000000000</v>
      </c>
      <c r="J12" s="2">
        <f>IFERROR(INDEX(J51:J500,MATCH($C$12,$C$51:$C$500,0)),"")</f>
        <v>284000000000</v>
      </c>
      <c r="K12" s="2">
        <f>IFERROR(INDEX(K51:K500,MATCH($C$12,$C$51:$C$500,0)),"")</f>
        <v>267000000000</v>
      </c>
      <c r="L12" s="2">
        <f>IFERROR(INDEX(L51:L500,MATCH($C$12,$C$51:$C$500,0)),"")</f>
        <v>307000000000</v>
      </c>
      <c r="M12" s="2">
        <f>IFERROR(INDEX(M51:M500,MATCH($C$12,$C$51:$C$500,0)),"")</f>
        <v>513000000000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459000000000</v>
      </c>
      <c r="H13" s="2">
        <f>IFERROR(INDEX(D13:G13,COUNT(D13:G13)),"")</f>
        <v>459000000000</v>
      </c>
      <c r="I13" s="2">
        <f>IFERROR(INDEX(I51:I500,MATCH($C$13,$C$51:$C$500,0)),"")</f>
        <v>656000000000</v>
      </c>
      <c r="J13" s="2">
        <f>IFERROR(INDEX(J51:J500,MATCH($C$13,$C$51:$C$500,0)),"")</f>
        <v>383000000000</v>
      </c>
      <c r="K13" s="2">
        <f>IFERROR(INDEX(K51:K500,MATCH($C$13,$C$51:$C$500,0)),"")</f>
        <v>679000000000</v>
      </c>
      <c r="L13" s="2">
        <f>IFERROR(INDEX(L51:L500,MATCH($C$13,$C$51:$C$500,0)),"")</f>
        <v>585000000000</v>
      </c>
      <c r="M13" s="2">
        <f>IFERROR(INDEX(M51:M500,MATCH($C$13,$C$51:$C$500,0)),"")</f>
        <v>579000000000</v>
      </c>
    </row>
    <row r="14" spans="1:13" ht="15.5" x14ac:dyDescent="0.35">
      <c r="C14" t="s">
        <v>26</v>
      </c>
      <c r="D14" s="2">
        <f>IFERROR(INDEX(D51:D500,MATCH($C$14,$C$51:$C$500,0)),"")</f>
        <v>-14068274274</v>
      </c>
      <c r="H14" s="2">
        <f>IFERROR(SUM(D14:G14)*(4/MAX(1,COUNT(D14:G14))),"")</f>
        <v>-56273097096</v>
      </c>
      <c r="I14" s="2">
        <f>IFERROR(INDEX(I51:I500,MATCH($C$14,$C$51:$C$500,0)),"")</f>
        <v>-64842198326</v>
      </c>
      <c r="J14" s="2">
        <f>IFERROR(INDEX(J51:J500,MATCH($C$14,$C$51:$C$500,0)),"")</f>
        <v>-65221902844</v>
      </c>
      <c r="K14" s="2">
        <f>IFERROR(INDEX(K51:K500,MATCH($C$14,$C$51:$C$500,0)),"")</f>
        <v>-51602117140</v>
      </c>
      <c r="L14" s="2">
        <f>IFERROR(INDEX(L51:L500,MATCH($C$14,$C$51:$C$500,0)),"")</f>
        <v>-44127449697</v>
      </c>
      <c r="M14" s="2">
        <f>IFERROR(INDEX(M51:M500,MATCH($C$14,$C$51:$C$500,0)),"")</f>
        <v>-48734658376</v>
      </c>
    </row>
    <row r="15" spans="1:1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0</v>
      </c>
      <c r="J15" s="2">
        <f>IFERROR(INDEX(J51:J500,MATCH($C$15,$C$51:$C$500,0)),"")</f>
        <v>0</v>
      </c>
      <c r="K15" s="2">
        <f>IFERROR(INDEX(K51:K500,MATCH($C$15,$C$51:$C$500,0)),"")</f>
        <v>-348692641</v>
      </c>
      <c r="L15" s="2">
        <f>IFERROR(INDEX(L51:L500,MATCH($C$15,$C$51:$C$500,0)),"")</f>
        <v>-197535114</v>
      </c>
      <c r="M15" s="2">
        <f>IFERROR(INDEX(M51:M500,MATCH($C$15,$C$51:$C$500,0)),"")</f>
        <v>-179857106</v>
      </c>
    </row>
    <row r="16" spans="1:13" ht="15.5" x14ac:dyDescent="0.35">
      <c r="C16" t="s">
        <v>28</v>
      </c>
      <c r="D16" s="2">
        <f>IFERROR(INDEX(D51:D500,MATCH($C$16,$C$51:$C$500,0)),"")</f>
        <v>45315133941</v>
      </c>
      <c r="H16" s="2">
        <f>IFERROR(SUM(D16:G16)*(4/MAX(1,COUNT(D16:G16))),"")</f>
        <v>181260535764</v>
      </c>
      <c r="I16" s="2">
        <f>IFERROR(INDEX(I51:I500,MATCH($C$16,$C$51:$C$500,0)),"")</f>
        <v>138480238083</v>
      </c>
      <c r="J16" s="2">
        <f>IFERROR(INDEX(J51:J500,MATCH($C$16,$C$51:$C$500,0)),"")</f>
        <v>84888523005</v>
      </c>
      <c r="K16" s="2">
        <f>IFERROR(INDEX(K51:K500,MATCH($C$16,$C$51:$C$500,0)),"")</f>
        <v>77863442025</v>
      </c>
      <c r="L16" s="2">
        <f>IFERROR(INDEX(L51:L500,MATCH($C$16,$C$51:$C$500,0)),"")</f>
        <v>67774716855</v>
      </c>
      <c r="M16" s="2">
        <f>IFERROR(INDEX(M51:M500,MATCH($C$16,$C$51:$C$500,0)),"")</f>
        <v>114910596277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36</v>
      </c>
      <c r="C19" t="s">
        <v>37</v>
      </c>
    </row>
    <row r="20" spans="1:13" ht="15.5" x14ac:dyDescent="0.35">
      <c r="A20" t="s">
        <v>38</v>
      </c>
      <c r="C20" t="s">
        <v>39</v>
      </c>
      <c r="D20" s="2">
        <f ca="1">IFERROR(D21*D2,"")</f>
        <v>1153040000000</v>
      </c>
      <c r="H20" s="2">
        <f t="shared" ref="H20:M20" ca="1" si="0">IFERROR(H21*H2,"")</f>
        <v>1153040000000</v>
      </c>
      <c r="I20" s="2">
        <f t="shared" ca="1" si="0"/>
        <v>3038800000000</v>
      </c>
      <c r="J20" s="2">
        <f t="shared" ca="1" si="0"/>
        <v>499840000000</v>
      </c>
      <c r="K20" s="2">
        <f t="shared" ca="1" si="0"/>
        <v>664560000000</v>
      </c>
      <c r="L20" s="2">
        <f t="shared" ca="1" si="0"/>
        <v>783840000000</v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2840000000</v>
      </c>
      <c r="H21" s="2">
        <f>IFERROR(INDEX(D21:G21,COUNT(D21:G21)),"")</f>
        <v>2840000000</v>
      </c>
      <c r="I21" s="2">
        <f>IFERROR(INDEX(I51:I500,MATCH($C$7,$C$51:$C$500,0)),"")</f>
        <v>2840000000</v>
      </c>
      <c r="J21" s="2">
        <f>IFERROR(INDEX(J51:J500,MATCH($C$7,$C$51:$C$500,0)),"")</f>
        <v>2840000000</v>
      </c>
      <c r="K21" s="2">
        <f>IFERROR(INDEX(K51:K500,MATCH($C$7,$C$51:$C$500,0)),"")</f>
        <v>2840000000</v>
      </c>
      <c r="L21" s="2">
        <f>IFERROR(INDEX(L51:L500,MATCH($C$7,$C$51:$C$500,0)),"")</f>
        <v>2840000000</v>
      </c>
      <c r="M21" s="2">
        <f>IFERROR(INDEX(M51:M500,MATCH($C$7,$C$51:$C$500,0)),"")</f>
        <v>2000000000</v>
      </c>
    </row>
    <row r="23" spans="1:13" ht="15.5" x14ac:dyDescent="0.35">
      <c r="B23" t="s">
        <v>40</v>
      </c>
      <c r="C23" t="s">
        <v>41</v>
      </c>
      <c r="D23" s="3">
        <f>IFERROR(D5/D6*100,"")</f>
        <v>3.7363528194171236</v>
      </c>
      <c r="H23" s="3">
        <f t="shared" ref="H23:M23" si="1">IFERROR(H5/H6*100,"")</f>
        <v>14.945411277668494</v>
      </c>
      <c r="I23" s="3">
        <f t="shared" si="1"/>
        <v>11.85329130192987</v>
      </c>
      <c r="J23" s="3">
        <f t="shared" si="1"/>
        <v>8.4120753572377271</v>
      </c>
      <c r="K23" s="3">
        <f t="shared" si="1"/>
        <v>8.2167383334163198</v>
      </c>
      <c r="L23" s="3">
        <f t="shared" si="1"/>
        <v>8.0846389411272366</v>
      </c>
      <c r="M23" s="3">
        <f t="shared" si="1"/>
        <v>17.136081713143476</v>
      </c>
    </row>
    <row r="24" spans="1:13" ht="15.5" x14ac:dyDescent="0.35">
      <c r="C24" t="s">
        <v>42</v>
      </c>
      <c r="D24" s="4">
        <f>IFERROR(_xlfn.RRI(5,I23,D23),"")</f>
        <v>-0.20618046103867582</v>
      </c>
      <c r="H24" s="4">
        <f t="shared" ref="H24:M24" si="2">IFERROR(_xlfn.RRI(5,M23,H23),"")</f>
        <v>-2.6985596272329992E-2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43</v>
      </c>
      <c r="C25" t="s">
        <v>44</v>
      </c>
      <c r="D25" s="3">
        <f>IFERROR(INDEX(D51:D500,MATCH($A$25,$C$51:$C$500,0)),"")</f>
        <v>15.95</v>
      </c>
      <c r="H25" s="3">
        <f>IFERROR(INDEX(D25:G25,COUNT(D25:G25)),"")</f>
        <v>15.95</v>
      </c>
      <c r="I25" s="3">
        <f>IFERROR(INDEX(I51:I500,MATCH($C$25,$C$51:$C$500,0)),"")</f>
        <v>48.74</v>
      </c>
      <c r="J25" s="3">
        <f>IFERROR(INDEX(J51:J500,MATCH($C$25,$C$51:$C$500,0)),"")</f>
        <v>29.88</v>
      </c>
      <c r="K25" s="3">
        <f>IFERROR(INDEX(K51:K500,MATCH($C$25,$C$51:$C$500,0)),"")</f>
        <v>27.28</v>
      </c>
      <c r="L25" s="3">
        <f>IFERROR(INDEX(L51:L500,MATCH($C$25,$C$51:$C$500,0)),"")</f>
        <v>23.78</v>
      </c>
      <c r="M25" s="3">
        <f>IFERROR(INDEX(M51:M500,MATCH($C$25,$C$51:$C$500,0)),"")</f>
        <v>57.35</v>
      </c>
    </row>
    <row r="26" spans="1:13" ht="15.5" x14ac:dyDescent="0.35">
      <c r="C26" t="s">
        <v>45</v>
      </c>
      <c r="D26" s="4">
        <f>IFERROR(_xlfn.RRI(5,I25,D25),"")</f>
        <v>-0.20021172596085435</v>
      </c>
      <c r="H26" s="4">
        <f t="shared" ref="H26:M26" si="3">IFERROR(_xlfn.RRI(5,M25,H25),"")</f>
        <v>-0.22581375124174519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46</v>
      </c>
      <c r="D27" s="3">
        <f>IFERROR(D4/D21,"")</f>
        <v>80.918600778521125</v>
      </c>
      <c r="H27" s="3">
        <f t="shared" ref="H27:M27" si="4">IFERROR(H4/H21,"")</f>
        <v>323.6744031140845</v>
      </c>
      <c r="I27" s="3">
        <f t="shared" si="4"/>
        <v>264.16125367816903</v>
      </c>
      <c r="J27" s="3">
        <f t="shared" si="4"/>
        <v>195.9103393890845</v>
      </c>
      <c r="K27" s="3">
        <f t="shared" si="4"/>
        <v>137.50592195422536</v>
      </c>
      <c r="L27" s="3">
        <f t="shared" si="4"/>
        <v>124.34290602147887</v>
      </c>
      <c r="M27" s="3">
        <f t="shared" si="4"/>
        <v>224.4529566585</v>
      </c>
    </row>
    <row r="28" spans="1:13" ht="15.5" x14ac:dyDescent="0.35">
      <c r="C28" t="s">
        <v>47</v>
      </c>
      <c r="D28" s="4">
        <f>IFERROR(_xlfn.RRI(5,I27,D27),"")</f>
        <v>-0.21071136488998288</v>
      </c>
      <c r="H28" s="4">
        <f t="shared" ref="H28:M28" si="5">IFERROR(_xlfn.RRI(5,M27,H27),"")</f>
        <v>7.5961186175467432E-2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48</v>
      </c>
      <c r="H29" s="4">
        <f t="shared" ref="H29:M29" si="6">IFERROR(((H25-I25)/I25)*100%,"")</f>
        <v>-0.67275338530980722</v>
      </c>
      <c r="I29" s="4">
        <f t="shared" si="6"/>
        <v>0.63119143239625175</v>
      </c>
      <c r="J29" s="4">
        <f t="shared" si="6"/>
        <v>9.5307917888562965E-2</v>
      </c>
      <c r="K29" s="4">
        <f t="shared" si="6"/>
        <v>0.1471825063078217</v>
      </c>
      <c r="L29" s="4">
        <f t="shared" si="6"/>
        <v>-0.58535309503051436</v>
      </c>
      <c r="M29" s="4" t="str">
        <f t="shared" si="6"/>
        <v/>
      </c>
    </row>
    <row r="30" spans="1:13" ht="15.5" x14ac:dyDescent="0.35">
      <c r="C30" t="s">
        <v>49</v>
      </c>
      <c r="H30" s="4">
        <f t="shared" ref="H30:M30" si="7">IFERROR(((H27-I27)/I27)*100%,"")</f>
        <v>0.2252909864988038</v>
      </c>
      <c r="I30" s="4">
        <f t="shared" si="7"/>
        <v>0.3483783168459319</v>
      </c>
      <c r="J30" s="4">
        <f t="shared" si="7"/>
        <v>0.42474110645432067</v>
      </c>
      <c r="K30" s="4">
        <f t="shared" si="7"/>
        <v>0.10586061041932479</v>
      </c>
      <c r="L30" s="4">
        <f t="shared" si="7"/>
        <v>-0.44601796352959727</v>
      </c>
      <c r="M30" s="4" t="str">
        <f t="shared" si="7"/>
        <v/>
      </c>
    </row>
    <row r="32" spans="1:13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426.09</v>
      </c>
      <c r="H32" s="3">
        <f>IFERROR(INDEX(D32:G32,COUNT(D32:G32)),"")</f>
        <v>426.09</v>
      </c>
      <c r="I32" s="3">
        <f>IFERROR(INDEX(I51:I500,MATCH($C$32,$C$51:$C$500,0)),"")</f>
        <v>410.14</v>
      </c>
      <c r="J32" s="3">
        <f>IFERROR(INDEX(J51:J500,MATCH($C$32,$C$51:$C$500,0)),"")</f>
        <v>361.44</v>
      </c>
      <c r="K32" s="3">
        <f>IFERROR(INDEX(K51:K500,MATCH($C$32,$C$51:$C$500,0)),"")</f>
        <v>330.97</v>
      </c>
      <c r="L32" s="3">
        <f>IFERROR(INDEX(L51:L500,MATCH($C$32,$C$51:$C$500,0)),"")</f>
        <v>303.64999999999998</v>
      </c>
      <c r="M32" s="3">
        <f>IFERROR(INDEX(M51:M500,MATCH($C$32,$C$51:$C$500,0)),"")</f>
        <v>333.97</v>
      </c>
    </row>
    <row r="33" spans="1:13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0.94</v>
      </c>
      <c r="H33" s="3">
        <f>IFERROR(INDEX(D33:G33,COUNT(D33:G33)),"")</f>
        <v>0.94</v>
      </c>
      <c r="I33" s="3">
        <f>IFERROR(INDEX(I51:I500,MATCH($C$33,$C$51:$C$500,0)),"")</f>
        <v>2.61</v>
      </c>
      <c r="J33" s="3">
        <f>IFERROR(INDEX(J51:J500,MATCH($C$33,$C$51:$C$500,0)),"")</f>
        <v>0.49</v>
      </c>
      <c r="K33" s="3">
        <f>IFERROR(INDEX(K51:K500,MATCH($C$33,$C$51:$C$500,0)),"")</f>
        <v>0.71</v>
      </c>
      <c r="L33" s="3">
        <f>IFERROR(INDEX(L51:L500,MATCH($C$33,$C$51:$C$500,0)),"")</f>
        <v>0.91</v>
      </c>
      <c r="M33" s="3">
        <f>IFERROR(INDEX(M51:M500,MATCH($C$33,$C$51:$C$500,0)),"")</f>
        <v>0</v>
      </c>
    </row>
    <row r="34" spans="1:13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25.2</v>
      </c>
      <c r="H34" s="3">
        <f>IFERROR(INDEX(D34:G34,COUNT(D34:G34)),"")</f>
        <v>25.2</v>
      </c>
      <c r="I34" s="3">
        <f>IFERROR(INDEX(I51:I500,MATCH($C$34,$C$51:$C$500,0)),"")</f>
        <v>21.95</v>
      </c>
      <c r="J34" s="3">
        <f>IFERROR(INDEX(J51:J500,MATCH($C$34,$C$51:$C$500,0)),"")</f>
        <v>5.89</v>
      </c>
      <c r="K34" s="3">
        <f>IFERROR(INDEX(K51:K500,MATCH($C$34,$C$51:$C$500,0)),"")</f>
        <v>8.58</v>
      </c>
      <c r="L34" s="3">
        <f>IFERROR(INDEX(L51:L500,MATCH($C$34,$C$51:$C$500,0)),"")</f>
        <v>11.61</v>
      </c>
      <c r="M34" s="3">
        <f>IFERROR(INDEX(M51:M500,MATCH($C$34,$C$51:$C$500,0)),"")</f>
        <v>0</v>
      </c>
    </row>
    <row r="35" spans="1:13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4.97</v>
      </c>
      <c r="H35" s="3">
        <f>IFERROR(INDEX(D35:G35,COUNT(D35:G35)),"")</f>
        <v>4.97</v>
      </c>
      <c r="I35" s="3">
        <f>IFERROR(INDEX(I51:I500,MATCH($C$35,$C$51:$C$500,0)),"")</f>
        <v>4.05</v>
      </c>
      <c r="J35" s="3">
        <f>IFERROR(INDEX(J51:J500,MATCH($C$35,$C$51:$C$500,0)),"")</f>
        <v>0.9</v>
      </c>
      <c r="K35" s="3">
        <f>IFERROR(INDEX(K51:K500,MATCH($C$35,$C$51:$C$500,0)),"")</f>
        <v>1.7</v>
      </c>
      <c r="L35" s="3">
        <f>IFERROR(INDEX(L51:L500,MATCH($C$35,$C$51:$C$500,0)),"")</f>
        <v>2.2200000000000002</v>
      </c>
      <c r="M35" s="3">
        <f>IFERROR(INDEX(M51:M500,MATCH($C$35,$C$51:$C$500,0)),"")</f>
        <v>0</v>
      </c>
    </row>
    <row r="36" spans="1:13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71</v>
      </c>
      <c r="C51" t="s">
        <v>5</v>
      </c>
      <c r="D51" s="5">
        <v>229808826211</v>
      </c>
      <c r="E51" s="5">
        <v>143155011202</v>
      </c>
      <c r="F51" s="5">
        <v>89643803037</v>
      </c>
      <c r="G51" s="5">
        <v>401845235613</v>
      </c>
      <c r="I51" s="5">
        <v>750217960446</v>
      </c>
      <c r="J51" s="5">
        <v>556385363865</v>
      </c>
      <c r="K51" s="5">
        <v>390516818350</v>
      </c>
      <c r="L51" s="5">
        <v>353133853101</v>
      </c>
      <c r="M51" s="5">
        <v>448905913317</v>
      </c>
    </row>
    <row r="52" spans="2:13" ht="15.5" x14ac:dyDescent="0.35">
      <c r="C52" t="s">
        <v>72</v>
      </c>
      <c r="D52" s="5">
        <v>-133869981823</v>
      </c>
      <c r="E52" s="5">
        <v>-44783385314</v>
      </c>
      <c r="F52" s="5">
        <v>-40904169479</v>
      </c>
      <c r="G52" s="5">
        <v>-236098502703</v>
      </c>
      <c r="I52" s="5">
        <v>-372793435033</v>
      </c>
      <c r="J52" s="5">
        <v>-274180110681</v>
      </c>
      <c r="K52" s="5">
        <v>-157518017541</v>
      </c>
      <c r="L52" s="5">
        <v>-162606165789</v>
      </c>
      <c r="M52" s="5">
        <v>-193874941286</v>
      </c>
    </row>
    <row r="53" spans="2:13" ht="15.5" x14ac:dyDescent="0.35">
      <c r="C53" t="s">
        <v>73</v>
      </c>
      <c r="D53" s="5">
        <v>95938844388</v>
      </c>
      <c r="E53" s="5">
        <v>98371625888</v>
      </c>
      <c r="F53" s="5">
        <v>48739633558</v>
      </c>
      <c r="G53" s="5">
        <v>165746732910</v>
      </c>
      <c r="I53" s="5">
        <v>377424525413</v>
      </c>
      <c r="J53" s="5">
        <v>282205253184</v>
      </c>
      <c r="K53" s="5">
        <v>232998800809</v>
      </c>
      <c r="L53" s="5">
        <v>190527687312</v>
      </c>
      <c r="M53" s="5">
        <v>255030972031</v>
      </c>
    </row>
    <row r="54" spans="2:13" ht="15.5" x14ac:dyDescent="0.35">
      <c r="C54" t="s">
        <v>74</v>
      </c>
      <c r="D54" s="5">
        <v>-30018766230</v>
      </c>
      <c r="E54" s="5">
        <v>-42684972208</v>
      </c>
      <c r="F54" s="5">
        <v>-23212725885</v>
      </c>
      <c r="G54" s="5">
        <v>-23647334554</v>
      </c>
      <c r="I54" s="5">
        <v>-114285297956</v>
      </c>
      <c r="J54" s="5">
        <v>-93282930907</v>
      </c>
      <c r="K54" s="5">
        <v>-78663910530</v>
      </c>
      <c r="L54" s="5">
        <v>-67562540081</v>
      </c>
      <c r="M54" s="5">
        <v>-66186379136</v>
      </c>
    </row>
    <row r="55" spans="2:13" ht="15.5" x14ac:dyDescent="0.35">
      <c r="C55" t="s">
        <v>77</v>
      </c>
      <c r="K55" s="5">
        <v>-78114167994</v>
      </c>
      <c r="L55" s="5">
        <v>-67166876688</v>
      </c>
      <c r="M55" s="5">
        <v>-65924559223</v>
      </c>
    </row>
    <row r="56" spans="2:13" ht="15.5" x14ac:dyDescent="0.35">
      <c r="C56" t="s">
        <v>75</v>
      </c>
      <c r="K56" s="5">
        <v>-549742536</v>
      </c>
      <c r="L56" s="5">
        <v>-395663393</v>
      </c>
      <c r="M56" s="5">
        <v>-261819913</v>
      </c>
    </row>
    <row r="57" spans="2:13" ht="15.5" x14ac:dyDescent="0.35">
      <c r="C57" t="s">
        <v>79</v>
      </c>
      <c r="D57" s="5">
        <v>65920078158</v>
      </c>
      <c r="E57" s="5">
        <v>55686653680</v>
      </c>
      <c r="F57" s="5">
        <v>25526907673</v>
      </c>
      <c r="G57" s="5">
        <v>142099398356</v>
      </c>
      <c r="I57" s="5">
        <v>263139227457</v>
      </c>
      <c r="J57" s="5">
        <v>188922322277</v>
      </c>
      <c r="K57" s="5">
        <v>154334890279</v>
      </c>
      <c r="L57" s="5">
        <v>122965147231</v>
      </c>
      <c r="M57" s="5">
        <v>188844592895</v>
      </c>
    </row>
    <row r="58" spans="2:13" ht="15.5" x14ac:dyDescent="0.35">
      <c r="C58" t="s">
        <v>80</v>
      </c>
      <c r="D58" s="5">
        <v>-20604944217</v>
      </c>
      <c r="E58" s="5">
        <v>-51837841764</v>
      </c>
      <c r="F58" s="5">
        <v>-18434346203</v>
      </c>
      <c r="G58" s="5">
        <v>-31299962893</v>
      </c>
      <c r="I58" s="5">
        <v>-124658989374</v>
      </c>
      <c r="J58" s="5">
        <v>-104033799272</v>
      </c>
      <c r="K58" s="5">
        <v>-76471448254</v>
      </c>
      <c r="L58" s="5">
        <v>-55190430376</v>
      </c>
      <c r="M58" s="5">
        <v>-73933996618</v>
      </c>
    </row>
    <row r="59" spans="2:13" ht="15.5" x14ac:dyDescent="0.35">
      <c r="C59" t="s">
        <v>26</v>
      </c>
      <c r="D59" s="5">
        <v>-14068274274</v>
      </c>
      <c r="E59" s="5">
        <v>-16017744788</v>
      </c>
      <c r="F59" s="5">
        <v>-15810932818</v>
      </c>
      <c r="G59" s="5">
        <v>-16442163610</v>
      </c>
      <c r="I59" s="5">
        <v>-64842198326</v>
      </c>
      <c r="J59" s="5">
        <v>-65221902844</v>
      </c>
      <c r="K59" s="5">
        <v>-51602117140</v>
      </c>
      <c r="L59" s="5">
        <v>-44127449697</v>
      </c>
      <c r="M59" s="5">
        <v>-48734658376</v>
      </c>
    </row>
    <row r="60" spans="2:13" ht="15.5" x14ac:dyDescent="0.35">
      <c r="C60" t="s">
        <v>390</v>
      </c>
      <c r="D60" s="5">
        <v>47645162</v>
      </c>
      <c r="E60" s="5">
        <v>-604340363</v>
      </c>
      <c r="F60" s="5">
        <v>959928642</v>
      </c>
      <c r="G60" s="5">
        <v>-1370735496</v>
      </c>
      <c r="I60" s="5">
        <v>-3121864396</v>
      </c>
      <c r="J60" s="5">
        <v>-18383122983</v>
      </c>
      <c r="K60" s="5">
        <v>-15702024700</v>
      </c>
      <c r="L60" s="5">
        <v>4984614924</v>
      </c>
      <c r="M60" s="5">
        <v>-2357596351</v>
      </c>
    </row>
    <row r="61" spans="2:13" ht="15.5" x14ac:dyDescent="0.35">
      <c r="C61" t="s">
        <v>389</v>
      </c>
      <c r="E61" s="5">
        <v>-97084068</v>
      </c>
      <c r="F61" s="5">
        <v>63</v>
      </c>
      <c r="G61" s="5">
        <v>61238376</v>
      </c>
      <c r="I61" s="5">
        <v>-35845629</v>
      </c>
      <c r="J61" s="5">
        <v>315169874</v>
      </c>
      <c r="K61" s="5">
        <v>-19074669</v>
      </c>
      <c r="L61" s="5">
        <v>20856464</v>
      </c>
      <c r="M61" s="5">
        <v>286631519</v>
      </c>
    </row>
    <row r="62" spans="2:13" ht="15.5" x14ac:dyDescent="0.35">
      <c r="C62" t="s">
        <v>367</v>
      </c>
      <c r="D62" s="5">
        <v>-6819940165</v>
      </c>
      <c r="E62" s="5">
        <v>-4500005333</v>
      </c>
      <c r="F62" s="5">
        <v>-3054988319</v>
      </c>
      <c r="G62" s="5">
        <v>-11743847290</v>
      </c>
      <c r="I62" s="5">
        <v>-22841566780</v>
      </c>
      <c r="J62" s="5">
        <v>-16778543903</v>
      </c>
      <c r="K62" s="5">
        <v>-11710661578</v>
      </c>
      <c r="L62" s="5">
        <v>-10512705824</v>
      </c>
      <c r="M62" s="5">
        <v>-14674595062</v>
      </c>
    </row>
    <row r="63" spans="2:13" ht="15.5" x14ac:dyDescent="0.35">
      <c r="C63" t="s">
        <v>78</v>
      </c>
      <c r="D63" s="5">
        <v>630663</v>
      </c>
      <c r="E63" s="5">
        <v>170863</v>
      </c>
      <c r="F63" s="5">
        <v>299142</v>
      </c>
      <c r="G63" s="5">
        <v>1447240</v>
      </c>
      <c r="I63" s="5">
        <v>2279186</v>
      </c>
      <c r="J63" s="5">
        <v>1719</v>
      </c>
      <c r="K63" s="5">
        <v>547</v>
      </c>
      <c r="L63" s="5">
        <v>17822528</v>
      </c>
      <c r="M63" s="5">
        <v>37050796</v>
      </c>
    </row>
    <row r="64" spans="2:13" ht="15.5" x14ac:dyDescent="0.35">
      <c r="C64" t="s">
        <v>81</v>
      </c>
      <c r="D64" s="5">
        <v>-20604944217</v>
      </c>
      <c r="E64" s="5">
        <v>-51837841764</v>
      </c>
      <c r="F64" s="5">
        <v>-18434346203</v>
      </c>
      <c r="G64" s="5">
        <v>-31299962893</v>
      </c>
      <c r="I64" s="5">
        <v>-124658989374</v>
      </c>
      <c r="J64" s="5">
        <v>-104033799272</v>
      </c>
      <c r="K64" s="5">
        <v>-76471448254</v>
      </c>
      <c r="L64" s="5">
        <v>-55190430376</v>
      </c>
      <c r="M64" s="5">
        <v>-73933996618</v>
      </c>
    </row>
    <row r="65" spans="2:13" ht="15.5" x14ac:dyDescent="0.35">
      <c r="C65" t="s">
        <v>28</v>
      </c>
      <c r="D65" s="5">
        <v>45315133941</v>
      </c>
      <c r="E65" s="5">
        <v>3848811916</v>
      </c>
      <c r="F65" s="5">
        <v>7092561470</v>
      </c>
      <c r="G65" s="5">
        <v>110799435463</v>
      </c>
      <c r="I65" s="5">
        <v>138480238083</v>
      </c>
      <c r="J65" s="5">
        <v>84888523005</v>
      </c>
      <c r="K65" s="5">
        <v>77863442025</v>
      </c>
      <c r="L65" s="5">
        <v>67774716855</v>
      </c>
      <c r="M65" s="5">
        <v>114910596277</v>
      </c>
    </row>
    <row r="66" spans="2:13" ht="15.5" x14ac:dyDescent="0.35">
      <c r="C66" t="s">
        <v>27</v>
      </c>
      <c r="K66" s="5">
        <v>-348692641</v>
      </c>
      <c r="L66" s="5">
        <v>-197535114</v>
      </c>
      <c r="M66" s="5">
        <v>-179857106</v>
      </c>
    </row>
    <row r="67" spans="2:13" ht="15.5" x14ac:dyDescent="0.35">
      <c r="C67" t="s">
        <v>82</v>
      </c>
      <c r="K67" s="5">
        <v>-348692641</v>
      </c>
      <c r="L67" s="5">
        <v>-197535114</v>
      </c>
      <c r="M67" s="5">
        <v>-179857106</v>
      </c>
    </row>
    <row r="68" spans="2:13" ht="15.5" x14ac:dyDescent="0.35">
      <c r="C68" t="s">
        <v>83</v>
      </c>
    </row>
    <row r="69" spans="2:13" ht="15.5" x14ac:dyDescent="0.35">
      <c r="C69" t="s">
        <v>84</v>
      </c>
      <c r="K69" s="5">
        <v>-348692641</v>
      </c>
      <c r="L69" s="5">
        <v>-197535114</v>
      </c>
      <c r="M69" s="5">
        <v>-179857106</v>
      </c>
    </row>
    <row r="70" spans="2:13" ht="15.5" x14ac:dyDescent="0.35">
      <c r="C70" t="s">
        <v>85</v>
      </c>
      <c r="D70" s="5">
        <v>45315133941</v>
      </c>
      <c r="E70" s="5">
        <v>3848811916</v>
      </c>
      <c r="F70" s="5">
        <v>7092561470</v>
      </c>
      <c r="G70" s="5">
        <v>110799435463</v>
      </c>
      <c r="I70" s="5">
        <v>138480238083</v>
      </c>
      <c r="J70" s="5">
        <v>84888523005</v>
      </c>
      <c r="K70" s="5">
        <v>77514749384</v>
      </c>
      <c r="L70" s="5">
        <v>67577181741</v>
      </c>
      <c r="M70" s="5">
        <v>114730739171</v>
      </c>
    </row>
    <row r="71" spans="2:13" ht="15.5" x14ac:dyDescent="0.35">
      <c r="C71" t="s">
        <v>86</v>
      </c>
      <c r="E71" s="5">
        <v>-206058754</v>
      </c>
      <c r="G71" s="5">
        <v>113533597</v>
      </c>
      <c r="I71" s="5">
        <v>-92525157</v>
      </c>
      <c r="J71" s="5">
        <v>1679943397</v>
      </c>
      <c r="K71" s="5">
        <v>-69597120</v>
      </c>
      <c r="L71" s="5">
        <v>2379556323</v>
      </c>
      <c r="M71" s="5">
        <v>161023528</v>
      </c>
    </row>
    <row r="72" spans="2:13" ht="15.5" x14ac:dyDescent="0.35">
      <c r="C72" t="s">
        <v>344</v>
      </c>
      <c r="E72" s="5">
        <v>-206058754</v>
      </c>
      <c r="G72" s="5">
        <v>113533597</v>
      </c>
      <c r="I72" s="5">
        <v>-92525157</v>
      </c>
      <c r="J72" s="5">
        <v>1679943397</v>
      </c>
      <c r="K72" s="5">
        <v>-69597120</v>
      </c>
      <c r="L72" s="5">
        <v>2379556323</v>
      </c>
      <c r="M72" s="5">
        <v>161023528</v>
      </c>
    </row>
    <row r="73" spans="2:13" ht="15.5" x14ac:dyDescent="0.35">
      <c r="C73" t="s">
        <v>87</v>
      </c>
      <c r="D73" s="5">
        <v>45315133941</v>
      </c>
      <c r="E73" s="5">
        <v>3642753162</v>
      </c>
      <c r="F73" s="5">
        <v>7092561470</v>
      </c>
      <c r="G73" s="5">
        <v>110912969060</v>
      </c>
      <c r="I73" s="5">
        <v>138387712926</v>
      </c>
      <c r="J73" s="5">
        <v>86568466402</v>
      </c>
      <c r="K73" s="5">
        <v>77445152264</v>
      </c>
      <c r="L73" s="5">
        <v>69956738064</v>
      </c>
      <c r="M73" s="5">
        <v>114891762699</v>
      </c>
    </row>
    <row r="74" spans="2:13" ht="15.5" x14ac:dyDescent="0.35">
      <c r="C74" t="s">
        <v>88</v>
      </c>
      <c r="D74" s="5">
        <v>45315133941</v>
      </c>
      <c r="E74" s="5">
        <v>3848811916</v>
      </c>
      <c r="F74" s="5">
        <v>7092561470</v>
      </c>
      <c r="G74" s="5">
        <v>110799435463</v>
      </c>
      <c r="I74" s="5">
        <v>138480238083</v>
      </c>
      <c r="J74" s="5">
        <v>84888523005</v>
      </c>
      <c r="K74" s="5">
        <v>77514749384</v>
      </c>
      <c r="L74" s="5">
        <v>67577181741</v>
      </c>
      <c r="M74" s="5">
        <v>114730739171</v>
      </c>
    </row>
    <row r="75" spans="2:13" ht="15.5" x14ac:dyDescent="0.35">
      <c r="C75" t="s">
        <v>7</v>
      </c>
      <c r="D75" s="5">
        <v>45314503278</v>
      </c>
      <c r="E75" s="5">
        <v>3642582299</v>
      </c>
      <c r="F75" s="5">
        <v>7092262328</v>
      </c>
      <c r="G75" s="5">
        <v>110911521820</v>
      </c>
      <c r="I75" s="5">
        <v>138385433740</v>
      </c>
      <c r="J75" s="5">
        <v>86568464683</v>
      </c>
      <c r="K75" s="5">
        <v>77445151717</v>
      </c>
      <c r="L75" s="5">
        <v>69938915536</v>
      </c>
      <c r="M75" s="5">
        <v>114854711903</v>
      </c>
    </row>
    <row r="76" spans="2:13" ht="15.5" x14ac:dyDescent="0.35">
      <c r="C76" t="s">
        <v>90</v>
      </c>
      <c r="D76" s="5">
        <v>45315133941</v>
      </c>
      <c r="E76" s="5">
        <v>3848811916</v>
      </c>
      <c r="F76" s="5">
        <v>7092561470</v>
      </c>
      <c r="G76" s="5">
        <v>110799435463</v>
      </c>
      <c r="I76" s="5">
        <v>138480238083</v>
      </c>
      <c r="J76" s="5">
        <v>84888523005</v>
      </c>
      <c r="K76" s="5">
        <v>77514749384</v>
      </c>
      <c r="L76" s="5">
        <v>67577181741</v>
      </c>
      <c r="M76" s="5">
        <v>114730739171</v>
      </c>
    </row>
    <row r="77" spans="2:13" ht="15.5" x14ac:dyDescent="0.35">
      <c r="C77" t="s">
        <v>91</v>
      </c>
      <c r="D77" s="5">
        <v>45315133941</v>
      </c>
      <c r="E77" s="5">
        <v>3642753162</v>
      </c>
      <c r="F77" s="5">
        <v>7092561470</v>
      </c>
      <c r="G77" s="5">
        <v>110912969060</v>
      </c>
      <c r="I77" s="5">
        <v>138387712926</v>
      </c>
      <c r="J77" s="5">
        <v>86568466402</v>
      </c>
      <c r="K77" s="5">
        <v>77445152264</v>
      </c>
      <c r="L77" s="5">
        <v>69956738064</v>
      </c>
      <c r="M77" s="5">
        <v>114891762699</v>
      </c>
    </row>
    <row r="78" spans="2:13" ht="15.5" x14ac:dyDescent="0.35">
      <c r="C78" t="s">
        <v>92</v>
      </c>
      <c r="D78" s="5">
        <v>45315133941</v>
      </c>
      <c r="E78" s="5">
        <v>3642753162</v>
      </c>
      <c r="F78" s="5">
        <v>7092561470</v>
      </c>
      <c r="G78" s="5">
        <v>110912969060</v>
      </c>
      <c r="I78" s="5">
        <v>138387712926</v>
      </c>
      <c r="J78" s="5">
        <v>86568466402</v>
      </c>
      <c r="K78" s="5">
        <v>77445152264</v>
      </c>
      <c r="L78" s="5">
        <v>69956738064</v>
      </c>
      <c r="M78" s="5">
        <v>114891762699</v>
      </c>
    </row>
    <row r="80" spans="2:13" ht="15.5" x14ac:dyDescent="0.35">
      <c r="B80" t="s">
        <v>93</v>
      </c>
      <c r="C80" t="s">
        <v>94</v>
      </c>
    </row>
    <row r="81" spans="3:13" ht="15.5" x14ac:dyDescent="0.35">
      <c r="C81" t="s">
        <v>95</v>
      </c>
    </row>
    <row r="82" spans="3:13" ht="15.5" x14ac:dyDescent="0.35">
      <c r="C82" t="s">
        <v>19</v>
      </c>
      <c r="D82" s="5">
        <v>25531833088</v>
      </c>
      <c r="E82" s="5">
        <v>255498052815</v>
      </c>
      <c r="F82" s="5">
        <v>21809966791</v>
      </c>
      <c r="G82" s="5">
        <v>174015729063</v>
      </c>
      <c r="I82" s="5">
        <v>255498052815</v>
      </c>
      <c r="J82" s="5">
        <v>99159080980</v>
      </c>
      <c r="K82" s="5">
        <v>412086791230</v>
      </c>
      <c r="L82" s="5">
        <v>278196355133</v>
      </c>
      <c r="M82" s="5">
        <v>65667068698</v>
      </c>
    </row>
    <row r="83" spans="3:13" ht="15.5" x14ac:dyDescent="0.35">
      <c r="C83" t="s">
        <v>96</v>
      </c>
      <c r="D83" s="5">
        <v>61357148859</v>
      </c>
      <c r="E83" s="5">
        <v>34050332077</v>
      </c>
      <c r="F83" s="5">
        <v>51250116550</v>
      </c>
      <c r="G83" s="5">
        <v>59136039899</v>
      </c>
      <c r="I83" s="5">
        <v>34050332077</v>
      </c>
      <c r="J83" s="5">
        <v>73648921681</v>
      </c>
      <c r="K83" s="5">
        <v>37176330289</v>
      </c>
      <c r="L83" s="5">
        <v>91356223473</v>
      </c>
      <c r="M83" s="5">
        <v>33600806609</v>
      </c>
    </row>
    <row r="84" spans="3:13" ht="15.5" x14ac:dyDescent="0.35">
      <c r="C84" t="s">
        <v>98</v>
      </c>
      <c r="K84" s="5">
        <v>459536072</v>
      </c>
      <c r="L84" s="5">
        <v>321972890</v>
      </c>
      <c r="M84" s="5">
        <v>818567313</v>
      </c>
    </row>
    <row r="85" spans="3:13" ht="15.5" x14ac:dyDescent="0.35">
      <c r="C85" t="s">
        <v>97</v>
      </c>
      <c r="K85" s="5">
        <v>12411557</v>
      </c>
      <c r="L85" s="5">
        <v>4169228</v>
      </c>
      <c r="M85" s="5">
        <v>4408044037</v>
      </c>
    </row>
    <row r="86" spans="3:13" ht="15.5" x14ac:dyDescent="0.35">
      <c r="C86" t="s">
        <v>99</v>
      </c>
      <c r="D86" s="5">
        <v>61357148859</v>
      </c>
      <c r="E86" s="5">
        <v>34050332077</v>
      </c>
      <c r="F86" s="5">
        <v>51250116550</v>
      </c>
      <c r="G86" s="5">
        <v>59136039899</v>
      </c>
      <c r="I86" s="5">
        <v>34050332077</v>
      </c>
      <c r="J86" s="5">
        <v>73648921681</v>
      </c>
      <c r="K86" s="5">
        <v>37176330289</v>
      </c>
      <c r="L86" s="5">
        <v>91356223473</v>
      </c>
      <c r="M86" s="5">
        <v>33600806609</v>
      </c>
    </row>
    <row r="87" spans="3:13" ht="15.5" x14ac:dyDescent="0.35">
      <c r="C87" t="s">
        <v>310</v>
      </c>
      <c r="D87" s="5">
        <v>23000000000</v>
      </c>
      <c r="E87" s="5">
        <v>27000000000</v>
      </c>
      <c r="I87" s="5">
        <v>27000000000</v>
      </c>
      <c r="K87" s="5">
        <v>118000000000</v>
      </c>
      <c r="L87" s="5">
        <v>52967636</v>
      </c>
      <c r="M87" s="5">
        <v>83051873024</v>
      </c>
    </row>
    <row r="88" spans="3:13" ht="15.5" x14ac:dyDescent="0.35">
      <c r="C88" t="s">
        <v>102</v>
      </c>
      <c r="D88" s="5">
        <v>453880699101</v>
      </c>
      <c r="E88" s="5">
        <v>493392378633</v>
      </c>
      <c r="F88" s="5">
        <v>431602381090</v>
      </c>
      <c r="G88" s="5">
        <v>443573267889</v>
      </c>
      <c r="I88" s="5">
        <v>493392378633</v>
      </c>
      <c r="J88" s="5">
        <v>319791518994</v>
      </c>
      <c r="K88" s="5">
        <v>266945764025</v>
      </c>
      <c r="L88" s="5">
        <v>163568707649</v>
      </c>
      <c r="M88" s="5">
        <v>188939099263</v>
      </c>
    </row>
    <row r="89" spans="3:13" ht="15.5" x14ac:dyDescent="0.35">
      <c r="C89" t="s">
        <v>952</v>
      </c>
      <c r="D89" s="5">
        <v>453880699101</v>
      </c>
      <c r="E89" s="5">
        <v>493392378633</v>
      </c>
      <c r="F89" s="5">
        <v>431602381090</v>
      </c>
      <c r="G89" s="5">
        <v>443573267889</v>
      </c>
      <c r="I89" s="5">
        <v>493392378633</v>
      </c>
      <c r="J89" s="5">
        <v>319791518994</v>
      </c>
      <c r="K89" s="5">
        <v>266945764025</v>
      </c>
      <c r="L89" s="5">
        <v>163568707649</v>
      </c>
      <c r="M89" s="5">
        <v>188939099263</v>
      </c>
    </row>
    <row r="90" spans="3:13" ht="15.5" x14ac:dyDescent="0.35">
      <c r="C90" t="s">
        <v>103</v>
      </c>
      <c r="D90" s="5">
        <v>801764154134</v>
      </c>
      <c r="E90" s="5">
        <v>737158099408</v>
      </c>
      <c r="F90" s="5">
        <v>803210523924</v>
      </c>
      <c r="G90" s="5">
        <v>580051764830</v>
      </c>
      <c r="I90" s="5">
        <v>737158099408</v>
      </c>
      <c r="J90" s="5">
        <v>785111019869</v>
      </c>
      <c r="K90" s="5">
        <v>733408191085</v>
      </c>
      <c r="L90" s="5">
        <v>598317891575</v>
      </c>
      <c r="M90" s="5">
        <v>504281390178</v>
      </c>
    </row>
    <row r="91" spans="3:13" ht="15.5" x14ac:dyDescent="0.35">
      <c r="C91" t="s">
        <v>78</v>
      </c>
      <c r="D91" s="5">
        <v>3784114270</v>
      </c>
      <c r="E91" s="5">
        <v>3784114270</v>
      </c>
      <c r="F91" s="5">
        <v>3990172568</v>
      </c>
      <c r="G91" s="5">
        <v>3990172568</v>
      </c>
      <c r="I91" s="5">
        <v>3784114270</v>
      </c>
      <c r="J91" s="5">
        <v>3876639289</v>
      </c>
      <c r="K91" s="5">
        <v>2196697611</v>
      </c>
      <c r="L91" s="5">
        <v>2266295278</v>
      </c>
      <c r="M91" s="5">
        <v>-112993687</v>
      </c>
    </row>
    <row r="92" spans="3:13" ht="15.5" x14ac:dyDescent="0.35">
      <c r="C92" t="s">
        <v>104</v>
      </c>
      <c r="D92" s="5">
        <v>1425200033016</v>
      </c>
      <c r="E92" s="5">
        <v>1584977341133</v>
      </c>
      <c r="F92" s="5">
        <v>1403679832634</v>
      </c>
      <c r="G92" s="5">
        <v>1266121706374</v>
      </c>
      <c r="I92" s="5">
        <v>1584977341133</v>
      </c>
      <c r="J92" s="5">
        <v>1290087345725</v>
      </c>
      <c r="K92" s="5">
        <v>1586014805968</v>
      </c>
      <c r="L92" s="5">
        <v>1150187143337</v>
      </c>
      <c r="M92" s="5">
        <v>1071802757685</v>
      </c>
    </row>
    <row r="93" spans="3:13" ht="15.5" x14ac:dyDescent="0.35">
      <c r="C93" t="s">
        <v>105</v>
      </c>
    </row>
    <row r="94" spans="3:13" ht="15.5" x14ac:dyDescent="0.35">
      <c r="C94" t="s">
        <v>100</v>
      </c>
      <c r="D94" s="5">
        <v>46677660525</v>
      </c>
      <c r="E94" s="5">
        <v>46540817978</v>
      </c>
      <c r="F94" s="5">
        <v>146924145600</v>
      </c>
      <c r="G94" s="5">
        <v>145316810296</v>
      </c>
      <c r="I94" s="5">
        <v>46540817978</v>
      </c>
      <c r="J94" s="5">
        <v>154833207609</v>
      </c>
      <c r="K94" s="5">
        <v>154507329762</v>
      </c>
      <c r="L94" s="5">
        <v>151918866488</v>
      </c>
      <c r="M94" s="5">
        <v>145802084911</v>
      </c>
    </row>
    <row r="95" spans="3:13" ht="15.5" x14ac:dyDescent="0.35">
      <c r="C95" t="s">
        <v>101</v>
      </c>
      <c r="D95" s="5">
        <v>46677660525</v>
      </c>
      <c r="E95" s="5">
        <v>46540817978</v>
      </c>
      <c r="F95" s="5">
        <v>146924145600</v>
      </c>
      <c r="G95" s="5">
        <v>145316810296</v>
      </c>
      <c r="I95" s="5">
        <v>46540817978</v>
      </c>
      <c r="J95" s="5">
        <v>154833207609</v>
      </c>
      <c r="K95" s="5">
        <v>154507329762</v>
      </c>
      <c r="L95" s="5">
        <v>151918866488</v>
      </c>
      <c r="M95" s="5">
        <v>145802084911</v>
      </c>
    </row>
    <row r="96" spans="3:13" ht="15.5" x14ac:dyDescent="0.35">
      <c r="C96" t="s">
        <v>391</v>
      </c>
      <c r="D96" s="5">
        <v>1275912935</v>
      </c>
      <c r="E96" s="5">
        <v>1275912935</v>
      </c>
      <c r="F96" s="5">
        <v>1372996940</v>
      </c>
      <c r="G96" s="5">
        <v>1372996940</v>
      </c>
      <c r="I96" s="5">
        <v>1275912935</v>
      </c>
      <c r="J96" s="5">
        <v>1311758580</v>
      </c>
      <c r="K96" s="5">
        <v>996588690</v>
      </c>
      <c r="L96" s="5">
        <v>1015663359</v>
      </c>
      <c r="M96" s="5">
        <v>994806895</v>
      </c>
    </row>
    <row r="97" spans="3:13" ht="15.5" x14ac:dyDescent="0.35">
      <c r="C97" t="s">
        <v>106</v>
      </c>
      <c r="D97" s="5">
        <v>695134881823</v>
      </c>
      <c r="E97" s="5">
        <v>759839492673</v>
      </c>
      <c r="F97" s="5">
        <v>724235079397</v>
      </c>
      <c r="G97" s="5">
        <v>685755202711</v>
      </c>
      <c r="I97" s="5">
        <v>759839492673</v>
      </c>
      <c r="J97" s="5">
        <v>624220623104</v>
      </c>
      <c r="K97" s="5">
        <v>432907168975</v>
      </c>
      <c r="L97" s="5">
        <v>300192229889</v>
      </c>
      <c r="M97" s="5">
        <v>165755457277</v>
      </c>
    </row>
    <row r="98" spans="3:13" ht="15.5" x14ac:dyDescent="0.35">
      <c r="C98" t="s">
        <v>369</v>
      </c>
      <c r="D98" s="5">
        <v>249852496</v>
      </c>
      <c r="E98" s="5">
        <v>283072592</v>
      </c>
      <c r="F98" s="5">
        <v>316292688</v>
      </c>
      <c r="G98" s="5">
        <v>349512784</v>
      </c>
      <c r="I98" s="5">
        <v>283072592</v>
      </c>
      <c r="J98" s="5">
        <v>241481810</v>
      </c>
      <c r="K98" s="5">
        <v>289743306</v>
      </c>
      <c r="L98" s="5">
        <v>14572173</v>
      </c>
      <c r="M98" s="5">
        <v>294583035</v>
      </c>
    </row>
    <row r="99" spans="3:13" ht="15.5" x14ac:dyDescent="0.35">
      <c r="C99" t="s">
        <v>110</v>
      </c>
      <c r="D99" s="5">
        <v>745621897406</v>
      </c>
      <c r="E99" s="5">
        <v>808165685529</v>
      </c>
      <c r="F99" s="5">
        <v>873887759238</v>
      </c>
      <c r="G99" s="5">
        <v>834512935406</v>
      </c>
      <c r="I99" s="5">
        <v>808165685529</v>
      </c>
      <c r="J99" s="5">
        <v>780967174739</v>
      </c>
      <c r="K99" s="5">
        <v>589065061241</v>
      </c>
      <c r="L99" s="5">
        <v>454827647210</v>
      </c>
      <c r="M99" s="5">
        <v>314308038640</v>
      </c>
    </row>
    <row r="100" spans="3:13" ht="15.5" x14ac:dyDescent="0.35">
      <c r="C100" t="s">
        <v>111</v>
      </c>
      <c r="D100" s="5">
        <v>2170821930422</v>
      </c>
      <c r="E100" s="5">
        <v>2393143026662</v>
      </c>
      <c r="F100" s="5">
        <v>2277567591872</v>
      </c>
      <c r="G100" s="5">
        <v>2100634641780</v>
      </c>
      <c r="I100" s="5">
        <v>2393143026662</v>
      </c>
      <c r="J100" s="5">
        <v>2071054520464</v>
      </c>
      <c r="K100" s="5">
        <v>2175079867209</v>
      </c>
      <c r="L100" s="5">
        <v>1605014790547</v>
      </c>
      <c r="M100" s="5">
        <v>1386110796325</v>
      </c>
    </row>
    <row r="101" spans="3:13" ht="15.5" x14ac:dyDescent="0.35">
      <c r="C101" t="s">
        <v>112</v>
      </c>
    </row>
    <row r="102" spans="3:13" ht="15.5" x14ac:dyDescent="0.35">
      <c r="C102" t="s">
        <v>113</v>
      </c>
    </row>
    <row r="103" spans="3:13" ht="15.5" x14ac:dyDescent="0.35">
      <c r="C103" t="s">
        <v>114</v>
      </c>
      <c r="D103" s="5">
        <v>611941263014</v>
      </c>
      <c r="E103" s="5">
        <v>886180868626</v>
      </c>
      <c r="F103" s="5">
        <v>900800229431</v>
      </c>
      <c r="G103" s="5">
        <v>705177748869</v>
      </c>
      <c r="I103" s="5">
        <v>886180868626</v>
      </c>
      <c r="J103" s="5">
        <v>350797545723</v>
      </c>
      <c r="K103" s="5">
        <v>567318977269</v>
      </c>
      <c r="L103" s="5">
        <v>143887637583</v>
      </c>
      <c r="M103" s="5">
        <v>127537760749</v>
      </c>
    </row>
    <row r="104" spans="3:13" ht="15.5" x14ac:dyDescent="0.35">
      <c r="C104" t="s">
        <v>115</v>
      </c>
    </row>
    <row r="105" spans="3:13" ht="15.5" x14ac:dyDescent="0.35">
      <c r="C105" t="s">
        <v>312</v>
      </c>
      <c r="D105" s="5">
        <v>5963102832</v>
      </c>
      <c r="E105" s="5">
        <v>21069255986</v>
      </c>
      <c r="F105" s="5">
        <v>40114682125</v>
      </c>
      <c r="G105" s="5">
        <v>48758538101</v>
      </c>
      <c r="I105" s="5">
        <v>21069255986</v>
      </c>
      <c r="J105" s="5">
        <v>88411103887</v>
      </c>
      <c r="K105" s="5">
        <v>71164604872</v>
      </c>
      <c r="L105" s="5">
        <v>68061080954</v>
      </c>
      <c r="M105" s="5">
        <v>69375189134</v>
      </c>
    </row>
    <row r="106" spans="3:13" ht="15.5" x14ac:dyDescent="0.35">
      <c r="C106" t="s">
        <v>116</v>
      </c>
      <c r="D106" s="5">
        <v>124500000000</v>
      </c>
      <c r="E106" s="5">
        <v>145250000000</v>
      </c>
      <c r="F106" s="5">
        <v>160812500000</v>
      </c>
      <c r="G106" s="5">
        <v>176375000000</v>
      </c>
      <c r="I106" s="5">
        <v>145250000000</v>
      </c>
      <c r="J106" s="5">
        <v>415000000000</v>
      </c>
      <c r="K106" s="5">
        <v>415000000000</v>
      </c>
    </row>
    <row r="107" spans="3:13" ht="15.5" x14ac:dyDescent="0.35">
      <c r="C107" t="s">
        <v>318</v>
      </c>
      <c r="K107" s="5">
        <v>471947629</v>
      </c>
      <c r="L107" s="5">
        <v>326142118</v>
      </c>
      <c r="M107" s="5">
        <v>5226611350</v>
      </c>
    </row>
    <row r="108" spans="3:13" ht="15.5" x14ac:dyDescent="0.35">
      <c r="C108" t="s">
        <v>311</v>
      </c>
      <c r="D108" s="5">
        <v>29755983599</v>
      </c>
      <c r="E108" s="5">
        <v>2112835217</v>
      </c>
      <c r="F108" s="5">
        <v>18579026610</v>
      </c>
      <c r="G108" s="5">
        <v>8833071898</v>
      </c>
      <c r="I108" s="5">
        <v>2112835217</v>
      </c>
      <c r="J108" s="5">
        <v>34396422705</v>
      </c>
    </row>
    <row r="109" spans="3:13" ht="15.5" x14ac:dyDescent="0.35">
      <c r="C109" t="s">
        <v>117</v>
      </c>
      <c r="D109" s="5">
        <v>58582812000</v>
      </c>
      <c r="E109" s="5">
        <v>83097308400</v>
      </c>
      <c r="F109" s="5">
        <v>57866059400</v>
      </c>
      <c r="G109" s="5">
        <v>53206255000</v>
      </c>
      <c r="I109" s="5">
        <v>83097308400</v>
      </c>
      <c r="J109" s="5">
        <v>84985605000</v>
      </c>
    </row>
    <row r="110" spans="3:13" ht="15.5" x14ac:dyDescent="0.35">
      <c r="C110" t="s">
        <v>119</v>
      </c>
      <c r="D110" s="5">
        <v>320964436882</v>
      </c>
      <c r="E110" s="5">
        <v>273694065230</v>
      </c>
      <c r="F110" s="5">
        <v>278870559776</v>
      </c>
      <c r="G110" s="5">
        <v>56150337952</v>
      </c>
      <c r="I110" s="5">
        <v>273694065230</v>
      </c>
      <c r="J110" s="5">
        <v>61490436434</v>
      </c>
      <c r="K110" s="5">
        <v>24082627938</v>
      </c>
      <c r="L110" s="5">
        <v>49617952998</v>
      </c>
      <c r="M110" s="5">
        <v>28672300821</v>
      </c>
    </row>
    <row r="111" spans="3:13" ht="15.5" x14ac:dyDescent="0.35">
      <c r="C111" t="s">
        <v>118</v>
      </c>
      <c r="D111" s="5">
        <v>3252349253</v>
      </c>
      <c r="E111" s="5">
        <v>4804085840</v>
      </c>
      <c r="F111" s="5">
        <v>18344006310</v>
      </c>
      <c r="G111" s="5">
        <v>21210643085</v>
      </c>
      <c r="I111" s="5">
        <v>4804085840</v>
      </c>
      <c r="J111" s="5">
        <v>11248286706</v>
      </c>
      <c r="K111" s="5">
        <v>9812121180</v>
      </c>
      <c r="L111" s="5">
        <v>8014519571</v>
      </c>
      <c r="M111" s="5">
        <v>7674982321</v>
      </c>
    </row>
    <row r="112" spans="3:13" ht="15.5" x14ac:dyDescent="0.35">
      <c r="C112" t="s">
        <v>313</v>
      </c>
    </row>
    <row r="113" spans="3:13" ht="15.5" x14ac:dyDescent="0.35">
      <c r="C113" t="s">
        <v>463</v>
      </c>
      <c r="L113" s="5">
        <v>125000000</v>
      </c>
      <c r="M113" s="5">
        <v>110000000</v>
      </c>
    </row>
    <row r="114" spans="3:13" ht="15.5" x14ac:dyDescent="0.35">
      <c r="C114" t="s">
        <v>314</v>
      </c>
      <c r="D114" s="5">
        <v>205594367416</v>
      </c>
      <c r="E114" s="5">
        <v>177586652596</v>
      </c>
      <c r="F114" s="5">
        <v>36348734567</v>
      </c>
      <c r="G114" s="5">
        <v>46139762960</v>
      </c>
      <c r="I114" s="5">
        <v>177586652596</v>
      </c>
      <c r="J114" s="5">
        <v>92337820421</v>
      </c>
      <c r="K114" s="5">
        <v>65104733651</v>
      </c>
    </row>
    <row r="115" spans="3:13" ht="15.5" x14ac:dyDescent="0.35">
      <c r="C115" t="s">
        <v>125</v>
      </c>
      <c r="D115" s="5">
        <v>1449812625</v>
      </c>
      <c r="E115" s="5">
        <v>1927207373</v>
      </c>
      <c r="F115" s="5">
        <v>1946448082</v>
      </c>
      <c r="G115" s="5">
        <v>2054828327</v>
      </c>
      <c r="I115" s="5">
        <v>1927207373</v>
      </c>
      <c r="J115" s="5">
        <v>2137208265</v>
      </c>
      <c r="K115" s="5">
        <v>2285057116</v>
      </c>
      <c r="L115" s="5">
        <v>2458338220</v>
      </c>
      <c r="M115" s="5">
        <v>1925534447</v>
      </c>
    </row>
    <row r="116" spans="3:13" ht="15.5" x14ac:dyDescent="0.35">
      <c r="C116" t="s">
        <v>953</v>
      </c>
      <c r="D116" s="5">
        <v>146932500000</v>
      </c>
      <c r="E116" s="5">
        <v>166000000000</v>
      </c>
      <c r="F116" s="5">
        <v>198845000000</v>
      </c>
      <c r="G116" s="5">
        <v>238625000000</v>
      </c>
      <c r="I116" s="5">
        <v>166000000000</v>
      </c>
    </row>
    <row r="117" spans="3:13" ht="15.5" x14ac:dyDescent="0.35">
      <c r="C117" t="s">
        <v>765</v>
      </c>
      <c r="J117" s="5">
        <v>167725058036</v>
      </c>
      <c r="K117" s="5">
        <v>167442859286</v>
      </c>
      <c r="L117" s="5">
        <v>580901285262</v>
      </c>
      <c r="M117" s="5">
        <v>575602336025</v>
      </c>
    </row>
    <row r="118" spans="3:13" ht="15.5" x14ac:dyDescent="0.35">
      <c r="C118" t="s">
        <v>315</v>
      </c>
      <c r="D118" s="5">
        <v>165126477588</v>
      </c>
      <c r="E118" s="5">
        <v>393122425498</v>
      </c>
      <c r="F118" s="5">
        <v>408725890500</v>
      </c>
      <c r="G118" s="5">
        <v>450328957936</v>
      </c>
      <c r="I118" s="5">
        <v>393122425498</v>
      </c>
      <c r="J118" s="5">
        <v>3553208265</v>
      </c>
      <c r="K118" s="5">
        <v>446349640837</v>
      </c>
      <c r="L118" s="5">
        <v>3899106745</v>
      </c>
      <c r="M118" s="5">
        <v>3067752253</v>
      </c>
    </row>
    <row r="119" spans="3:13" ht="15.5" x14ac:dyDescent="0.35">
      <c r="C119" t="s">
        <v>121</v>
      </c>
      <c r="D119" s="5">
        <v>346080231579</v>
      </c>
      <c r="E119" s="5">
        <v>339476856148</v>
      </c>
      <c r="F119" s="5">
        <v>212924813715</v>
      </c>
      <c r="G119" s="5">
        <v>238706905655</v>
      </c>
      <c r="I119" s="5">
        <v>339476856148</v>
      </c>
      <c r="J119" s="5">
        <v>691159385779</v>
      </c>
      <c r="K119" s="5">
        <v>665231767380</v>
      </c>
      <c r="L119" s="5">
        <v>596043182668</v>
      </c>
      <c r="M119" s="5">
        <v>588322310669</v>
      </c>
    </row>
    <row r="120" spans="3:13" ht="15.5" x14ac:dyDescent="0.35">
      <c r="C120" t="s">
        <v>122</v>
      </c>
      <c r="D120" s="5">
        <v>346080231579</v>
      </c>
      <c r="E120" s="5">
        <v>339476856148</v>
      </c>
      <c r="F120" s="5">
        <v>212924813715</v>
      </c>
      <c r="G120" s="5">
        <v>238706905655</v>
      </c>
      <c r="I120" s="5">
        <v>339476856148</v>
      </c>
      <c r="J120" s="5">
        <v>691159385779</v>
      </c>
      <c r="K120" s="5">
        <v>665231767380</v>
      </c>
      <c r="L120" s="5">
        <v>596043182668</v>
      </c>
      <c r="M120" s="5">
        <v>588322310669</v>
      </c>
    </row>
    <row r="121" spans="3:13" ht="15.5" x14ac:dyDescent="0.35">
      <c r="C121" t="s">
        <v>316</v>
      </c>
    </row>
    <row r="122" spans="3:13" ht="15.5" x14ac:dyDescent="0.35">
      <c r="C122" t="s">
        <v>317</v>
      </c>
      <c r="D122" s="5">
        <v>331583918736</v>
      </c>
      <c r="E122" s="5">
        <v>324980543305</v>
      </c>
      <c r="F122" s="5">
        <v>199867436617</v>
      </c>
      <c r="G122" s="5">
        <v>225649528557</v>
      </c>
      <c r="I122" s="5">
        <v>324980543305</v>
      </c>
      <c r="J122" s="5">
        <v>679173085188</v>
      </c>
      <c r="K122" s="5">
        <v>653795009224</v>
      </c>
      <c r="L122" s="5">
        <v>587625676328</v>
      </c>
      <c r="M122" s="5">
        <v>581198510745</v>
      </c>
    </row>
    <row r="123" spans="3:13" ht="15.5" x14ac:dyDescent="0.35">
      <c r="C123" t="s">
        <v>127</v>
      </c>
      <c r="D123" s="5">
        <v>958021494593</v>
      </c>
      <c r="E123" s="5">
        <v>1225657724774</v>
      </c>
      <c r="F123" s="5">
        <v>1113725043146</v>
      </c>
      <c r="G123" s="5">
        <v>943884654524</v>
      </c>
      <c r="I123" s="5">
        <v>1225657724774</v>
      </c>
      <c r="J123" s="5">
        <v>1041956931502</v>
      </c>
      <c r="K123" s="5">
        <v>1232550744649</v>
      </c>
      <c r="L123" s="5">
        <v>739930820251</v>
      </c>
      <c r="M123" s="5">
        <v>715860071418</v>
      </c>
    </row>
    <row r="124" spans="3:13" ht="15.5" x14ac:dyDescent="0.35">
      <c r="C124" t="s">
        <v>128</v>
      </c>
    </row>
    <row r="125" spans="3:13" ht="15.5" x14ac:dyDescent="0.35">
      <c r="C125" t="s">
        <v>129</v>
      </c>
      <c r="D125" s="5">
        <v>284126283800</v>
      </c>
      <c r="E125" s="5">
        <v>284126283800</v>
      </c>
      <c r="F125" s="5">
        <v>284126283800</v>
      </c>
      <c r="G125" s="5">
        <v>284126283800</v>
      </c>
      <c r="I125" s="5">
        <v>284126283800</v>
      </c>
      <c r="J125" s="5">
        <v>284126283800</v>
      </c>
      <c r="K125" s="5">
        <v>284126283800</v>
      </c>
      <c r="L125" s="5">
        <v>284126283800</v>
      </c>
      <c r="M125" s="5">
        <v>200000000000</v>
      </c>
    </row>
    <row r="126" spans="3:13" ht="15.5" x14ac:dyDescent="0.35">
      <c r="C126" t="s">
        <v>130</v>
      </c>
      <c r="D126" s="5">
        <v>116134958433</v>
      </c>
      <c r="E126" s="5">
        <v>116134958433</v>
      </c>
      <c r="F126" s="5">
        <v>116134958433</v>
      </c>
      <c r="G126" s="5">
        <v>116134958433</v>
      </c>
      <c r="I126" s="5">
        <v>116134958433</v>
      </c>
      <c r="J126" s="5">
        <v>116134958433</v>
      </c>
      <c r="K126" s="5">
        <v>116134958433</v>
      </c>
      <c r="L126" s="5">
        <v>115971965098</v>
      </c>
      <c r="M126" s="5">
        <v>33715457773</v>
      </c>
    </row>
    <row r="127" spans="3:13" ht="15.5" x14ac:dyDescent="0.35">
      <c r="C127" t="s">
        <v>131</v>
      </c>
      <c r="D127" s="5">
        <v>806588603864</v>
      </c>
      <c r="E127" s="5">
        <v>761274100586</v>
      </c>
      <c r="F127" s="5">
        <v>757425459988</v>
      </c>
      <c r="G127" s="5">
        <v>750333197661</v>
      </c>
      <c r="I127" s="5">
        <v>761274100586</v>
      </c>
      <c r="J127" s="5">
        <v>622796141827</v>
      </c>
      <c r="K127" s="5">
        <v>537909012046</v>
      </c>
      <c r="L127" s="5">
        <v>460395290671</v>
      </c>
      <c r="M127" s="5">
        <v>434341947900</v>
      </c>
    </row>
    <row r="128" spans="3:13" ht="15.5" x14ac:dyDescent="0.35">
      <c r="C128" t="s">
        <v>132</v>
      </c>
    </row>
    <row r="129" spans="2:13" ht="15.5" x14ac:dyDescent="0.35">
      <c r="C129" t="s">
        <v>133</v>
      </c>
    </row>
    <row r="130" spans="2:13" ht="15.5" x14ac:dyDescent="0.35">
      <c r="C130" t="s">
        <v>134</v>
      </c>
      <c r="D130" s="5">
        <v>806588603864</v>
      </c>
      <c r="E130" s="5">
        <v>761274100586</v>
      </c>
      <c r="F130" s="5">
        <v>757425459988</v>
      </c>
      <c r="G130" s="5">
        <v>750333197661</v>
      </c>
      <c r="I130" s="5">
        <v>761274100586</v>
      </c>
      <c r="J130" s="5">
        <v>622796141827</v>
      </c>
      <c r="K130" s="5">
        <v>537909012046</v>
      </c>
      <c r="L130" s="5">
        <v>460395290671</v>
      </c>
      <c r="M130" s="5">
        <v>434341947900</v>
      </c>
    </row>
    <row r="131" spans="2:13" ht="15.5" x14ac:dyDescent="0.35">
      <c r="C131" t="s">
        <v>135</v>
      </c>
      <c r="D131" s="5">
        <v>2166475462</v>
      </c>
      <c r="E131" s="5">
        <v>2165844799</v>
      </c>
      <c r="F131" s="5">
        <v>2165673937</v>
      </c>
      <c r="G131" s="5">
        <v>2165374794</v>
      </c>
      <c r="I131" s="5">
        <v>2165844799</v>
      </c>
      <c r="J131" s="5">
        <v>2163565613</v>
      </c>
      <c r="K131" s="5">
        <v>2162170670</v>
      </c>
      <c r="L131" s="5">
        <v>2324135449</v>
      </c>
      <c r="M131" s="5">
        <v>2306312921</v>
      </c>
    </row>
    <row r="132" spans="2:13" ht="15.5" x14ac:dyDescent="0.35">
      <c r="C132" t="s">
        <v>9</v>
      </c>
      <c r="D132" s="5">
        <v>1212800435829</v>
      </c>
      <c r="E132" s="5">
        <v>1167485301888</v>
      </c>
      <c r="F132" s="5">
        <v>1163842548726</v>
      </c>
      <c r="G132" s="5">
        <v>1156749987256</v>
      </c>
      <c r="I132" s="5">
        <v>1167485301888</v>
      </c>
      <c r="J132" s="5">
        <v>1029097588962</v>
      </c>
      <c r="K132" s="5">
        <v>942529122560</v>
      </c>
      <c r="L132" s="5">
        <v>865083970296</v>
      </c>
      <c r="M132" s="5">
        <v>670250724907</v>
      </c>
    </row>
    <row r="133" spans="2:13" ht="15.5" x14ac:dyDescent="0.35">
      <c r="C133" t="s">
        <v>136</v>
      </c>
      <c r="D133" s="5">
        <v>2170821930422</v>
      </c>
      <c r="E133" s="5">
        <v>2393143026662</v>
      </c>
      <c r="F133" s="5">
        <v>2277567591872</v>
      </c>
      <c r="G133" s="5">
        <v>2100634641780</v>
      </c>
      <c r="I133" s="5">
        <v>2393143026662</v>
      </c>
      <c r="J133" s="5">
        <v>2071054520464</v>
      </c>
      <c r="K133" s="5">
        <v>2175079867209</v>
      </c>
      <c r="L133" s="5">
        <v>1605014790547</v>
      </c>
      <c r="M133" s="5">
        <v>1386110796325</v>
      </c>
    </row>
    <row r="134" spans="2:13" ht="15.5" x14ac:dyDescent="0.35">
      <c r="C134" t="s">
        <v>137</v>
      </c>
      <c r="D134" s="5">
        <v>2841262838</v>
      </c>
      <c r="E134" s="5">
        <v>2841262838</v>
      </c>
      <c r="F134" s="5">
        <v>2841262838</v>
      </c>
      <c r="G134" s="5">
        <v>2841262838</v>
      </c>
      <c r="I134" s="5">
        <v>2841262838</v>
      </c>
      <c r="J134" s="5">
        <v>2841262838</v>
      </c>
      <c r="K134" s="5">
        <v>2841262838</v>
      </c>
      <c r="L134" s="5">
        <v>2841262838</v>
      </c>
      <c r="M134" s="5">
        <v>2000000000</v>
      </c>
    </row>
    <row r="136" spans="2:13" ht="15.5" x14ac:dyDescent="0.35">
      <c r="B136" t="s">
        <v>138</v>
      </c>
      <c r="C136" t="s">
        <v>139</v>
      </c>
      <c r="D136" s="5">
        <v>13217812379</v>
      </c>
      <c r="E136" s="5">
        <v>44639294787</v>
      </c>
      <c r="F136" s="5">
        <v>19605277868</v>
      </c>
      <c r="G136" s="5">
        <v>256336104509</v>
      </c>
      <c r="I136" s="5">
        <v>315522317012</v>
      </c>
      <c r="J136" s="5">
        <v>121250169089</v>
      </c>
      <c r="K136" s="5">
        <v>-81180506526</v>
      </c>
      <c r="L136" s="5">
        <v>-54802996733</v>
      </c>
      <c r="M136" s="5">
        <v>109560945995</v>
      </c>
    </row>
    <row r="137" spans="2:13" ht="15.5" x14ac:dyDescent="0.35">
      <c r="C137" t="s">
        <v>319</v>
      </c>
      <c r="D137" s="5">
        <v>178745263057</v>
      </c>
      <c r="E137" s="5">
        <v>136984034406</v>
      </c>
      <c r="F137" s="5">
        <v>121072095604</v>
      </c>
      <c r="G137" s="5">
        <v>342019304172</v>
      </c>
      <c r="I137" s="5">
        <v>691484715875</v>
      </c>
      <c r="J137" s="5">
        <v>515224440743</v>
      </c>
      <c r="K137" s="5">
        <v>336242861212</v>
      </c>
      <c r="L137" s="5">
        <v>347730514983</v>
      </c>
      <c r="M137" s="5">
        <v>385843119734</v>
      </c>
    </row>
    <row r="138" spans="2:13" ht="15.5" x14ac:dyDescent="0.35">
      <c r="C138" t="s">
        <v>320</v>
      </c>
      <c r="D138" s="5">
        <v>-124347725918</v>
      </c>
      <c r="E138" s="5">
        <v>-31104128360</v>
      </c>
      <c r="F138" s="5">
        <v>-72299961976</v>
      </c>
      <c r="G138" s="5">
        <v>-41386407961</v>
      </c>
      <c r="I138" s="5">
        <v>-212828886358</v>
      </c>
      <c r="J138" s="5">
        <v>-318958530580</v>
      </c>
      <c r="K138" s="5">
        <v>-348806928420</v>
      </c>
      <c r="L138" s="5">
        <v>-292125689246</v>
      </c>
      <c r="M138" s="5">
        <v>-184446141435</v>
      </c>
    </row>
    <row r="139" spans="2:13" ht="15.5" x14ac:dyDescent="0.35">
      <c r="C139" t="s">
        <v>371</v>
      </c>
      <c r="D139" s="5">
        <v>-18572486352</v>
      </c>
      <c r="E139" s="5">
        <v>-18035123720</v>
      </c>
      <c r="F139" s="5">
        <v>-8809810684</v>
      </c>
      <c r="G139" s="5">
        <v>-14054055131</v>
      </c>
      <c r="I139" s="5">
        <v>-55821911765</v>
      </c>
      <c r="J139" s="5">
        <v>-51817611498</v>
      </c>
      <c r="K139" s="5">
        <v>-45036721069</v>
      </c>
      <c r="L139" s="5">
        <v>-40045179991</v>
      </c>
      <c r="M139" s="5">
        <v>-42910347648</v>
      </c>
    </row>
    <row r="140" spans="2:13" ht="15.5" x14ac:dyDescent="0.35">
      <c r="C140" t="s">
        <v>490</v>
      </c>
      <c r="D140" s="5">
        <v>-17084348313</v>
      </c>
      <c r="E140" s="5">
        <v>-44805492919</v>
      </c>
      <c r="F140" s="5">
        <v>13125593546</v>
      </c>
      <c r="G140" s="5">
        <v>-26444464474</v>
      </c>
      <c r="I140" s="5">
        <v>-64571965534</v>
      </c>
      <c r="J140" s="5">
        <v>-71884655168</v>
      </c>
      <c r="K140" s="5">
        <v>-39432755931</v>
      </c>
    </row>
    <row r="141" spans="2:13" ht="15.5" x14ac:dyDescent="0.35">
      <c r="C141" t="s">
        <v>366</v>
      </c>
      <c r="D141" s="5">
        <v>827649503</v>
      </c>
      <c r="E141" s="5">
        <v>1282477335</v>
      </c>
      <c r="F141" s="5">
        <v>1633920937</v>
      </c>
      <c r="G141" s="5">
        <v>823126296</v>
      </c>
      <c r="I141" s="5">
        <v>4102493457</v>
      </c>
      <c r="J141" s="5">
        <v>3800786525</v>
      </c>
      <c r="K141" s="5">
        <v>11502675673</v>
      </c>
      <c r="L141" s="5">
        <v>9308314121</v>
      </c>
      <c r="M141" s="5">
        <v>15644024328</v>
      </c>
    </row>
    <row r="142" spans="2:13" ht="15.5" x14ac:dyDescent="0.35">
      <c r="C142" t="s">
        <v>943</v>
      </c>
      <c r="E142" s="5">
        <v>33602740</v>
      </c>
      <c r="I142" s="5">
        <v>33602740</v>
      </c>
      <c r="J142" s="5">
        <v>1364887000</v>
      </c>
      <c r="K142" s="5">
        <v>89733110</v>
      </c>
    </row>
    <row r="143" spans="2:13" ht="15.5" x14ac:dyDescent="0.35">
      <c r="C143" t="s">
        <v>322</v>
      </c>
      <c r="D143" s="5">
        <v>-23355575680</v>
      </c>
      <c r="E143" s="5">
        <v>-44452826785</v>
      </c>
      <c r="F143" s="5">
        <v>-21940280683</v>
      </c>
      <c r="G143" s="5">
        <v>-31011213327</v>
      </c>
      <c r="I143" s="5">
        <v>-111174996787</v>
      </c>
      <c r="J143" s="5">
        <v>-27550889805</v>
      </c>
      <c r="K143" s="5">
        <v>-32764338748</v>
      </c>
      <c r="L143" s="5">
        <v>-35721548466</v>
      </c>
      <c r="M143" s="5">
        <v>-25548835336</v>
      </c>
    </row>
    <row r="144" spans="2:13" ht="15.5" x14ac:dyDescent="0.35">
      <c r="C144" t="s">
        <v>159</v>
      </c>
      <c r="D144" s="5">
        <v>-239130435079</v>
      </c>
      <c r="E144" s="5">
        <v>66523687134</v>
      </c>
      <c r="F144" s="5">
        <v>-42595325140</v>
      </c>
      <c r="G144" s="5">
        <v>-57084342276</v>
      </c>
      <c r="I144" s="5">
        <v>-75374889938</v>
      </c>
      <c r="J144" s="5">
        <v>-377409645262</v>
      </c>
      <c r="K144" s="5">
        <v>464108823274</v>
      </c>
      <c r="L144" s="5">
        <v>121418273573</v>
      </c>
      <c r="M144" s="5">
        <v>285301234094</v>
      </c>
    </row>
    <row r="145" spans="3:13" ht="15.5" x14ac:dyDescent="0.35">
      <c r="C145" t="s">
        <v>160</v>
      </c>
      <c r="D145" s="5">
        <v>-4071609217</v>
      </c>
      <c r="E145" s="5">
        <v>122531612604</v>
      </c>
      <c r="F145" s="5">
        <v>-129246821563</v>
      </c>
      <c r="G145" s="5">
        <v>-46136622640</v>
      </c>
      <c r="I145" s="5">
        <v>-83647363017</v>
      </c>
      <c r="J145" s="5">
        <v>-57043219500</v>
      </c>
      <c r="K145" s="5">
        <v>-249286778694</v>
      </c>
      <c r="L145" s="5">
        <v>145787515880</v>
      </c>
      <c r="M145" s="5">
        <v>-346042507946</v>
      </c>
    </row>
    <row r="146" spans="3:13" ht="15.5" x14ac:dyDescent="0.35">
      <c r="C146" t="s">
        <v>161</v>
      </c>
      <c r="D146" s="5">
        <v>-8189650450</v>
      </c>
      <c r="E146" s="5">
        <v>-6917819000</v>
      </c>
      <c r="F146" s="5">
        <v>14811633181</v>
      </c>
      <c r="G146" s="5">
        <v>-15994297548</v>
      </c>
      <c r="I146" s="5">
        <v>-8195114367</v>
      </c>
      <c r="J146" s="5">
        <v>-2954858832</v>
      </c>
      <c r="K146" s="5">
        <v>-129603799408</v>
      </c>
      <c r="L146" s="5">
        <v>-145469799440</v>
      </c>
      <c r="M146" s="5">
        <v>-92376871424</v>
      </c>
    </row>
    <row r="147" spans="3:13" ht="15.5" x14ac:dyDescent="0.35">
      <c r="C147" t="s">
        <v>163</v>
      </c>
    </row>
    <row r="148" spans="3:13" ht="15.5" x14ac:dyDescent="0.35">
      <c r="C148" t="s">
        <v>352</v>
      </c>
      <c r="F148" s="5">
        <v>2181000</v>
      </c>
      <c r="I148" s="5">
        <v>2181000</v>
      </c>
      <c r="K148" s="5">
        <v>77700000</v>
      </c>
      <c r="L148" s="5">
        <v>2710000000</v>
      </c>
    </row>
    <row r="149" spans="3:13" ht="15.5" x14ac:dyDescent="0.35">
      <c r="C149" t="s">
        <v>954</v>
      </c>
    </row>
    <row r="150" spans="3:13" ht="15.5" x14ac:dyDescent="0.35">
      <c r="C150" t="s">
        <v>955</v>
      </c>
      <c r="E150" s="5">
        <v>5328000000</v>
      </c>
      <c r="F150" s="5">
        <v>-60060635744</v>
      </c>
      <c r="G150" s="5">
        <v>-41078635928</v>
      </c>
      <c r="I150" s="5">
        <v>-126712611687</v>
      </c>
      <c r="J150" s="5">
        <v>-172057330668</v>
      </c>
    </row>
    <row r="151" spans="3:13" ht="15.5" x14ac:dyDescent="0.35">
      <c r="C151" t="s">
        <v>331</v>
      </c>
      <c r="L151" s="5">
        <v>-355984680</v>
      </c>
      <c r="M151" s="5">
        <v>-5613763498</v>
      </c>
    </row>
    <row r="152" spans="3:13" ht="15.5" x14ac:dyDescent="0.35">
      <c r="C152" t="s">
        <v>351</v>
      </c>
      <c r="E152" s="5">
        <v>67057399818</v>
      </c>
      <c r="G152" s="5">
        <v>10936310836</v>
      </c>
      <c r="I152" s="5">
        <v>77993710654</v>
      </c>
    </row>
    <row r="153" spans="3:13" ht="15.5" x14ac:dyDescent="0.35">
      <c r="C153" t="s">
        <v>956</v>
      </c>
      <c r="D153" s="5">
        <v>24118041233</v>
      </c>
      <c r="E153" s="5">
        <v>-1142458224</v>
      </c>
      <c r="F153" s="5">
        <v>86271228</v>
      </c>
      <c r="G153" s="5">
        <v>-286710825</v>
      </c>
      <c r="I153" s="5">
        <v>-1142458224</v>
      </c>
      <c r="J153" s="5">
        <v>-31030000</v>
      </c>
      <c r="K153" s="5">
        <v>-4760679286</v>
      </c>
      <c r="L153" s="5">
        <v>-24600000000</v>
      </c>
      <c r="M153" s="5">
        <v>-165000000000</v>
      </c>
    </row>
    <row r="154" spans="3:13" ht="15.5" x14ac:dyDescent="0.35">
      <c r="C154" t="s">
        <v>957</v>
      </c>
      <c r="F154" s="5">
        <v>-286710825</v>
      </c>
      <c r="G154" s="5">
        <v>286710825</v>
      </c>
      <c r="L154" s="5">
        <v>189600000000</v>
      </c>
    </row>
    <row r="155" spans="3:13" ht="15.5" x14ac:dyDescent="0.35">
      <c r="C155" t="s">
        <v>509</v>
      </c>
      <c r="D155" s="5">
        <v>-20000000000</v>
      </c>
      <c r="E155" s="5">
        <v>-27000000000</v>
      </c>
      <c r="I155" s="5">
        <v>-27000000000</v>
      </c>
      <c r="K155" s="5">
        <v>-115000000000</v>
      </c>
      <c r="L155" s="5">
        <v>-253000000000</v>
      </c>
      <c r="M155" s="5">
        <v>-83051873024</v>
      </c>
    </row>
    <row r="156" spans="3:13" ht="15.5" x14ac:dyDescent="0.35">
      <c r="C156" t="s">
        <v>647</v>
      </c>
      <c r="J156" s="5">
        <v>118000000000</v>
      </c>
      <c r="L156" s="5">
        <v>336000000000</v>
      </c>
    </row>
    <row r="157" spans="3:13" ht="15.5" x14ac:dyDescent="0.35">
      <c r="C157" t="s">
        <v>695</v>
      </c>
    </row>
    <row r="158" spans="3:13" ht="15.5" x14ac:dyDescent="0.35">
      <c r="C158" t="s">
        <v>170</v>
      </c>
      <c r="D158" s="5">
        <v>-239130435079</v>
      </c>
      <c r="E158" s="5">
        <v>66523687134</v>
      </c>
      <c r="F158" s="5">
        <v>-42595325140</v>
      </c>
      <c r="G158" s="5">
        <v>-57084342276</v>
      </c>
      <c r="I158" s="5">
        <v>-75374889938</v>
      </c>
      <c r="J158" s="5">
        <v>-377409645262</v>
      </c>
      <c r="K158" s="5">
        <v>464108823274</v>
      </c>
      <c r="L158" s="5">
        <v>121418273573</v>
      </c>
      <c r="M158" s="5">
        <v>285301234094</v>
      </c>
    </row>
    <row r="159" spans="3:13" ht="15.5" x14ac:dyDescent="0.35">
      <c r="C159" t="s">
        <v>130</v>
      </c>
    </row>
    <row r="160" spans="3:13" ht="15.5" x14ac:dyDescent="0.35">
      <c r="C160" t="s">
        <v>958</v>
      </c>
      <c r="M160" s="5">
        <v>583000000000</v>
      </c>
    </row>
    <row r="161" spans="3:13" ht="15.5" x14ac:dyDescent="0.35">
      <c r="C161" t="s">
        <v>795</v>
      </c>
      <c r="D161" s="5">
        <v>-168000000000</v>
      </c>
      <c r="J161" s="5">
        <v>-415000000000</v>
      </c>
    </row>
    <row r="162" spans="3:13" ht="15.5" x14ac:dyDescent="0.35">
      <c r="C162" t="s">
        <v>790</v>
      </c>
      <c r="L162" s="5">
        <v>124876507325</v>
      </c>
    </row>
    <row r="163" spans="3:13" ht="15.5" x14ac:dyDescent="0.35">
      <c r="C163" t="s">
        <v>959</v>
      </c>
      <c r="E163" s="5">
        <v>83097308400</v>
      </c>
      <c r="I163" s="5">
        <v>83097308400</v>
      </c>
      <c r="J163" s="5">
        <v>138125960522</v>
      </c>
      <c r="K163" s="5">
        <v>415000000000</v>
      </c>
    </row>
    <row r="164" spans="3:13" ht="15.5" x14ac:dyDescent="0.35">
      <c r="C164" t="s">
        <v>960</v>
      </c>
      <c r="D164" s="5">
        <v>-1041647199</v>
      </c>
      <c r="E164" s="5">
        <v>-188735605000</v>
      </c>
      <c r="F164" s="5">
        <v>31779350000</v>
      </c>
      <c r="G164" s="5">
        <v>-31279350000</v>
      </c>
      <c r="I164" s="5">
        <v>-188735605000</v>
      </c>
      <c r="J164" s="5">
        <v>-53140355522</v>
      </c>
    </row>
    <row r="165" spans="3:13" ht="15.5" x14ac:dyDescent="0.35">
      <c r="C165" t="s">
        <v>186</v>
      </c>
      <c r="D165" s="5">
        <v>-97683559401</v>
      </c>
      <c r="E165" s="5">
        <v>-5020722730</v>
      </c>
      <c r="F165" s="5">
        <v>-3500000000</v>
      </c>
      <c r="G165" s="5">
        <v>31279350000</v>
      </c>
      <c r="I165" s="5">
        <v>-9020722730</v>
      </c>
      <c r="J165" s="5">
        <v>-4500000000</v>
      </c>
      <c r="K165" s="5">
        <v>-509177500</v>
      </c>
    </row>
    <row r="166" spans="3:13" ht="15.5" x14ac:dyDescent="0.35">
      <c r="C166" t="s">
        <v>178</v>
      </c>
      <c r="D166" s="5">
        <v>30552561398</v>
      </c>
      <c r="E166" s="5">
        <v>188612835217</v>
      </c>
      <c r="F166" s="5">
        <v>18579026610</v>
      </c>
      <c r="G166" s="5">
        <v>21131311898</v>
      </c>
      <c r="I166" s="5">
        <v>273452231958</v>
      </c>
      <c r="J166" s="5">
        <v>164501649642</v>
      </c>
      <c r="K166" s="5">
        <v>93604733651</v>
      </c>
      <c r="M166" s="5">
        <v>42033169300</v>
      </c>
    </row>
    <row r="167" spans="3:13" ht="15.5" x14ac:dyDescent="0.35">
      <c r="C167" t="s">
        <v>181</v>
      </c>
      <c r="D167" s="5">
        <v>-16913270427</v>
      </c>
      <c r="E167" s="5">
        <v>-46870055000</v>
      </c>
      <c r="F167" s="5">
        <v>-18624100288</v>
      </c>
      <c r="G167" s="5">
        <v>-51333113089</v>
      </c>
      <c r="I167" s="5">
        <v>-164351820118</v>
      </c>
      <c r="J167" s="5">
        <v>-131372140167</v>
      </c>
      <c r="M167" s="5">
        <v>-336886069706</v>
      </c>
    </row>
    <row r="168" spans="3:13" ht="15.5" x14ac:dyDescent="0.35">
      <c r="C168" t="s">
        <v>961</v>
      </c>
      <c r="D168" s="5">
        <v>33351563000</v>
      </c>
      <c r="E168" s="5">
        <v>-57866059400</v>
      </c>
      <c r="F168" s="5">
        <v>57866059400</v>
      </c>
    </row>
    <row r="169" spans="3:13" ht="15.5" x14ac:dyDescent="0.35">
      <c r="C169" t="s">
        <v>962</v>
      </c>
      <c r="E169" s="5">
        <v>140328105000</v>
      </c>
      <c r="F169" s="5">
        <v>-140328105000</v>
      </c>
    </row>
    <row r="170" spans="3:13" ht="15.5" x14ac:dyDescent="0.35">
      <c r="C170" t="s">
        <v>963</v>
      </c>
    </row>
    <row r="171" spans="3:13" ht="15.5" x14ac:dyDescent="0.35">
      <c r="C171" t="s">
        <v>358</v>
      </c>
      <c r="D171" s="5">
        <v>-1131734137</v>
      </c>
      <c r="E171" s="5">
        <v>467107105</v>
      </c>
      <c r="F171" s="5">
        <v>-2166704019</v>
      </c>
      <c r="G171" s="5">
        <v>143024461</v>
      </c>
      <c r="I171" s="5">
        <v>-2176316914</v>
      </c>
      <c r="J171" s="5">
        <v>-2280104569</v>
      </c>
      <c r="K171" s="5">
        <v>-3113208421</v>
      </c>
      <c r="L171" s="5">
        <v>-2243720639</v>
      </c>
      <c r="M171" s="5">
        <v>-1643875795</v>
      </c>
    </row>
    <row r="172" spans="3:13" ht="15.5" x14ac:dyDescent="0.35">
      <c r="C172" t="s">
        <v>185</v>
      </c>
      <c r="D172" s="5">
        <v>-1180000000</v>
      </c>
      <c r="E172" s="5">
        <v>-2683733539</v>
      </c>
      <c r="F172" s="5">
        <v>673554611</v>
      </c>
      <c r="G172" s="5">
        <v>-581101072</v>
      </c>
      <c r="I172" s="5">
        <v>-3068000000</v>
      </c>
      <c r="J172" s="5">
        <v>-1860000000</v>
      </c>
      <c r="K172" s="5">
        <v>-1440768525</v>
      </c>
      <c r="L172" s="5">
        <v>-1214513113</v>
      </c>
      <c r="M172" s="5">
        <v>-1201989705</v>
      </c>
    </row>
    <row r="173" spans="3:13" ht="15.5" x14ac:dyDescent="0.35">
      <c r="C173" t="s">
        <v>514</v>
      </c>
    </row>
    <row r="174" spans="3:13" ht="15.5" x14ac:dyDescent="0.35">
      <c r="C174" t="s">
        <v>158</v>
      </c>
    </row>
    <row r="175" spans="3:13" ht="15.5" x14ac:dyDescent="0.35">
      <c r="C175" t="s">
        <v>187</v>
      </c>
      <c r="D175" s="5">
        <v>-229984231917</v>
      </c>
      <c r="E175" s="5">
        <v>233694594525</v>
      </c>
      <c r="F175" s="5">
        <v>-152236868835</v>
      </c>
      <c r="G175" s="5">
        <v>153115139593</v>
      </c>
      <c r="I175" s="5">
        <v>156500064057</v>
      </c>
      <c r="J175" s="5">
        <v>-313202695673</v>
      </c>
      <c r="K175" s="5">
        <v>133641538054</v>
      </c>
      <c r="L175" s="5">
        <v>212402792720</v>
      </c>
      <c r="M175" s="5">
        <v>48819672143</v>
      </c>
    </row>
    <row r="176" spans="3:13" ht="15.5" x14ac:dyDescent="0.35">
      <c r="C176" t="s">
        <v>339</v>
      </c>
      <c r="D176" s="5">
        <v>18012190</v>
      </c>
      <c r="E176" s="5">
        <v>-6508501</v>
      </c>
      <c r="F176" s="5">
        <v>31106563</v>
      </c>
      <c r="G176" s="5">
        <v>-212171251</v>
      </c>
      <c r="I176" s="5">
        <v>-161092222</v>
      </c>
      <c r="J176" s="5">
        <v>274985423</v>
      </c>
      <c r="K176" s="5">
        <v>248898043</v>
      </c>
      <c r="L176" s="5">
        <v>126493715</v>
      </c>
      <c r="M176" s="5">
        <v>-2357596351</v>
      </c>
    </row>
    <row r="177" spans="2:13" ht="15.5" x14ac:dyDescent="0.35">
      <c r="C177" t="s">
        <v>188</v>
      </c>
      <c r="D177" s="5">
        <v>255498052815</v>
      </c>
      <c r="I177" s="5">
        <v>99159080980</v>
      </c>
      <c r="J177" s="5">
        <v>412086791230</v>
      </c>
      <c r="K177" s="5">
        <v>278196355133</v>
      </c>
      <c r="L177" s="5">
        <v>65667068698</v>
      </c>
      <c r="M177" s="5">
        <v>19204992906</v>
      </c>
    </row>
    <row r="178" spans="2:13" ht="15.5" x14ac:dyDescent="0.35">
      <c r="C178" t="s">
        <v>189</v>
      </c>
      <c r="D178" s="5">
        <v>25531833088</v>
      </c>
      <c r="E178" s="5">
        <v>233688086024</v>
      </c>
      <c r="F178" s="5">
        <v>-152205762272</v>
      </c>
      <c r="G178" s="5">
        <v>152902968342</v>
      </c>
      <c r="I178" s="5">
        <v>255498052815</v>
      </c>
      <c r="J178" s="5">
        <v>99159080980</v>
      </c>
      <c r="K178" s="5">
        <v>412086791230</v>
      </c>
      <c r="L178" s="5">
        <v>278196355133</v>
      </c>
      <c r="M178" s="5">
        <v>65667068698</v>
      </c>
    </row>
    <row r="180" spans="2:13" ht="15.5" x14ac:dyDescent="0.35">
      <c r="B180" t="s">
        <v>190</v>
      </c>
      <c r="C180" t="s">
        <v>11</v>
      </c>
      <c r="D180" s="5">
        <v>2840000000</v>
      </c>
      <c r="E180" s="5">
        <v>2840000000</v>
      </c>
      <c r="F180" s="5">
        <v>2840000000</v>
      </c>
      <c r="G180" s="5">
        <v>2840000000</v>
      </c>
      <c r="I180" s="5">
        <v>2840000000</v>
      </c>
      <c r="J180" s="5">
        <v>2840000000</v>
      </c>
      <c r="K180" s="5">
        <v>2840000000</v>
      </c>
      <c r="L180" s="5">
        <v>2840000000</v>
      </c>
      <c r="M180" s="5">
        <v>2000000000</v>
      </c>
    </row>
    <row r="181" spans="2:13" ht="15.5" x14ac:dyDescent="0.35">
      <c r="C181" t="s">
        <v>191</v>
      </c>
      <c r="D181" s="6">
        <v>15.95</v>
      </c>
      <c r="E181" s="6">
        <v>1.35</v>
      </c>
      <c r="F181" s="6">
        <v>2.5</v>
      </c>
      <c r="G181" s="5">
        <v>39</v>
      </c>
    </row>
    <row r="182" spans="2:13" ht="15.5" x14ac:dyDescent="0.35">
      <c r="C182" t="s">
        <v>192</v>
      </c>
      <c r="D182" s="6">
        <v>25.2</v>
      </c>
      <c r="E182" s="6">
        <v>792.59</v>
      </c>
      <c r="F182" s="5">
        <v>228</v>
      </c>
      <c r="G182" s="6">
        <v>5.08</v>
      </c>
    </row>
    <row r="183" spans="2:13" ht="15.5" x14ac:dyDescent="0.35">
      <c r="C183" t="s">
        <v>59</v>
      </c>
      <c r="D183" s="6">
        <v>4.97</v>
      </c>
      <c r="E183" s="6">
        <v>21.24</v>
      </c>
      <c r="F183" s="6">
        <v>18.07</v>
      </c>
      <c r="G183" s="6">
        <v>1.4</v>
      </c>
    </row>
    <row r="184" spans="2:13" ht="15.5" x14ac:dyDescent="0.35">
      <c r="C184" t="s">
        <v>193</v>
      </c>
      <c r="D184" s="5">
        <v>82580000000</v>
      </c>
      <c r="E184" s="5">
        <v>59990000000</v>
      </c>
      <c r="F184" s="5">
        <v>31060000000</v>
      </c>
      <c r="G184" s="5">
        <v>147280000000</v>
      </c>
    </row>
    <row r="185" spans="2:13" ht="15.5" x14ac:dyDescent="0.35">
      <c r="C185" t="s">
        <v>194</v>
      </c>
      <c r="D185" s="6">
        <v>2.0899999999999998E-2</v>
      </c>
      <c r="E185" s="6">
        <v>1.6000000000000001E-3</v>
      </c>
      <c r="F185" s="6">
        <v>3.0999999999999999E-3</v>
      </c>
      <c r="G185" s="6">
        <v>5.2699999999999997E-2</v>
      </c>
    </row>
    <row r="186" spans="2:13" ht="15.5" x14ac:dyDescent="0.35">
      <c r="C186" t="s">
        <v>195</v>
      </c>
      <c r="D186" s="6">
        <v>3.7400000000000003E-2</v>
      </c>
      <c r="E186" s="6">
        <v>3.3E-3</v>
      </c>
      <c r="F186" s="6">
        <v>6.0999999999999995E-3</v>
      </c>
      <c r="G186" s="6">
        <v>9.6000000000000002E-2</v>
      </c>
    </row>
    <row r="187" spans="2:13" ht="15.5" x14ac:dyDescent="0.35">
      <c r="C187" t="s">
        <v>196</v>
      </c>
      <c r="D187" s="6">
        <v>4.2999999999999997E-2</v>
      </c>
      <c r="E187" s="6">
        <v>3.8599999999999995E-2</v>
      </c>
      <c r="F187" s="6">
        <v>1.84E-2</v>
      </c>
      <c r="G187" s="6">
        <v>9.4200000000000006E-2</v>
      </c>
    </row>
    <row r="188" spans="2:13" ht="15.5" x14ac:dyDescent="0.35">
      <c r="C188" t="s">
        <v>197</v>
      </c>
      <c r="D188" s="6">
        <v>4.6900000000000004</v>
      </c>
      <c r="E188" s="6">
        <v>3.48</v>
      </c>
      <c r="F188" s="6">
        <v>1.61</v>
      </c>
      <c r="G188" s="6">
        <v>8.64</v>
      </c>
    </row>
    <row r="189" spans="2:13" ht="15.5" x14ac:dyDescent="0.35">
      <c r="C189" t="s">
        <v>198</v>
      </c>
      <c r="D189" s="5">
        <v>1213000000000</v>
      </c>
      <c r="E189" s="5">
        <v>1167000000000</v>
      </c>
      <c r="F189" s="5">
        <v>1164000000000</v>
      </c>
      <c r="G189" s="5">
        <v>1157000000000</v>
      </c>
    </row>
    <row r="190" spans="2:13" ht="15.5" x14ac:dyDescent="0.35">
      <c r="C190" t="s">
        <v>199</v>
      </c>
      <c r="D190" s="6">
        <v>0.94</v>
      </c>
      <c r="E190" s="6">
        <v>2.61</v>
      </c>
      <c r="F190" s="6">
        <v>1.39</v>
      </c>
      <c r="G190" s="6">
        <v>0.49</v>
      </c>
    </row>
    <row r="191" spans="2:13" ht="15.5" x14ac:dyDescent="0.35">
      <c r="C191" t="s">
        <v>200</v>
      </c>
      <c r="D191" s="6">
        <v>426.09</v>
      </c>
      <c r="E191" s="6">
        <v>410.14</v>
      </c>
      <c r="F191" s="6">
        <v>408.86</v>
      </c>
      <c r="G191" s="6">
        <v>406.36</v>
      </c>
    </row>
    <row r="192" spans="2:13" ht="15.5" x14ac:dyDescent="0.35">
      <c r="C192" t="s">
        <v>201</v>
      </c>
      <c r="D192" s="6">
        <v>0.94</v>
      </c>
      <c r="E192" s="6">
        <v>2.61</v>
      </c>
      <c r="F192" s="6">
        <v>1.39</v>
      </c>
      <c r="G192" s="6">
        <v>0.49</v>
      </c>
    </row>
    <row r="193" spans="3:13" ht="15.5" x14ac:dyDescent="0.35">
      <c r="C193" t="s">
        <v>202</v>
      </c>
      <c r="D193" s="5">
        <v>426</v>
      </c>
      <c r="E193" s="6">
        <v>410.04</v>
      </c>
      <c r="F193" s="6">
        <v>408.75</v>
      </c>
      <c r="G193" s="6">
        <v>406.24</v>
      </c>
    </row>
    <row r="194" spans="3:13" ht="15.5" x14ac:dyDescent="0.35">
      <c r="C194" t="s">
        <v>203</v>
      </c>
      <c r="D194" s="5">
        <v>253000000000</v>
      </c>
      <c r="E194" s="5">
        <v>478000000000</v>
      </c>
      <c r="F194" s="5">
        <v>485000000000</v>
      </c>
      <c r="G194" s="5">
        <v>512000000000</v>
      </c>
    </row>
    <row r="195" spans="3:13" ht="15.5" x14ac:dyDescent="0.35">
      <c r="C195" t="s">
        <v>204</v>
      </c>
      <c r="D195" s="5">
        <v>206000000000</v>
      </c>
      <c r="E195" s="5">
        <v>178000000000</v>
      </c>
      <c r="F195" s="5">
        <v>36000000000</v>
      </c>
      <c r="G195" s="5">
        <v>46000000000</v>
      </c>
    </row>
    <row r="196" spans="3:13" ht="15.5" x14ac:dyDescent="0.35">
      <c r="C196" t="s">
        <v>205</v>
      </c>
      <c r="D196" s="5">
        <v>1211000000000</v>
      </c>
      <c r="E196" s="5">
        <v>1165000000000</v>
      </c>
      <c r="F196" s="5">
        <v>1162000000000</v>
      </c>
      <c r="G196" s="5">
        <v>1155000000000</v>
      </c>
    </row>
    <row r="197" spans="3:13" ht="15.5" x14ac:dyDescent="0.35">
      <c r="C197" t="s">
        <v>23</v>
      </c>
      <c r="D197" s="5">
        <v>459000000000</v>
      </c>
      <c r="E197" s="5">
        <v>656000000000</v>
      </c>
      <c r="F197" s="5">
        <v>522000000000</v>
      </c>
      <c r="G197" s="5">
        <v>559000000000</v>
      </c>
    </row>
    <row r="198" spans="3:13" ht="15.5" x14ac:dyDescent="0.35">
      <c r="C198" t="s">
        <v>20</v>
      </c>
      <c r="D198" s="5">
        <v>434000000000</v>
      </c>
      <c r="E198" s="5">
        <v>400000000000</v>
      </c>
      <c r="F198" s="5">
        <v>500000000000</v>
      </c>
      <c r="G198" s="5">
        <v>384000000000</v>
      </c>
    </row>
    <row r="199" spans="3:13" ht="15.5" x14ac:dyDescent="0.35">
      <c r="C199" t="s">
        <v>206</v>
      </c>
      <c r="D199" s="5">
        <v>813000000000</v>
      </c>
      <c r="E199" s="5">
        <v>699000000000</v>
      </c>
      <c r="F199" s="5">
        <v>503000000000</v>
      </c>
      <c r="G199" s="5">
        <v>561000000000</v>
      </c>
    </row>
    <row r="200" spans="3:13" ht="15.5" x14ac:dyDescent="0.35">
      <c r="C200" t="s">
        <v>207</v>
      </c>
      <c r="D200" s="5">
        <v>13000000000</v>
      </c>
      <c r="E200" s="5">
        <v>45000000000</v>
      </c>
      <c r="F200" s="5">
        <v>20000000000</v>
      </c>
      <c r="G200" s="5">
        <v>256000000000</v>
      </c>
    </row>
    <row r="201" spans="3:13" ht="15.5" x14ac:dyDescent="0.35">
      <c r="C201" t="s">
        <v>208</v>
      </c>
      <c r="D201" s="5">
        <v>-8000000000</v>
      </c>
      <c r="E201" s="5">
        <v>-7000000000</v>
      </c>
      <c r="F201" s="5">
        <v>15000000000</v>
      </c>
      <c r="G201" s="5">
        <v>-16000000000</v>
      </c>
    </row>
    <row r="202" spans="3:13" ht="15.5" x14ac:dyDescent="0.35">
      <c r="C202" t="s">
        <v>12</v>
      </c>
      <c r="D202" s="5">
        <v>5000000000</v>
      </c>
      <c r="E202" s="5">
        <v>38000000000</v>
      </c>
      <c r="F202" s="5">
        <v>34000000000</v>
      </c>
      <c r="G202" s="5">
        <v>240000000000</v>
      </c>
    </row>
    <row r="203" spans="3:13" ht="15.5" x14ac:dyDescent="0.35">
      <c r="C203" t="s">
        <v>15</v>
      </c>
      <c r="D203" s="6">
        <v>1.77</v>
      </c>
      <c r="E203" s="6">
        <v>13.28</v>
      </c>
      <c r="F203" s="6">
        <v>12.11</v>
      </c>
      <c r="G203" s="6">
        <v>84.59</v>
      </c>
    </row>
    <row r="204" spans="3:13" ht="15.5" x14ac:dyDescent="0.35">
      <c r="C204" t="s">
        <v>44</v>
      </c>
      <c r="I204" s="6">
        <v>48.74</v>
      </c>
      <c r="J204" s="6">
        <v>29.88</v>
      </c>
      <c r="K204" s="6">
        <v>27.28</v>
      </c>
      <c r="L204" s="6">
        <v>23.78</v>
      </c>
      <c r="M204" s="6">
        <v>57.35</v>
      </c>
    </row>
    <row r="205" spans="3:13" ht="15.5" x14ac:dyDescent="0.35">
      <c r="C205" t="s">
        <v>58</v>
      </c>
      <c r="I205" s="6">
        <v>21.95</v>
      </c>
      <c r="J205" s="6">
        <v>5.89</v>
      </c>
      <c r="K205" s="6">
        <v>8.58</v>
      </c>
      <c r="L205" s="6">
        <v>11.61</v>
      </c>
      <c r="M205" s="5">
        <v>0</v>
      </c>
    </row>
    <row r="206" spans="3:13" ht="15.5" x14ac:dyDescent="0.35">
      <c r="C206" t="s">
        <v>61</v>
      </c>
      <c r="I206" s="6">
        <v>4.05</v>
      </c>
      <c r="J206" s="6">
        <v>0.9</v>
      </c>
      <c r="K206" s="6">
        <v>1.7</v>
      </c>
      <c r="L206" s="6">
        <v>2.2200000000000002</v>
      </c>
      <c r="M206" s="5">
        <v>0</v>
      </c>
    </row>
    <row r="207" spans="3:13" ht="15.5" x14ac:dyDescent="0.35">
      <c r="C207" t="s">
        <v>209</v>
      </c>
      <c r="I207" s="5">
        <v>282960000000</v>
      </c>
      <c r="J207" s="5">
        <v>206930000000</v>
      </c>
      <c r="K207" s="5">
        <v>172640000000</v>
      </c>
      <c r="L207" s="5">
        <v>141960000000</v>
      </c>
      <c r="M207" s="5">
        <v>205890000000</v>
      </c>
    </row>
    <row r="208" spans="3:13" ht="15.5" x14ac:dyDescent="0.35">
      <c r="C208" t="s">
        <v>210</v>
      </c>
      <c r="I208" s="6">
        <v>5.79E-2</v>
      </c>
      <c r="J208" s="6">
        <v>4.0999999999999995E-2</v>
      </c>
      <c r="K208" s="6">
        <v>3.56E-2</v>
      </c>
      <c r="L208" s="6">
        <v>4.2099999999999999E-2</v>
      </c>
      <c r="M208" s="6">
        <v>8.2699999999999996E-2</v>
      </c>
    </row>
    <row r="209" spans="3:13" ht="15.5" x14ac:dyDescent="0.35">
      <c r="C209" t="s">
        <v>211</v>
      </c>
      <c r="I209" s="6">
        <v>0.1188</v>
      </c>
      <c r="J209" s="6">
        <v>8.2699999999999996E-2</v>
      </c>
      <c r="K209" s="6">
        <v>8.2400000000000001E-2</v>
      </c>
      <c r="L209" s="6">
        <v>7.8299999999999995E-2</v>
      </c>
      <c r="M209" s="6">
        <v>0.17170000000000002</v>
      </c>
    </row>
    <row r="210" spans="3:13" ht="15.5" x14ac:dyDescent="0.35">
      <c r="C210" t="s">
        <v>212</v>
      </c>
      <c r="I210" s="6">
        <v>0.16309999999999999</v>
      </c>
      <c r="J210" s="6">
        <v>0.11349999999999999</v>
      </c>
      <c r="K210" s="6">
        <v>0.10060000000000001</v>
      </c>
      <c r="L210" s="6">
        <v>9.0399999999999994E-2</v>
      </c>
      <c r="M210" s="6">
        <v>0.30010000000000003</v>
      </c>
    </row>
    <row r="211" spans="3:13" ht="15.5" x14ac:dyDescent="0.35">
      <c r="C211" t="s">
        <v>213</v>
      </c>
      <c r="I211" s="6">
        <v>4.0599999999999996</v>
      </c>
      <c r="J211" s="6">
        <v>2.9</v>
      </c>
      <c r="K211" s="6">
        <v>2.99</v>
      </c>
      <c r="L211" s="6">
        <v>2.79</v>
      </c>
      <c r="M211" s="6">
        <v>3.87</v>
      </c>
    </row>
    <row r="212" spans="3:13" ht="15.5" x14ac:dyDescent="0.35">
      <c r="C212" t="s">
        <v>55</v>
      </c>
      <c r="I212" s="6">
        <v>2.61</v>
      </c>
      <c r="J212" s="6">
        <v>0.49</v>
      </c>
      <c r="K212" s="6">
        <v>0.71</v>
      </c>
      <c r="L212" s="6">
        <v>0.91</v>
      </c>
      <c r="M212" s="5">
        <v>0</v>
      </c>
    </row>
    <row r="213" spans="3:13" ht="15.5" x14ac:dyDescent="0.35">
      <c r="C213" t="s">
        <v>52</v>
      </c>
      <c r="I213" s="6">
        <v>410.14</v>
      </c>
      <c r="J213" s="6">
        <v>361.44</v>
      </c>
      <c r="K213" s="6">
        <v>330.97</v>
      </c>
      <c r="L213" s="6">
        <v>303.64999999999998</v>
      </c>
      <c r="M213" s="6">
        <v>333.97</v>
      </c>
    </row>
    <row r="214" spans="3:13" ht="15.5" x14ac:dyDescent="0.35">
      <c r="C214" t="s">
        <v>214</v>
      </c>
      <c r="I214" s="6">
        <v>2.61</v>
      </c>
      <c r="J214" s="6">
        <v>0.49</v>
      </c>
      <c r="K214" s="6">
        <v>0.71</v>
      </c>
      <c r="L214" s="6">
        <v>0.91</v>
      </c>
      <c r="M214" s="5">
        <v>0</v>
      </c>
    </row>
    <row r="215" spans="3:13" ht="15.5" x14ac:dyDescent="0.35">
      <c r="C215" t="s">
        <v>215</v>
      </c>
      <c r="I215" s="6">
        <v>410.04</v>
      </c>
      <c r="J215" s="6">
        <v>361.35</v>
      </c>
      <c r="K215" s="6">
        <v>330.87</v>
      </c>
      <c r="L215" s="6">
        <v>303.64999999999998</v>
      </c>
      <c r="M215" s="6">
        <v>333.82</v>
      </c>
    </row>
    <row r="216" spans="3:13" ht="15.5" x14ac:dyDescent="0.35">
      <c r="C216" t="s">
        <v>216</v>
      </c>
      <c r="I216" s="5">
        <v>478000000000</v>
      </c>
      <c r="J216" s="5">
        <v>123000000000</v>
      </c>
      <c r="K216" s="5">
        <v>446000000000</v>
      </c>
      <c r="L216" s="5">
        <v>4000000000</v>
      </c>
      <c r="M216" s="5">
        <v>3000000000</v>
      </c>
    </row>
    <row r="217" spans="3:13" ht="15.5" x14ac:dyDescent="0.35">
      <c r="C217" t="s">
        <v>217</v>
      </c>
      <c r="I217" s="5">
        <v>178000000000</v>
      </c>
      <c r="J217" s="5">
        <v>260000000000</v>
      </c>
      <c r="K217" s="5">
        <v>233000000000</v>
      </c>
      <c r="L217" s="5">
        <v>581000000000</v>
      </c>
      <c r="M217" s="5">
        <v>576000000000</v>
      </c>
    </row>
    <row r="218" spans="3:13" ht="15.5" x14ac:dyDescent="0.35">
      <c r="C218" t="s">
        <v>25</v>
      </c>
      <c r="I218" s="5">
        <v>656000000000</v>
      </c>
      <c r="J218" s="5">
        <v>383000000000</v>
      </c>
      <c r="K218" s="5">
        <v>679000000000</v>
      </c>
      <c r="L218" s="5">
        <v>585000000000</v>
      </c>
      <c r="M218" s="5">
        <v>579000000000</v>
      </c>
    </row>
    <row r="219" spans="3:13" ht="15.5" x14ac:dyDescent="0.35">
      <c r="C219" t="s">
        <v>22</v>
      </c>
      <c r="I219" s="5">
        <v>400000000000</v>
      </c>
      <c r="J219" s="5">
        <v>284000000000</v>
      </c>
      <c r="K219" s="5">
        <v>267000000000</v>
      </c>
      <c r="L219" s="5">
        <v>307000000000</v>
      </c>
      <c r="M219" s="5">
        <v>513000000000</v>
      </c>
    </row>
    <row r="220" spans="3:13" ht="15.5" x14ac:dyDescent="0.35">
      <c r="C220" t="s">
        <v>218</v>
      </c>
      <c r="I220" s="5">
        <v>699000000000</v>
      </c>
      <c r="J220" s="5">
        <v>939000000000</v>
      </c>
      <c r="K220" s="5">
        <v>1019000000000</v>
      </c>
      <c r="L220" s="5">
        <v>1006000000000</v>
      </c>
      <c r="M220" s="5">
        <v>944000000000</v>
      </c>
    </row>
    <row r="221" spans="3:13" ht="15.5" x14ac:dyDescent="0.35">
      <c r="C221" t="s">
        <v>219</v>
      </c>
      <c r="I221" s="5">
        <v>316000000000</v>
      </c>
      <c r="J221" s="5">
        <v>121000000000</v>
      </c>
      <c r="K221" s="5">
        <v>-81000000000</v>
      </c>
      <c r="L221" s="5">
        <v>-55000000000</v>
      </c>
      <c r="M221" s="5">
        <v>110000000000</v>
      </c>
    </row>
    <row r="222" spans="3:13" ht="15.5" x14ac:dyDescent="0.35">
      <c r="C222" t="s">
        <v>220</v>
      </c>
      <c r="I222" s="5">
        <v>-8000000000</v>
      </c>
      <c r="J222" s="5">
        <v>-3000000000</v>
      </c>
      <c r="K222" s="5">
        <v>-130000000000</v>
      </c>
      <c r="L222" s="5">
        <v>-145000000000</v>
      </c>
      <c r="M222" s="5">
        <v>-92000000000</v>
      </c>
    </row>
    <row r="223" spans="3:13" ht="15.5" x14ac:dyDescent="0.35">
      <c r="C223" t="s">
        <v>14</v>
      </c>
      <c r="I223" s="5">
        <v>307000000000</v>
      </c>
      <c r="J223" s="5">
        <v>118000000000</v>
      </c>
      <c r="K223" s="5">
        <v>-211000000000</v>
      </c>
      <c r="L223" s="5">
        <v>-200000000000</v>
      </c>
      <c r="M223" s="5">
        <v>17000000000</v>
      </c>
    </row>
    <row r="224" spans="3:13" ht="15.5" x14ac:dyDescent="0.35">
      <c r="C224" t="s">
        <v>16</v>
      </c>
      <c r="I224" s="6">
        <v>108.17</v>
      </c>
      <c r="J224" s="6">
        <v>41.63</v>
      </c>
      <c r="K224" s="6">
        <v>-74.19</v>
      </c>
      <c r="L224" s="6">
        <v>-70.489999999999995</v>
      </c>
      <c r="M224" s="6">
        <v>8.59</v>
      </c>
    </row>
    <row r="226" spans="2:13" ht="15.5" x14ac:dyDescent="0.35">
      <c r="B226" t="s">
        <v>221</v>
      </c>
      <c r="C226" t="s">
        <v>222</v>
      </c>
      <c r="D226" s="5">
        <v>45000000000</v>
      </c>
      <c r="E226" s="5">
        <v>4000000000</v>
      </c>
      <c r="F226" s="5">
        <v>7000000000</v>
      </c>
      <c r="G226" s="5">
        <v>111000000000</v>
      </c>
      <c r="H226" s="5">
        <v>181000000000</v>
      </c>
      <c r="I226" s="5">
        <v>138000000000</v>
      </c>
      <c r="J226" s="5">
        <v>85000000000</v>
      </c>
      <c r="K226" s="5">
        <v>78000000000</v>
      </c>
      <c r="L226" s="5">
        <v>68000000000</v>
      </c>
      <c r="M226" s="5">
        <v>115000000000</v>
      </c>
    </row>
    <row r="227" spans="2:13" ht="15.5" x14ac:dyDescent="0.35">
      <c r="C227" t="s">
        <v>223</v>
      </c>
      <c r="H227" s="5">
        <v>167000000000</v>
      </c>
      <c r="I227" s="5">
        <v>138000000000</v>
      </c>
      <c r="J227" s="5">
        <v>85000000000</v>
      </c>
      <c r="K227" s="5">
        <v>78000000000</v>
      </c>
      <c r="L227" s="5">
        <v>68000000000</v>
      </c>
    </row>
    <row r="228" spans="2:13" ht="15.5" x14ac:dyDescent="0.35">
      <c r="C228" t="s">
        <v>43</v>
      </c>
      <c r="D228" s="6">
        <v>15.95</v>
      </c>
      <c r="E228" s="6">
        <v>1.35</v>
      </c>
      <c r="F228" s="6">
        <v>2.5</v>
      </c>
      <c r="G228" s="5">
        <v>39</v>
      </c>
      <c r="H228" s="6">
        <v>63.79</v>
      </c>
      <c r="I228" s="6">
        <v>48.74</v>
      </c>
      <c r="J228" s="6">
        <v>29.88</v>
      </c>
      <c r="K228" s="6">
        <v>27.28</v>
      </c>
      <c r="L228" s="6">
        <v>23.78</v>
      </c>
      <c r="M228" s="6">
        <v>40.369999999999997</v>
      </c>
    </row>
    <row r="229" spans="2:13" ht="15.5" x14ac:dyDescent="0.35">
      <c r="C229" t="s">
        <v>226</v>
      </c>
      <c r="H229" s="6">
        <v>58.8</v>
      </c>
      <c r="I229" s="6">
        <v>48.74</v>
      </c>
      <c r="J229" s="6">
        <v>29.88</v>
      </c>
      <c r="K229" s="6">
        <v>27.28</v>
      </c>
      <c r="L229" s="6">
        <v>23.78</v>
      </c>
    </row>
    <row r="230" spans="2:13" ht="15.5" x14ac:dyDescent="0.35">
      <c r="C230" t="s">
        <v>229</v>
      </c>
      <c r="D230" s="5">
        <v>230000000000</v>
      </c>
      <c r="E230" s="5">
        <v>143000000000</v>
      </c>
      <c r="F230" s="5">
        <v>90000000000</v>
      </c>
      <c r="G230" s="5">
        <v>402000000000</v>
      </c>
      <c r="H230" s="5">
        <v>919000000000</v>
      </c>
      <c r="I230" s="5">
        <v>750000000000</v>
      </c>
      <c r="J230" s="5">
        <v>556000000000</v>
      </c>
      <c r="K230" s="5">
        <v>391000000000</v>
      </c>
      <c r="L230" s="5">
        <v>353000000000</v>
      </c>
      <c r="M230" s="5">
        <v>449000000000</v>
      </c>
    </row>
    <row r="231" spans="2:13" ht="15.5" x14ac:dyDescent="0.35">
      <c r="C231" t="s">
        <v>230</v>
      </c>
      <c r="H231" s="5">
        <v>864000000000</v>
      </c>
      <c r="I231" s="5">
        <v>750000000000</v>
      </c>
      <c r="J231" s="5">
        <v>556000000000</v>
      </c>
      <c r="K231" s="5">
        <v>391000000000</v>
      </c>
      <c r="L231" s="5">
        <v>353000000000</v>
      </c>
    </row>
    <row r="232" spans="2:13" ht="15.5" x14ac:dyDescent="0.35">
      <c r="C232" t="s">
        <v>234</v>
      </c>
      <c r="I232" s="6">
        <v>8.6999999999999993</v>
      </c>
    </row>
    <row r="233" spans="2:13" ht="15.5" x14ac:dyDescent="0.35">
      <c r="C233" t="s">
        <v>235</v>
      </c>
      <c r="I233" s="6">
        <v>9.44</v>
      </c>
    </row>
    <row r="234" spans="2:13" ht="15.5" x14ac:dyDescent="0.35">
      <c r="C234" t="s">
        <v>236</v>
      </c>
      <c r="I234" s="6">
        <v>7.42</v>
      </c>
    </row>
    <row r="235" spans="2:13" ht="15.5" x14ac:dyDescent="0.35">
      <c r="C235" t="s">
        <v>237</v>
      </c>
      <c r="I235" s="6">
        <v>0.10589999999999999</v>
      </c>
    </row>
    <row r="236" spans="2:13" ht="15.5" x14ac:dyDescent="0.35">
      <c r="C236" t="s">
        <v>238</v>
      </c>
      <c r="I236" s="6">
        <v>1.82</v>
      </c>
    </row>
    <row r="237" spans="2:13" ht="15.5" x14ac:dyDescent="0.35">
      <c r="C237" t="s">
        <v>239</v>
      </c>
      <c r="I237" s="6">
        <v>1.3</v>
      </c>
    </row>
    <row r="238" spans="2:13" ht="15.5" x14ac:dyDescent="0.35">
      <c r="C238" t="s">
        <v>240</v>
      </c>
      <c r="I238" s="6">
        <v>4.72</v>
      </c>
    </row>
    <row r="239" spans="2:13" ht="15.5" x14ac:dyDescent="0.35">
      <c r="C239" t="s">
        <v>241</v>
      </c>
      <c r="I239" s="6">
        <v>4.97</v>
      </c>
    </row>
    <row r="240" spans="2:13" ht="15.5" x14ac:dyDescent="0.35">
      <c r="C240" t="s">
        <v>242</v>
      </c>
      <c r="I240" s="6">
        <v>5.46</v>
      </c>
    </row>
    <row r="241" spans="3:9" ht="15.5" x14ac:dyDescent="0.35">
      <c r="C241" t="s">
        <v>243</v>
      </c>
      <c r="I241" s="5">
        <v>6</v>
      </c>
    </row>
    <row r="242" spans="3:9" ht="15.5" x14ac:dyDescent="0.35">
      <c r="C242" t="s">
        <v>244</v>
      </c>
      <c r="I242" s="6">
        <v>0.15</v>
      </c>
    </row>
    <row r="243" spans="3:9" ht="15.5" x14ac:dyDescent="0.35">
      <c r="C243" t="s">
        <v>245</v>
      </c>
      <c r="I243" s="6">
        <v>0.35</v>
      </c>
    </row>
    <row r="244" spans="3:9" ht="15.5" x14ac:dyDescent="0.35">
      <c r="C244" t="s">
        <v>246</v>
      </c>
      <c r="I244" s="6">
        <v>58.8</v>
      </c>
    </row>
    <row r="245" spans="3:9" ht="15.5" x14ac:dyDescent="0.35">
      <c r="C245" t="s">
        <v>247</v>
      </c>
      <c r="I245" s="6">
        <v>63.79</v>
      </c>
    </row>
    <row r="246" spans="3:9" ht="15.5" x14ac:dyDescent="0.35">
      <c r="C246" t="s">
        <v>248</v>
      </c>
      <c r="I246" s="6">
        <v>304.25</v>
      </c>
    </row>
    <row r="247" spans="3:9" ht="15.5" x14ac:dyDescent="0.35">
      <c r="C247" t="s">
        <v>249</v>
      </c>
      <c r="D247" s="6">
        <v>8.99</v>
      </c>
    </row>
    <row r="248" spans="3:9" ht="15.5" x14ac:dyDescent="0.35">
      <c r="C248" t="s">
        <v>250</v>
      </c>
      <c r="I248" s="6">
        <v>426.09</v>
      </c>
    </row>
    <row r="249" spans="3:9" ht="15.5" x14ac:dyDescent="0.35">
      <c r="C249" t="s">
        <v>251</v>
      </c>
      <c r="I249" s="6">
        <v>111.75</v>
      </c>
    </row>
    <row r="250" spans="3:9" ht="15.5" x14ac:dyDescent="0.35">
      <c r="C250" t="s">
        <v>252</v>
      </c>
      <c r="D250" s="6">
        <v>2.33</v>
      </c>
    </row>
    <row r="251" spans="3:9" ht="15.5" x14ac:dyDescent="0.35">
      <c r="C251" t="s">
        <v>253</v>
      </c>
      <c r="D251" s="6">
        <v>1.02</v>
      </c>
    </row>
    <row r="252" spans="3:9" ht="15.5" x14ac:dyDescent="0.35">
      <c r="C252" t="s">
        <v>254</v>
      </c>
      <c r="D252" s="6">
        <v>0.38</v>
      </c>
    </row>
    <row r="253" spans="3:9" ht="15.5" x14ac:dyDescent="0.35">
      <c r="C253" t="s">
        <v>255</v>
      </c>
      <c r="D253" s="6">
        <v>0.17</v>
      </c>
    </row>
    <row r="254" spans="3:9" ht="15.5" x14ac:dyDescent="0.35">
      <c r="C254" t="s">
        <v>256</v>
      </c>
      <c r="D254" s="6">
        <v>0.79</v>
      </c>
    </row>
    <row r="255" spans="3:9" ht="15.5" x14ac:dyDescent="0.35">
      <c r="C255" t="s">
        <v>257</v>
      </c>
      <c r="D255" s="6">
        <v>0.21</v>
      </c>
    </row>
    <row r="256" spans="3:9" ht="15.5" x14ac:dyDescent="0.35">
      <c r="C256" t="s">
        <v>258</v>
      </c>
      <c r="D256" s="6">
        <v>1.79</v>
      </c>
    </row>
    <row r="257" spans="3:9" ht="15.5" x14ac:dyDescent="0.35">
      <c r="C257" t="s">
        <v>259</v>
      </c>
      <c r="I257" s="6">
        <v>4.6399999999999997</v>
      </c>
    </row>
    <row r="258" spans="3:9" ht="15.5" x14ac:dyDescent="0.35">
      <c r="C258" t="s">
        <v>12</v>
      </c>
      <c r="D258" s="5">
        <v>5000000000</v>
      </c>
    </row>
    <row r="259" spans="3:9" ht="15.5" x14ac:dyDescent="0.35">
      <c r="C259" t="s">
        <v>260</v>
      </c>
      <c r="I259" s="6">
        <v>5.89</v>
      </c>
    </row>
    <row r="260" spans="3:9" ht="15.5" x14ac:dyDescent="0.35">
      <c r="C260" t="s">
        <v>261</v>
      </c>
      <c r="I260" s="6">
        <v>7.6999999999999999E-2</v>
      </c>
    </row>
    <row r="261" spans="3:9" ht="15.5" x14ac:dyDescent="0.35">
      <c r="C261" t="s">
        <v>262</v>
      </c>
      <c r="I261" s="6">
        <v>0.13800000000000001</v>
      </c>
    </row>
    <row r="262" spans="3:9" ht="15.5" x14ac:dyDescent="0.35">
      <c r="C262" t="s">
        <v>263</v>
      </c>
      <c r="I262" s="6">
        <v>0.18870000000000001</v>
      </c>
    </row>
    <row r="263" spans="3:9" ht="15.5" x14ac:dyDescent="0.35">
      <c r="C263" t="s">
        <v>264</v>
      </c>
      <c r="I263" s="6">
        <v>0.16550000000000001</v>
      </c>
    </row>
    <row r="264" spans="3:9" ht="15.5" x14ac:dyDescent="0.35">
      <c r="C264" t="s">
        <v>265</v>
      </c>
      <c r="D264" s="6">
        <v>18.89</v>
      </c>
    </row>
    <row r="265" spans="3:9" ht="15.5" x14ac:dyDescent="0.35">
      <c r="C265" t="s">
        <v>266</v>
      </c>
      <c r="D265" s="6">
        <v>523.04999999999995</v>
      </c>
    </row>
    <row r="266" spans="3:9" ht="15.5" x14ac:dyDescent="0.35">
      <c r="C266" t="s">
        <v>340</v>
      </c>
      <c r="D266" s="6">
        <v>9.19</v>
      </c>
    </row>
    <row r="267" spans="3:9" ht="15.5" x14ac:dyDescent="0.35">
      <c r="C267" t="s">
        <v>267</v>
      </c>
      <c r="D267" s="6">
        <v>532.75</v>
      </c>
    </row>
    <row r="268" spans="3:9" ht="15.5" x14ac:dyDescent="0.35">
      <c r="C268" t="s">
        <v>268</v>
      </c>
      <c r="D268" s="6">
        <v>4.82</v>
      </c>
    </row>
    <row r="269" spans="3:9" ht="15.5" x14ac:dyDescent="0.35">
      <c r="C269" t="s">
        <v>269</v>
      </c>
      <c r="I269" s="6">
        <v>0.38</v>
      </c>
    </row>
    <row r="270" spans="3:9" ht="15.5" x14ac:dyDescent="0.35">
      <c r="C270" t="s">
        <v>270</v>
      </c>
      <c r="I270" s="6">
        <v>0.59</v>
      </c>
    </row>
    <row r="271" spans="3:9" ht="15.5" x14ac:dyDescent="0.35">
      <c r="C271" t="s">
        <v>39</v>
      </c>
      <c r="I271" s="5">
        <v>1577000000000</v>
      </c>
    </row>
    <row r="272" spans="3:9" ht="15.5" x14ac:dyDescent="0.35">
      <c r="C272" t="s">
        <v>271</v>
      </c>
      <c r="I272" s="5">
        <v>2013000000000</v>
      </c>
    </row>
    <row r="273" spans="3:9" ht="15.5" x14ac:dyDescent="0.35">
      <c r="C273" t="s">
        <v>272</v>
      </c>
      <c r="I273" s="5">
        <v>2840000000</v>
      </c>
    </row>
    <row r="274" spans="3:9" ht="15.5" x14ac:dyDescent="0.35">
      <c r="C274" t="s">
        <v>273</v>
      </c>
      <c r="I274" s="6">
        <v>0.30070000000000002</v>
      </c>
    </row>
    <row r="275" spans="3:9" ht="15.5" x14ac:dyDescent="0.35">
      <c r="C275" t="s">
        <v>274</v>
      </c>
      <c r="D275" s="6">
        <v>0.41749999999999998</v>
      </c>
    </row>
    <row r="276" spans="3:9" ht="15.5" x14ac:dyDescent="0.35">
      <c r="C276" t="s">
        <v>275</v>
      </c>
      <c r="D276" s="6">
        <v>0.2868</v>
      </c>
    </row>
    <row r="277" spans="3:9" ht="15.5" x14ac:dyDescent="0.35">
      <c r="C277" t="s">
        <v>276</v>
      </c>
      <c r="D277" s="6">
        <v>0.19719999999999999</v>
      </c>
    </row>
    <row r="278" spans="3:9" ht="15.5" x14ac:dyDescent="0.35">
      <c r="C278" t="s">
        <v>277</v>
      </c>
      <c r="D278" s="6">
        <v>0.98840000000000006</v>
      </c>
    </row>
    <row r="279" spans="3:9" ht="15.5" x14ac:dyDescent="0.35">
      <c r="C279" t="s">
        <v>278</v>
      </c>
      <c r="D279" s="6">
        <v>0.48590000000000005</v>
      </c>
    </row>
    <row r="280" spans="3:9" ht="15.5" x14ac:dyDescent="0.35">
      <c r="C280" t="s">
        <v>279</v>
      </c>
      <c r="D280" s="6">
        <v>1.7071000000000001</v>
      </c>
    </row>
    <row r="281" spans="3:9" ht="15.5" x14ac:dyDescent="0.35">
      <c r="C281" t="s">
        <v>286</v>
      </c>
      <c r="I281" s="5">
        <v>6</v>
      </c>
    </row>
    <row r="282" spans="3:9" ht="15.5" x14ac:dyDescent="0.35">
      <c r="C282" t="s">
        <v>287</v>
      </c>
      <c r="I282" s="6">
        <v>0.89</v>
      </c>
    </row>
    <row r="283" spans="3:9" ht="15.5" x14ac:dyDescent="0.35">
      <c r="C283" t="s">
        <v>288</v>
      </c>
      <c r="I283" s="6">
        <v>0.59</v>
      </c>
    </row>
    <row r="284" spans="3:9" ht="15.5" x14ac:dyDescent="0.35">
      <c r="C284" t="s">
        <v>289</v>
      </c>
      <c r="I284" s="6">
        <v>0.67</v>
      </c>
    </row>
    <row r="285" spans="3:9" ht="15.5" x14ac:dyDescent="0.35">
      <c r="C285" t="s">
        <v>553</v>
      </c>
      <c r="I285" s="6">
        <v>0.93</v>
      </c>
    </row>
    <row r="286" spans="3:9" ht="15.5" x14ac:dyDescent="0.35">
      <c r="C286" t="s">
        <v>290</v>
      </c>
      <c r="I286" s="6">
        <v>0.42</v>
      </c>
    </row>
    <row r="287" spans="3:9" ht="15.5" x14ac:dyDescent="0.35">
      <c r="C287" t="s">
        <v>291</v>
      </c>
      <c r="I287" s="6">
        <v>0.46</v>
      </c>
    </row>
    <row r="288" spans="3:9" ht="15.5" x14ac:dyDescent="0.35">
      <c r="C288" t="s">
        <v>292</v>
      </c>
      <c r="I288" s="6">
        <v>0.16</v>
      </c>
    </row>
    <row r="289" spans="3:9" ht="15.5" x14ac:dyDescent="0.35">
      <c r="C289" t="s">
        <v>293</v>
      </c>
      <c r="I289" s="5">
        <v>864000000000</v>
      </c>
    </row>
    <row r="290" spans="3:9" ht="15.5" x14ac:dyDescent="0.35">
      <c r="C290" t="s">
        <v>294</v>
      </c>
      <c r="I290" s="5">
        <v>409000000000</v>
      </c>
    </row>
    <row r="291" spans="3:9" ht="15.5" x14ac:dyDescent="0.35">
      <c r="C291" t="s">
        <v>295</v>
      </c>
      <c r="I291" s="5">
        <v>321000000000</v>
      </c>
    </row>
    <row r="292" spans="3:9" ht="15.5" x14ac:dyDescent="0.35">
      <c r="C292" t="s">
        <v>296</v>
      </c>
      <c r="I292" s="5">
        <v>167000000000</v>
      </c>
    </row>
    <row r="293" spans="3:9" ht="15.5" x14ac:dyDescent="0.35">
      <c r="C293" t="s">
        <v>297</v>
      </c>
      <c r="D293" s="5">
        <v>26000000000</v>
      </c>
    </row>
    <row r="294" spans="3:9" ht="15.5" x14ac:dyDescent="0.35">
      <c r="C294" t="s">
        <v>298</v>
      </c>
      <c r="D294" s="5">
        <v>2171000000000</v>
      </c>
    </row>
    <row r="295" spans="3:9" ht="15.5" x14ac:dyDescent="0.35">
      <c r="C295" t="s">
        <v>299</v>
      </c>
      <c r="D295" s="5">
        <v>958000000000</v>
      </c>
    </row>
    <row r="296" spans="3:9" ht="15.5" x14ac:dyDescent="0.35">
      <c r="C296" t="s">
        <v>206</v>
      </c>
      <c r="D296" s="5">
        <v>813000000000</v>
      </c>
    </row>
    <row r="297" spans="3:9" ht="15.5" x14ac:dyDescent="0.35">
      <c r="C297" t="s">
        <v>205</v>
      </c>
      <c r="I297" s="5">
        <v>1211000000000</v>
      </c>
    </row>
    <row r="298" spans="3:9" ht="15.5" x14ac:dyDescent="0.35">
      <c r="C298" t="s">
        <v>204</v>
      </c>
      <c r="D298" s="5">
        <v>206000000000</v>
      </c>
    </row>
    <row r="299" spans="3:9" ht="15.5" x14ac:dyDescent="0.35">
      <c r="C299" t="s">
        <v>203</v>
      </c>
      <c r="D299" s="5">
        <v>253000000000</v>
      </c>
    </row>
    <row r="300" spans="3:9" ht="15.5" x14ac:dyDescent="0.35">
      <c r="C300" t="s">
        <v>23</v>
      </c>
      <c r="D300" s="5">
        <v>459000000000</v>
      </c>
    </row>
    <row r="301" spans="3:9" ht="15.5" x14ac:dyDescent="0.35">
      <c r="C301" t="s">
        <v>20</v>
      </c>
      <c r="D301" s="5">
        <v>434000000000</v>
      </c>
    </row>
    <row r="302" spans="3:9" ht="15.5" x14ac:dyDescent="0.35">
      <c r="C302" t="s">
        <v>300</v>
      </c>
      <c r="I302" s="5">
        <v>1213000000000</v>
      </c>
    </row>
    <row r="303" spans="3:9" ht="15.5" x14ac:dyDescent="0.35">
      <c r="C303" t="s">
        <v>301</v>
      </c>
      <c r="I303" s="5">
        <v>334000000000</v>
      </c>
    </row>
    <row r="304" spans="3:9" ht="15.5" x14ac:dyDescent="0.35">
      <c r="C304" t="s">
        <v>302</v>
      </c>
      <c r="I304" s="5">
        <v>-57000000000</v>
      </c>
    </row>
    <row r="305" spans="3:9" ht="15.5" x14ac:dyDescent="0.35">
      <c r="C305" t="s">
        <v>303</v>
      </c>
      <c r="I305" s="5">
        <v>-272000000000</v>
      </c>
    </row>
    <row r="306" spans="3:9" ht="15.5" x14ac:dyDescent="0.35">
      <c r="C306" t="s">
        <v>304</v>
      </c>
      <c r="I306" s="5">
        <v>-16000000000</v>
      </c>
    </row>
    <row r="307" spans="3:9" ht="15.5" x14ac:dyDescent="0.35">
      <c r="C307" t="s">
        <v>305</v>
      </c>
      <c r="I307" s="5">
        <v>318000000000</v>
      </c>
    </row>
  </sheetData>
  <pageMargins left="0.7" right="0.7" top="0.75" bottom="0.75" header="0.3" footer="0.3"/>
  <ignoredErrors>
    <ignoredError sqref="A1:M308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964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965</v>
      </c>
      <c r="D2" s="2" vm="123">
        <f ca="1">IFERROR(_xlfn.STOCKHISTORY("XIDX:" &amp; $C$1, D3, , 0, 0, 1), "Libur")</f>
        <v>304</v>
      </c>
      <c r="H2" s="2" vm="123">
        <f ca="1">IFERROR(INDEX(D2:G2,COUNT(D2:G2)),"")</f>
        <v>304</v>
      </c>
      <c r="I2" s="2" vm="124">
        <f t="shared" ref="I2:Q2" ca="1" si="0">IFERROR(_xlfn.STOCKHISTORY("XIDX:" &amp; $C$1, I1, , 0, 0, 1), "Libur")</f>
        <v>184</v>
      </c>
      <c r="J2" s="2" vm="125">
        <f t="shared" ca="1" si="0"/>
        <v>195</v>
      </c>
      <c r="K2" s="2" vm="126">
        <f t="shared" ca="1" si="0"/>
        <v>246</v>
      </c>
      <c r="L2" s="2" vm="127">
        <f t="shared" ca="1" si="0"/>
        <v>244</v>
      </c>
      <c r="M2" s="2" vm="128">
        <f t="shared" ca="1" si="0"/>
        <v>745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41632490801</v>
      </c>
      <c r="H4" s="2">
        <f>IFERROR(SUM(D4:G4)*(4/MAX(1,COUNT(D4:G4))),"")</f>
        <v>166529963204</v>
      </c>
      <c r="I4" s="2">
        <f t="shared" ref="I4:Q4" si="1">IFERROR(INDEX(I51:I500,MATCH($C$4,$C$51:$C$500,0)),"")</f>
        <v>166623563742</v>
      </c>
      <c r="J4" s="2">
        <f t="shared" si="1"/>
        <v>163072125101</v>
      </c>
      <c r="K4" s="2">
        <f t="shared" si="1"/>
        <v>145696015882</v>
      </c>
      <c r="L4" s="2">
        <f t="shared" si="1"/>
        <v>192886350752</v>
      </c>
      <c r="M4" s="2">
        <f t="shared" si="1"/>
        <v>302181508781</v>
      </c>
      <c r="N4" s="2">
        <f t="shared" si="1"/>
        <v>183170680323</v>
      </c>
      <c r="O4" s="2">
        <f t="shared" si="1"/>
        <v>51337676973</v>
      </c>
      <c r="P4" s="2">
        <f t="shared" si="1"/>
        <v>38552837283</v>
      </c>
      <c r="Q4" s="2">
        <f t="shared" si="1"/>
        <v>14014009643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-1316146979</v>
      </c>
      <c r="H5" s="2">
        <f>IFERROR(SUM(D5:G5)*(4/MAX(1,COUNT(D5:G5))),"")</f>
        <v>-5264587916</v>
      </c>
      <c r="I5" s="2">
        <f t="shared" ref="I5:Q5" si="2">IFERROR(INDEX(I51:I500,MATCH($C$5,$C$51:$C$500,0)),"")</f>
        <v>7857921767</v>
      </c>
      <c r="J5" s="2">
        <f t="shared" si="2"/>
        <v>541821694</v>
      </c>
      <c r="K5" s="2">
        <f t="shared" si="2"/>
        <v>-14837757372</v>
      </c>
      <c r="L5" s="2">
        <f t="shared" si="2"/>
        <v>8627726863</v>
      </c>
      <c r="M5" s="2">
        <f t="shared" si="2"/>
        <v>65806321180</v>
      </c>
      <c r="N5" s="2">
        <f t="shared" si="2"/>
        <v>52606988623</v>
      </c>
      <c r="O5" s="2">
        <f t="shared" si="2"/>
        <v>9193806583</v>
      </c>
      <c r="P5" s="2">
        <f t="shared" si="2"/>
        <v>9297217141</v>
      </c>
      <c r="Q5" s="2">
        <f t="shared" si="2"/>
        <v>1342133760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202674016394</v>
      </c>
      <c r="H6" s="2">
        <f>IFERROR(INDEX(D6:G6,COUNT(D6:G6)),"")</f>
        <v>202674016394</v>
      </c>
      <c r="I6" s="2">
        <f t="shared" ref="I6:Q6" si="3">IFERROR(INDEX(I51:I500,MATCH($C$6,$C$51:$C$500,0)),"")</f>
        <v>203990163373</v>
      </c>
      <c r="J6" s="2">
        <f t="shared" si="3"/>
        <v>196132241606</v>
      </c>
      <c r="K6" s="2">
        <f t="shared" si="3"/>
        <v>195590419912</v>
      </c>
      <c r="L6" s="2">
        <f t="shared" si="3"/>
        <v>210428177284</v>
      </c>
      <c r="M6" s="2">
        <f t="shared" si="3"/>
        <v>201800450421</v>
      </c>
      <c r="N6" s="2">
        <f t="shared" si="3"/>
        <v>99066381142</v>
      </c>
      <c r="O6" s="2">
        <f t="shared" si="3"/>
        <v>46459392519</v>
      </c>
      <c r="P6" s="2">
        <f t="shared" si="3"/>
        <v>13265585937</v>
      </c>
      <c r="Q6" s="2">
        <f t="shared" si="3"/>
        <v>3218368796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1.25</v>
      </c>
      <c r="H7" s="3">
        <f>IFERROR(INDEX(D7:G7,COUNT(D7:G7)),"")</f>
        <v>1.25</v>
      </c>
      <c r="I7" s="3">
        <f t="shared" ref="I7:Q7" si="4">IFERROR(INDEX(I51:I500,MATCH($C$7,$C$51:$C$500,0))/1000000000,"")</f>
        <v>1.25</v>
      </c>
      <c r="J7" s="3">
        <f t="shared" si="4"/>
        <v>1.25</v>
      </c>
      <c r="K7" s="3">
        <f t="shared" si="4"/>
        <v>1.25</v>
      </c>
      <c r="L7" s="3">
        <f t="shared" si="4"/>
        <v>1.25</v>
      </c>
      <c r="M7" s="3">
        <f t="shared" si="4"/>
        <v>1.25</v>
      </c>
      <c r="N7" s="3">
        <f t="shared" si="4"/>
        <v>1</v>
      </c>
      <c r="O7" s="3">
        <f t="shared" si="4"/>
        <v>0.5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Q8" si="5">IFERROR(INDEX(I51:I500,MATCH($C$8,$C$51:$C$500,0)),"")</f>
        <v>3000000000</v>
      </c>
      <c r="J8" s="2">
        <f t="shared" si="5"/>
        <v>-16000000000</v>
      </c>
      <c r="K8" s="2">
        <f t="shared" si="5"/>
        <v>-25000000000</v>
      </c>
      <c r="L8" s="2">
        <f t="shared" si="5"/>
        <v>-40000000000</v>
      </c>
      <c r="M8" s="2">
        <f t="shared" si="5"/>
        <v>-9000000000</v>
      </c>
      <c r="N8" s="2">
        <f t="shared" si="5"/>
        <v>20000000000</v>
      </c>
      <c r="O8" s="2">
        <f t="shared" si="5"/>
        <v>8000000000</v>
      </c>
      <c r="P8" s="2">
        <f t="shared" si="5"/>
        <v>5000000000</v>
      </c>
      <c r="Q8" s="2">
        <f t="shared" si="5"/>
        <v>-1000000000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0.85</v>
      </c>
      <c r="H9" s="3">
        <f>IFERROR(INDEX(D9:G9,COUNT(D9:G9)),"")</f>
        <v>0.85</v>
      </c>
      <c r="I9" s="3">
        <f t="shared" ref="I9:Q9" si="6">IFERROR(INDEX(I51:I500,MATCH($C$9,$C$51:$C$500,0)),"")</f>
        <v>2.0699999999999998</v>
      </c>
      <c r="J9" s="3">
        <f t="shared" si="6"/>
        <v>-12.88</v>
      </c>
      <c r="K9" s="3">
        <f t="shared" si="6"/>
        <v>-20.11</v>
      </c>
      <c r="L9" s="3">
        <f t="shared" si="6"/>
        <v>-32.090000000000003</v>
      </c>
      <c r="M9" s="3">
        <f t="shared" si="6"/>
        <v>-7.17</v>
      </c>
      <c r="N9" s="3">
        <f t="shared" si="6"/>
        <v>20.36</v>
      </c>
      <c r="O9" s="3">
        <f t="shared" si="6"/>
        <v>16.829999999999998</v>
      </c>
      <c r="P9" s="3">
        <f t="shared" si="6"/>
        <v>2315697.4500000002</v>
      </c>
      <c r="Q9" s="3">
        <f t="shared" si="6"/>
        <v>-2078971.36</v>
      </c>
    </row>
    <row r="10" spans="1:17" ht="15.5" x14ac:dyDescent="0.35">
      <c r="C10" t="s">
        <v>17</v>
      </c>
      <c r="D10" s="3">
        <f ca="1">IFERROR(IF(D9=0,"",D2/D9),"")</f>
        <v>357.64705882352945</v>
      </c>
      <c r="I10" s="3">
        <f t="shared" ref="I10:Q10" ca="1" si="7">IFERROR(IF(I9=0,"",I2/I9),"")</f>
        <v>88.8888888888889</v>
      </c>
      <c r="J10" s="3">
        <f t="shared" ca="1" si="7"/>
        <v>-15.13975155279503</v>
      </c>
      <c r="K10" s="3">
        <f t="shared" ca="1" si="7"/>
        <v>-12.232720039781205</v>
      </c>
      <c r="L10" s="3">
        <f t="shared" ca="1" si="7"/>
        <v>-7.6036148332813953</v>
      </c>
      <c r="M10" s="3">
        <f t="shared" ca="1" si="7"/>
        <v>-103.90516039051604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6112914283</v>
      </c>
      <c r="H11" s="2">
        <f>IFERROR(INDEX(D11:G11,COUNT(D11:G11)),"")</f>
        <v>6112914283</v>
      </c>
      <c r="I11" s="2">
        <f t="shared" ref="I11:Q11" si="8">IFERROR(INDEX(I51:I500,MATCH($C$11,$C$51:$C$500,0)),"")</f>
        <v>8474617061</v>
      </c>
      <c r="J11" s="2">
        <f t="shared" si="8"/>
        <v>4209109917</v>
      </c>
      <c r="K11" s="2">
        <f t="shared" si="8"/>
        <v>10244906393</v>
      </c>
      <c r="L11" s="2">
        <f t="shared" si="8"/>
        <v>28010679032</v>
      </c>
      <c r="M11" s="2">
        <f t="shared" si="8"/>
        <v>44719856095</v>
      </c>
      <c r="N11" s="2">
        <f t="shared" si="8"/>
        <v>16538270350</v>
      </c>
      <c r="O11" s="2">
        <f t="shared" si="8"/>
        <v>1393393419</v>
      </c>
      <c r="P11" s="2">
        <f t="shared" si="8"/>
        <v>1537332580</v>
      </c>
      <c r="Q11" s="2">
        <f t="shared" si="8"/>
        <v>1303441899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51000000000</v>
      </c>
      <c r="H12" s="2">
        <f>IFERROR(INDEX(D12:G12,COUNT(D12:G12)),"")</f>
        <v>51000000000</v>
      </c>
      <c r="I12" s="2">
        <f t="shared" ref="I12:Q12" si="9">IFERROR(INDEX(I51:I500,MATCH($C$12,$C$51:$C$500,0)),"")</f>
        <v>46000000000</v>
      </c>
      <c r="J12" s="2">
        <f t="shared" si="9"/>
        <v>42000000000</v>
      </c>
      <c r="K12" s="2">
        <f t="shared" si="9"/>
        <v>22000000000</v>
      </c>
      <c r="L12" s="2">
        <f t="shared" si="9"/>
        <v>-16000000000</v>
      </c>
      <c r="M12" s="2">
        <f t="shared" si="9"/>
        <v>-44000000000</v>
      </c>
      <c r="N12" s="2">
        <f t="shared" si="9"/>
        <v>-16000000000</v>
      </c>
      <c r="O12" s="2">
        <f t="shared" si="9"/>
        <v>-1000000000</v>
      </c>
      <c r="P12" s="2">
        <f t="shared" si="9"/>
        <v>4000000000</v>
      </c>
      <c r="Q12" s="2">
        <f t="shared" si="9"/>
        <v>-1000000000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57000000000</v>
      </c>
      <c r="H13" s="2">
        <f>IFERROR(INDEX(D13:G13,COUNT(D13:G13)),"")</f>
        <v>57000000000</v>
      </c>
      <c r="I13" s="2">
        <f t="shared" ref="I13:Q13" si="10">IFERROR(INDEX(I51:I500,MATCH($C$13,$C$51:$C$500,0)),"")</f>
        <v>54000000000</v>
      </c>
      <c r="J13" s="2">
        <f t="shared" si="10"/>
        <v>47000000000</v>
      </c>
      <c r="K13" s="2">
        <f t="shared" si="10"/>
        <v>32000000000</v>
      </c>
      <c r="L13" s="2">
        <f t="shared" si="10"/>
        <v>12000000000</v>
      </c>
      <c r="M13" s="2">
        <f t="shared" si="10"/>
        <v>1000000000</v>
      </c>
      <c r="N13" s="2">
        <f t="shared" si="10"/>
        <v>0</v>
      </c>
      <c r="O13" s="2">
        <f t="shared" si="10"/>
        <v>1000000000</v>
      </c>
      <c r="P13" s="2">
        <f t="shared" si="10"/>
        <v>5000000000</v>
      </c>
      <c r="Q13" s="2">
        <f t="shared" si="10"/>
        <v>0</v>
      </c>
    </row>
    <row r="14" spans="1:1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-2469197824</v>
      </c>
      <c r="J15" s="2">
        <f t="shared" si="12"/>
        <v>-116320310</v>
      </c>
      <c r="K15" s="2">
        <f t="shared" si="12"/>
        <v>-83003989</v>
      </c>
      <c r="L15" s="2">
        <f t="shared" si="12"/>
        <v>-4668579990</v>
      </c>
      <c r="M15" s="2">
        <f t="shared" si="12"/>
        <v>-18975366321</v>
      </c>
      <c r="N15" s="2">
        <f t="shared" si="12"/>
        <v>-14288539408</v>
      </c>
      <c r="O15" s="2">
        <f t="shared" si="12"/>
        <v>-3368837869</v>
      </c>
      <c r="P15" s="2">
        <f t="shared" si="12"/>
        <v>-2963215158</v>
      </c>
      <c r="Q15" s="2">
        <f t="shared" si="12"/>
        <v>-418240018</v>
      </c>
    </row>
    <row r="16" spans="1:17" ht="15.5" x14ac:dyDescent="0.35">
      <c r="C16" t="s">
        <v>28</v>
      </c>
      <c r="D16" s="2">
        <f>IFERROR(INDEX(D51:D500,MATCH($C$16,$C$51:$C$500,0)),"")</f>
        <v>-1316146979</v>
      </c>
      <c r="H16" s="2">
        <f>IFERROR(SUM(D16:G16)*(4/MAX(1,COUNT(D16:G16))),"")</f>
        <v>-5264587916</v>
      </c>
      <c r="I16" s="2">
        <f t="shared" ref="I16:Q16" si="13">IFERROR(INDEX(I51:I500,MATCH($C$16,$C$51:$C$500,0)),"")</f>
        <v>5406292647</v>
      </c>
      <c r="J16" s="2">
        <f t="shared" si="13"/>
        <v>863764084</v>
      </c>
      <c r="K16" s="2">
        <f t="shared" si="13"/>
        <v>-13572801794</v>
      </c>
      <c r="L16" s="2">
        <f t="shared" si="13"/>
        <v>17333470218</v>
      </c>
      <c r="M16" s="2">
        <f t="shared" si="13"/>
        <v>83278871864</v>
      </c>
      <c r="N16" s="2">
        <f t="shared" si="13"/>
        <v>66975077747</v>
      </c>
      <c r="O16" s="2">
        <f t="shared" si="13"/>
        <v>12643428700</v>
      </c>
      <c r="P16" s="2">
        <f t="shared" si="13"/>
        <v>12227968026</v>
      </c>
      <c r="Q16" s="2">
        <f t="shared" si="13"/>
        <v>1800150970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  <c r="Q18" t="s">
        <v>907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380000000000</v>
      </c>
      <c r="H20" s="2">
        <f t="shared" ref="H20:Q20" ca="1" si="14">IFERROR(H21*H2,"")</f>
        <v>380000000000</v>
      </c>
      <c r="I20" s="2">
        <f t="shared" ca="1" si="14"/>
        <v>230000000000</v>
      </c>
      <c r="J20" s="2">
        <f t="shared" ca="1" si="14"/>
        <v>243750000000</v>
      </c>
      <c r="K20" s="2">
        <f t="shared" ca="1" si="14"/>
        <v>307500000000</v>
      </c>
      <c r="L20" s="2">
        <f t="shared" ca="1" si="14"/>
        <v>305000000000</v>
      </c>
      <c r="M20" s="2">
        <f t="shared" ca="1" si="14"/>
        <v>931250000000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1250000000</v>
      </c>
      <c r="H21" s="2">
        <f>IFERROR(INDEX(D21:G21,COUNT(D21:G21)),"")</f>
        <v>1250000000</v>
      </c>
      <c r="I21" s="2">
        <f t="shared" ref="I21:Q21" si="15">IFERROR(INDEX(I51:I500,MATCH($C$7,$C$51:$C$500,0)),"")</f>
        <v>1250000000</v>
      </c>
      <c r="J21" s="2">
        <f t="shared" si="15"/>
        <v>1250000000</v>
      </c>
      <c r="K21" s="2">
        <f t="shared" si="15"/>
        <v>1250000000</v>
      </c>
      <c r="L21" s="2">
        <f t="shared" si="15"/>
        <v>1250000000</v>
      </c>
      <c r="M21" s="2">
        <f t="shared" si="15"/>
        <v>1250000000</v>
      </c>
      <c r="N21" s="2">
        <f t="shared" si="15"/>
        <v>1000000000</v>
      </c>
      <c r="O21" s="2">
        <f t="shared" si="15"/>
        <v>500000000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-0.649391077562404</v>
      </c>
      <c r="H23" s="3">
        <f t="shared" ref="H23:Q23" si="16">IFERROR(H5/H6*100,"")</f>
        <v>-2.597564310249616</v>
      </c>
      <c r="I23" s="3">
        <f t="shared" si="16"/>
        <v>3.8521081786829283</v>
      </c>
      <c r="J23" s="3">
        <f t="shared" si="16"/>
        <v>0.27625325115512511</v>
      </c>
      <c r="K23" s="3">
        <f t="shared" si="16"/>
        <v>-7.5861370810880207</v>
      </c>
      <c r="L23" s="3">
        <f t="shared" si="16"/>
        <v>4.1000815453321007</v>
      </c>
      <c r="M23" s="3">
        <f t="shared" si="16"/>
        <v>32.60960074306751</v>
      </c>
      <c r="N23" s="3">
        <f t="shared" si="16"/>
        <v>53.102766061065729</v>
      </c>
      <c r="O23" s="3">
        <f t="shared" si="16"/>
        <v>19.788908301459404</v>
      </c>
      <c r="P23" s="3">
        <f t="shared" si="16"/>
        <v>70.085235474359735</v>
      </c>
      <c r="Q23" s="3">
        <f t="shared" si="16"/>
        <v>41.702298433544712</v>
      </c>
    </row>
    <row r="24" spans="1:17" ht="15.5" x14ac:dyDescent="0.35">
      <c r="C24" t="s">
        <v>42</v>
      </c>
      <c r="D24" s="4" t="str">
        <f>IFERROR(_xlfn.RRI(5,I23,D23),"")</f>
        <v/>
      </c>
      <c r="H24" s="4" t="str">
        <f t="shared" ref="H24:Q24" si="17">IFERROR(_xlfn.RRI(5,M23,H23),"")</f>
        <v/>
      </c>
      <c r="I24" s="4">
        <f t="shared" si="17"/>
        <v>-0.40827997589739684</v>
      </c>
      <c r="J24" s="4">
        <f t="shared" si="17"/>
        <v>-0.5744240156325533</v>
      </c>
      <c r="K24" s="4" t="str">
        <f t="shared" si="17"/>
        <v/>
      </c>
      <c r="L24" s="4">
        <f t="shared" si="17"/>
        <v>-0.37117977666729796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-0.96</v>
      </c>
      <c r="H25" s="3">
        <f>IFERROR(INDEX(D25:G25,COUNT(D25:G25)),"")</f>
        <v>-0.96</v>
      </c>
      <c r="I25" s="3">
        <f t="shared" ref="I25:Q25" si="18">IFERROR(INDEX(I51:I500,MATCH($C$25,$C$51:$C$500,0)),"")</f>
        <v>2.35</v>
      </c>
      <c r="J25" s="3">
        <f t="shared" si="18"/>
        <v>0.6</v>
      </c>
      <c r="K25" s="3">
        <f t="shared" si="18"/>
        <v>-10.92</v>
      </c>
      <c r="L25" s="3">
        <f t="shared" si="18"/>
        <v>10.130000000000001</v>
      </c>
      <c r="M25" s="3">
        <f t="shared" si="18"/>
        <v>51.44</v>
      </c>
      <c r="N25" s="3">
        <f t="shared" si="18"/>
        <v>52.69</v>
      </c>
      <c r="O25" s="3">
        <f t="shared" si="18"/>
        <v>18.55</v>
      </c>
      <c r="P25" s="3">
        <f t="shared" si="18"/>
        <v>4632376.43</v>
      </c>
      <c r="Q25" s="3">
        <f t="shared" si="18"/>
        <v>2763821.9</v>
      </c>
    </row>
    <row r="26" spans="1:17" ht="15.5" x14ac:dyDescent="0.35">
      <c r="C26" t="s">
        <v>45</v>
      </c>
      <c r="D26" s="4" t="str">
        <f>IFERROR(_xlfn.RRI(5,I25,D25),"")</f>
        <v/>
      </c>
      <c r="H26" s="4" t="str">
        <f t="shared" ref="H26:Q26" si="19">IFERROR(_xlfn.RRI(5,M25,H25),"")</f>
        <v/>
      </c>
      <c r="I26" s="4">
        <f t="shared" si="19"/>
        <v>-0.46313148807874682</v>
      </c>
      <c r="J26" s="4">
        <f t="shared" si="19"/>
        <v>-0.49654406224717651</v>
      </c>
      <c r="K26" s="4" t="str">
        <f t="shared" si="19"/>
        <v/>
      </c>
      <c r="L26" s="4">
        <f t="shared" si="19"/>
        <v>-0.91818745960707049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33.3059926408</v>
      </c>
      <c r="H27" s="3">
        <f t="shared" ref="H27:Q27" si="20">IFERROR(H4/H21,"")</f>
        <v>133.2239705632</v>
      </c>
      <c r="I27" s="3">
        <f t="shared" si="20"/>
        <v>133.29885099360001</v>
      </c>
      <c r="J27" s="3">
        <f t="shared" si="20"/>
        <v>130.45770008080001</v>
      </c>
      <c r="K27" s="3">
        <f t="shared" si="20"/>
        <v>116.5568127056</v>
      </c>
      <c r="L27" s="3">
        <f t="shared" si="20"/>
        <v>154.30908060159999</v>
      </c>
      <c r="M27" s="3">
        <f t="shared" si="20"/>
        <v>241.74520702480001</v>
      </c>
      <c r="N27" s="3">
        <f t="shared" si="20"/>
        <v>183.170680323</v>
      </c>
      <c r="O27" s="3">
        <f t="shared" si="20"/>
        <v>102.675353946</v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-0.24222688103499557</v>
      </c>
      <c r="H28" s="4">
        <f t="shared" ref="H28:Q28" si="21">IFERROR(_xlfn.RRI(5,M27,H27),"")</f>
        <v>-0.11234357653787386</v>
      </c>
      <c r="I28" s="4">
        <f t="shared" si="21"/>
        <v>-6.1586840136710341E-2</v>
      </c>
      <c r="J28" s="4">
        <f t="shared" si="21"/>
        <v>4.906090308955191E-2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-1.4085106382978723</v>
      </c>
      <c r="I29" s="4">
        <f t="shared" si="22"/>
        <v>2.916666666666667</v>
      </c>
      <c r="J29" s="4">
        <f t="shared" si="22"/>
        <v>-1.054945054945055</v>
      </c>
      <c r="K29" s="4">
        <f t="shared" si="22"/>
        <v>-2.0779861796643631</v>
      </c>
      <c r="L29" s="4">
        <f t="shared" si="22"/>
        <v>-0.80307153965785372</v>
      </c>
      <c r="M29" s="4">
        <f t="shared" si="22"/>
        <v>-2.3723666729929781E-2</v>
      </c>
      <c r="N29" s="4">
        <f t="shared" si="22"/>
        <v>1.8404312668463612</v>
      </c>
      <c r="O29" s="4">
        <f t="shared" si="22"/>
        <v>-0.9999959955758605</v>
      </c>
      <c r="P29" s="4">
        <f t="shared" si="22"/>
        <v>0.67607631663965029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-5.6174850602132916E-4</v>
      </c>
      <c r="I30" s="4">
        <f t="shared" si="23"/>
        <v>2.177833053196794E-2</v>
      </c>
      <c r="J30" s="4">
        <f t="shared" si="23"/>
        <v>0.11926276167409426</v>
      </c>
      <c r="K30" s="4">
        <f t="shared" si="23"/>
        <v>-0.24465357287345893</v>
      </c>
      <c r="L30" s="4">
        <f t="shared" si="23"/>
        <v>-0.36168711470763587</v>
      </c>
      <c r="M30" s="4">
        <f t="shared" si="23"/>
        <v>0.31978112762648864</v>
      </c>
      <c r="N30" s="4">
        <f t="shared" si="23"/>
        <v>0.78397904933772977</v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162.13999999999999</v>
      </c>
      <c r="H32" s="3">
        <f>IFERROR(INDEX(D32:G32,COUNT(D32:G32)),"")</f>
        <v>162.13999999999999</v>
      </c>
      <c r="I32" s="3">
        <f t="shared" ref="I32:Q32" si="24">IFERROR(INDEX(I51:I500,MATCH($C$32,$C$51:$C$500,0)),"")</f>
        <v>163.19</v>
      </c>
      <c r="J32" s="3">
        <f t="shared" si="24"/>
        <v>156.91</v>
      </c>
      <c r="K32" s="3">
        <f t="shared" si="24"/>
        <v>156.47</v>
      </c>
      <c r="L32" s="3">
        <f t="shared" si="24"/>
        <v>168.34</v>
      </c>
      <c r="M32" s="3">
        <f t="shared" si="24"/>
        <v>161.44</v>
      </c>
      <c r="N32" s="3">
        <f t="shared" si="24"/>
        <v>99.07</v>
      </c>
      <c r="O32" s="3">
        <f t="shared" si="24"/>
        <v>92.92</v>
      </c>
      <c r="P32" s="3">
        <f t="shared" si="24"/>
        <v>6632792.9699999997</v>
      </c>
      <c r="Q32" s="3">
        <f t="shared" si="24"/>
        <v>6436737.5899999999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1.86</v>
      </c>
      <c r="H33" s="3">
        <f>IFERROR(INDEX(D33:G33,COUNT(D33:G33)),"")</f>
        <v>1.86</v>
      </c>
      <c r="I33" s="3">
        <f t="shared" ref="I33:Q33" si="25">IFERROR(INDEX(I51:I500,MATCH($C$33,$C$51:$C$500,0)),"")</f>
        <v>1.1299999999999999</v>
      </c>
      <c r="J33" s="3">
        <f t="shared" si="25"/>
        <v>1.24</v>
      </c>
      <c r="K33" s="3">
        <f t="shared" si="25"/>
        <v>1.57</v>
      </c>
      <c r="L33" s="3">
        <f t="shared" si="25"/>
        <v>1.45</v>
      </c>
      <c r="M33" s="3">
        <f t="shared" si="25"/>
        <v>4.6100000000000003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-287.62</v>
      </c>
      <c r="H34" s="3">
        <f>IFERROR(INDEX(D34:G34,COUNT(D34:G34)),"")</f>
        <v>-287.62</v>
      </c>
      <c r="I34" s="3">
        <f t="shared" ref="I34:Q34" si="26">IFERROR(INDEX(I51:I500,MATCH($C$34,$C$51:$C$500,0)),"")</f>
        <v>78.3</v>
      </c>
      <c r="J34" s="3">
        <f t="shared" si="26"/>
        <v>325</v>
      </c>
      <c r="K34" s="3">
        <f t="shared" si="26"/>
        <v>-22.53</v>
      </c>
      <c r="L34" s="3">
        <f t="shared" si="26"/>
        <v>24.09</v>
      </c>
      <c r="M34" s="3">
        <f t="shared" si="26"/>
        <v>14.48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9.07</v>
      </c>
      <c r="H35" s="3">
        <f>IFERROR(INDEX(D35:G35,COUNT(D35:G35)),"")</f>
        <v>9.07</v>
      </c>
      <c r="I35" s="3">
        <f t="shared" ref="I35:Q35" si="27">IFERROR(INDEX(I51:I500,MATCH($C$35,$C$51:$C$500,0)),"")</f>
        <v>1.38</v>
      </c>
      <c r="J35" s="3">
        <f t="shared" si="27"/>
        <v>1.49</v>
      </c>
      <c r="K35" s="3">
        <f t="shared" si="27"/>
        <v>2.11</v>
      </c>
      <c r="L35" s="3">
        <f t="shared" si="27"/>
        <v>1.58</v>
      </c>
      <c r="M35" s="3">
        <f t="shared" si="27"/>
        <v>3.08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0.1139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4.8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  <c r="Q50" t="s">
        <v>907</v>
      </c>
    </row>
    <row r="51" spans="2:17" ht="15.5" x14ac:dyDescent="0.35">
      <c r="B51" t="s">
        <v>71</v>
      </c>
      <c r="C51" t="s">
        <v>5</v>
      </c>
      <c r="D51" s="5">
        <v>41632490801</v>
      </c>
      <c r="E51" s="5">
        <v>48349279966</v>
      </c>
      <c r="F51" s="5">
        <v>41391035174</v>
      </c>
      <c r="G51" s="5">
        <v>39686510228</v>
      </c>
      <c r="I51" s="5">
        <v>166623563742</v>
      </c>
      <c r="J51" s="5">
        <v>163072125101</v>
      </c>
      <c r="K51" s="5">
        <v>145696015882</v>
      </c>
      <c r="L51" s="5">
        <v>192886350752</v>
      </c>
      <c r="M51" s="5">
        <v>302181508781</v>
      </c>
      <c r="N51" s="5">
        <v>183170680323</v>
      </c>
      <c r="O51" s="5">
        <v>51337676973</v>
      </c>
      <c r="P51" s="5">
        <v>38552837283</v>
      </c>
      <c r="Q51" s="5">
        <v>14014009643</v>
      </c>
    </row>
    <row r="52" spans="2:17" ht="15.5" x14ac:dyDescent="0.35">
      <c r="C52" t="s">
        <v>72</v>
      </c>
      <c r="D52" s="5">
        <v>-22864255567</v>
      </c>
      <c r="E52" s="5">
        <v>-22881935506</v>
      </c>
      <c r="F52" s="5">
        <v>-21431034959</v>
      </c>
      <c r="G52" s="5">
        <v>-21680565316</v>
      </c>
      <c r="I52" s="5">
        <v>-87855901730</v>
      </c>
      <c r="J52" s="5">
        <v>-90237869942</v>
      </c>
      <c r="K52" s="5">
        <v>-85898754075</v>
      </c>
      <c r="L52" s="5">
        <v>-97880737611</v>
      </c>
      <c r="M52" s="5">
        <v>-151681328238</v>
      </c>
      <c r="N52" s="5">
        <v>-96460973631</v>
      </c>
      <c r="O52" s="5">
        <v>-31329572788</v>
      </c>
      <c r="P52" s="5">
        <v>-21937718138</v>
      </c>
      <c r="Q52" s="5">
        <v>-9299509279</v>
      </c>
    </row>
    <row r="53" spans="2:17" ht="15.5" x14ac:dyDescent="0.35">
      <c r="C53" t="s">
        <v>73</v>
      </c>
      <c r="D53" s="5">
        <v>18768235234</v>
      </c>
      <c r="E53" s="5">
        <v>25467344460</v>
      </c>
      <c r="F53" s="5">
        <v>19960000215</v>
      </c>
      <c r="G53" s="5">
        <v>18005944912</v>
      </c>
      <c r="I53" s="5">
        <v>78767662012</v>
      </c>
      <c r="J53" s="5">
        <v>72834255159</v>
      </c>
      <c r="K53" s="5">
        <v>59797261807</v>
      </c>
      <c r="L53" s="5">
        <v>95005613141</v>
      </c>
      <c r="M53" s="5">
        <v>150500180543</v>
      </c>
      <c r="N53" s="5">
        <v>86709706692</v>
      </c>
      <c r="O53" s="5">
        <v>20008104185</v>
      </c>
      <c r="P53" s="5">
        <v>16615119145</v>
      </c>
      <c r="Q53" s="5">
        <v>4714500364</v>
      </c>
    </row>
    <row r="54" spans="2:17" ht="15.5" x14ac:dyDescent="0.35">
      <c r="C54" t="s">
        <v>74</v>
      </c>
      <c r="D54" s="5">
        <v>-19218820325</v>
      </c>
      <c r="E54" s="5">
        <v>-18348708895</v>
      </c>
      <c r="F54" s="5">
        <v>-19427854004</v>
      </c>
      <c r="G54" s="5">
        <v>-18596150799</v>
      </c>
      <c r="I54" s="5">
        <v>-73468653013</v>
      </c>
      <c r="J54" s="5">
        <v>-70873889499</v>
      </c>
      <c r="K54" s="5">
        <v>-73905300967</v>
      </c>
      <c r="L54" s="5">
        <v>-79567052225</v>
      </c>
      <c r="M54" s="5">
        <v>-69272815957</v>
      </c>
      <c r="N54" s="5">
        <v>-17541985307</v>
      </c>
      <c r="O54" s="5">
        <v>-6834138519</v>
      </c>
      <c r="P54" s="5">
        <v>-4197502140</v>
      </c>
      <c r="Q54" s="5">
        <v>-2789165950</v>
      </c>
    </row>
    <row r="55" spans="2:17" ht="15.5" x14ac:dyDescent="0.35">
      <c r="C55" t="s">
        <v>77</v>
      </c>
      <c r="D55" s="5">
        <v>-16980167030</v>
      </c>
      <c r="E55" s="5">
        <v>-15398088504</v>
      </c>
      <c r="F55" s="5">
        <v>-16085566074</v>
      </c>
      <c r="G55" s="5">
        <v>-16834118787</v>
      </c>
      <c r="I55" s="5">
        <v>-63714131908</v>
      </c>
      <c r="J55" s="5">
        <v>-62271309793</v>
      </c>
      <c r="K55" s="5">
        <v>-64160637940</v>
      </c>
      <c r="L55" s="5">
        <v>-66573513704</v>
      </c>
      <c r="M55" s="5">
        <v>-56194794726</v>
      </c>
      <c r="N55" s="5">
        <v>-15567912543</v>
      </c>
      <c r="O55" s="5">
        <v>-5748947548</v>
      </c>
      <c r="P55" s="5">
        <v>-3732373886</v>
      </c>
      <c r="Q55" s="5">
        <v>-2402606450</v>
      </c>
    </row>
    <row r="56" spans="2:17" ht="15.5" x14ac:dyDescent="0.35">
      <c r="C56" t="s">
        <v>75</v>
      </c>
      <c r="D56" s="5">
        <v>-2238653295</v>
      </c>
      <c r="E56" s="5">
        <v>-2950620391</v>
      </c>
      <c r="F56" s="5">
        <v>-3342287930</v>
      </c>
      <c r="G56" s="5">
        <v>-1762032012</v>
      </c>
      <c r="I56" s="5">
        <v>-9754521105</v>
      </c>
      <c r="J56" s="5">
        <v>-8602579706</v>
      </c>
      <c r="K56" s="5">
        <v>-9744663027</v>
      </c>
      <c r="L56" s="5">
        <v>-12993538521</v>
      </c>
      <c r="M56" s="5">
        <v>-13078021231</v>
      </c>
      <c r="N56" s="5">
        <v>-1974072764</v>
      </c>
      <c r="O56" s="5">
        <v>-1085190971</v>
      </c>
      <c r="P56" s="5">
        <v>-465128254</v>
      </c>
      <c r="Q56" s="5">
        <v>-386559500</v>
      </c>
    </row>
    <row r="57" spans="2:17" ht="15.5" x14ac:dyDescent="0.35">
      <c r="C57" t="s">
        <v>79</v>
      </c>
      <c r="D57" s="5">
        <v>-450585091</v>
      </c>
      <c r="E57" s="5">
        <v>7118635565</v>
      </c>
      <c r="F57" s="5">
        <v>532146211</v>
      </c>
      <c r="G57" s="5">
        <v>-590205887</v>
      </c>
      <c r="I57" s="5">
        <v>5299008999</v>
      </c>
      <c r="J57" s="5">
        <v>1960365660</v>
      </c>
      <c r="K57" s="5">
        <v>-14108039160</v>
      </c>
      <c r="L57" s="5">
        <v>15438560916</v>
      </c>
      <c r="M57" s="5">
        <v>81227364586</v>
      </c>
      <c r="N57" s="5">
        <v>69167721385</v>
      </c>
      <c r="O57" s="5">
        <v>13173965666</v>
      </c>
      <c r="P57" s="5">
        <v>12417617005</v>
      </c>
      <c r="Q57" s="5">
        <v>1925334414</v>
      </c>
    </row>
    <row r="58" spans="2:17" ht="15.5" x14ac:dyDescent="0.35">
      <c r="C58" t="s">
        <v>80</v>
      </c>
      <c r="D58" s="5">
        <v>-865561888</v>
      </c>
      <c r="E58" s="5">
        <v>-249049283</v>
      </c>
      <c r="F58" s="5">
        <v>133427935</v>
      </c>
      <c r="G58" s="5">
        <v>186645368</v>
      </c>
      <c r="I58" s="5">
        <v>107283648</v>
      </c>
      <c r="J58" s="5">
        <v>-1096601576</v>
      </c>
      <c r="K58" s="5">
        <v>535237366</v>
      </c>
      <c r="L58" s="5">
        <v>1894909302</v>
      </c>
      <c r="M58" s="5">
        <v>2051507278</v>
      </c>
      <c r="N58" s="5">
        <v>-2192643638</v>
      </c>
      <c r="O58" s="5">
        <v>-530536966</v>
      </c>
      <c r="P58" s="5">
        <v>-189648979</v>
      </c>
      <c r="Q58" s="5">
        <v>-125183444</v>
      </c>
    </row>
    <row r="59" spans="2:17" ht="15.5" x14ac:dyDescent="0.35">
      <c r="C59" t="s">
        <v>78</v>
      </c>
      <c r="D59" s="5">
        <v>-865561888</v>
      </c>
      <c r="E59" s="5">
        <v>-249049283</v>
      </c>
      <c r="F59" s="5">
        <v>133427935</v>
      </c>
      <c r="G59" s="5">
        <v>186645368</v>
      </c>
      <c r="I59" s="5">
        <v>107283648</v>
      </c>
      <c r="J59" s="5">
        <v>-1096601576</v>
      </c>
      <c r="K59" s="5">
        <v>535237366</v>
      </c>
      <c r="L59" s="5">
        <v>1894909302</v>
      </c>
      <c r="M59" s="5">
        <v>2051507278</v>
      </c>
      <c r="N59" s="5">
        <v>-2192643638</v>
      </c>
    </row>
    <row r="60" spans="2:17" ht="15.5" x14ac:dyDescent="0.35">
      <c r="C60" t="s">
        <v>81</v>
      </c>
      <c r="D60" s="5">
        <v>-865561888</v>
      </c>
      <c r="E60" s="5">
        <v>-249049283</v>
      </c>
      <c r="F60" s="5">
        <v>133427935</v>
      </c>
      <c r="G60" s="5">
        <v>186645368</v>
      </c>
      <c r="I60" s="5">
        <v>107283648</v>
      </c>
      <c r="J60" s="5">
        <v>-1096601576</v>
      </c>
      <c r="K60" s="5">
        <v>535237366</v>
      </c>
      <c r="L60" s="5">
        <v>1894909302</v>
      </c>
      <c r="M60" s="5">
        <v>2051507278</v>
      </c>
      <c r="N60" s="5">
        <v>-2192643638</v>
      </c>
      <c r="O60" s="5">
        <v>-530536966</v>
      </c>
      <c r="P60" s="5">
        <v>-189648979</v>
      </c>
      <c r="Q60" s="5">
        <v>-125183444</v>
      </c>
    </row>
    <row r="61" spans="2:17" ht="15.5" x14ac:dyDescent="0.35">
      <c r="C61" t="s">
        <v>28</v>
      </c>
      <c r="D61" s="5">
        <v>-1316146979</v>
      </c>
      <c r="E61" s="5">
        <v>6869586282</v>
      </c>
      <c r="F61" s="5">
        <v>665574146</v>
      </c>
      <c r="G61" s="5">
        <v>-403560519</v>
      </c>
      <c r="I61" s="5">
        <v>5406292647</v>
      </c>
      <c r="J61" s="5">
        <v>863764084</v>
      </c>
      <c r="K61" s="5">
        <v>-13572801794</v>
      </c>
      <c r="L61" s="5">
        <v>17333470218</v>
      </c>
      <c r="M61" s="5">
        <v>83278871864</v>
      </c>
      <c r="N61" s="5">
        <v>66975077747</v>
      </c>
      <c r="O61" s="5">
        <v>12643428700</v>
      </c>
      <c r="P61" s="5">
        <v>12227968026</v>
      </c>
      <c r="Q61" s="5">
        <v>1800150970</v>
      </c>
    </row>
    <row r="62" spans="2:17" ht="15.5" x14ac:dyDescent="0.35">
      <c r="C62" t="s">
        <v>27</v>
      </c>
      <c r="E62" s="5">
        <v>-1282098944</v>
      </c>
      <c r="F62" s="5">
        <v>-1187098880</v>
      </c>
      <c r="I62" s="5">
        <v>-2469197824</v>
      </c>
      <c r="J62" s="5">
        <v>-116320310</v>
      </c>
      <c r="K62" s="5">
        <v>-83003989</v>
      </c>
      <c r="L62" s="5">
        <v>-4668579990</v>
      </c>
      <c r="M62" s="5">
        <v>-18975366321</v>
      </c>
      <c r="N62" s="5">
        <v>-14288539408</v>
      </c>
      <c r="O62" s="5">
        <v>-3368837869</v>
      </c>
      <c r="P62" s="5">
        <v>-2963215158</v>
      </c>
      <c r="Q62" s="5">
        <v>-418240018</v>
      </c>
    </row>
    <row r="63" spans="2:17" ht="15.5" x14ac:dyDescent="0.35">
      <c r="C63" t="s">
        <v>82</v>
      </c>
      <c r="E63" s="5">
        <v>-1139766356</v>
      </c>
      <c r="F63" s="5">
        <v>-1187098880</v>
      </c>
      <c r="I63" s="5">
        <v>-2326865236</v>
      </c>
      <c r="J63" s="5">
        <v>-50077940</v>
      </c>
      <c r="K63" s="5">
        <v>-83003989</v>
      </c>
      <c r="L63" s="5">
        <v>-4656189560</v>
      </c>
      <c r="M63" s="5">
        <v>-19223293270</v>
      </c>
      <c r="N63" s="5">
        <v>-15072701000</v>
      </c>
      <c r="O63" s="5">
        <v>-3260656754</v>
      </c>
      <c r="P63" s="5">
        <v>-2971735404</v>
      </c>
      <c r="Q63" s="5">
        <v>-438516988</v>
      </c>
    </row>
    <row r="64" spans="2:17" ht="15.5" x14ac:dyDescent="0.35">
      <c r="C64" t="s">
        <v>83</v>
      </c>
      <c r="E64" s="5">
        <v>-142332588</v>
      </c>
      <c r="I64" s="5">
        <v>-142332588</v>
      </c>
      <c r="J64" s="5">
        <v>-66242370</v>
      </c>
      <c r="L64" s="5">
        <v>-12390430</v>
      </c>
      <c r="M64" s="5">
        <v>247926949</v>
      </c>
      <c r="N64" s="5">
        <v>784161592</v>
      </c>
      <c r="O64" s="5">
        <v>-108181115</v>
      </c>
      <c r="P64" s="5">
        <v>8520246</v>
      </c>
      <c r="Q64" s="5">
        <v>20276970</v>
      </c>
    </row>
    <row r="65" spans="2:17" ht="15.5" x14ac:dyDescent="0.35">
      <c r="C65" t="s">
        <v>84</v>
      </c>
      <c r="E65" s="5">
        <v>-1282098944</v>
      </c>
      <c r="F65" s="5">
        <v>-1187098880</v>
      </c>
      <c r="I65" s="5">
        <v>-2469197824</v>
      </c>
      <c r="J65" s="5">
        <v>-116320310</v>
      </c>
      <c r="K65" s="5">
        <v>-83003989</v>
      </c>
      <c r="L65" s="5">
        <v>-4668579990</v>
      </c>
      <c r="M65" s="5">
        <v>-18975366321</v>
      </c>
      <c r="N65" s="5">
        <v>-14288539408</v>
      </c>
      <c r="O65" s="5">
        <v>-3368837869</v>
      </c>
      <c r="P65" s="5">
        <v>-2963215158</v>
      </c>
      <c r="Q65" s="5">
        <v>-418240018</v>
      </c>
    </row>
    <row r="66" spans="2:17" ht="15.5" x14ac:dyDescent="0.35">
      <c r="C66" t="s">
        <v>85</v>
      </c>
      <c r="D66" s="5">
        <v>-1316146979</v>
      </c>
      <c r="E66" s="5">
        <v>5587487338</v>
      </c>
      <c r="F66" s="5">
        <v>-521524734</v>
      </c>
      <c r="G66" s="5">
        <v>-403560519</v>
      </c>
      <c r="I66" s="5">
        <v>2937094823</v>
      </c>
      <c r="J66" s="5">
        <v>747443774</v>
      </c>
      <c r="K66" s="5">
        <v>-13655805783</v>
      </c>
      <c r="L66" s="5">
        <v>12664890228</v>
      </c>
      <c r="M66" s="5">
        <v>64303505543</v>
      </c>
      <c r="N66" s="5">
        <v>52686538339</v>
      </c>
      <c r="O66" s="5">
        <v>9274590831</v>
      </c>
      <c r="P66" s="5">
        <v>9264752868</v>
      </c>
      <c r="Q66" s="5">
        <v>1381910952</v>
      </c>
    </row>
    <row r="67" spans="2:17" ht="15.5" x14ac:dyDescent="0.35">
      <c r="C67" t="s">
        <v>86</v>
      </c>
      <c r="E67" s="5">
        <v>4920826944</v>
      </c>
      <c r="I67" s="5">
        <v>4920826944</v>
      </c>
      <c r="J67" s="5">
        <v>-205622080</v>
      </c>
      <c r="K67" s="5">
        <v>-1181951589</v>
      </c>
      <c r="L67" s="5">
        <v>-4037163365</v>
      </c>
      <c r="M67" s="5">
        <v>1502815637</v>
      </c>
      <c r="N67" s="5">
        <v>-79549716</v>
      </c>
      <c r="O67" s="5">
        <v>-80784248</v>
      </c>
      <c r="P67" s="5">
        <v>32464273</v>
      </c>
      <c r="Q67" s="5">
        <v>-39777192</v>
      </c>
    </row>
    <row r="68" spans="2:17" ht="15.5" x14ac:dyDescent="0.35">
      <c r="C68" t="s">
        <v>87</v>
      </c>
      <c r="D68" s="5">
        <v>-1316146979</v>
      </c>
      <c r="E68" s="5">
        <v>10508314282</v>
      </c>
      <c r="F68" s="5">
        <v>-521524734</v>
      </c>
      <c r="G68" s="5">
        <v>-403560519</v>
      </c>
      <c r="I68" s="5">
        <v>7857921767</v>
      </c>
      <c r="J68" s="5">
        <v>541821694</v>
      </c>
      <c r="K68" s="5">
        <v>-14837757372</v>
      </c>
      <c r="L68" s="5">
        <v>8627726863</v>
      </c>
      <c r="M68" s="5">
        <v>65806321180</v>
      </c>
      <c r="N68" s="5">
        <v>52606988623</v>
      </c>
      <c r="O68" s="5">
        <v>9193806583</v>
      </c>
      <c r="P68" s="5">
        <v>9297217141</v>
      </c>
      <c r="Q68" s="5">
        <v>1342133760</v>
      </c>
    </row>
    <row r="69" spans="2:17" ht="15.5" x14ac:dyDescent="0.35">
      <c r="C69" t="s">
        <v>88</v>
      </c>
      <c r="D69" s="5">
        <v>-1316146979</v>
      </c>
      <c r="E69" s="5">
        <v>5587487338</v>
      </c>
      <c r="F69" s="5">
        <v>-521524734</v>
      </c>
      <c r="G69" s="5">
        <v>-403560519</v>
      </c>
      <c r="I69" s="5">
        <v>2937094823</v>
      </c>
      <c r="J69" s="5">
        <v>747443774</v>
      </c>
      <c r="K69" s="5">
        <v>-13655805783</v>
      </c>
      <c r="L69" s="5">
        <v>12664890228</v>
      </c>
      <c r="M69" s="5">
        <v>64303505543</v>
      </c>
      <c r="N69" s="5">
        <v>52686538339</v>
      </c>
      <c r="O69" s="5">
        <v>9274590831</v>
      </c>
      <c r="P69" s="5">
        <v>9264752868</v>
      </c>
      <c r="Q69" s="5">
        <v>1381910952</v>
      </c>
    </row>
    <row r="70" spans="2:17" ht="15.5" x14ac:dyDescent="0.35">
      <c r="C70" t="s">
        <v>7</v>
      </c>
      <c r="D70" s="5">
        <v>-1316146979</v>
      </c>
      <c r="E70" s="5">
        <v>10508314282</v>
      </c>
      <c r="F70" s="5">
        <v>-521524734</v>
      </c>
      <c r="G70" s="5">
        <v>-403560519</v>
      </c>
      <c r="I70" s="5">
        <v>7857921767</v>
      </c>
      <c r="J70" s="5">
        <v>541821694</v>
      </c>
      <c r="K70" s="5">
        <v>-14837757372</v>
      </c>
      <c r="L70" s="5">
        <v>8627726863</v>
      </c>
      <c r="M70" s="5">
        <v>65806321180</v>
      </c>
      <c r="N70" s="5">
        <v>52606988623</v>
      </c>
      <c r="O70" s="5">
        <v>9193806583</v>
      </c>
      <c r="P70" s="5">
        <v>9297217141</v>
      </c>
      <c r="Q70" s="5">
        <v>1342133760</v>
      </c>
    </row>
    <row r="71" spans="2:17" ht="15.5" x14ac:dyDescent="0.35">
      <c r="C71" t="s">
        <v>89</v>
      </c>
    </row>
    <row r="72" spans="2:17" ht="15.5" x14ac:dyDescent="0.35">
      <c r="C72" t="s">
        <v>90</v>
      </c>
      <c r="D72" s="5">
        <v>-1316146979</v>
      </c>
      <c r="E72" s="5">
        <v>5587487338</v>
      </c>
      <c r="F72" s="5">
        <v>-521524734</v>
      </c>
      <c r="G72" s="5">
        <v>-403560519</v>
      </c>
      <c r="I72" s="5">
        <v>2937094823</v>
      </c>
      <c r="J72" s="5">
        <v>747443774</v>
      </c>
      <c r="K72" s="5">
        <v>-13655805783</v>
      </c>
      <c r="L72" s="5">
        <v>12664890228</v>
      </c>
      <c r="M72" s="5">
        <v>64303505543</v>
      </c>
      <c r="N72" s="5">
        <v>52686538339</v>
      </c>
      <c r="O72" s="5">
        <v>9274590831</v>
      </c>
      <c r="P72" s="5">
        <v>9264752868</v>
      </c>
      <c r="Q72" s="5">
        <v>1381910952</v>
      </c>
    </row>
    <row r="73" spans="2:17" ht="15.5" x14ac:dyDescent="0.35">
      <c r="C73" t="s">
        <v>91</v>
      </c>
      <c r="D73" s="5">
        <v>-1316146979</v>
      </c>
      <c r="E73" s="5">
        <v>10508314282</v>
      </c>
      <c r="F73" s="5">
        <v>-521524734</v>
      </c>
      <c r="G73" s="5">
        <v>-403560519</v>
      </c>
      <c r="I73" s="5">
        <v>7857921767</v>
      </c>
      <c r="J73" s="5">
        <v>541821694</v>
      </c>
      <c r="K73" s="5">
        <v>-14837757372</v>
      </c>
      <c r="L73" s="5">
        <v>8627726863</v>
      </c>
      <c r="M73" s="5">
        <v>65806321180</v>
      </c>
      <c r="N73" s="5">
        <v>52606988623</v>
      </c>
      <c r="O73" s="5">
        <v>9193806583</v>
      </c>
      <c r="P73" s="5">
        <v>9297217141</v>
      </c>
      <c r="Q73" s="5">
        <v>1342133760</v>
      </c>
    </row>
    <row r="74" spans="2:17" ht="15.5" x14ac:dyDescent="0.35">
      <c r="C74" t="s">
        <v>92</v>
      </c>
      <c r="D74" s="5">
        <v>-1316146979</v>
      </c>
      <c r="E74" s="5">
        <v>10508314282</v>
      </c>
      <c r="F74" s="5">
        <v>-521524734</v>
      </c>
      <c r="G74" s="5">
        <v>-403560519</v>
      </c>
      <c r="I74" s="5">
        <v>7857921767</v>
      </c>
      <c r="J74" s="5">
        <v>541821694</v>
      </c>
      <c r="K74" s="5">
        <v>-14837757372</v>
      </c>
      <c r="L74" s="5">
        <v>8627726863</v>
      </c>
      <c r="M74" s="5">
        <v>65806321180</v>
      </c>
      <c r="N74" s="5">
        <v>52606988623</v>
      </c>
      <c r="O74" s="5">
        <v>9193806583</v>
      </c>
      <c r="P74" s="5">
        <v>9297217141</v>
      </c>
      <c r="Q74" s="5">
        <v>1342133760</v>
      </c>
    </row>
    <row r="76" spans="2:17" ht="15.5" x14ac:dyDescent="0.35">
      <c r="B76" t="s">
        <v>93</v>
      </c>
      <c r="C76" t="s">
        <v>94</v>
      </c>
    </row>
    <row r="77" spans="2:17" ht="15.5" x14ac:dyDescent="0.35">
      <c r="C77" t="s">
        <v>95</v>
      </c>
    </row>
    <row r="78" spans="2:17" ht="15.5" x14ac:dyDescent="0.35">
      <c r="C78" t="s">
        <v>19</v>
      </c>
      <c r="D78" s="5">
        <v>6112914283</v>
      </c>
      <c r="E78" s="5">
        <v>8474617061</v>
      </c>
      <c r="F78" s="5">
        <v>3516678088</v>
      </c>
      <c r="G78" s="5">
        <v>3493015683</v>
      </c>
      <c r="I78" s="5">
        <v>8474617061</v>
      </c>
      <c r="J78" s="5">
        <v>4209109917</v>
      </c>
      <c r="K78" s="5">
        <v>10244906393</v>
      </c>
      <c r="L78" s="5">
        <v>28010679032</v>
      </c>
      <c r="M78" s="5">
        <v>44719856095</v>
      </c>
      <c r="N78" s="5">
        <v>16538270350</v>
      </c>
      <c r="O78" s="5">
        <v>1393393419</v>
      </c>
      <c r="P78" s="5">
        <v>1537332580</v>
      </c>
      <c r="Q78" s="5">
        <v>1303441899</v>
      </c>
    </row>
    <row r="79" spans="2:17" ht="15.5" x14ac:dyDescent="0.35">
      <c r="C79" t="s">
        <v>310</v>
      </c>
      <c r="D79" s="5">
        <v>1458176648</v>
      </c>
      <c r="E79" s="5">
        <v>1458176648</v>
      </c>
      <c r="F79" s="5">
        <v>959585884</v>
      </c>
      <c r="G79" s="5">
        <v>959585884</v>
      </c>
      <c r="I79" s="5">
        <v>1458176648</v>
      </c>
      <c r="J79" s="5">
        <v>959585884</v>
      </c>
      <c r="K79" s="5">
        <v>1695879297</v>
      </c>
      <c r="L79" s="5">
        <v>2542610677</v>
      </c>
      <c r="M79" s="5">
        <v>6507345595</v>
      </c>
    </row>
    <row r="80" spans="2:17" ht="15.5" x14ac:dyDescent="0.35">
      <c r="C80" t="s">
        <v>96</v>
      </c>
      <c r="D80" s="5">
        <v>44435393269</v>
      </c>
      <c r="E80" s="5">
        <v>46276133422</v>
      </c>
      <c r="F80" s="5">
        <v>48021499577</v>
      </c>
      <c r="G80" s="5">
        <v>45988632854</v>
      </c>
      <c r="I80" s="5">
        <v>46276133422</v>
      </c>
      <c r="J80" s="5">
        <v>41810136115</v>
      </c>
      <c r="K80" s="5">
        <v>38280328817</v>
      </c>
      <c r="L80" s="5">
        <v>42421776085</v>
      </c>
      <c r="M80" s="5">
        <v>41729829527</v>
      </c>
      <c r="N80" s="5">
        <v>50816180667</v>
      </c>
      <c r="O80" s="5">
        <v>7432984802</v>
      </c>
      <c r="P80" s="5">
        <v>8321063876</v>
      </c>
      <c r="Q80" s="5">
        <v>4951102987</v>
      </c>
    </row>
    <row r="81" spans="3:17" ht="15.5" x14ac:dyDescent="0.35">
      <c r="C81" t="s">
        <v>97</v>
      </c>
      <c r="D81" s="5">
        <v>6775741210</v>
      </c>
      <c r="E81" s="5">
        <v>6775741210</v>
      </c>
      <c r="F81" s="5">
        <v>6775741210</v>
      </c>
      <c r="G81" s="5">
        <v>6775741210</v>
      </c>
      <c r="I81" s="5">
        <v>6775741210</v>
      </c>
      <c r="J81" s="5">
        <v>6775741210</v>
      </c>
      <c r="K81" s="5">
        <v>6775741210</v>
      </c>
      <c r="L81" s="5">
        <v>6776245484</v>
      </c>
      <c r="M81" s="5">
        <v>6974244580</v>
      </c>
      <c r="N81" s="5">
        <v>677760032</v>
      </c>
      <c r="O81" s="5">
        <v>200798000</v>
      </c>
      <c r="P81" s="5">
        <v>97762898</v>
      </c>
      <c r="Q81" s="5">
        <v>1757010114</v>
      </c>
    </row>
    <row r="82" spans="3:17" ht="15.5" x14ac:dyDescent="0.35">
      <c r="C82" t="s">
        <v>98</v>
      </c>
      <c r="D82" s="5">
        <v>6799517</v>
      </c>
      <c r="E82" s="5">
        <v>9289017</v>
      </c>
      <c r="F82" s="5">
        <v>6594018</v>
      </c>
      <c r="G82" s="5">
        <v>61929010</v>
      </c>
      <c r="I82" s="5">
        <v>9289017</v>
      </c>
      <c r="J82" s="5">
        <v>246335000</v>
      </c>
      <c r="L82" s="5">
        <v>149220000</v>
      </c>
      <c r="N82" s="5">
        <v>1117200000</v>
      </c>
      <c r="O82" s="5">
        <v>1590250000</v>
      </c>
      <c r="P82" s="5">
        <v>6500000</v>
      </c>
      <c r="Q82" s="5">
        <v>18794162</v>
      </c>
    </row>
    <row r="83" spans="3:17" ht="15.5" x14ac:dyDescent="0.35">
      <c r="C83" t="s">
        <v>99</v>
      </c>
      <c r="D83" s="5">
        <v>44435393269</v>
      </c>
      <c r="E83" s="5">
        <v>46276133422</v>
      </c>
      <c r="F83" s="5">
        <v>48021499577</v>
      </c>
      <c r="G83" s="5">
        <v>45988632854</v>
      </c>
      <c r="I83" s="5">
        <v>46276133422</v>
      </c>
      <c r="J83" s="5">
        <v>41810136115</v>
      </c>
      <c r="K83" s="5">
        <v>38280328817</v>
      </c>
      <c r="L83" s="5">
        <v>42421776085</v>
      </c>
      <c r="M83" s="5">
        <v>41729829527</v>
      </c>
      <c r="N83" s="5">
        <v>50816180667</v>
      </c>
      <c r="O83" s="5">
        <v>7432984802</v>
      </c>
      <c r="P83" s="5">
        <v>8321063876</v>
      </c>
      <c r="Q83" s="5">
        <v>4951102987</v>
      </c>
    </row>
    <row r="84" spans="3:17" ht="15.5" x14ac:dyDescent="0.35">
      <c r="C84" t="s">
        <v>100</v>
      </c>
      <c r="O84" s="5">
        <v>28137649529</v>
      </c>
      <c r="P84" s="5">
        <v>4084451999</v>
      </c>
      <c r="Q84" s="5">
        <v>709000000</v>
      </c>
    </row>
    <row r="85" spans="3:17" ht="15.5" x14ac:dyDescent="0.35">
      <c r="C85" t="s">
        <v>101</v>
      </c>
      <c r="O85" s="5">
        <v>28137649529</v>
      </c>
      <c r="P85" s="5">
        <v>4084451999</v>
      </c>
      <c r="Q85" s="5">
        <v>709000000</v>
      </c>
    </row>
    <row r="86" spans="3:17" ht="15.5" x14ac:dyDescent="0.35">
      <c r="C86" t="s">
        <v>103</v>
      </c>
      <c r="D86" s="5">
        <v>7168233559</v>
      </c>
      <c r="E86" s="5">
        <v>6079431721</v>
      </c>
      <c r="F86" s="5">
        <v>4765196668</v>
      </c>
      <c r="G86" s="5">
        <v>4296803687</v>
      </c>
      <c r="I86" s="5">
        <v>6079431721</v>
      </c>
      <c r="J86" s="5">
        <v>5043165102</v>
      </c>
      <c r="K86" s="5">
        <v>5141949097</v>
      </c>
      <c r="L86" s="5">
        <v>6566943464</v>
      </c>
      <c r="M86" s="5">
        <v>7759935157</v>
      </c>
      <c r="N86" s="5">
        <v>5812860439</v>
      </c>
      <c r="O86" s="5">
        <v>2123153737</v>
      </c>
      <c r="P86" s="5">
        <v>1073601183</v>
      </c>
      <c r="Q86" s="5">
        <v>928376033</v>
      </c>
    </row>
    <row r="87" spans="3:17" ht="15.5" x14ac:dyDescent="0.35">
      <c r="C87" t="s">
        <v>78</v>
      </c>
      <c r="D87" s="5">
        <v>831258664</v>
      </c>
      <c r="E87" s="5">
        <v>831258664</v>
      </c>
      <c r="F87" s="5">
        <v>-4089568280</v>
      </c>
      <c r="G87" s="5">
        <v>-4089568280</v>
      </c>
      <c r="I87" s="5">
        <v>831258664</v>
      </c>
      <c r="J87" s="5">
        <v>-4089568280</v>
      </c>
      <c r="K87" s="5">
        <v>-3883946200</v>
      </c>
      <c r="L87" s="5">
        <v>-2701994611</v>
      </c>
      <c r="M87" s="5">
        <v>1335168754</v>
      </c>
      <c r="N87" s="5">
        <v>-167646883</v>
      </c>
      <c r="O87" s="5">
        <v>-88097167</v>
      </c>
      <c r="P87" s="5">
        <v>-7312919</v>
      </c>
      <c r="Q87" s="5">
        <v>-39777192</v>
      </c>
    </row>
    <row r="88" spans="3:17" ht="15.5" x14ac:dyDescent="0.35">
      <c r="C88" t="s">
        <v>104</v>
      </c>
      <c r="D88" s="5">
        <v>93509166652</v>
      </c>
      <c r="E88" s="5">
        <v>91197764340</v>
      </c>
      <c r="F88" s="5">
        <v>85474092310</v>
      </c>
      <c r="G88" s="5">
        <v>84503215317</v>
      </c>
      <c r="I88" s="5">
        <v>91197764340</v>
      </c>
      <c r="J88" s="5">
        <v>78608288414</v>
      </c>
      <c r="K88" s="5">
        <v>87805447262</v>
      </c>
      <c r="L88" s="5">
        <v>118372510689</v>
      </c>
      <c r="M88" s="5">
        <v>153863946450</v>
      </c>
      <c r="N88" s="5">
        <v>105154066429</v>
      </c>
      <c r="O88" s="5">
        <v>11419686979</v>
      </c>
      <c r="P88" s="5">
        <v>11135804430</v>
      </c>
      <c r="Q88" s="5">
        <v>7209729604</v>
      </c>
    </row>
    <row r="89" spans="3:17" ht="15.5" x14ac:dyDescent="0.35">
      <c r="C89" t="s">
        <v>105</v>
      </c>
    </row>
    <row r="90" spans="3:17" ht="15.5" x14ac:dyDescent="0.35">
      <c r="C90" t="s">
        <v>106</v>
      </c>
      <c r="D90" s="5">
        <v>185211855435</v>
      </c>
      <c r="E90" s="5">
        <v>187101524828</v>
      </c>
      <c r="F90" s="5">
        <v>179326604903</v>
      </c>
      <c r="G90" s="5">
        <v>178415985968</v>
      </c>
      <c r="I90" s="5">
        <v>187101524828</v>
      </c>
      <c r="J90" s="5">
        <v>178936819501</v>
      </c>
      <c r="K90" s="5">
        <v>140442500578</v>
      </c>
      <c r="L90" s="5">
        <v>106387090852</v>
      </c>
      <c r="M90" s="5">
        <v>80360183957</v>
      </c>
      <c r="N90" s="5">
        <v>20107634922</v>
      </c>
      <c r="O90" s="5">
        <v>16364828874</v>
      </c>
      <c r="P90" s="5">
        <v>9144151232</v>
      </c>
      <c r="Q90" s="5">
        <v>492977786</v>
      </c>
    </row>
    <row r="91" spans="3:17" ht="15.5" x14ac:dyDescent="0.35">
      <c r="C91" t="s">
        <v>496</v>
      </c>
      <c r="D91" s="5">
        <v>12950500000</v>
      </c>
      <c r="E91" s="5">
        <v>12950500000</v>
      </c>
      <c r="F91" s="5">
        <v>12950500000</v>
      </c>
      <c r="G91" s="5">
        <v>12950500000</v>
      </c>
      <c r="I91" s="5">
        <v>12950500000</v>
      </c>
      <c r="J91" s="5">
        <v>12950500000</v>
      </c>
      <c r="K91" s="5">
        <v>12950500000</v>
      </c>
      <c r="L91" s="5">
        <v>8444500000</v>
      </c>
    </row>
    <row r="92" spans="3:17" ht="15.5" x14ac:dyDescent="0.35">
      <c r="C92" t="s">
        <v>109</v>
      </c>
      <c r="D92" s="5">
        <v>697718391</v>
      </c>
      <c r="E92" s="5">
        <v>697718391</v>
      </c>
      <c r="F92" s="5">
        <v>815568510</v>
      </c>
      <c r="G92" s="5">
        <v>815568510</v>
      </c>
      <c r="I92" s="5">
        <v>697718391</v>
      </c>
      <c r="J92" s="5">
        <v>815568510</v>
      </c>
      <c r="K92" s="5">
        <v>1031487409</v>
      </c>
      <c r="L92" s="5">
        <v>1019942107</v>
      </c>
      <c r="M92" s="5">
        <v>1011904001</v>
      </c>
      <c r="N92" s="5">
        <v>762699370</v>
      </c>
      <c r="P92" s="5">
        <v>74135841</v>
      </c>
      <c r="Q92" s="5">
        <v>76437019</v>
      </c>
    </row>
    <row r="93" spans="3:17" ht="15.5" x14ac:dyDescent="0.35">
      <c r="C93" t="s">
        <v>110</v>
      </c>
      <c r="D93" s="5">
        <v>225221840351</v>
      </c>
      <c r="E93" s="5">
        <v>227474341415</v>
      </c>
      <c r="F93" s="5">
        <v>220163835682</v>
      </c>
      <c r="G93" s="5">
        <v>219573588463</v>
      </c>
      <c r="I93" s="5">
        <v>227474341415</v>
      </c>
      <c r="J93" s="5">
        <v>221413968926</v>
      </c>
      <c r="K93" s="5">
        <v>183669688724</v>
      </c>
      <c r="L93" s="5">
        <v>121563383619</v>
      </c>
      <c r="M93" s="5">
        <v>88118847396</v>
      </c>
      <c r="N93" s="5">
        <v>27420580731</v>
      </c>
      <c r="O93" s="5">
        <v>47802478403</v>
      </c>
      <c r="P93" s="5">
        <v>13302739072</v>
      </c>
      <c r="Q93" s="5">
        <v>1278414805</v>
      </c>
    </row>
    <row r="94" spans="3:17" ht="15.5" x14ac:dyDescent="0.35">
      <c r="C94" t="s">
        <v>111</v>
      </c>
      <c r="D94" s="5">
        <v>318731007003</v>
      </c>
      <c r="E94" s="5">
        <v>318672105755</v>
      </c>
      <c r="F94" s="5">
        <v>305637927992</v>
      </c>
      <c r="G94" s="5">
        <v>304076803780</v>
      </c>
      <c r="I94" s="5">
        <v>318672105755</v>
      </c>
      <c r="J94" s="5">
        <v>300022257340</v>
      </c>
      <c r="K94" s="5">
        <v>271475135986</v>
      </c>
      <c r="L94" s="5">
        <v>239935894308</v>
      </c>
      <c r="M94" s="5">
        <v>241982793846</v>
      </c>
      <c r="N94" s="5">
        <v>132574647160</v>
      </c>
      <c r="O94" s="5">
        <v>59222165382</v>
      </c>
      <c r="P94" s="5">
        <v>24438543502</v>
      </c>
      <c r="Q94" s="5">
        <v>8488144409</v>
      </c>
    </row>
    <row r="95" spans="3:17" ht="15.5" x14ac:dyDescent="0.35">
      <c r="C95" t="s">
        <v>112</v>
      </c>
    </row>
    <row r="96" spans="3:17" ht="15.5" x14ac:dyDescent="0.35">
      <c r="C96" t="s">
        <v>113</v>
      </c>
    </row>
    <row r="97" spans="3:17" ht="15.5" x14ac:dyDescent="0.35">
      <c r="C97" t="s">
        <v>114</v>
      </c>
      <c r="D97" s="5">
        <v>32329810200</v>
      </c>
      <c r="E97" s="5">
        <v>27615384254</v>
      </c>
      <c r="F97" s="5">
        <v>24676332101</v>
      </c>
      <c r="G97" s="5">
        <v>22608582848</v>
      </c>
      <c r="I97" s="5">
        <v>27615384254</v>
      </c>
      <c r="J97" s="5">
        <v>21606298878</v>
      </c>
      <c r="K97" s="5">
        <v>14444206959</v>
      </c>
      <c r="L97" s="5">
        <v>10491641344</v>
      </c>
      <c r="M97" s="5">
        <v>26628338548</v>
      </c>
      <c r="N97" s="5">
        <v>30611947544</v>
      </c>
      <c r="O97" s="5">
        <v>9116321145</v>
      </c>
      <c r="P97" s="5">
        <v>10778699919</v>
      </c>
      <c r="Q97" s="5">
        <v>3231744337</v>
      </c>
    </row>
    <row r="98" spans="3:17" ht="15.5" x14ac:dyDescent="0.35">
      <c r="C98" t="s">
        <v>115</v>
      </c>
    </row>
    <row r="99" spans="3:17" ht="15.5" x14ac:dyDescent="0.35">
      <c r="C99" t="s">
        <v>312</v>
      </c>
      <c r="D99" s="5">
        <v>12915219845</v>
      </c>
      <c r="E99" s="5">
        <v>8921498252</v>
      </c>
      <c r="F99" s="5">
        <v>8687748985</v>
      </c>
      <c r="G99" s="5">
        <v>10029167421</v>
      </c>
      <c r="I99" s="5">
        <v>8921498252</v>
      </c>
      <c r="J99" s="5">
        <v>9550541850</v>
      </c>
      <c r="K99" s="5">
        <v>6089967967</v>
      </c>
      <c r="L99" s="5">
        <v>3077767686</v>
      </c>
      <c r="M99" s="5">
        <v>4523618085</v>
      </c>
      <c r="N99" s="5">
        <v>15824615932</v>
      </c>
      <c r="O99" s="5">
        <v>2035439015</v>
      </c>
      <c r="P99" s="5">
        <v>1952257222</v>
      </c>
      <c r="Q99" s="5">
        <v>2544655873</v>
      </c>
    </row>
    <row r="100" spans="3:17" ht="15.5" x14ac:dyDescent="0.35">
      <c r="C100" t="s">
        <v>116</v>
      </c>
    </row>
    <row r="101" spans="3:17" ht="15.5" x14ac:dyDescent="0.35">
      <c r="C101" t="s">
        <v>318</v>
      </c>
      <c r="D101" s="5">
        <v>6775741210</v>
      </c>
      <c r="E101" s="5">
        <v>6775741210</v>
      </c>
      <c r="F101" s="5">
        <v>6775741210</v>
      </c>
      <c r="G101" s="5">
        <v>6775741210</v>
      </c>
      <c r="I101" s="5">
        <v>6775741210</v>
      </c>
      <c r="J101" s="5">
        <v>6775741210</v>
      </c>
      <c r="K101" s="5">
        <v>6775741210</v>
      </c>
      <c r="L101" s="5">
        <v>6776245484</v>
      </c>
      <c r="M101" s="5">
        <v>6974244580</v>
      </c>
      <c r="N101" s="5">
        <v>677760032</v>
      </c>
      <c r="O101" s="5">
        <v>200798000</v>
      </c>
      <c r="P101" s="5">
        <v>97762898</v>
      </c>
      <c r="Q101" s="5">
        <v>1757010114</v>
      </c>
    </row>
    <row r="102" spans="3:17" ht="15.5" x14ac:dyDescent="0.35">
      <c r="C102" t="s">
        <v>118</v>
      </c>
      <c r="D102" s="5">
        <v>646102610</v>
      </c>
      <c r="E102" s="5">
        <v>153705760</v>
      </c>
      <c r="F102" s="5">
        <v>352163822</v>
      </c>
      <c r="G102" s="5">
        <v>473206076</v>
      </c>
      <c r="I102" s="5">
        <v>153705760</v>
      </c>
      <c r="J102" s="5">
        <v>255120552</v>
      </c>
      <c r="K102" s="5">
        <v>268872790</v>
      </c>
      <c r="L102" s="5">
        <v>674834997</v>
      </c>
      <c r="M102" s="5">
        <v>16013388584</v>
      </c>
      <c r="N102" s="5">
        <v>12763241833</v>
      </c>
      <c r="O102" s="5">
        <v>4534936453</v>
      </c>
      <c r="P102" s="5">
        <v>3456363822</v>
      </c>
      <c r="Q102" s="5">
        <v>542120256</v>
      </c>
    </row>
    <row r="103" spans="3:17" ht="15.5" x14ac:dyDescent="0.35">
      <c r="C103" t="s">
        <v>119</v>
      </c>
      <c r="D103" s="5">
        <v>4836431235</v>
      </c>
      <c r="E103" s="5">
        <v>6445693156</v>
      </c>
      <c r="F103" s="5">
        <v>4178387257</v>
      </c>
      <c r="G103" s="5">
        <v>3052304505</v>
      </c>
      <c r="I103" s="5">
        <v>6445693156</v>
      </c>
      <c r="J103" s="5">
        <v>4115575775</v>
      </c>
      <c r="K103" s="5">
        <v>3178438986</v>
      </c>
      <c r="L103" s="5">
        <v>1555704660</v>
      </c>
      <c r="M103" s="5">
        <v>3125393703</v>
      </c>
      <c r="N103" s="5">
        <v>140087479</v>
      </c>
      <c r="O103" s="5">
        <v>393090543</v>
      </c>
      <c r="P103" s="5">
        <v>139738628</v>
      </c>
      <c r="Q103" s="5">
        <v>13369046</v>
      </c>
    </row>
    <row r="104" spans="3:17" ht="15.5" x14ac:dyDescent="0.35">
      <c r="C104" t="s">
        <v>313</v>
      </c>
    </row>
    <row r="105" spans="3:17" ht="15.5" x14ac:dyDescent="0.35">
      <c r="C105" t="s">
        <v>840</v>
      </c>
      <c r="D105" s="5">
        <v>1367228694</v>
      </c>
      <c r="E105" s="5">
        <v>1802020194</v>
      </c>
      <c r="F105" s="5">
        <v>1677262711</v>
      </c>
      <c r="G105" s="5">
        <v>1232269107</v>
      </c>
      <c r="I105" s="5">
        <v>1802020194</v>
      </c>
      <c r="J105" s="5">
        <v>1178252656</v>
      </c>
      <c r="K105" s="5">
        <v>1504571370</v>
      </c>
      <c r="L105" s="5">
        <v>786682407</v>
      </c>
      <c r="M105" s="5">
        <v>588570680</v>
      </c>
      <c r="N105" s="5">
        <v>237089580</v>
      </c>
      <c r="O105" s="5">
        <v>342509580</v>
      </c>
    </row>
    <row r="106" spans="3:17" ht="15.5" x14ac:dyDescent="0.35">
      <c r="C106" t="s">
        <v>345</v>
      </c>
      <c r="D106" s="5">
        <v>49350000000</v>
      </c>
      <c r="E106" s="5">
        <v>49508333331</v>
      </c>
      <c r="F106" s="5">
        <v>49608333333</v>
      </c>
      <c r="G106" s="5">
        <v>49695833333</v>
      </c>
      <c r="I106" s="5">
        <v>49508333331</v>
      </c>
      <c r="J106" s="5">
        <v>44816666667</v>
      </c>
      <c r="K106" s="5">
        <v>30000000000</v>
      </c>
      <c r="L106" s="5">
        <v>9357925623</v>
      </c>
    </row>
    <row r="107" spans="3:17" ht="15.5" x14ac:dyDescent="0.35">
      <c r="C107" t="s">
        <v>315</v>
      </c>
      <c r="D107" s="5">
        <v>10968990488</v>
      </c>
      <c r="E107" s="5">
        <v>7307098215</v>
      </c>
      <c r="F107" s="5">
        <v>7531475964</v>
      </c>
      <c r="G107" s="5">
        <v>6879334662</v>
      </c>
      <c r="I107" s="5">
        <v>7307098215</v>
      </c>
      <c r="J107" s="5">
        <v>5690534329</v>
      </c>
      <c r="K107" s="5">
        <v>4255393170</v>
      </c>
      <c r="L107" s="5">
        <v>4140344843</v>
      </c>
      <c r="M107" s="5">
        <v>2965938176</v>
      </c>
      <c r="N107" s="5">
        <v>766802300</v>
      </c>
      <c r="O107" s="5">
        <v>562605134</v>
      </c>
      <c r="P107" s="5">
        <v>5223840247</v>
      </c>
      <c r="Q107" s="5">
        <v>112805000</v>
      </c>
    </row>
    <row r="108" spans="3:17" ht="15.5" x14ac:dyDescent="0.35">
      <c r="C108" t="s">
        <v>121</v>
      </c>
      <c r="D108" s="5">
        <v>83727180409</v>
      </c>
      <c r="E108" s="5">
        <v>87066558128</v>
      </c>
      <c r="F108" s="5">
        <v>87479746800</v>
      </c>
      <c r="G108" s="5">
        <v>87464747107</v>
      </c>
      <c r="I108" s="5">
        <v>87066558128</v>
      </c>
      <c r="J108" s="5">
        <v>82283716856</v>
      </c>
      <c r="K108" s="5">
        <v>61440509115</v>
      </c>
      <c r="L108" s="5">
        <v>19016075680</v>
      </c>
      <c r="M108" s="5">
        <v>13554004877</v>
      </c>
      <c r="N108" s="5">
        <v>2896318474</v>
      </c>
      <c r="O108" s="5">
        <v>3646451717</v>
      </c>
      <c r="P108" s="5">
        <v>394257646</v>
      </c>
      <c r="Q108" s="5">
        <v>2038031276</v>
      </c>
    </row>
    <row r="109" spans="3:17" ht="15.5" x14ac:dyDescent="0.35">
      <c r="C109" t="s">
        <v>122</v>
      </c>
      <c r="D109" s="5">
        <v>83727180409</v>
      </c>
      <c r="E109" s="5">
        <v>87066558128</v>
      </c>
      <c r="F109" s="5">
        <v>87479746800</v>
      </c>
      <c r="G109" s="5">
        <v>87464747107</v>
      </c>
      <c r="I109" s="5">
        <v>87066558128</v>
      </c>
      <c r="J109" s="5">
        <v>82283716856</v>
      </c>
      <c r="K109" s="5">
        <v>61440509115</v>
      </c>
      <c r="L109" s="5">
        <v>19016075680</v>
      </c>
      <c r="M109" s="5">
        <v>13554004877</v>
      </c>
      <c r="N109" s="5">
        <v>2896318474</v>
      </c>
      <c r="O109" s="5">
        <v>3646451717</v>
      </c>
      <c r="P109" s="5">
        <v>394257646</v>
      </c>
      <c r="Q109" s="5">
        <v>2038031276</v>
      </c>
    </row>
    <row r="110" spans="3:17" ht="15.5" x14ac:dyDescent="0.35">
      <c r="C110" t="s">
        <v>316</v>
      </c>
    </row>
    <row r="111" spans="3:17" ht="15.5" x14ac:dyDescent="0.35">
      <c r="C111" t="s">
        <v>317</v>
      </c>
      <c r="D111" s="5">
        <v>68767970880</v>
      </c>
      <c r="E111" s="5">
        <v>71942348599</v>
      </c>
      <c r="F111" s="5">
        <v>72155786366</v>
      </c>
      <c r="G111" s="5">
        <v>71975786673</v>
      </c>
      <c r="I111" s="5">
        <v>71942348599</v>
      </c>
      <c r="J111" s="5">
        <v>66396006422</v>
      </c>
      <c r="K111" s="5">
        <v>52508898486</v>
      </c>
      <c r="L111" s="5">
        <v>10553645548</v>
      </c>
      <c r="M111" s="5">
        <v>3476394650</v>
      </c>
      <c r="N111" s="5">
        <v>1510365682</v>
      </c>
      <c r="O111" s="5">
        <v>2926631688</v>
      </c>
    </row>
    <row r="112" spans="3:17" ht="15.5" x14ac:dyDescent="0.35">
      <c r="C112" t="s">
        <v>347</v>
      </c>
      <c r="O112" s="5">
        <v>7117191</v>
      </c>
    </row>
    <row r="113" spans="2:17" ht="15.5" x14ac:dyDescent="0.35">
      <c r="C113" t="s">
        <v>127</v>
      </c>
      <c r="D113" s="5">
        <v>116056990609</v>
      </c>
      <c r="E113" s="5">
        <v>114681942382</v>
      </c>
      <c r="F113" s="5">
        <v>112156078901</v>
      </c>
      <c r="G113" s="5">
        <v>110073329955</v>
      </c>
      <c r="I113" s="5">
        <v>114681942382</v>
      </c>
      <c r="J113" s="5">
        <v>103890015734</v>
      </c>
      <c r="K113" s="5">
        <v>75884716074</v>
      </c>
      <c r="L113" s="5">
        <v>29507717024</v>
      </c>
      <c r="M113" s="5">
        <v>40182343425</v>
      </c>
      <c r="N113" s="5">
        <v>33508266018</v>
      </c>
      <c r="O113" s="5">
        <v>12762772862</v>
      </c>
      <c r="P113" s="5">
        <v>11172957565</v>
      </c>
      <c r="Q113" s="5">
        <v>5269775613</v>
      </c>
    </row>
    <row r="114" spans="2:17" ht="15.5" x14ac:dyDescent="0.35">
      <c r="C114" t="s">
        <v>128</v>
      </c>
    </row>
    <row r="115" spans="2:17" ht="15.5" x14ac:dyDescent="0.35">
      <c r="C115" t="s">
        <v>129</v>
      </c>
      <c r="D115" s="5">
        <v>31250000000</v>
      </c>
      <c r="E115" s="5">
        <v>31250000000</v>
      </c>
      <c r="F115" s="5">
        <v>31250000000</v>
      </c>
      <c r="G115" s="5">
        <v>31250000000</v>
      </c>
      <c r="I115" s="5">
        <v>31250000000</v>
      </c>
      <c r="J115" s="5">
        <v>31250000000</v>
      </c>
      <c r="K115" s="5">
        <v>31250000000</v>
      </c>
      <c r="L115" s="5">
        <v>31250000000</v>
      </c>
      <c r="M115" s="5">
        <v>31250000000</v>
      </c>
      <c r="N115" s="5">
        <v>25000000000</v>
      </c>
      <c r="O115" s="5">
        <v>25000000000</v>
      </c>
      <c r="P115" s="5">
        <v>1000000000</v>
      </c>
      <c r="Q115" s="5">
        <v>250000000</v>
      </c>
    </row>
    <row r="116" spans="2:17" ht="15.5" x14ac:dyDescent="0.35">
      <c r="C116" t="s">
        <v>130</v>
      </c>
      <c r="D116" s="5">
        <v>36706723099</v>
      </c>
      <c r="E116" s="5">
        <v>36706723099</v>
      </c>
      <c r="F116" s="5">
        <v>36706723099</v>
      </c>
      <c r="G116" s="5">
        <v>36706723099</v>
      </c>
      <c r="I116" s="5">
        <v>36706723099</v>
      </c>
      <c r="J116" s="5">
        <v>36706723099</v>
      </c>
      <c r="K116" s="5">
        <v>36706723099</v>
      </c>
      <c r="L116" s="5">
        <v>36706723099</v>
      </c>
      <c r="M116" s="5">
        <v>36706723099</v>
      </c>
      <c r="N116" s="5">
        <v>28975000</v>
      </c>
      <c r="O116" s="5">
        <v>28975000</v>
      </c>
      <c r="P116" s="5">
        <v>28975000</v>
      </c>
      <c r="Q116" s="5">
        <v>28975000</v>
      </c>
    </row>
    <row r="117" spans="2:17" ht="15.5" x14ac:dyDescent="0.35">
      <c r="C117" t="s">
        <v>131</v>
      </c>
      <c r="D117" s="5">
        <v>133886034631</v>
      </c>
      <c r="E117" s="5">
        <v>135202181610</v>
      </c>
      <c r="F117" s="5">
        <v>129614694272</v>
      </c>
      <c r="G117" s="5">
        <v>130136319006</v>
      </c>
      <c r="I117" s="5">
        <v>135202181610</v>
      </c>
      <c r="J117" s="5">
        <v>132265086787</v>
      </c>
      <c r="K117" s="5">
        <v>131517643013</v>
      </c>
      <c r="L117" s="5">
        <v>145173448796</v>
      </c>
      <c r="M117" s="5">
        <v>132508558568</v>
      </c>
      <c r="N117" s="5">
        <v>74205053025</v>
      </c>
      <c r="O117" s="5">
        <v>21518514686</v>
      </c>
      <c r="P117" s="5">
        <v>12243923856</v>
      </c>
      <c r="Q117" s="5">
        <v>2979170988</v>
      </c>
    </row>
    <row r="118" spans="2:17" ht="15.5" x14ac:dyDescent="0.35">
      <c r="C118" t="s">
        <v>9</v>
      </c>
      <c r="D118" s="5">
        <v>202674016394</v>
      </c>
      <c r="E118" s="5">
        <v>203990163373</v>
      </c>
      <c r="F118" s="5">
        <v>193481849091</v>
      </c>
      <c r="G118" s="5">
        <v>194003473825</v>
      </c>
      <c r="I118" s="5">
        <v>203990163373</v>
      </c>
      <c r="J118" s="5">
        <v>196132241606</v>
      </c>
      <c r="K118" s="5">
        <v>195590419912</v>
      </c>
      <c r="L118" s="5">
        <v>210428177284</v>
      </c>
      <c r="M118" s="5">
        <v>201800450421</v>
      </c>
      <c r="N118" s="5">
        <v>99066381142</v>
      </c>
      <c r="O118" s="5">
        <v>46459392519</v>
      </c>
      <c r="P118" s="5">
        <v>13265585937</v>
      </c>
      <c r="Q118" s="5">
        <v>3218368796</v>
      </c>
    </row>
    <row r="119" spans="2:17" ht="15.5" x14ac:dyDescent="0.35">
      <c r="C119" t="s">
        <v>136</v>
      </c>
      <c r="D119" s="5">
        <v>318731007003</v>
      </c>
      <c r="E119" s="5">
        <v>318672105755</v>
      </c>
      <c r="F119" s="5">
        <v>305637927992</v>
      </c>
      <c r="G119" s="5">
        <v>304076803780</v>
      </c>
      <c r="I119" s="5">
        <v>318672105755</v>
      </c>
      <c r="J119" s="5">
        <v>300022257340</v>
      </c>
      <c r="K119" s="5">
        <v>271475135986</v>
      </c>
      <c r="L119" s="5">
        <v>239935894308</v>
      </c>
      <c r="M119" s="5">
        <v>241982793846</v>
      </c>
      <c r="N119" s="5">
        <v>132574647160</v>
      </c>
      <c r="O119" s="5">
        <v>59222165381</v>
      </c>
      <c r="P119" s="5">
        <v>24438543502</v>
      </c>
      <c r="Q119" s="5">
        <v>8488144409</v>
      </c>
    </row>
    <row r="120" spans="2:17" ht="15.5" x14ac:dyDescent="0.35">
      <c r="C120" t="s">
        <v>137</v>
      </c>
      <c r="D120" s="5">
        <v>1250000000</v>
      </c>
      <c r="E120" s="5">
        <v>1250000000</v>
      </c>
      <c r="F120" s="5">
        <v>1250000000</v>
      </c>
      <c r="G120" s="5">
        <v>1250000000</v>
      </c>
      <c r="I120" s="5">
        <v>1250000000</v>
      </c>
      <c r="J120" s="5">
        <v>1250000000</v>
      </c>
      <c r="K120" s="5">
        <v>1250000000</v>
      </c>
      <c r="L120" s="5">
        <v>1250000000</v>
      </c>
      <c r="M120" s="5">
        <v>1250000000</v>
      </c>
      <c r="N120" s="5">
        <v>1000000000</v>
      </c>
      <c r="O120" s="5">
        <v>500000000</v>
      </c>
      <c r="P120" s="5">
        <v>2000</v>
      </c>
      <c r="Q120" s="5">
        <v>500</v>
      </c>
    </row>
    <row r="122" spans="2:17" ht="15.5" x14ac:dyDescent="0.35">
      <c r="B122" t="s">
        <v>138</v>
      </c>
      <c r="C122" t="s">
        <v>139</v>
      </c>
      <c r="D122" s="5">
        <v>1636038747</v>
      </c>
      <c r="E122" s="5">
        <v>5606945473</v>
      </c>
      <c r="F122" s="5">
        <v>3591470670</v>
      </c>
      <c r="G122" s="5">
        <v>1518178674</v>
      </c>
      <c r="I122" s="5">
        <v>10657907140</v>
      </c>
      <c r="J122" s="5">
        <v>27298505983</v>
      </c>
      <c r="K122" s="5">
        <v>13183572963</v>
      </c>
      <c r="L122" s="5">
        <v>-6015922514</v>
      </c>
      <c r="M122" s="5">
        <v>58874908484</v>
      </c>
      <c r="N122" s="5">
        <v>26228470967</v>
      </c>
      <c r="O122" s="5">
        <v>11196333595</v>
      </c>
      <c r="P122" s="5">
        <v>8468099302</v>
      </c>
      <c r="Q122" s="5">
        <v>-712004676</v>
      </c>
    </row>
    <row r="123" spans="2:17" ht="15.5" x14ac:dyDescent="0.35">
      <c r="C123" t="s">
        <v>140</v>
      </c>
      <c r="D123" s="5">
        <v>46709983616</v>
      </c>
      <c r="E123" s="5">
        <v>46226245857</v>
      </c>
      <c r="F123" s="5">
        <v>40596086455</v>
      </c>
      <c r="G123" s="5">
        <v>36278727382</v>
      </c>
      <c r="I123" s="5">
        <v>160879478368</v>
      </c>
      <c r="J123" s="5">
        <v>168618908957</v>
      </c>
      <c r="K123" s="5">
        <v>149595228038</v>
      </c>
      <c r="L123" s="5">
        <v>193088173352</v>
      </c>
      <c r="M123" s="5">
        <v>311267859921</v>
      </c>
      <c r="N123" s="5">
        <v>137605435647</v>
      </c>
      <c r="O123" s="5">
        <v>51905414191</v>
      </c>
      <c r="P123" s="5">
        <v>34917146166</v>
      </c>
      <c r="Q123" s="5">
        <v>9924969602</v>
      </c>
    </row>
    <row r="124" spans="2:17" ht="15.5" x14ac:dyDescent="0.35">
      <c r="C124" t="s">
        <v>143</v>
      </c>
      <c r="D124" s="5">
        <v>-27051502213</v>
      </c>
      <c r="E124" s="5">
        <v>-23857756677</v>
      </c>
      <c r="F124" s="5">
        <v>-20247712514</v>
      </c>
      <c r="G124" s="5">
        <v>-20572821227</v>
      </c>
      <c r="I124" s="5">
        <v>-82436614166</v>
      </c>
      <c r="J124" s="5">
        <v>-76443035560</v>
      </c>
      <c r="K124" s="5">
        <v>-73186677082</v>
      </c>
      <c r="L124" s="5">
        <v>-118568373158</v>
      </c>
      <c r="M124" s="5">
        <v>-185777654314</v>
      </c>
      <c r="N124" s="5">
        <v>-83115819299</v>
      </c>
      <c r="O124" s="5">
        <v>-27032967931</v>
      </c>
      <c r="P124" s="5">
        <v>-17980676450</v>
      </c>
      <c r="Q124" s="5">
        <v>-6772725607</v>
      </c>
    </row>
    <row r="125" spans="2:17" ht="15.5" x14ac:dyDescent="0.35">
      <c r="C125" t="s">
        <v>371</v>
      </c>
      <c r="D125" s="5">
        <v>-17041556129</v>
      </c>
      <c r="E125" s="5">
        <v>-15898548712</v>
      </c>
      <c r="F125" s="5">
        <v>-15783945534</v>
      </c>
      <c r="G125" s="5">
        <v>-13190576235</v>
      </c>
      <c r="I125" s="5">
        <v>-64099813629</v>
      </c>
      <c r="J125" s="5">
        <v>-62330008293</v>
      </c>
      <c r="K125" s="5">
        <v>-63131908429</v>
      </c>
      <c r="L125" s="5">
        <v>-61203133817</v>
      </c>
      <c r="M125" s="5">
        <v>-52746433431</v>
      </c>
      <c r="N125" s="5">
        <v>-21472692636</v>
      </c>
      <c r="O125" s="5">
        <v>-11515769664</v>
      </c>
      <c r="P125" s="5">
        <v>-8420720714</v>
      </c>
      <c r="Q125" s="5">
        <v>-3858154204</v>
      </c>
    </row>
    <row r="126" spans="2:17" ht="15.5" x14ac:dyDescent="0.35">
      <c r="C126" t="s">
        <v>966</v>
      </c>
      <c r="D126" s="5">
        <v>-991190137</v>
      </c>
      <c r="E126" s="5">
        <v>-878987152</v>
      </c>
      <c r="F126" s="5">
        <v>-972957737</v>
      </c>
      <c r="G126" s="5">
        <v>-968787971</v>
      </c>
      <c r="I126" s="5">
        <v>-3739061232</v>
      </c>
      <c r="J126" s="5">
        <v>-2613648038</v>
      </c>
      <c r="K126" s="5">
        <v>-475236455</v>
      </c>
    </row>
    <row r="127" spans="2:17" ht="15.5" x14ac:dyDescent="0.35">
      <c r="C127" t="s">
        <v>498</v>
      </c>
      <c r="D127" s="5">
        <v>10303610</v>
      </c>
      <c r="E127" s="5">
        <v>15992157</v>
      </c>
      <c r="G127" s="5">
        <v>-28363275</v>
      </c>
      <c r="I127" s="5">
        <v>53917799</v>
      </c>
      <c r="J127" s="5">
        <v>66288917</v>
      </c>
      <c r="K127" s="5">
        <v>392243567</v>
      </c>
      <c r="L127" s="5">
        <v>749545901</v>
      </c>
      <c r="M127" s="5">
        <v>2316510439</v>
      </c>
      <c r="N127" s="5">
        <v>166555844</v>
      </c>
      <c r="O127" s="5">
        <v>29345331</v>
      </c>
      <c r="P127" s="5">
        <v>37250703</v>
      </c>
      <c r="Q127" s="5">
        <v>31546203</v>
      </c>
    </row>
    <row r="128" spans="2:17" ht="15.5" x14ac:dyDescent="0.35">
      <c r="C128" t="s">
        <v>146</v>
      </c>
      <c r="K128" s="5">
        <v>-10076676</v>
      </c>
      <c r="L128" s="5">
        <v>-20082134792</v>
      </c>
      <c r="M128" s="5">
        <v>-16185374131</v>
      </c>
      <c r="N128" s="5">
        <v>-6955008589</v>
      </c>
      <c r="O128" s="5">
        <v>-2189688332</v>
      </c>
      <c r="P128" s="5">
        <v>-84900403</v>
      </c>
      <c r="Q128" s="5">
        <v>-37640670</v>
      </c>
    </row>
    <row r="129" spans="3:17" ht="15.5" x14ac:dyDescent="0.35">
      <c r="C129" t="s">
        <v>159</v>
      </c>
      <c r="D129" s="5">
        <v>-3292331465</v>
      </c>
      <c r="E129" s="5">
        <v>-257634937</v>
      </c>
      <c r="F129" s="5">
        <v>-131615661</v>
      </c>
      <c r="G129" s="5">
        <v>-799047410</v>
      </c>
      <c r="I129" s="5">
        <v>2195882881</v>
      </c>
      <c r="J129" s="5">
        <v>10846493642</v>
      </c>
      <c r="K129" s="5">
        <v>11439423709</v>
      </c>
      <c r="L129" s="5">
        <v>6856929676</v>
      </c>
      <c r="M129" s="5">
        <v>44874238941</v>
      </c>
      <c r="N129" s="5">
        <v>-2933169330</v>
      </c>
      <c r="O129" s="5">
        <v>17898889181</v>
      </c>
      <c r="P129" s="5">
        <v>-1772052216</v>
      </c>
      <c r="Q129" s="5">
        <v>1757010114</v>
      </c>
    </row>
    <row r="130" spans="3:17" ht="15.5" x14ac:dyDescent="0.35">
      <c r="C130" t="s">
        <v>160</v>
      </c>
      <c r="D130" s="5">
        <v>-705470059</v>
      </c>
      <c r="E130" s="5">
        <v>-391371563</v>
      </c>
      <c r="F130" s="5">
        <v>-3436192604</v>
      </c>
      <c r="G130" s="5">
        <v>-2607973821</v>
      </c>
      <c r="I130" s="5">
        <v>-8588282877</v>
      </c>
      <c r="J130" s="5">
        <v>-44180796101</v>
      </c>
      <c r="K130" s="5">
        <v>-42388769311</v>
      </c>
      <c r="L130" s="5">
        <v>-17550184225</v>
      </c>
      <c r="M130" s="5">
        <v>-75567561680</v>
      </c>
      <c r="N130" s="5">
        <v>-8150424706</v>
      </c>
      <c r="O130" s="5">
        <v>-29239161937</v>
      </c>
      <c r="P130" s="5">
        <v>-6462156405</v>
      </c>
      <c r="Q130" s="5">
        <v>-1036481004</v>
      </c>
    </row>
    <row r="131" spans="3:17" ht="15.5" x14ac:dyDescent="0.35">
      <c r="C131" t="s">
        <v>161</v>
      </c>
      <c r="D131" s="5">
        <v>-567883633</v>
      </c>
      <c r="E131" s="5">
        <v>-218667181</v>
      </c>
      <c r="F131" s="5">
        <v>-3257128626</v>
      </c>
      <c r="G131" s="5">
        <v>-2643790130</v>
      </c>
      <c r="I131" s="5">
        <v>-8073188180</v>
      </c>
      <c r="J131" s="5">
        <v>-43393735592</v>
      </c>
      <c r="K131" s="5">
        <v>-38324419311</v>
      </c>
      <c r="L131" s="5">
        <v>-34096192532</v>
      </c>
      <c r="M131" s="5">
        <v>-67841032639</v>
      </c>
      <c r="N131" s="5">
        <v>-5863647999</v>
      </c>
      <c r="O131" s="5">
        <v>-2782305066</v>
      </c>
      <c r="P131" s="5">
        <v>-3836704406</v>
      </c>
      <c r="Q131" s="5">
        <v>-327481004</v>
      </c>
    </row>
    <row r="132" spans="3:17" ht="15.5" x14ac:dyDescent="0.35">
      <c r="C132" t="s">
        <v>162</v>
      </c>
      <c r="D132" s="5">
        <v>-137586426</v>
      </c>
      <c r="E132" s="5">
        <v>-172704382</v>
      </c>
      <c r="F132" s="5">
        <v>-179063978</v>
      </c>
      <c r="G132" s="5">
        <v>-66904760</v>
      </c>
      <c r="I132" s="5">
        <v>-625815766</v>
      </c>
      <c r="J132" s="5">
        <v>-904177626</v>
      </c>
      <c r="K132" s="5">
        <v>-208000000</v>
      </c>
      <c r="L132" s="5">
        <v>-756800000</v>
      </c>
    </row>
    <row r="133" spans="3:17" ht="15.5" x14ac:dyDescent="0.35">
      <c r="C133" t="s">
        <v>734</v>
      </c>
    </row>
    <row r="134" spans="3:17" ht="15.5" x14ac:dyDescent="0.35">
      <c r="C134" t="s">
        <v>508</v>
      </c>
      <c r="L134" s="5">
        <v>25354115168</v>
      </c>
      <c r="M134" s="5">
        <v>-1219183446</v>
      </c>
      <c r="N134" s="5">
        <v>28137649529</v>
      </c>
      <c r="O134" s="5">
        <v>110000000</v>
      </c>
    </row>
    <row r="135" spans="3:17" ht="15.5" x14ac:dyDescent="0.35">
      <c r="C135" t="s">
        <v>329</v>
      </c>
      <c r="G135" s="5">
        <v>102721069</v>
      </c>
      <c r="I135" s="5">
        <v>110721069</v>
      </c>
      <c r="J135" s="5">
        <v>117117117</v>
      </c>
      <c r="K135" s="5">
        <v>649650000</v>
      </c>
    </row>
    <row r="136" spans="3:17" ht="15.5" x14ac:dyDescent="0.35">
      <c r="C136" t="s">
        <v>509</v>
      </c>
      <c r="K136" s="5">
        <v>-4506000000</v>
      </c>
      <c r="L136" s="5">
        <v>-7194500000</v>
      </c>
    </row>
    <row r="137" spans="3:17" ht="15.5" x14ac:dyDescent="0.35">
      <c r="C137" t="s">
        <v>510</v>
      </c>
      <c r="L137" s="5">
        <v>-856806861</v>
      </c>
      <c r="M137" s="5">
        <v>-6507345595</v>
      </c>
    </row>
    <row r="138" spans="3:17" ht="15.5" x14ac:dyDescent="0.35">
      <c r="C138" t="s">
        <v>408</v>
      </c>
      <c r="N138" s="5">
        <v>-30424426236</v>
      </c>
      <c r="O138" s="5">
        <v>-26566856871</v>
      </c>
      <c r="P138" s="5">
        <v>-2625451999</v>
      </c>
      <c r="Q138" s="5">
        <v>-709000000</v>
      </c>
    </row>
    <row r="139" spans="3:17" ht="15.5" x14ac:dyDescent="0.35">
      <c r="C139" t="s">
        <v>170</v>
      </c>
      <c r="D139" s="5">
        <v>-3292331465</v>
      </c>
      <c r="E139" s="5">
        <v>-257634937</v>
      </c>
      <c r="F139" s="5">
        <v>-131615661</v>
      </c>
      <c r="G139" s="5">
        <v>-799047410</v>
      </c>
      <c r="I139" s="5">
        <v>2195882881</v>
      </c>
      <c r="J139" s="5">
        <v>10846493642</v>
      </c>
      <c r="K139" s="5">
        <v>11439423709</v>
      </c>
      <c r="L139" s="5">
        <v>6856929676</v>
      </c>
      <c r="M139" s="5">
        <v>44874238941</v>
      </c>
      <c r="N139" s="5">
        <v>-2933169330</v>
      </c>
      <c r="O139" s="5">
        <v>17898889181</v>
      </c>
      <c r="P139" s="5">
        <v>-1772052216</v>
      </c>
      <c r="Q139" s="5">
        <v>1757010114</v>
      </c>
    </row>
    <row r="140" spans="3:17" ht="15.5" x14ac:dyDescent="0.35">
      <c r="C140" t="s">
        <v>434</v>
      </c>
      <c r="M140" s="5">
        <v>6296484548</v>
      </c>
      <c r="P140" s="5">
        <v>97762898</v>
      </c>
      <c r="Q140" s="5">
        <v>1757010114</v>
      </c>
    </row>
    <row r="141" spans="3:17" ht="15.5" x14ac:dyDescent="0.35">
      <c r="C141" t="s">
        <v>178</v>
      </c>
      <c r="I141" s="5">
        <v>5000000000</v>
      </c>
      <c r="J141" s="5">
        <v>15000000000</v>
      </c>
      <c r="K141" s="5">
        <v>38977881907</v>
      </c>
      <c r="L141" s="5">
        <v>11606017875</v>
      </c>
    </row>
    <row r="142" spans="3:17" ht="15.5" x14ac:dyDescent="0.35">
      <c r="C142" t="s">
        <v>181</v>
      </c>
      <c r="D142" s="5">
        <v>-58333333</v>
      </c>
      <c r="E142" s="5">
        <v>-50000000</v>
      </c>
      <c r="F142" s="5">
        <v>-43750000</v>
      </c>
      <c r="G142" s="5">
        <v>-31250000</v>
      </c>
      <c r="I142" s="5">
        <v>-152083333</v>
      </c>
      <c r="J142" s="5">
        <v>-31250000</v>
      </c>
      <c r="K142" s="5">
        <v>-21686359170</v>
      </c>
      <c r="L142" s="5">
        <v>-832932427</v>
      </c>
    </row>
    <row r="143" spans="3:17" ht="15.5" x14ac:dyDescent="0.35">
      <c r="C143" t="s">
        <v>511</v>
      </c>
      <c r="P143" s="5">
        <v>-1757010114</v>
      </c>
    </row>
    <row r="144" spans="3:17" ht="15.5" x14ac:dyDescent="0.35">
      <c r="C144" t="s">
        <v>512</v>
      </c>
    </row>
    <row r="145" spans="2:17" ht="15.5" x14ac:dyDescent="0.35">
      <c r="C145" t="s">
        <v>513</v>
      </c>
      <c r="D145" s="5">
        <v>-454066500</v>
      </c>
      <c r="E145" s="5">
        <v>-182955500</v>
      </c>
      <c r="F145" s="5">
        <v>-75525000</v>
      </c>
      <c r="G145" s="5">
        <v>-75525000</v>
      </c>
      <c r="I145" s="5">
        <v>-431030500</v>
      </c>
      <c r="J145" s="5">
        <v>-1409213413</v>
      </c>
      <c r="K145" s="5">
        <v>-3810122825</v>
      </c>
      <c r="L145" s="5">
        <v>-714595052</v>
      </c>
      <c r="M145" s="5">
        <v>-4253976560</v>
      </c>
      <c r="N145" s="5">
        <v>-369846785</v>
      </c>
      <c r="O145" s="5">
        <v>-5096090517</v>
      </c>
      <c r="P145" s="5">
        <v>-112805000</v>
      </c>
    </row>
    <row r="146" spans="2:17" ht="15.5" x14ac:dyDescent="0.35">
      <c r="C146" t="s">
        <v>514</v>
      </c>
      <c r="E146" s="5">
        <v>2196323849</v>
      </c>
      <c r="F146" s="5">
        <v>-2196323849</v>
      </c>
    </row>
    <row r="147" spans="2:17" ht="15.5" x14ac:dyDescent="0.35">
      <c r="C147" t="s">
        <v>533</v>
      </c>
      <c r="M147" s="5">
        <v>-6000000000</v>
      </c>
    </row>
    <row r="148" spans="2:17" ht="15.5" x14ac:dyDescent="0.35">
      <c r="C148" t="s">
        <v>185</v>
      </c>
      <c r="D148" s="5">
        <v>-2779931632</v>
      </c>
      <c r="E148" s="5">
        <v>-2221003286</v>
      </c>
      <c r="F148" s="5">
        <v>2183983188</v>
      </c>
      <c r="G148" s="5">
        <v>-692272410</v>
      </c>
      <c r="I148" s="5">
        <v>-2221003286</v>
      </c>
      <c r="J148" s="5">
        <v>-2713042945</v>
      </c>
      <c r="K148" s="5">
        <v>-2041976203</v>
      </c>
      <c r="L148" s="5">
        <v>-3201560720</v>
      </c>
      <c r="M148" s="5">
        <v>-646263585</v>
      </c>
      <c r="N148" s="5">
        <v>-2563322545</v>
      </c>
      <c r="O148" s="5">
        <v>-1755020302</v>
      </c>
    </row>
    <row r="149" spans="2:17" ht="15.5" x14ac:dyDescent="0.35">
      <c r="C149" t="s">
        <v>535</v>
      </c>
      <c r="M149" s="5">
        <v>6250000000</v>
      </c>
    </row>
    <row r="150" spans="2:17" ht="15.5" x14ac:dyDescent="0.35">
      <c r="C150" t="s">
        <v>518</v>
      </c>
      <c r="M150" s="5">
        <v>43227994538</v>
      </c>
      <c r="O150" s="5">
        <v>24750000000</v>
      </c>
    </row>
    <row r="151" spans="2:17" ht="15.5" x14ac:dyDescent="0.35">
      <c r="C151" t="s">
        <v>187</v>
      </c>
      <c r="D151" s="5">
        <v>-2361762777</v>
      </c>
      <c r="E151" s="5">
        <v>4957938973</v>
      </c>
      <c r="F151" s="5">
        <v>23662405</v>
      </c>
      <c r="G151" s="5">
        <v>-1888842557</v>
      </c>
      <c r="I151" s="5">
        <v>4265507144</v>
      </c>
      <c r="J151" s="5">
        <v>-6035796476</v>
      </c>
      <c r="K151" s="5">
        <v>-17765772639</v>
      </c>
      <c r="L151" s="5">
        <v>-16709177063</v>
      </c>
      <c r="M151" s="5">
        <v>28181585745</v>
      </c>
      <c r="N151" s="5">
        <v>15144876931</v>
      </c>
      <c r="O151" s="5">
        <v>-143939161</v>
      </c>
      <c r="P151" s="5">
        <v>233890681</v>
      </c>
      <c r="Q151" s="5">
        <v>8524434</v>
      </c>
    </row>
    <row r="152" spans="2:17" ht="15.5" x14ac:dyDescent="0.35">
      <c r="C152" t="s">
        <v>188</v>
      </c>
      <c r="D152" s="5">
        <v>8474617061</v>
      </c>
      <c r="I152" s="5">
        <v>4209109917</v>
      </c>
      <c r="J152" s="5">
        <v>10244906393</v>
      </c>
      <c r="K152" s="5">
        <v>28010679032</v>
      </c>
      <c r="L152" s="5">
        <v>44719856095</v>
      </c>
      <c r="M152" s="5">
        <v>16538270350</v>
      </c>
      <c r="N152" s="5">
        <v>1393393419</v>
      </c>
      <c r="O152" s="5">
        <v>1537332580</v>
      </c>
      <c r="P152" s="5">
        <v>1303441899</v>
      </c>
      <c r="Q152" s="5">
        <v>1294917465</v>
      </c>
    </row>
    <row r="153" spans="2:17" ht="15.5" x14ac:dyDescent="0.35">
      <c r="C153" t="s">
        <v>189</v>
      </c>
      <c r="D153" s="5">
        <v>6112854284</v>
      </c>
      <c r="E153" s="5">
        <v>4957938973</v>
      </c>
      <c r="F153" s="5">
        <v>23662405</v>
      </c>
      <c r="G153" s="5">
        <v>-1888842557</v>
      </c>
      <c r="I153" s="5">
        <v>8474617061</v>
      </c>
      <c r="J153" s="5">
        <v>4209109917</v>
      </c>
      <c r="K153" s="5">
        <v>10244906393</v>
      </c>
      <c r="L153" s="5">
        <v>28010679032</v>
      </c>
      <c r="M153" s="5">
        <v>44719856095</v>
      </c>
      <c r="N153" s="5">
        <v>16538270350</v>
      </c>
      <c r="O153" s="5">
        <v>1393393419</v>
      </c>
      <c r="P153" s="5">
        <v>1537332580</v>
      </c>
      <c r="Q153" s="5">
        <v>1303441899</v>
      </c>
    </row>
    <row r="155" spans="2:17" ht="15.5" x14ac:dyDescent="0.35">
      <c r="B155" t="s">
        <v>190</v>
      </c>
      <c r="C155" t="s">
        <v>11</v>
      </c>
      <c r="D155" s="5">
        <v>1250000000</v>
      </c>
      <c r="E155" s="5">
        <v>1250000000</v>
      </c>
      <c r="F155" s="5">
        <v>1250000000</v>
      </c>
      <c r="G155" s="5">
        <v>1250000000</v>
      </c>
      <c r="I155" s="5">
        <v>1250000000</v>
      </c>
      <c r="J155" s="5">
        <v>1250000000</v>
      </c>
      <c r="K155" s="5">
        <v>1250000000</v>
      </c>
      <c r="L155" s="5">
        <v>1250000000</v>
      </c>
      <c r="M155" s="5">
        <v>1250000000</v>
      </c>
      <c r="N155" s="5">
        <v>1000000000</v>
      </c>
      <c r="O155" s="5">
        <v>500000000</v>
      </c>
      <c r="P155" s="5">
        <v>0</v>
      </c>
      <c r="Q155" s="5">
        <v>0</v>
      </c>
    </row>
    <row r="156" spans="2:17" ht="15.5" x14ac:dyDescent="0.35">
      <c r="C156" t="s">
        <v>191</v>
      </c>
      <c r="D156" s="6">
        <v>-1.05</v>
      </c>
      <c r="E156" s="6">
        <v>4.47</v>
      </c>
      <c r="F156" s="6">
        <v>-0.42</v>
      </c>
      <c r="G156" s="6">
        <v>-0.32</v>
      </c>
    </row>
    <row r="157" spans="2:17" ht="15.5" x14ac:dyDescent="0.35">
      <c r="C157" t="s">
        <v>192</v>
      </c>
      <c r="D157" s="6">
        <v>-287.62</v>
      </c>
      <c r="E157" s="6">
        <v>41.16</v>
      </c>
      <c r="F157" s="6">
        <v>-345.24</v>
      </c>
      <c r="G157" s="6">
        <v>-481.25</v>
      </c>
    </row>
    <row r="158" spans="2:17" ht="15.5" x14ac:dyDescent="0.35">
      <c r="C158" t="s">
        <v>59</v>
      </c>
      <c r="D158" s="6">
        <v>9.07</v>
      </c>
      <c r="E158" s="6">
        <v>4.76</v>
      </c>
      <c r="F158" s="6">
        <v>4.38</v>
      </c>
      <c r="G158" s="6">
        <v>4.8499999999999996</v>
      </c>
    </row>
    <row r="159" spans="2:17" ht="15.5" x14ac:dyDescent="0.35">
      <c r="C159" t="s">
        <v>193</v>
      </c>
      <c r="D159" s="5">
        <v>2560000000</v>
      </c>
      <c r="E159" s="5">
        <v>7980000000</v>
      </c>
      <c r="F159" s="5">
        <v>3550000000</v>
      </c>
      <c r="G159" s="5">
        <v>3170000000</v>
      </c>
    </row>
    <row r="160" spans="2:17" ht="15.5" x14ac:dyDescent="0.35">
      <c r="C160" t="s">
        <v>194</v>
      </c>
      <c r="D160" s="6">
        <v>-4.0999999999999995E-3</v>
      </c>
      <c r="E160" s="6">
        <v>1.7500000000000002E-2</v>
      </c>
      <c r="F160" s="6">
        <v>-1.7000000000000001E-3</v>
      </c>
      <c r="G160" s="6">
        <v>-1.2999999999999999E-3</v>
      </c>
    </row>
    <row r="161" spans="3:7" ht="15.5" x14ac:dyDescent="0.35">
      <c r="C161" t="s">
        <v>195</v>
      </c>
      <c r="D161" s="6">
        <v>-6.5000000000000006E-3</v>
      </c>
      <c r="E161" s="6">
        <v>2.7400000000000001E-2</v>
      </c>
      <c r="F161" s="6">
        <v>-2.7000000000000001E-3</v>
      </c>
      <c r="G161" s="6">
        <v>-2.0999999999999999E-3</v>
      </c>
    </row>
    <row r="162" spans="3:7" ht="15.5" x14ac:dyDescent="0.35">
      <c r="C162" t="s">
        <v>196</v>
      </c>
      <c r="D162" s="6">
        <v>-1.6000000000000001E-3</v>
      </c>
      <c r="E162" s="6">
        <v>2.4900000000000002E-2</v>
      </c>
      <c r="F162" s="6">
        <v>1.9E-3</v>
      </c>
      <c r="G162" s="6">
        <v>-2.0999999999999999E-3</v>
      </c>
    </row>
    <row r="163" spans="3:7" ht="15.5" x14ac:dyDescent="0.35">
      <c r="C163" t="s">
        <v>197</v>
      </c>
    </row>
    <row r="164" spans="3:7" ht="15.5" x14ac:dyDescent="0.35">
      <c r="C164" t="s">
        <v>198</v>
      </c>
      <c r="D164" s="5">
        <v>203000000000</v>
      </c>
      <c r="E164" s="5">
        <v>204000000000</v>
      </c>
      <c r="F164" s="5">
        <v>193000000000</v>
      </c>
      <c r="G164" s="5">
        <v>194000000000</v>
      </c>
    </row>
    <row r="165" spans="3:7" ht="15.5" x14ac:dyDescent="0.35">
      <c r="C165" t="s">
        <v>199</v>
      </c>
      <c r="D165" s="6">
        <v>1.86</v>
      </c>
      <c r="E165" s="6">
        <v>1.1299999999999999</v>
      </c>
      <c r="F165" s="6">
        <v>0.94</v>
      </c>
      <c r="G165" s="6">
        <v>0.99</v>
      </c>
    </row>
    <row r="166" spans="3:7" ht="15.5" x14ac:dyDescent="0.35">
      <c r="C166" t="s">
        <v>200</v>
      </c>
      <c r="D166" s="6">
        <v>162.13999999999999</v>
      </c>
      <c r="E166" s="6">
        <v>163.19</v>
      </c>
      <c r="F166" s="6">
        <v>154.79</v>
      </c>
      <c r="G166" s="6">
        <v>155.19999999999999</v>
      </c>
    </row>
    <row r="167" spans="3:7" ht="15.5" x14ac:dyDescent="0.35">
      <c r="C167" t="s">
        <v>201</v>
      </c>
      <c r="D167" s="6">
        <v>1.86</v>
      </c>
      <c r="E167" s="6">
        <v>1.1299999999999999</v>
      </c>
      <c r="F167" s="6">
        <v>0.94</v>
      </c>
      <c r="G167" s="6">
        <v>0.99</v>
      </c>
    </row>
    <row r="168" spans="3:7" ht="15.5" x14ac:dyDescent="0.35">
      <c r="C168" t="s">
        <v>202</v>
      </c>
      <c r="D168" s="6">
        <v>162.13999999999999</v>
      </c>
      <c r="E168" s="6">
        <v>163.19</v>
      </c>
      <c r="F168" s="6">
        <v>154.79</v>
      </c>
      <c r="G168" s="6">
        <v>155.19999999999999</v>
      </c>
    </row>
    <row r="169" spans="3:7" ht="15.5" x14ac:dyDescent="0.35">
      <c r="C169" t="s">
        <v>203</v>
      </c>
      <c r="D169" s="5">
        <v>7000000000</v>
      </c>
      <c r="E169" s="5">
        <v>3000000000</v>
      </c>
      <c r="F169" s="5">
        <v>4000000000</v>
      </c>
      <c r="G169" s="5">
        <v>3000000000</v>
      </c>
    </row>
    <row r="170" spans="3:7" ht="15.5" x14ac:dyDescent="0.35">
      <c r="C170" t="s">
        <v>204</v>
      </c>
      <c r="D170" s="5">
        <v>51000000000</v>
      </c>
      <c r="E170" s="5">
        <v>51000000000</v>
      </c>
      <c r="F170" s="5">
        <v>51000000000</v>
      </c>
      <c r="G170" s="5">
        <v>51000000000</v>
      </c>
    </row>
    <row r="171" spans="3:7" ht="15.5" x14ac:dyDescent="0.35">
      <c r="C171" t="s">
        <v>205</v>
      </c>
      <c r="D171" s="5">
        <v>203000000000</v>
      </c>
      <c r="E171" s="5">
        <v>204000000000</v>
      </c>
      <c r="F171" s="5">
        <v>193000000000</v>
      </c>
      <c r="G171" s="5">
        <v>194000000000</v>
      </c>
    </row>
    <row r="172" spans="3:7" ht="15.5" x14ac:dyDescent="0.35">
      <c r="C172" t="s">
        <v>23</v>
      </c>
      <c r="D172" s="5">
        <v>57000000000</v>
      </c>
      <c r="E172" s="5">
        <v>54000000000</v>
      </c>
      <c r="F172" s="5">
        <v>55000000000</v>
      </c>
      <c r="G172" s="5">
        <v>54000000000</v>
      </c>
    </row>
    <row r="173" spans="3:7" ht="15.5" x14ac:dyDescent="0.35">
      <c r="C173" t="s">
        <v>20</v>
      </c>
      <c r="D173" s="5">
        <v>51000000000</v>
      </c>
      <c r="E173" s="5">
        <v>46000000000</v>
      </c>
      <c r="F173" s="5">
        <v>51000000000</v>
      </c>
      <c r="G173" s="5">
        <v>51000000000</v>
      </c>
    </row>
    <row r="174" spans="3:7" ht="15.5" x14ac:dyDescent="0.35">
      <c r="C174" t="s">
        <v>206</v>
      </c>
      <c r="D174" s="5">
        <v>61000000000</v>
      </c>
      <c r="E174" s="5">
        <v>64000000000</v>
      </c>
      <c r="F174" s="5">
        <v>61000000000</v>
      </c>
      <c r="G174" s="5">
        <v>62000000000</v>
      </c>
    </row>
    <row r="175" spans="3:7" ht="15.5" x14ac:dyDescent="0.35">
      <c r="C175" t="s">
        <v>207</v>
      </c>
      <c r="D175" s="5">
        <v>2000000000</v>
      </c>
      <c r="E175" s="5">
        <v>6000000000</v>
      </c>
      <c r="F175" s="5">
        <v>4000000000</v>
      </c>
      <c r="G175" s="5">
        <v>2000000000</v>
      </c>
    </row>
    <row r="176" spans="3:7" ht="15.5" x14ac:dyDescent="0.35">
      <c r="C176" t="s">
        <v>208</v>
      </c>
      <c r="D176" s="5">
        <v>-1000000000</v>
      </c>
      <c r="E176" s="5">
        <v>0</v>
      </c>
      <c r="F176" s="5">
        <v>-3000000000</v>
      </c>
      <c r="G176" s="5">
        <v>-3000000000</v>
      </c>
    </row>
    <row r="177" spans="3:17" ht="15.5" x14ac:dyDescent="0.35">
      <c r="C177" t="s">
        <v>12</v>
      </c>
      <c r="D177" s="5">
        <v>1000000000</v>
      </c>
      <c r="E177" s="5">
        <v>5000000000</v>
      </c>
      <c r="F177" s="5">
        <v>0</v>
      </c>
      <c r="G177" s="5">
        <v>-1000000000</v>
      </c>
    </row>
    <row r="178" spans="3:17" ht="15.5" x14ac:dyDescent="0.35">
      <c r="C178" t="s">
        <v>15</v>
      </c>
      <c r="D178" s="6">
        <v>0.85</v>
      </c>
      <c r="E178" s="6">
        <v>4.3099999999999996</v>
      </c>
      <c r="F178" s="6">
        <v>0.27</v>
      </c>
      <c r="G178" s="6">
        <v>-0.9</v>
      </c>
    </row>
    <row r="179" spans="3:17" ht="15.5" x14ac:dyDescent="0.35">
      <c r="C179" t="s">
        <v>44</v>
      </c>
      <c r="I179" s="6">
        <v>2.35</v>
      </c>
      <c r="J179" s="6">
        <v>0.6</v>
      </c>
      <c r="K179" s="6">
        <v>-10.92</v>
      </c>
      <c r="L179" s="6">
        <v>10.130000000000001</v>
      </c>
      <c r="M179" s="6">
        <v>51.44</v>
      </c>
      <c r="N179" s="6">
        <v>52.69</v>
      </c>
      <c r="O179" s="6">
        <v>18.55</v>
      </c>
      <c r="P179" s="6">
        <v>4632376.43</v>
      </c>
      <c r="Q179" s="6">
        <v>2763821.9</v>
      </c>
    </row>
    <row r="180" spans="3:17" ht="15.5" x14ac:dyDescent="0.35">
      <c r="C180" t="s">
        <v>58</v>
      </c>
      <c r="I180" s="6">
        <v>78.3</v>
      </c>
      <c r="J180" s="5">
        <v>325</v>
      </c>
      <c r="K180" s="6">
        <v>-22.53</v>
      </c>
      <c r="L180" s="6">
        <v>24.09</v>
      </c>
      <c r="M180" s="6">
        <v>14.48</v>
      </c>
      <c r="N180" s="5">
        <v>0</v>
      </c>
      <c r="O180" s="5">
        <v>0</v>
      </c>
      <c r="P180" s="5">
        <v>0</v>
      </c>
      <c r="Q180" s="5">
        <v>0</v>
      </c>
    </row>
    <row r="181" spans="3:17" ht="15.5" x14ac:dyDescent="0.35">
      <c r="C181" t="s">
        <v>61</v>
      </c>
      <c r="I181" s="6">
        <v>1.38</v>
      </c>
      <c r="J181" s="6">
        <v>1.49</v>
      </c>
      <c r="K181" s="6">
        <v>2.11</v>
      </c>
      <c r="L181" s="6">
        <v>1.58</v>
      </c>
      <c r="M181" s="6">
        <v>3.08</v>
      </c>
      <c r="N181" s="5">
        <v>0</v>
      </c>
      <c r="O181" s="5">
        <v>0</v>
      </c>
      <c r="P181" s="5">
        <v>0</v>
      </c>
      <c r="Q181" s="5">
        <v>0</v>
      </c>
    </row>
    <row r="182" spans="3:17" ht="15.5" x14ac:dyDescent="0.35">
      <c r="C182" t="s">
        <v>209</v>
      </c>
      <c r="I182" s="6">
        <v>16620000000.000002</v>
      </c>
      <c r="J182" s="5">
        <v>16840000000</v>
      </c>
      <c r="K182" s="5">
        <v>530000000</v>
      </c>
      <c r="L182" s="6">
        <v>32979999999.999996</v>
      </c>
      <c r="M182" s="5">
        <v>90280000000</v>
      </c>
      <c r="N182" s="5">
        <v>76600000000</v>
      </c>
      <c r="O182" s="5">
        <v>15430000000</v>
      </c>
      <c r="P182" s="5">
        <v>12830000000</v>
      </c>
    </row>
    <row r="183" spans="3:17" ht="15.5" x14ac:dyDescent="0.35">
      <c r="C183" t="s">
        <v>210</v>
      </c>
      <c r="I183" s="6">
        <v>9.1999999999999998E-3</v>
      </c>
      <c r="J183" s="6">
        <v>2.5000000000000001E-3</v>
      </c>
      <c r="K183" s="6">
        <v>-5.0300000000000004E-2</v>
      </c>
      <c r="L183" s="6">
        <v>5.28E-2</v>
      </c>
      <c r="M183" s="6">
        <v>0.26569999999999999</v>
      </c>
      <c r="N183" s="6">
        <v>0.39740000000000003</v>
      </c>
      <c r="O183" s="6">
        <v>0.15659999999999999</v>
      </c>
      <c r="P183" s="6">
        <v>0.37909999999999999</v>
      </c>
      <c r="Q183" s="6">
        <v>0.1628</v>
      </c>
    </row>
    <row r="184" spans="3:17" ht="15.5" x14ac:dyDescent="0.35">
      <c r="C184" t="s">
        <v>211</v>
      </c>
      <c r="I184" s="6">
        <v>1.44E-2</v>
      </c>
      <c r="J184" s="6">
        <v>3.8E-3</v>
      </c>
      <c r="K184" s="6">
        <v>-6.9800000000000001E-2</v>
      </c>
      <c r="L184" s="6">
        <v>6.0199999999999997E-2</v>
      </c>
      <c r="M184" s="6">
        <v>0.31859999999999999</v>
      </c>
      <c r="N184" s="6">
        <v>0.53180000000000005</v>
      </c>
      <c r="O184" s="6">
        <v>0.1996</v>
      </c>
      <c r="P184" s="6">
        <v>0.69840000000000002</v>
      </c>
      <c r="Q184" s="6">
        <v>0.4294</v>
      </c>
    </row>
    <row r="185" spans="3:17" ht="15.5" x14ac:dyDescent="0.35">
      <c r="C185" t="s">
        <v>212</v>
      </c>
      <c r="I185" s="6">
        <v>1.8600000000000002E-2</v>
      </c>
      <c r="J185" s="6">
        <v>7.3000000000000001E-3</v>
      </c>
      <c r="K185" s="6">
        <v>-5.7999999999999996E-2</v>
      </c>
      <c r="L185" s="6">
        <v>6.9400000000000003E-2</v>
      </c>
      <c r="M185" s="6">
        <v>0.51200000000000001</v>
      </c>
      <c r="N185" s="6">
        <v>0.90969999999999995</v>
      </c>
      <c r="O185" s="6">
        <v>0.41320000000000001</v>
      </c>
      <c r="P185" s="6">
        <v>1.3129</v>
      </c>
      <c r="Q185" s="6">
        <v>0.73260000000000003</v>
      </c>
    </row>
    <row r="186" spans="3:17" ht="15.5" x14ac:dyDescent="0.35">
      <c r="C186" t="s">
        <v>213</v>
      </c>
    </row>
    <row r="187" spans="3:17" ht="15.5" x14ac:dyDescent="0.35">
      <c r="C187" t="s">
        <v>55</v>
      </c>
      <c r="I187" s="6">
        <v>1.1299999999999999</v>
      </c>
      <c r="J187" s="6">
        <v>1.24</v>
      </c>
      <c r="K187" s="6">
        <v>1.57</v>
      </c>
      <c r="L187" s="6">
        <v>1.45</v>
      </c>
      <c r="M187" s="6">
        <v>4.6100000000000003</v>
      </c>
      <c r="N187" s="5">
        <v>0</v>
      </c>
      <c r="O187" s="5">
        <v>0</v>
      </c>
      <c r="P187" s="5">
        <v>0</v>
      </c>
      <c r="Q187" s="5">
        <v>0</v>
      </c>
    </row>
    <row r="188" spans="3:17" ht="15.5" x14ac:dyDescent="0.35">
      <c r="C188" t="s">
        <v>52</v>
      </c>
      <c r="I188" s="6">
        <v>163.19</v>
      </c>
      <c r="J188" s="6">
        <v>156.91</v>
      </c>
      <c r="K188" s="6">
        <v>156.47</v>
      </c>
      <c r="L188" s="6">
        <v>168.34</v>
      </c>
      <c r="M188" s="6">
        <v>161.44</v>
      </c>
      <c r="N188" s="6">
        <v>99.07</v>
      </c>
      <c r="O188" s="6">
        <v>92.92</v>
      </c>
      <c r="P188" s="6">
        <v>6632792.9699999997</v>
      </c>
      <c r="Q188" s="6">
        <v>6436737.5899999999</v>
      </c>
    </row>
    <row r="189" spans="3:17" ht="15.5" x14ac:dyDescent="0.35">
      <c r="C189" t="s">
        <v>214</v>
      </c>
      <c r="I189" s="6">
        <v>1.1299999999999999</v>
      </c>
      <c r="J189" s="6">
        <v>1.24</v>
      </c>
      <c r="K189" s="6">
        <v>1.57</v>
      </c>
      <c r="L189" s="6">
        <v>1.45</v>
      </c>
      <c r="M189" s="6">
        <v>4.6100000000000003</v>
      </c>
      <c r="N189" s="5">
        <v>0</v>
      </c>
      <c r="O189" s="5">
        <v>0</v>
      </c>
      <c r="P189" s="5">
        <v>0</v>
      </c>
      <c r="Q189" s="5">
        <v>0</v>
      </c>
    </row>
    <row r="190" spans="3:17" ht="15.5" x14ac:dyDescent="0.35">
      <c r="C190" t="s">
        <v>215</v>
      </c>
      <c r="I190" s="6">
        <v>163.19</v>
      </c>
      <c r="J190" s="6">
        <v>156.91</v>
      </c>
      <c r="K190" s="6">
        <v>156.47</v>
      </c>
      <c r="L190" s="6">
        <v>168.34</v>
      </c>
      <c r="M190" s="6">
        <v>161.44</v>
      </c>
      <c r="N190" s="6">
        <v>99.07</v>
      </c>
      <c r="O190" s="6">
        <v>92.92</v>
      </c>
      <c r="P190" s="6">
        <v>6632792.9699999997</v>
      </c>
      <c r="Q190" s="6">
        <v>6436737.5899999999</v>
      </c>
    </row>
    <row r="191" spans="3:17" ht="15.5" x14ac:dyDescent="0.35">
      <c r="C191" t="s">
        <v>216</v>
      </c>
      <c r="I191" s="5">
        <v>3000000000</v>
      </c>
      <c r="J191" s="5">
        <v>1000000000</v>
      </c>
      <c r="K191" s="5">
        <v>1000000000</v>
      </c>
      <c r="L191" s="5">
        <v>2000000000</v>
      </c>
      <c r="M191" s="5">
        <v>1000000000</v>
      </c>
      <c r="N191" s="5">
        <v>0</v>
      </c>
      <c r="O191" s="5">
        <v>0</v>
      </c>
      <c r="P191" s="5">
        <v>5000000000</v>
      </c>
      <c r="Q191" s="5">
        <v>0</v>
      </c>
    </row>
    <row r="192" spans="3:17" ht="15.5" x14ac:dyDescent="0.35">
      <c r="C192" t="s">
        <v>217</v>
      </c>
      <c r="I192" s="5">
        <v>51000000000</v>
      </c>
      <c r="J192" s="5">
        <v>46000000000</v>
      </c>
      <c r="K192" s="5">
        <v>32000000000</v>
      </c>
      <c r="L192" s="5">
        <v>10000000000</v>
      </c>
      <c r="M192" s="5">
        <v>1000000000</v>
      </c>
      <c r="N192" s="5">
        <v>0</v>
      </c>
      <c r="O192" s="5">
        <v>0</v>
      </c>
    </row>
    <row r="193" spans="2:17" ht="15.5" x14ac:dyDescent="0.35">
      <c r="C193" t="s">
        <v>25</v>
      </c>
      <c r="I193" s="5">
        <v>54000000000</v>
      </c>
      <c r="J193" s="5">
        <v>47000000000</v>
      </c>
      <c r="K193" s="5">
        <v>32000000000</v>
      </c>
      <c r="L193" s="5">
        <v>12000000000</v>
      </c>
      <c r="M193" s="5">
        <v>1000000000</v>
      </c>
      <c r="N193" s="5">
        <v>0</v>
      </c>
      <c r="O193" s="5">
        <v>1000000000</v>
      </c>
      <c r="P193" s="5">
        <v>5000000000</v>
      </c>
      <c r="Q193" s="5">
        <v>0</v>
      </c>
    </row>
    <row r="194" spans="2:17" ht="15.5" x14ac:dyDescent="0.35">
      <c r="C194" t="s">
        <v>22</v>
      </c>
      <c r="I194" s="5">
        <v>46000000000</v>
      </c>
      <c r="J194" s="5">
        <v>42000000000</v>
      </c>
      <c r="K194" s="5">
        <v>22000000000</v>
      </c>
      <c r="L194" s="5">
        <v>-16000000000</v>
      </c>
      <c r="M194" s="5">
        <v>-44000000000</v>
      </c>
      <c r="N194" s="5">
        <v>-16000000000</v>
      </c>
      <c r="O194" s="5">
        <v>-1000000000</v>
      </c>
      <c r="P194" s="5">
        <v>4000000000</v>
      </c>
      <c r="Q194" s="5">
        <v>-1000000000</v>
      </c>
    </row>
    <row r="195" spans="2:17" ht="15.5" x14ac:dyDescent="0.35">
      <c r="C195" t="s">
        <v>218</v>
      </c>
      <c r="I195" s="5">
        <v>64000000000</v>
      </c>
      <c r="J195" s="5">
        <v>57000000000</v>
      </c>
      <c r="K195" s="5">
        <v>73000000000</v>
      </c>
      <c r="L195" s="5">
        <v>108000000000</v>
      </c>
      <c r="M195" s="5">
        <v>127000000000</v>
      </c>
      <c r="N195" s="5">
        <v>75000000000</v>
      </c>
      <c r="O195" s="5">
        <v>2000000000</v>
      </c>
      <c r="P195" s="5">
        <v>0</v>
      </c>
      <c r="Q195" s="5">
        <v>4000000000</v>
      </c>
    </row>
    <row r="196" spans="2:17" ht="15.5" x14ac:dyDescent="0.35">
      <c r="C196" t="s">
        <v>219</v>
      </c>
      <c r="I196" s="5">
        <v>11000000000</v>
      </c>
      <c r="J196" s="5">
        <v>27000000000</v>
      </c>
      <c r="K196" s="5">
        <v>13000000000</v>
      </c>
      <c r="L196" s="5">
        <v>-6000000000</v>
      </c>
      <c r="M196" s="5">
        <v>59000000000</v>
      </c>
      <c r="N196" s="5">
        <v>26000000000</v>
      </c>
      <c r="O196" s="5">
        <v>11000000000</v>
      </c>
      <c r="P196" s="5">
        <v>8000000000</v>
      </c>
      <c r="Q196" s="5">
        <v>-1000000000</v>
      </c>
    </row>
    <row r="197" spans="2:17" ht="15.5" x14ac:dyDescent="0.35">
      <c r="C197" t="s">
        <v>220</v>
      </c>
      <c r="I197" s="5">
        <v>-8000000000</v>
      </c>
      <c r="J197" s="5">
        <v>-43000000000</v>
      </c>
      <c r="K197" s="5">
        <v>-38000000000</v>
      </c>
      <c r="L197" s="5">
        <v>-34000000000</v>
      </c>
      <c r="M197" s="5">
        <v>-68000000000</v>
      </c>
      <c r="N197" s="5">
        <v>-6000000000</v>
      </c>
      <c r="O197" s="5">
        <v>-3000000000</v>
      </c>
      <c r="P197" s="5">
        <v>-4000000000</v>
      </c>
      <c r="Q197" s="5">
        <v>0</v>
      </c>
    </row>
    <row r="198" spans="2:17" ht="15.5" x14ac:dyDescent="0.35">
      <c r="C198" t="s">
        <v>14</v>
      </c>
      <c r="I198" s="5">
        <v>3000000000</v>
      </c>
      <c r="J198" s="5">
        <v>-16000000000</v>
      </c>
      <c r="K198" s="5">
        <v>-25000000000</v>
      </c>
      <c r="L198" s="5">
        <v>-40000000000</v>
      </c>
      <c r="M198" s="5">
        <v>-9000000000</v>
      </c>
      <c r="N198" s="5">
        <v>20000000000</v>
      </c>
      <c r="O198" s="5">
        <v>8000000000</v>
      </c>
      <c r="P198" s="5">
        <v>5000000000</v>
      </c>
      <c r="Q198" s="5">
        <v>-1000000000</v>
      </c>
    </row>
    <row r="199" spans="2:17" ht="15.5" x14ac:dyDescent="0.35">
      <c r="C199" t="s">
        <v>16</v>
      </c>
      <c r="I199" s="6">
        <v>2.0699999999999998</v>
      </c>
      <c r="J199" s="6">
        <v>-12.88</v>
      </c>
      <c r="K199" s="6">
        <v>-20.11</v>
      </c>
      <c r="L199" s="6">
        <v>-32.090000000000003</v>
      </c>
      <c r="M199" s="6">
        <v>-7.17</v>
      </c>
      <c r="N199" s="6">
        <v>20.36</v>
      </c>
      <c r="O199" s="6">
        <v>16.829999999999998</v>
      </c>
      <c r="P199" s="6">
        <v>2315697.4500000002</v>
      </c>
      <c r="Q199" s="6">
        <v>-2078971.36</v>
      </c>
    </row>
    <row r="201" spans="2:17" ht="15.5" x14ac:dyDescent="0.35">
      <c r="B201" t="s">
        <v>221</v>
      </c>
      <c r="C201" t="s">
        <v>222</v>
      </c>
      <c r="D201" s="5">
        <v>-1000000000</v>
      </c>
      <c r="E201" s="5">
        <v>6000000000</v>
      </c>
      <c r="F201" s="5">
        <v>-522000000</v>
      </c>
      <c r="G201" s="5">
        <v>-404000000</v>
      </c>
      <c r="H201" s="5">
        <v>-5000000000</v>
      </c>
      <c r="I201" s="5">
        <v>3000000000</v>
      </c>
      <c r="J201" s="5">
        <v>747000000</v>
      </c>
      <c r="K201" s="5">
        <v>-14000000000</v>
      </c>
      <c r="L201" s="5">
        <v>13000000000</v>
      </c>
      <c r="M201" s="5">
        <v>64000000000</v>
      </c>
      <c r="N201" s="5">
        <v>53000000000</v>
      </c>
      <c r="O201" s="5">
        <v>9000000000</v>
      </c>
      <c r="P201" s="5">
        <v>9000000000</v>
      </c>
      <c r="Q201" s="5">
        <v>1000000000</v>
      </c>
    </row>
    <row r="202" spans="2:17" ht="15.5" x14ac:dyDescent="0.35">
      <c r="C202" t="s">
        <v>223</v>
      </c>
      <c r="H202" s="5">
        <v>3000000000</v>
      </c>
      <c r="I202" s="5">
        <v>3000000000</v>
      </c>
      <c r="J202" s="5">
        <v>747000000</v>
      </c>
      <c r="K202" s="5">
        <v>-14000000000</v>
      </c>
      <c r="L202" s="5">
        <v>13000000000</v>
      </c>
      <c r="M202" s="5">
        <v>64000000000</v>
      </c>
      <c r="N202" s="5">
        <v>53000000000</v>
      </c>
      <c r="O202" s="5">
        <v>9000000000</v>
      </c>
      <c r="P202" s="5">
        <v>9000000000</v>
      </c>
    </row>
    <row r="203" spans="2:17" ht="15.5" x14ac:dyDescent="0.35">
      <c r="C203" t="s">
        <v>224</v>
      </c>
      <c r="N203" s="6">
        <v>4.8</v>
      </c>
    </row>
    <row r="204" spans="2:17" ht="15.5" x14ac:dyDescent="0.35">
      <c r="C204" t="s">
        <v>63</v>
      </c>
      <c r="N204" s="6">
        <v>0.1139</v>
      </c>
    </row>
    <row r="205" spans="2:17" ht="15.5" x14ac:dyDescent="0.35">
      <c r="C205" t="s">
        <v>225</v>
      </c>
      <c r="N205" s="6">
        <v>4.4000000000000003E-3</v>
      </c>
    </row>
    <row r="206" spans="2:17" ht="15.5" x14ac:dyDescent="0.35">
      <c r="C206" t="s">
        <v>43</v>
      </c>
      <c r="D206" s="6">
        <v>-0.96</v>
      </c>
      <c r="E206" s="6">
        <v>4.0599999999999996</v>
      </c>
      <c r="F206" s="6">
        <v>-0.38</v>
      </c>
      <c r="G206" s="6">
        <v>-0.28999999999999998</v>
      </c>
      <c r="H206" s="6">
        <v>-3.83</v>
      </c>
      <c r="I206" s="6">
        <v>2.14</v>
      </c>
      <c r="J206" s="6">
        <v>0.54</v>
      </c>
      <c r="K206" s="6">
        <v>-9.93</v>
      </c>
      <c r="L206" s="6">
        <v>9.2100000000000009</v>
      </c>
      <c r="M206" s="6">
        <v>46.77</v>
      </c>
      <c r="N206" s="6">
        <v>38.32</v>
      </c>
      <c r="O206" s="6">
        <v>6.75</v>
      </c>
      <c r="P206" s="6">
        <v>6.74</v>
      </c>
      <c r="Q206" s="6">
        <v>1.01</v>
      </c>
    </row>
    <row r="207" spans="2:17" ht="15.5" x14ac:dyDescent="0.35">
      <c r="C207" t="s">
        <v>226</v>
      </c>
      <c r="H207" s="6">
        <v>2.4300000000000002</v>
      </c>
      <c r="I207" s="6">
        <v>2.14</v>
      </c>
      <c r="J207" s="6">
        <v>0.54</v>
      </c>
      <c r="K207" s="6">
        <v>-9.93</v>
      </c>
      <c r="L207" s="6">
        <v>9.2100000000000009</v>
      </c>
      <c r="M207" s="6">
        <v>46.77</v>
      </c>
      <c r="N207" s="6">
        <v>38.32</v>
      </c>
      <c r="O207" s="6">
        <v>6.75</v>
      </c>
      <c r="P207" s="6">
        <v>6.74</v>
      </c>
    </row>
    <row r="208" spans="2:17" ht="15.5" x14ac:dyDescent="0.35">
      <c r="C208" t="s">
        <v>65</v>
      </c>
      <c r="N208" s="6">
        <v>4.8</v>
      </c>
    </row>
    <row r="209" spans="3:17" ht="15.5" x14ac:dyDescent="0.35">
      <c r="C209" t="s">
        <v>227</v>
      </c>
      <c r="N209" s="6">
        <v>0.1139</v>
      </c>
    </row>
    <row r="210" spans="3:17" ht="15.5" x14ac:dyDescent="0.35">
      <c r="C210" t="s">
        <v>228</v>
      </c>
      <c r="N210" s="6">
        <v>4.4000000000000003E-3</v>
      </c>
    </row>
    <row r="211" spans="3:17" ht="15.5" x14ac:dyDescent="0.35">
      <c r="C211" t="s">
        <v>229</v>
      </c>
      <c r="D211" s="5">
        <v>42000000000</v>
      </c>
      <c r="E211" s="5">
        <v>48000000000</v>
      </c>
      <c r="F211" s="5">
        <v>41000000000</v>
      </c>
      <c r="G211" s="5">
        <v>40000000000</v>
      </c>
      <c r="H211" s="5">
        <v>167000000000</v>
      </c>
      <c r="I211" s="5">
        <v>167000000000</v>
      </c>
      <c r="J211" s="5">
        <v>163000000000</v>
      </c>
      <c r="K211" s="5">
        <v>146000000000</v>
      </c>
      <c r="L211" s="5">
        <v>193000000000</v>
      </c>
      <c r="M211" s="5">
        <v>302000000000</v>
      </c>
      <c r="N211" s="5">
        <v>183000000000</v>
      </c>
      <c r="O211" s="5">
        <v>51000000000</v>
      </c>
      <c r="P211" s="5">
        <v>39000000000</v>
      </c>
      <c r="Q211" s="5">
        <v>14000000000</v>
      </c>
    </row>
    <row r="212" spans="3:17" ht="15.5" x14ac:dyDescent="0.35">
      <c r="C212" t="s">
        <v>230</v>
      </c>
      <c r="H212" s="5">
        <v>171000000000</v>
      </c>
      <c r="I212" s="5">
        <v>167000000000</v>
      </c>
      <c r="J212" s="5">
        <v>163000000000</v>
      </c>
      <c r="K212" s="5">
        <v>146000000000</v>
      </c>
      <c r="L212" s="5">
        <v>193000000000</v>
      </c>
      <c r="M212" s="5">
        <v>302000000000</v>
      </c>
      <c r="N212" s="5">
        <v>183000000000</v>
      </c>
      <c r="O212" s="5">
        <v>51000000000</v>
      </c>
      <c r="P212" s="5">
        <v>39000000000</v>
      </c>
    </row>
    <row r="213" spans="3:17" ht="15.5" x14ac:dyDescent="0.35">
      <c r="C213" t="s">
        <v>231</v>
      </c>
      <c r="N213" s="6">
        <v>4.8</v>
      </c>
    </row>
    <row r="214" spans="3:17" ht="15.5" x14ac:dyDescent="0.35">
      <c r="C214" t="s">
        <v>232</v>
      </c>
      <c r="N214" s="6">
        <v>0.1139</v>
      </c>
    </row>
    <row r="215" spans="3:17" ht="15.5" x14ac:dyDescent="0.35">
      <c r="C215" t="s">
        <v>233</v>
      </c>
      <c r="N215" s="6">
        <v>4.4000000000000003E-3</v>
      </c>
    </row>
    <row r="216" spans="3:17" ht="15.5" x14ac:dyDescent="0.35">
      <c r="C216" t="s">
        <v>234</v>
      </c>
      <c r="I216" s="6">
        <v>-61.64</v>
      </c>
    </row>
    <row r="217" spans="3:17" ht="15.5" x14ac:dyDescent="0.35">
      <c r="C217" t="s">
        <v>235</v>
      </c>
      <c r="I217" s="6">
        <v>96.97</v>
      </c>
    </row>
    <row r="218" spans="3:17" ht="15.5" x14ac:dyDescent="0.35">
      <c r="C218" t="s">
        <v>236</v>
      </c>
      <c r="I218" s="6">
        <v>7.42</v>
      </c>
    </row>
    <row r="219" spans="3:17" ht="15.5" x14ac:dyDescent="0.35">
      <c r="C219" t="s">
        <v>237</v>
      </c>
      <c r="I219" s="6">
        <v>1.03E-2</v>
      </c>
    </row>
    <row r="220" spans="3:17" ht="15.5" x14ac:dyDescent="0.35">
      <c r="C220" t="s">
        <v>238</v>
      </c>
      <c r="I220" s="6">
        <v>1.9</v>
      </c>
    </row>
    <row r="221" spans="3:17" ht="15.5" x14ac:dyDescent="0.35">
      <c r="C221" t="s">
        <v>239</v>
      </c>
      <c r="I221" s="6">
        <v>1.6</v>
      </c>
    </row>
    <row r="222" spans="3:17" ht="15.5" x14ac:dyDescent="0.35">
      <c r="C222" t="s">
        <v>240</v>
      </c>
      <c r="I222" s="6">
        <v>26.27</v>
      </c>
    </row>
    <row r="223" spans="3:17" ht="15.5" x14ac:dyDescent="0.35">
      <c r="C223" t="s">
        <v>241</v>
      </c>
      <c r="I223" s="6">
        <v>57.28</v>
      </c>
    </row>
    <row r="224" spans="3:17" ht="15.5" x14ac:dyDescent="0.35">
      <c r="C224" t="s">
        <v>242</v>
      </c>
      <c r="I224" s="6">
        <v>64.849999999999994</v>
      </c>
    </row>
    <row r="225" spans="3:9" ht="15.5" x14ac:dyDescent="0.35">
      <c r="C225" t="s">
        <v>243</v>
      </c>
      <c r="I225" s="5">
        <v>22</v>
      </c>
    </row>
    <row r="226" spans="3:9" ht="15.5" x14ac:dyDescent="0.35">
      <c r="C226" t="s">
        <v>244</v>
      </c>
      <c r="I226" s="6">
        <v>0.32</v>
      </c>
    </row>
    <row r="227" spans="3:9" ht="15.5" x14ac:dyDescent="0.35">
      <c r="C227" t="s">
        <v>245</v>
      </c>
      <c r="I227" s="6">
        <v>-2.4500000000000002</v>
      </c>
    </row>
    <row r="228" spans="3:9" ht="15.5" x14ac:dyDescent="0.35">
      <c r="C228" t="s">
        <v>246</v>
      </c>
      <c r="I228" s="6">
        <v>2.4300000000000002</v>
      </c>
    </row>
    <row r="229" spans="3:9" ht="15.5" x14ac:dyDescent="0.35">
      <c r="C229" t="s">
        <v>247</v>
      </c>
      <c r="I229" s="6">
        <v>-3.83</v>
      </c>
    </row>
    <row r="230" spans="3:9" ht="15.5" x14ac:dyDescent="0.35">
      <c r="C230" t="s">
        <v>248</v>
      </c>
      <c r="I230" s="6">
        <v>124.41</v>
      </c>
    </row>
    <row r="231" spans="3:9" ht="15.5" x14ac:dyDescent="0.35">
      <c r="C231" t="s">
        <v>249</v>
      </c>
      <c r="D231" s="6">
        <v>4.45</v>
      </c>
    </row>
    <row r="232" spans="3:9" ht="15.5" x14ac:dyDescent="0.35">
      <c r="C232" t="s">
        <v>250</v>
      </c>
      <c r="I232" s="6">
        <v>147.4</v>
      </c>
    </row>
    <row r="233" spans="3:9" ht="15.5" x14ac:dyDescent="0.35">
      <c r="C233" t="s">
        <v>251</v>
      </c>
      <c r="I233" s="6">
        <v>4.12</v>
      </c>
    </row>
    <row r="234" spans="3:9" ht="15.5" x14ac:dyDescent="0.35">
      <c r="C234" t="s">
        <v>252</v>
      </c>
      <c r="D234" s="6">
        <v>2.89</v>
      </c>
    </row>
    <row r="235" spans="3:9" ht="15.5" x14ac:dyDescent="0.35">
      <c r="C235" t="s">
        <v>253</v>
      </c>
      <c r="D235" s="6">
        <v>2.67</v>
      </c>
    </row>
    <row r="236" spans="3:9" ht="15.5" x14ac:dyDescent="0.35">
      <c r="C236" t="s">
        <v>254</v>
      </c>
      <c r="D236" s="6">
        <v>0.28000000000000003</v>
      </c>
    </row>
    <row r="237" spans="3:9" ht="15.5" x14ac:dyDescent="0.35">
      <c r="C237" t="s">
        <v>255</v>
      </c>
      <c r="D237" s="6">
        <v>0.25</v>
      </c>
    </row>
    <row r="238" spans="3:9" ht="15.5" x14ac:dyDescent="0.35">
      <c r="C238" t="s">
        <v>256</v>
      </c>
      <c r="D238" s="6">
        <v>0.56999999999999995</v>
      </c>
    </row>
    <row r="239" spans="3:9" ht="15.5" x14ac:dyDescent="0.35">
      <c r="C239" t="s">
        <v>257</v>
      </c>
      <c r="D239" s="6">
        <v>0.18</v>
      </c>
    </row>
    <row r="240" spans="3:9" ht="15.5" x14ac:dyDescent="0.35">
      <c r="C240" t="s">
        <v>258</v>
      </c>
      <c r="D240" s="6">
        <v>1.57</v>
      </c>
    </row>
    <row r="241" spans="3:9" ht="15.5" x14ac:dyDescent="0.35">
      <c r="C241" t="s">
        <v>12</v>
      </c>
      <c r="D241" s="5">
        <v>1000000000</v>
      </c>
    </row>
    <row r="242" spans="3:9" ht="15.5" x14ac:dyDescent="0.35">
      <c r="C242" t="s">
        <v>260</v>
      </c>
      <c r="I242" s="6">
        <v>4.5999999999999996</v>
      </c>
    </row>
    <row r="243" spans="3:9" ht="15.5" x14ac:dyDescent="0.35">
      <c r="C243" t="s">
        <v>261</v>
      </c>
      <c r="I243" s="6">
        <v>1.0500000000000001E-2</v>
      </c>
    </row>
    <row r="244" spans="3:9" ht="15.5" x14ac:dyDescent="0.35">
      <c r="C244" t="s">
        <v>262</v>
      </c>
      <c r="I244" s="6">
        <v>1.6500000000000001E-2</v>
      </c>
    </row>
    <row r="245" spans="3:9" ht="15.5" x14ac:dyDescent="0.35">
      <c r="C245" t="s">
        <v>263</v>
      </c>
      <c r="I245" s="6">
        <v>2.29E-2</v>
      </c>
    </row>
    <row r="246" spans="3:9" ht="15.5" x14ac:dyDescent="0.35">
      <c r="C246" t="s">
        <v>264</v>
      </c>
      <c r="I246" s="6">
        <v>1.47E-2</v>
      </c>
    </row>
    <row r="247" spans="3:9" ht="15.5" x14ac:dyDescent="0.35">
      <c r="C247" t="s">
        <v>265</v>
      </c>
      <c r="D247" s="6">
        <v>99.14</v>
      </c>
    </row>
    <row r="248" spans="3:9" ht="15.5" x14ac:dyDescent="0.35">
      <c r="C248" t="s">
        <v>266</v>
      </c>
      <c r="D248" s="6">
        <v>26.36</v>
      </c>
    </row>
    <row r="249" spans="3:9" ht="15.5" x14ac:dyDescent="0.35">
      <c r="C249" t="s">
        <v>340</v>
      </c>
      <c r="D249" s="6">
        <v>43.46</v>
      </c>
    </row>
    <row r="250" spans="3:9" ht="15.5" x14ac:dyDescent="0.35">
      <c r="C250" t="s">
        <v>267</v>
      </c>
      <c r="D250" s="6">
        <v>82.04</v>
      </c>
    </row>
    <row r="251" spans="3:9" ht="15.5" x14ac:dyDescent="0.35">
      <c r="C251" t="s">
        <v>268</v>
      </c>
      <c r="D251" s="6">
        <v>0.92</v>
      </c>
    </row>
    <row r="252" spans="3:9" ht="15.5" x14ac:dyDescent="0.35">
      <c r="C252" t="s">
        <v>269</v>
      </c>
      <c r="I252" s="6">
        <v>0.54</v>
      </c>
    </row>
    <row r="253" spans="3:9" ht="15.5" x14ac:dyDescent="0.35">
      <c r="C253" t="s">
        <v>270</v>
      </c>
      <c r="I253" s="6">
        <v>13.41</v>
      </c>
    </row>
    <row r="254" spans="3:9" ht="15.5" x14ac:dyDescent="0.35">
      <c r="C254" t="s">
        <v>39</v>
      </c>
      <c r="I254" s="5">
        <v>325000000000</v>
      </c>
    </row>
    <row r="255" spans="3:9" ht="15.5" x14ac:dyDescent="0.35">
      <c r="C255" t="s">
        <v>271</v>
      </c>
      <c r="I255" s="5">
        <v>376000000000</v>
      </c>
    </row>
    <row r="256" spans="3:9" ht="15.5" x14ac:dyDescent="0.35">
      <c r="C256" t="s">
        <v>272</v>
      </c>
      <c r="I256" s="5">
        <v>1380000000</v>
      </c>
    </row>
    <row r="257" spans="3:9" ht="15.5" x14ac:dyDescent="0.35">
      <c r="C257" t="s">
        <v>273</v>
      </c>
      <c r="I257" s="6">
        <v>0.2475</v>
      </c>
    </row>
    <row r="258" spans="3:9" ht="15.5" x14ac:dyDescent="0.35">
      <c r="C258" t="s">
        <v>274</v>
      </c>
      <c r="D258" s="6">
        <v>0.45079999999999998</v>
      </c>
    </row>
    <row r="259" spans="3:9" ht="15.5" x14ac:dyDescent="0.35">
      <c r="C259" t="s">
        <v>275</v>
      </c>
      <c r="D259" s="6">
        <v>-1.0800000000000001E-2</v>
      </c>
    </row>
    <row r="260" spans="3:9" ht="15.5" x14ac:dyDescent="0.35">
      <c r="C260" t="s">
        <v>276</v>
      </c>
      <c r="D260" s="6">
        <v>-3.1600000000000003E-2</v>
      </c>
    </row>
    <row r="261" spans="3:9" ht="15.5" x14ac:dyDescent="0.35">
      <c r="C261" t="s">
        <v>277</v>
      </c>
      <c r="D261" s="6">
        <v>0.1193</v>
      </c>
    </row>
    <row r="262" spans="3:9" ht="15.5" x14ac:dyDescent="0.35">
      <c r="C262" t="s">
        <v>278</v>
      </c>
      <c r="D262" s="6">
        <v>0.22390000000000002</v>
      </c>
    </row>
    <row r="263" spans="3:9" ht="15.5" x14ac:dyDescent="0.35">
      <c r="C263" t="s">
        <v>279</v>
      </c>
      <c r="D263" s="6">
        <v>0.23719999999999999</v>
      </c>
    </row>
    <row r="264" spans="3:9" ht="15.5" x14ac:dyDescent="0.35">
      <c r="C264" t="s">
        <v>280</v>
      </c>
      <c r="I264" s="6">
        <v>4.8</v>
      </c>
    </row>
    <row r="265" spans="3:9" ht="15.5" x14ac:dyDescent="0.35">
      <c r="C265" t="s">
        <v>284</v>
      </c>
      <c r="I265" t="s">
        <v>967</v>
      </c>
    </row>
    <row r="266" spans="3:9" ht="15.5" x14ac:dyDescent="0.35">
      <c r="C266" t="s">
        <v>286</v>
      </c>
      <c r="I266" s="5">
        <v>8</v>
      </c>
    </row>
    <row r="267" spans="3:9" ht="15.5" x14ac:dyDescent="0.35">
      <c r="C267" t="s">
        <v>287</v>
      </c>
      <c r="I267" s="6">
        <v>0.84</v>
      </c>
    </row>
    <row r="268" spans="3:9" ht="15.5" x14ac:dyDescent="0.35">
      <c r="C268" t="s">
        <v>288</v>
      </c>
      <c r="I268" s="6">
        <v>0.28999999999999998</v>
      </c>
    </row>
    <row r="269" spans="3:9" ht="15.5" x14ac:dyDescent="0.35">
      <c r="C269" t="s">
        <v>289</v>
      </c>
      <c r="I269" s="6">
        <v>0.12</v>
      </c>
    </row>
    <row r="270" spans="3:9" ht="15.5" x14ac:dyDescent="0.35">
      <c r="C270" t="s">
        <v>553</v>
      </c>
      <c r="I270" s="6">
        <v>0.25</v>
      </c>
    </row>
    <row r="271" spans="3:9" ht="15.5" x14ac:dyDescent="0.35">
      <c r="C271" t="s">
        <v>290</v>
      </c>
      <c r="I271" s="6">
        <v>0.41</v>
      </c>
    </row>
    <row r="272" spans="3:9" ht="15.5" x14ac:dyDescent="0.35">
      <c r="C272" t="s">
        <v>291</v>
      </c>
      <c r="I272" s="6">
        <v>0.4</v>
      </c>
    </row>
    <row r="273" spans="3:9" ht="15.5" x14ac:dyDescent="0.35">
      <c r="C273" t="s">
        <v>292</v>
      </c>
      <c r="I273" s="6">
        <v>0.56999999999999995</v>
      </c>
    </row>
    <row r="274" spans="3:9" ht="15.5" x14ac:dyDescent="0.35">
      <c r="C274" t="s">
        <v>293</v>
      </c>
      <c r="I274" s="5">
        <v>171000000000</v>
      </c>
    </row>
    <row r="275" spans="3:9" ht="15.5" x14ac:dyDescent="0.35">
      <c r="C275" t="s">
        <v>294</v>
      </c>
      <c r="I275" s="5">
        <v>82000000000</v>
      </c>
    </row>
    <row r="276" spans="3:9" ht="15.5" x14ac:dyDescent="0.35">
      <c r="C276" t="s">
        <v>295</v>
      </c>
      <c r="I276" s="5">
        <v>17000000000</v>
      </c>
    </row>
    <row r="277" spans="3:9" ht="15.5" x14ac:dyDescent="0.35">
      <c r="C277" t="s">
        <v>296</v>
      </c>
      <c r="I277" s="5">
        <v>3000000000</v>
      </c>
    </row>
    <row r="278" spans="3:9" ht="15.5" x14ac:dyDescent="0.35">
      <c r="C278" t="s">
        <v>297</v>
      </c>
      <c r="D278" s="5">
        <v>6000000000</v>
      </c>
    </row>
    <row r="279" spans="3:9" ht="15.5" x14ac:dyDescent="0.35">
      <c r="C279" t="s">
        <v>298</v>
      </c>
      <c r="D279" s="5">
        <v>319000000000</v>
      </c>
    </row>
    <row r="280" spans="3:9" ht="15.5" x14ac:dyDescent="0.35">
      <c r="C280" t="s">
        <v>299</v>
      </c>
      <c r="D280" s="5">
        <v>116000000000</v>
      </c>
    </row>
    <row r="281" spans="3:9" ht="15.5" x14ac:dyDescent="0.35">
      <c r="C281" t="s">
        <v>206</v>
      </c>
      <c r="D281" s="5">
        <v>61000000000</v>
      </c>
    </row>
    <row r="282" spans="3:9" ht="15.5" x14ac:dyDescent="0.35">
      <c r="C282" t="s">
        <v>205</v>
      </c>
      <c r="I282" s="5">
        <v>203000000000</v>
      </c>
    </row>
    <row r="283" spans="3:9" ht="15.5" x14ac:dyDescent="0.35">
      <c r="C283" t="s">
        <v>204</v>
      </c>
      <c r="D283" s="5">
        <v>51000000000</v>
      </c>
    </row>
    <row r="284" spans="3:9" ht="15.5" x14ac:dyDescent="0.35">
      <c r="C284" t="s">
        <v>203</v>
      </c>
      <c r="D284" s="5">
        <v>7000000000</v>
      </c>
    </row>
    <row r="285" spans="3:9" ht="15.5" x14ac:dyDescent="0.35">
      <c r="C285" t="s">
        <v>23</v>
      </c>
      <c r="D285" s="5">
        <v>57000000000</v>
      </c>
    </row>
    <row r="286" spans="3:9" ht="15.5" x14ac:dyDescent="0.35">
      <c r="C286" t="s">
        <v>20</v>
      </c>
      <c r="D286" s="5">
        <v>51000000000</v>
      </c>
    </row>
    <row r="287" spans="3:9" ht="15.5" x14ac:dyDescent="0.35">
      <c r="C287" t="s">
        <v>300</v>
      </c>
      <c r="I287" s="5">
        <v>203000000000</v>
      </c>
    </row>
    <row r="288" spans="3:9" ht="15.5" x14ac:dyDescent="0.35">
      <c r="C288" t="s">
        <v>301</v>
      </c>
      <c r="I288" s="5">
        <v>12000000000</v>
      </c>
    </row>
    <row r="289" spans="3:9" ht="15.5" x14ac:dyDescent="0.35">
      <c r="C289" t="s">
        <v>302</v>
      </c>
      <c r="I289" s="5">
        <v>-7000000000</v>
      </c>
    </row>
    <row r="290" spans="3:9" ht="15.5" x14ac:dyDescent="0.35">
      <c r="C290" t="s">
        <v>303</v>
      </c>
      <c r="I290" s="5">
        <v>-4000000000</v>
      </c>
    </row>
    <row r="291" spans="3:9" ht="15.5" x14ac:dyDescent="0.35">
      <c r="C291" t="s">
        <v>304</v>
      </c>
      <c r="I291" s="5">
        <v>-7000000000</v>
      </c>
    </row>
    <row r="292" spans="3:9" ht="15.5" x14ac:dyDescent="0.35">
      <c r="C292" t="s">
        <v>305</v>
      </c>
      <c r="I292" s="5">
        <v>6000000000</v>
      </c>
    </row>
  </sheetData>
  <pageMargins left="0.7" right="0.7" top="0.75" bottom="0.75" header="0.3" footer="0.3"/>
  <ignoredErrors>
    <ignoredError sqref="A1:Q293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968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969</v>
      </c>
      <c r="D2" s="2" vm="129">
        <f ca="1">IFERROR(_xlfn.STOCKHISTORY("XIDX:" &amp; $C$1, D3, , 0, 0, 1), "Libur")</f>
        <v>145</v>
      </c>
      <c r="H2" s="2" vm="129">
        <f ca="1">IFERROR(INDEX(D2:G2,COUNT(D2:G2)),"")</f>
        <v>145</v>
      </c>
      <c r="I2" s="2" vm="124">
        <f t="shared" ref="I2:Q2" ca="1" si="0">IFERROR(_xlfn.STOCKHISTORY("XIDX:" &amp; $C$1, I1, , 0, 0, 1), "Libur")</f>
        <v>184</v>
      </c>
      <c r="J2" s="2" vm="130">
        <f t="shared" ca="1" si="0"/>
        <v>220</v>
      </c>
      <c r="K2" s="2" vm="131">
        <f t="shared" ca="1" si="0"/>
        <v>154.6969</v>
      </c>
      <c r="L2" s="2" vm="132">
        <f t="shared" ca="1" si="0"/>
        <v>187.84630000000001</v>
      </c>
      <c r="M2" s="2" vm="133">
        <f t="shared" ca="1" si="0"/>
        <v>1282.5637999999999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318835320502</v>
      </c>
      <c r="H4" s="2">
        <f>IFERROR(SUM(D4:G4)*(4/MAX(1,COUNT(D4:G4))),"")</f>
        <v>1275341282008</v>
      </c>
      <c r="I4" s="2">
        <f t="shared" ref="I4:Q4" si="1">IFERROR(INDEX(I51:I500,MATCH($C$4,$C$51:$C$500,0)),"")</f>
        <v>1168223855091</v>
      </c>
      <c r="J4" s="2">
        <f t="shared" si="1"/>
        <v>1011703216884</v>
      </c>
      <c r="K4" s="2">
        <f t="shared" si="1"/>
        <v>881782218431</v>
      </c>
      <c r="L4" s="2">
        <f t="shared" si="1"/>
        <v>770201918908</v>
      </c>
      <c r="M4" s="2">
        <f t="shared" si="1"/>
        <v>699754460946</v>
      </c>
      <c r="N4" s="2">
        <f t="shared" si="1"/>
        <v>695490107908</v>
      </c>
      <c r="O4" s="2">
        <f t="shared" si="1"/>
        <v>630225656438</v>
      </c>
      <c r="P4" s="2">
        <f t="shared" si="1"/>
        <v>593174550805</v>
      </c>
      <c r="Q4" s="2">
        <f t="shared" si="1"/>
        <v>528800320954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2340227916</v>
      </c>
      <c r="H5" s="2">
        <f>IFERROR(SUM(D5:G5)*(4/MAX(1,COUNT(D5:G5))),"")</f>
        <v>9360911664</v>
      </c>
      <c r="I5" s="2">
        <f t="shared" ref="I5:Q5" si="2">IFERROR(INDEX(I51:I500,MATCH($C$5,$C$51:$C$500,0)),"")</f>
        <v>18396091243</v>
      </c>
      <c r="J5" s="2">
        <f t="shared" si="2"/>
        <v>19011708636</v>
      </c>
      <c r="K5" s="2">
        <f t="shared" si="2"/>
        <v>13669093536</v>
      </c>
      <c r="L5" s="2">
        <f t="shared" si="2"/>
        <v>17289917887</v>
      </c>
      <c r="M5" s="2">
        <f t="shared" si="2"/>
        <v>12441642079</v>
      </c>
      <c r="N5" s="2">
        <f t="shared" si="2"/>
        <v>8801612768</v>
      </c>
      <c r="O5" s="2">
        <f t="shared" si="2"/>
        <v>5430691575</v>
      </c>
      <c r="P5" s="2">
        <f t="shared" si="2"/>
        <v>3128726534</v>
      </c>
      <c r="Q5" s="2">
        <f t="shared" si="2"/>
        <v>1364873335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247649799140</v>
      </c>
      <c r="H6" s="2">
        <f>IFERROR(INDEX(D6:G6,COUNT(D6:G6)),"")</f>
        <v>247649799140</v>
      </c>
      <c r="I6" s="2">
        <f t="shared" ref="I6:Q6" si="3">IFERROR(INDEX(I51:I500,MATCH($C$6,$C$51:$C$500,0)),"")</f>
        <v>245289614682</v>
      </c>
      <c r="J6" s="2">
        <f t="shared" si="3"/>
        <v>226763009138</v>
      </c>
      <c r="K6" s="2">
        <f t="shared" si="3"/>
        <v>210789397700</v>
      </c>
      <c r="L6" s="2">
        <f t="shared" si="3"/>
        <v>197004496050</v>
      </c>
      <c r="M6" s="2">
        <f t="shared" si="3"/>
        <v>179615534476</v>
      </c>
      <c r="N6" s="2">
        <f t="shared" si="3"/>
        <v>125674036021</v>
      </c>
      <c r="O6" s="2">
        <f t="shared" si="3"/>
        <v>116824947978</v>
      </c>
      <c r="P6" s="2">
        <f t="shared" si="3"/>
        <v>41684493413</v>
      </c>
      <c r="Q6" s="2">
        <f t="shared" si="3"/>
        <v>37384463777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2.9</v>
      </c>
      <c r="H7" s="3">
        <f>IFERROR(INDEX(D7:G7,COUNT(D7:G7)),"")</f>
        <v>2.9</v>
      </c>
      <c r="I7" s="3">
        <f t="shared" ref="I7:Q7" si="4">IFERROR(INDEX(I51:I500,MATCH($C$7,$C$51:$C$500,0))/1000000000,"")</f>
        <v>2.9</v>
      </c>
      <c r="J7" s="3">
        <f t="shared" si="4"/>
        <v>2.9</v>
      </c>
      <c r="K7" s="3">
        <f t="shared" si="4"/>
        <v>2.29</v>
      </c>
      <c r="L7" s="3">
        <f t="shared" si="4"/>
        <v>2.29</v>
      </c>
      <c r="M7" s="3">
        <f t="shared" si="4"/>
        <v>2.29</v>
      </c>
      <c r="N7" s="3">
        <f t="shared" si="4"/>
        <v>1.83</v>
      </c>
      <c r="O7" s="3">
        <f t="shared" si="4"/>
        <v>1.83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-10000000000</v>
      </c>
      <c r="H8" s="2">
        <f>IFERROR(INDEX(D8:G8,COUNT(D8:G8)),"")</f>
        <v>-10000000000</v>
      </c>
      <c r="I8" s="2">
        <f t="shared" ref="I8:Q8" si="5">IFERROR(INDEX(I51:I500,MATCH($C$8,$C$51:$C$500,0)),"")</f>
        <v>-4000000000</v>
      </c>
      <c r="J8" s="2">
        <f t="shared" si="5"/>
        <v>-5000000000</v>
      </c>
      <c r="K8" s="2">
        <f t="shared" si="5"/>
        <v>2000000000</v>
      </c>
      <c r="L8" s="2">
        <f t="shared" si="5"/>
        <v>27000000000</v>
      </c>
      <c r="M8" s="2">
        <f t="shared" si="5"/>
        <v>-47000000000</v>
      </c>
      <c r="N8" s="2">
        <f t="shared" si="5"/>
        <v>-16000000000</v>
      </c>
      <c r="O8" s="2">
        <f t="shared" si="5"/>
        <v>-48000000000</v>
      </c>
      <c r="P8" s="2">
        <f t="shared" si="5"/>
        <v>1000000000</v>
      </c>
      <c r="Q8" s="2">
        <f t="shared" si="5"/>
        <v>1000000000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-3.31</v>
      </c>
      <c r="H9" s="3">
        <f>IFERROR(INDEX(D9:G9,COUNT(D9:G9)),"")</f>
        <v>-3.31</v>
      </c>
      <c r="I9" s="3">
        <f t="shared" ref="I9:Q9" si="6">IFERROR(INDEX(I51:I500,MATCH($C$9,$C$51:$C$500,0)),"")</f>
        <v>-1.5</v>
      </c>
      <c r="J9" s="3">
        <f t="shared" si="6"/>
        <v>-1.6</v>
      </c>
      <c r="K9" s="3">
        <f t="shared" si="6"/>
        <v>0.68</v>
      </c>
      <c r="L9" s="3">
        <f t="shared" si="6"/>
        <v>11.63</v>
      </c>
      <c r="M9" s="3">
        <f t="shared" si="6"/>
        <v>-20.39</v>
      </c>
      <c r="N9" s="3">
        <f t="shared" si="6"/>
        <v>-8.75</v>
      </c>
      <c r="O9" s="3">
        <f t="shared" si="6"/>
        <v>-26.23</v>
      </c>
      <c r="P9" s="3">
        <f t="shared" si="6"/>
        <v>569157.87</v>
      </c>
      <c r="Q9" s="3">
        <f t="shared" si="6"/>
        <v>324455.62</v>
      </c>
    </row>
    <row r="10" spans="1:17" ht="15.5" x14ac:dyDescent="0.35">
      <c r="C10" t="s">
        <v>17</v>
      </c>
      <c r="D10" s="3">
        <f ca="1">IFERROR(IF(D9=0,"",D2/D9),"")</f>
        <v>-43.80664652567976</v>
      </c>
      <c r="I10" s="3">
        <f t="shared" ref="I10:Q10" ca="1" si="7">IFERROR(IF(I9=0,"",I2/I9),"")</f>
        <v>-122.66666666666667</v>
      </c>
      <c r="J10" s="3">
        <f t="shared" ca="1" si="7"/>
        <v>-137.5</v>
      </c>
      <c r="K10" s="3">
        <f t="shared" ca="1" si="7"/>
        <v>227.49544117647056</v>
      </c>
      <c r="L10" s="3">
        <f t="shared" ca="1" si="7"/>
        <v>16.151874462596734</v>
      </c>
      <c r="M10" s="3">
        <f t="shared" ca="1" si="7"/>
        <v>-62.901608631682194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6234156017</v>
      </c>
      <c r="H11" s="2">
        <f>IFERROR(INDEX(D11:G11,COUNT(D11:G11)),"")</f>
        <v>6234156017</v>
      </c>
      <c r="I11" s="2">
        <f t="shared" ref="I11:Q11" si="8">IFERROR(INDEX(I51:I500,MATCH($C$11,$C$51:$C$500,0)),"")</f>
        <v>6240689920</v>
      </c>
      <c r="J11" s="2">
        <f t="shared" si="8"/>
        <v>8511445188</v>
      </c>
      <c r="K11" s="2">
        <f t="shared" si="8"/>
        <v>11394671479</v>
      </c>
      <c r="L11" s="2">
        <f t="shared" si="8"/>
        <v>13976092530</v>
      </c>
      <c r="M11" s="2">
        <f t="shared" si="8"/>
        <v>6826052023</v>
      </c>
      <c r="N11" s="2">
        <f t="shared" si="8"/>
        <v>6579681086</v>
      </c>
      <c r="O11" s="2">
        <f t="shared" si="8"/>
        <v>8638798979</v>
      </c>
      <c r="P11" s="2">
        <f t="shared" si="8"/>
        <v>8648530217</v>
      </c>
      <c r="Q11" s="2">
        <f t="shared" si="8"/>
        <v>11894481633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114000000000</v>
      </c>
      <c r="H12" s="2">
        <f>IFERROR(INDEX(D12:G12,COUNT(D12:G12)),"")</f>
        <v>114000000000</v>
      </c>
      <c r="I12" s="2">
        <f t="shared" ref="I12:Q12" si="9">IFERROR(INDEX(I51:I500,MATCH($C$12,$C$51:$C$500,0)),"")</f>
        <v>105000000000</v>
      </c>
      <c r="J12" s="2">
        <f t="shared" si="9"/>
        <v>92000000000</v>
      </c>
      <c r="K12" s="2">
        <f t="shared" si="9"/>
        <v>83000000000</v>
      </c>
      <c r="L12" s="2">
        <f t="shared" si="9"/>
        <v>83000000000</v>
      </c>
      <c r="M12" s="2">
        <f t="shared" si="9"/>
        <v>133000000000</v>
      </c>
      <c r="N12" s="2">
        <f t="shared" si="9"/>
        <v>84000000000</v>
      </c>
      <c r="O12" s="2">
        <f t="shared" si="9"/>
        <v>63000000000</v>
      </c>
      <c r="P12" s="2">
        <f t="shared" si="9"/>
        <v>83000000000</v>
      </c>
      <c r="Q12" s="2">
        <f t="shared" si="9"/>
        <v>82000000000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120000000000</v>
      </c>
      <c r="H13" s="2">
        <f>IFERROR(INDEX(D13:G13,COUNT(D13:G13)),"")</f>
        <v>120000000000</v>
      </c>
      <c r="I13" s="2">
        <f t="shared" ref="I13:Q13" si="10">IFERROR(INDEX(I51:I500,MATCH($C$13,$C$51:$C$500,0)),"")</f>
        <v>111000000000</v>
      </c>
      <c r="J13" s="2">
        <f t="shared" si="10"/>
        <v>101000000000</v>
      </c>
      <c r="K13" s="2">
        <f t="shared" si="10"/>
        <v>94000000000</v>
      </c>
      <c r="L13" s="2">
        <f t="shared" si="10"/>
        <v>97000000000</v>
      </c>
      <c r="M13" s="2">
        <f t="shared" si="10"/>
        <v>140000000000</v>
      </c>
      <c r="N13" s="2">
        <f t="shared" si="10"/>
        <v>90000000000</v>
      </c>
      <c r="O13" s="2">
        <f t="shared" si="10"/>
        <v>72000000000</v>
      </c>
      <c r="P13" s="2">
        <f t="shared" si="10"/>
        <v>92000000000</v>
      </c>
      <c r="Q13" s="2">
        <f t="shared" si="10"/>
        <v>94000000000</v>
      </c>
    </row>
    <row r="14" spans="1:17" ht="15.5" x14ac:dyDescent="0.35">
      <c r="C14" t="s">
        <v>26</v>
      </c>
      <c r="D14" s="2">
        <f>IFERROR(INDEX(D51:D500,MATCH($C$14,$C$51:$C$500,0)),"")</f>
        <v>-2641767988</v>
      </c>
      <c r="H14" s="2">
        <f>IFERROR(SUM(D14:G14)*(4/MAX(1,COUNT(D14:G14))),"")</f>
        <v>-10567071952</v>
      </c>
      <c r="I14" s="2">
        <f t="shared" ref="I14:Q14" si="11">IFERROR(INDEX(I51:I500,MATCH($C$14,$C$51:$C$500,0)),"")</f>
        <v>-9897507681</v>
      </c>
      <c r="J14" s="2">
        <f t="shared" si="11"/>
        <v>-8574565562</v>
      </c>
      <c r="K14" s="2">
        <f t="shared" si="11"/>
        <v>-8606461009</v>
      </c>
      <c r="L14" s="2">
        <f t="shared" si="11"/>
        <v>-8610941804</v>
      </c>
      <c r="M14" s="2">
        <f t="shared" si="11"/>
        <v>-12545185110</v>
      </c>
      <c r="N14" s="2">
        <f t="shared" si="11"/>
        <v>-9040059681</v>
      </c>
      <c r="O14" s="2">
        <f t="shared" si="11"/>
        <v>-8312363805</v>
      </c>
      <c r="P14" s="2">
        <f t="shared" si="11"/>
        <v>-8878814517</v>
      </c>
      <c r="Q14" s="2">
        <f t="shared" si="11"/>
        <v>-9585810868</v>
      </c>
    </row>
    <row r="15" spans="1:17" ht="15.5" x14ac:dyDescent="0.35">
      <c r="C15" t="s">
        <v>27</v>
      </c>
      <c r="D15" s="2">
        <f>IFERROR(INDEX(D51:D500,MATCH($C$15,$C$51:$C$500,0)),"")</f>
        <v>-892779915</v>
      </c>
      <c r="H15" s="2">
        <f>IFERROR(SUM(D15:G15)*(4/MAX(1,COUNT(D15:G15))),"")</f>
        <v>-3571119660</v>
      </c>
      <c r="I15" s="2">
        <f t="shared" ref="I15:Q15" si="12">IFERROR(INDEX(I51:I500,MATCH($C$15,$C$51:$C$500,0)),"")</f>
        <v>-6068487992</v>
      </c>
      <c r="J15" s="2">
        <f t="shared" si="12"/>
        <v>-5920468111</v>
      </c>
      <c r="K15" s="2">
        <f t="shared" si="12"/>
        <v>-5357803024</v>
      </c>
      <c r="L15" s="2">
        <f t="shared" si="12"/>
        <v>-4657791710</v>
      </c>
      <c r="M15" s="2">
        <f t="shared" si="12"/>
        <v>-3724945603</v>
      </c>
      <c r="N15" s="2">
        <f t="shared" si="12"/>
        <v>-2415569668</v>
      </c>
      <c r="O15" s="2">
        <f t="shared" si="12"/>
        <v>-1567852985</v>
      </c>
      <c r="P15" s="2">
        <f t="shared" si="12"/>
        <v>-1391887683</v>
      </c>
      <c r="Q15" s="2">
        <f t="shared" si="12"/>
        <v>-562179858</v>
      </c>
    </row>
    <row r="16" spans="1:17" ht="15.5" x14ac:dyDescent="0.35">
      <c r="C16" t="s">
        <v>28</v>
      </c>
      <c r="D16" s="2">
        <f>IFERROR(INDEX(D51:D500,MATCH($C$16,$C$51:$C$500,0)),"")</f>
        <v>3612239041</v>
      </c>
      <c r="H16" s="2">
        <f>IFERROR(SUM(D16:G16)*(4/MAX(1,COUNT(D16:G16))),"")</f>
        <v>14448956164</v>
      </c>
      <c r="I16" s="2">
        <f t="shared" ref="I16:Q16" si="13">IFERROR(INDEX(I51:I500,MATCH($C$16,$C$51:$C$500,0)),"")</f>
        <v>25981258028</v>
      </c>
      <c r="J16" s="2">
        <f t="shared" si="13"/>
        <v>24981052043</v>
      </c>
      <c r="K16" s="2">
        <f t="shared" si="13"/>
        <v>18410279749</v>
      </c>
      <c r="L16" s="2">
        <f t="shared" si="13"/>
        <v>17325581425</v>
      </c>
      <c r="M16" s="2">
        <f t="shared" si="13"/>
        <v>15791695560</v>
      </c>
      <c r="N16" s="2">
        <f t="shared" si="13"/>
        <v>11860698209</v>
      </c>
      <c r="O16" s="2">
        <f t="shared" si="13"/>
        <v>6844496435</v>
      </c>
      <c r="P16" s="2">
        <f t="shared" si="13"/>
        <v>5936010598</v>
      </c>
      <c r="Q16" s="2">
        <f t="shared" si="13"/>
        <v>2461155737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  <c r="Q18" t="s">
        <v>907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>
        <f ca="1">IFERROR(D21*D2,"")</f>
        <v>420500000000</v>
      </c>
      <c r="H20" s="2">
        <f t="shared" ref="H20:Q20" ca="1" si="14">IFERROR(H21*H2,"")</f>
        <v>420500000000</v>
      </c>
      <c r="I20" s="2">
        <f t="shared" ca="1" si="14"/>
        <v>533600000000</v>
      </c>
      <c r="J20" s="2">
        <f t="shared" ca="1" si="14"/>
        <v>638000000000</v>
      </c>
      <c r="K20" s="2">
        <f t="shared" ca="1" si="14"/>
        <v>354255901000</v>
      </c>
      <c r="L20" s="2">
        <f t="shared" ca="1" si="14"/>
        <v>430168027000.00006</v>
      </c>
      <c r="M20" s="2">
        <f t="shared" ca="1" si="14"/>
        <v>2937071102000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2900000000</v>
      </c>
      <c r="H21" s="2">
        <f>IFERROR(INDEX(D21:G21,COUNT(D21:G21)),"")</f>
        <v>2900000000</v>
      </c>
      <c r="I21" s="2">
        <f t="shared" ref="I21:Q21" si="15">IFERROR(INDEX(I51:I500,MATCH($C$7,$C$51:$C$500,0)),"")</f>
        <v>2900000000</v>
      </c>
      <c r="J21" s="2">
        <f t="shared" si="15"/>
        <v>2900000000</v>
      </c>
      <c r="K21" s="2">
        <f t="shared" si="15"/>
        <v>2290000000</v>
      </c>
      <c r="L21" s="2">
        <f t="shared" si="15"/>
        <v>2290000000</v>
      </c>
      <c r="M21" s="2">
        <f t="shared" si="15"/>
        <v>2290000000</v>
      </c>
      <c r="N21" s="2">
        <f t="shared" si="15"/>
        <v>1830000000</v>
      </c>
      <c r="O21" s="2">
        <f t="shared" si="15"/>
        <v>1830000000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40</v>
      </c>
      <c r="C23" t="s">
        <v>41</v>
      </c>
      <c r="D23" s="3">
        <f>IFERROR(D5/D6*100,"")</f>
        <v>0.9449746876947942</v>
      </c>
      <c r="H23" s="3">
        <f t="shared" ref="H23:Q23" si="16">IFERROR(H5/H6*100,"")</f>
        <v>3.7798987507791768</v>
      </c>
      <c r="I23" s="3">
        <f t="shared" si="16"/>
        <v>7.4997432185823207</v>
      </c>
      <c r="J23" s="3">
        <f t="shared" si="16"/>
        <v>8.3839549970119425</v>
      </c>
      <c r="K23" s="3">
        <f t="shared" si="16"/>
        <v>6.4847158752520118</v>
      </c>
      <c r="L23" s="3">
        <f t="shared" si="16"/>
        <v>8.7764077641211795</v>
      </c>
      <c r="M23" s="3">
        <f t="shared" si="16"/>
        <v>6.9268185044776498</v>
      </c>
      <c r="N23" s="3">
        <f t="shared" si="16"/>
        <v>7.0035251883923415</v>
      </c>
      <c r="O23" s="3">
        <f t="shared" si="16"/>
        <v>4.6485717896683214</v>
      </c>
      <c r="P23" s="3">
        <f t="shared" si="16"/>
        <v>7.505732414692738</v>
      </c>
      <c r="Q23" s="3">
        <f t="shared" si="16"/>
        <v>3.65091055776948</v>
      </c>
    </row>
    <row r="24" spans="1:17" ht="15.5" x14ac:dyDescent="0.35">
      <c r="C24" t="s">
        <v>42</v>
      </c>
      <c r="D24" s="4">
        <f>IFERROR(_xlfn.RRI(5,I23,D23),"")</f>
        <v>-0.33919281520310129</v>
      </c>
      <c r="H24" s="4">
        <f t="shared" ref="H24:Q24" si="17">IFERROR(_xlfn.RRI(5,M23,H23),"")</f>
        <v>-0.11409067779167592</v>
      </c>
      <c r="I24" s="4">
        <f t="shared" si="17"/>
        <v>1.378518372930948E-2</v>
      </c>
      <c r="J24" s="4">
        <f t="shared" si="17"/>
        <v>0.12519004005699763</v>
      </c>
      <c r="K24" s="4">
        <f t="shared" si="17"/>
        <v>-2.8820347003479019E-2</v>
      </c>
      <c r="L24" s="4">
        <f t="shared" si="17"/>
        <v>0.1917444001147548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0.93</v>
      </c>
      <c r="H25" s="3">
        <f>IFERROR(INDEX(D25:G25,COUNT(D25:G25)),"")</f>
        <v>0.93</v>
      </c>
      <c r="I25" s="3">
        <f t="shared" ref="I25:Q25" si="18">IFERROR(INDEX(I51:I500,MATCH($C$25,$C$51:$C$500,0)),"")</f>
        <v>6.82</v>
      </c>
      <c r="J25" s="3">
        <f t="shared" si="18"/>
        <v>6.52</v>
      </c>
      <c r="K25" s="3">
        <f t="shared" si="18"/>
        <v>5.66</v>
      </c>
      <c r="L25" s="3">
        <f t="shared" si="18"/>
        <v>5.5</v>
      </c>
      <c r="M25" s="3">
        <f t="shared" si="18"/>
        <v>5.24</v>
      </c>
      <c r="N25" s="3">
        <f t="shared" si="18"/>
        <v>5.13</v>
      </c>
      <c r="O25" s="3">
        <f t="shared" si="18"/>
        <v>2.87</v>
      </c>
      <c r="P25" s="3">
        <f t="shared" si="18"/>
        <v>1373451.53</v>
      </c>
      <c r="Q25" s="3">
        <f t="shared" si="18"/>
        <v>599084.77</v>
      </c>
    </row>
    <row r="26" spans="1:17" ht="15.5" x14ac:dyDescent="0.35">
      <c r="C26" t="s">
        <v>45</v>
      </c>
      <c r="D26" s="4">
        <f>IFERROR(_xlfn.RRI(5,I25,D25),"")</f>
        <v>-0.32866434288682234</v>
      </c>
      <c r="H26" s="4">
        <f t="shared" ref="H26:Q26" si="19">IFERROR(_xlfn.RRI(5,M25,H25),"")</f>
        <v>-0.29233073781003382</v>
      </c>
      <c r="I26" s="4">
        <f t="shared" si="19"/>
        <v>5.860368614984357E-2</v>
      </c>
      <c r="J26" s="4">
        <f t="shared" si="19"/>
        <v>0.17834683540561835</v>
      </c>
      <c r="K26" s="4">
        <f t="shared" si="19"/>
        <v>-0.91624695246443211</v>
      </c>
      <c r="L26" s="4">
        <f t="shared" si="19"/>
        <v>-0.90169516420718843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109.9432139662069</v>
      </c>
      <c r="H27" s="3">
        <f t="shared" ref="H27:Q27" si="20">IFERROR(H4/H21,"")</f>
        <v>439.77285586482759</v>
      </c>
      <c r="I27" s="3">
        <f t="shared" si="20"/>
        <v>402.83581210034481</v>
      </c>
      <c r="J27" s="3">
        <f t="shared" si="20"/>
        <v>348.86317823586205</v>
      </c>
      <c r="K27" s="3">
        <f t="shared" si="20"/>
        <v>385.05773730611355</v>
      </c>
      <c r="L27" s="3">
        <f t="shared" si="20"/>
        <v>336.33271568034934</v>
      </c>
      <c r="M27" s="3">
        <f t="shared" si="20"/>
        <v>305.56963360087337</v>
      </c>
      <c r="N27" s="3">
        <f t="shared" si="20"/>
        <v>380.04923929398905</v>
      </c>
      <c r="O27" s="3">
        <f t="shared" si="20"/>
        <v>344.38560461092897</v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47</v>
      </c>
      <c r="D28" s="4">
        <f>IFERROR(_xlfn.RRI(5,I27,D27),"")</f>
        <v>-0.22872710127065965</v>
      </c>
      <c r="H28" s="4">
        <f t="shared" ref="H28:Q28" si="21">IFERROR(_xlfn.RRI(5,M27,H27),"")</f>
        <v>7.5532765058356377E-2</v>
      </c>
      <c r="I28" s="4">
        <f t="shared" si="21"/>
        <v>1.1713723241857599E-2</v>
      </c>
      <c r="J28" s="4">
        <f t="shared" si="21"/>
        <v>2.5869068189128264E-3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-0.86363636363636365</v>
      </c>
      <c r="I29" s="4">
        <f t="shared" si="22"/>
        <v>4.6012269938650416E-2</v>
      </c>
      <c r="J29" s="4">
        <f t="shared" si="22"/>
        <v>0.15194346289752639</v>
      </c>
      <c r="K29" s="4">
        <f t="shared" si="22"/>
        <v>2.9090909090909115E-2</v>
      </c>
      <c r="L29" s="4">
        <f t="shared" si="22"/>
        <v>4.9618320610686981E-2</v>
      </c>
      <c r="M29" s="4">
        <f t="shared" si="22"/>
        <v>2.1442495126705714E-2</v>
      </c>
      <c r="N29" s="4">
        <f t="shared" si="22"/>
        <v>0.78745644599303122</v>
      </c>
      <c r="O29" s="4">
        <f t="shared" si="22"/>
        <v>-0.99999791037401942</v>
      </c>
      <c r="P29" s="4">
        <f t="shared" si="22"/>
        <v>1.2925829511573128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9.1692552287982551E-2</v>
      </c>
      <c r="I30" s="4">
        <f t="shared" si="23"/>
        <v>0.15471003313508924</v>
      </c>
      <c r="J30" s="4">
        <f t="shared" si="23"/>
        <v>-9.3997745178348455E-2</v>
      </c>
      <c r="K30" s="4">
        <f t="shared" si="23"/>
        <v>0.14487148990903545</v>
      </c>
      <c r="L30" s="4">
        <f t="shared" si="23"/>
        <v>0.10067453927590807</v>
      </c>
      <c r="M30" s="4">
        <f t="shared" si="23"/>
        <v>-0.19597356866566859</v>
      </c>
      <c r="N30" s="4">
        <f t="shared" si="23"/>
        <v>0.1035572747686455</v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85.13</v>
      </c>
      <c r="H32" s="3">
        <f>IFERROR(INDEX(D32:G32,COUNT(D32:G32)),"")</f>
        <v>85.13</v>
      </c>
      <c r="I32" s="3">
        <f t="shared" ref="I32:Q32" si="24">IFERROR(INDEX(I51:I500,MATCH($C$32,$C$51:$C$500,0)),"")</f>
        <v>84.32</v>
      </c>
      <c r="J32" s="3">
        <f t="shared" si="24"/>
        <v>77.97</v>
      </c>
      <c r="K32" s="3">
        <f t="shared" si="24"/>
        <v>91.88</v>
      </c>
      <c r="L32" s="3">
        <f t="shared" si="24"/>
        <v>85.9</v>
      </c>
      <c r="M32" s="3">
        <f t="shared" si="24"/>
        <v>78.349999999999994</v>
      </c>
      <c r="N32" s="3">
        <f t="shared" si="24"/>
        <v>68.61</v>
      </c>
      <c r="O32" s="3">
        <f t="shared" si="24"/>
        <v>63.8</v>
      </c>
      <c r="P32" s="3">
        <f t="shared" si="24"/>
        <v>16673797.369999999</v>
      </c>
      <c r="Q32" s="3">
        <f t="shared" si="24"/>
        <v>14953785.51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1.73</v>
      </c>
      <c r="H33" s="3">
        <f>IFERROR(INDEX(D33:G33,COUNT(D33:G33)),"")</f>
        <v>1.73</v>
      </c>
      <c r="I33" s="3">
        <f t="shared" ref="I33:Q33" si="25">IFERROR(INDEX(I51:I500,MATCH($C$33,$C$51:$C$500,0)),"")</f>
        <v>2.1800000000000002</v>
      </c>
      <c r="J33" s="3">
        <f t="shared" si="25"/>
        <v>2.82</v>
      </c>
      <c r="K33" s="3">
        <f t="shared" si="25"/>
        <v>2.13</v>
      </c>
      <c r="L33" s="3">
        <f t="shared" si="25"/>
        <v>2.77</v>
      </c>
      <c r="M33" s="3">
        <f t="shared" si="25"/>
        <v>20.74</v>
      </c>
      <c r="N33" s="3">
        <f t="shared" si="25"/>
        <v>0</v>
      </c>
      <c r="O33" s="3">
        <f t="shared" si="25"/>
        <v>0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158.06</v>
      </c>
      <c r="H34" s="3">
        <f>IFERROR(INDEX(D34:G34,COUNT(D34:G34)),"")</f>
        <v>158.06</v>
      </c>
      <c r="I34" s="3">
        <f t="shared" ref="I34:Q34" si="26">IFERROR(INDEX(I51:I500,MATCH($C$34,$C$51:$C$500,0)),"")</f>
        <v>26.98</v>
      </c>
      <c r="J34" s="3">
        <f t="shared" si="26"/>
        <v>33.74</v>
      </c>
      <c r="K34" s="3">
        <f t="shared" si="26"/>
        <v>34.630000000000003</v>
      </c>
      <c r="L34" s="3">
        <f t="shared" si="26"/>
        <v>43.27</v>
      </c>
      <c r="M34" s="3">
        <f t="shared" si="26"/>
        <v>310.11</v>
      </c>
      <c r="N34" s="3">
        <f t="shared" si="26"/>
        <v>0</v>
      </c>
      <c r="O34" s="3">
        <f t="shared" si="26"/>
        <v>0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1.34</v>
      </c>
      <c r="H35" s="3">
        <f>IFERROR(INDEX(D35:G35,COUNT(D35:G35)),"")</f>
        <v>1.34</v>
      </c>
      <c r="I35" s="3">
        <f t="shared" ref="I35:Q35" si="27">IFERROR(INDEX(I51:I500,MATCH($C$35,$C$51:$C$500,0)),"")</f>
        <v>0.46</v>
      </c>
      <c r="J35" s="3">
        <f t="shared" si="27"/>
        <v>0.63</v>
      </c>
      <c r="K35" s="3">
        <f t="shared" si="27"/>
        <v>0.51</v>
      </c>
      <c r="L35" s="3">
        <f t="shared" si="27"/>
        <v>0.71</v>
      </c>
      <c r="M35" s="3">
        <f t="shared" si="27"/>
        <v>5.31</v>
      </c>
      <c r="N35" s="3">
        <f t="shared" si="27"/>
        <v>0</v>
      </c>
      <c r="O35" s="3">
        <f t="shared" si="27"/>
        <v>0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Q36" si="28">IFERROR(INDEX(H51:H500,MATCH($C$36,$C$51:$C$500,0)),"")</f>
        <v>0</v>
      </c>
      <c r="I36" s="4">
        <f t="shared" si="28"/>
        <v>0.16949999999999998</v>
      </c>
      <c r="J36" s="4">
        <f t="shared" si="28"/>
        <v>0</v>
      </c>
      <c r="K36" s="4">
        <f t="shared" si="28"/>
        <v>0.2475</v>
      </c>
      <c r="L36" s="4">
        <f t="shared" si="28"/>
        <v>0</v>
      </c>
      <c r="M36" s="4">
        <f t="shared" si="28"/>
        <v>0</v>
      </c>
      <c r="N36" s="4">
        <f t="shared" si="28"/>
        <v>0.1598</v>
      </c>
      <c r="O36" s="4">
        <f t="shared" si="28"/>
        <v>0</v>
      </c>
      <c r="P36" s="4">
        <f t="shared" si="28"/>
        <v>0</v>
      </c>
      <c r="Q36" s="4">
        <f t="shared" si="28"/>
        <v>0</v>
      </c>
    </row>
    <row r="37" spans="1:1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Q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1.1000000000000001</v>
      </c>
      <c r="L37" s="3">
        <f t="shared" si="29"/>
        <v>0</v>
      </c>
      <c r="M37" s="3">
        <f t="shared" si="29"/>
        <v>0</v>
      </c>
      <c r="N37" s="3">
        <f t="shared" si="29"/>
        <v>0.52</v>
      </c>
      <c r="O37" s="3">
        <f t="shared" si="29"/>
        <v>0</v>
      </c>
      <c r="P37" s="3">
        <f t="shared" si="29"/>
        <v>0</v>
      </c>
      <c r="Q37" s="3">
        <f t="shared" si="29"/>
        <v>0</v>
      </c>
    </row>
    <row r="50" spans="2:17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  <c r="Q50" t="s">
        <v>907</v>
      </c>
    </row>
    <row r="51" spans="2:17" ht="15.5" x14ac:dyDescent="0.35">
      <c r="B51" t="s">
        <v>71</v>
      </c>
      <c r="C51" t="s">
        <v>5</v>
      </c>
      <c r="D51" s="5">
        <v>318835320502</v>
      </c>
      <c r="E51" s="5">
        <v>347549370882</v>
      </c>
      <c r="F51" s="5">
        <v>265990103760</v>
      </c>
      <c r="G51" s="5">
        <v>282941783596</v>
      </c>
      <c r="I51" s="5">
        <v>1168223855091</v>
      </c>
      <c r="J51" s="5">
        <v>1011703216884</v>
      </c>
      <c r="K51" s="5">
        <v>881782218431</v>
      </c>
      <c r="L51" s="5">
        <v>770201918908</v>
      </c>
      <c r="M51" s="5">
        <v>699754460946</v>
      </c>
      <c r="N51" s="5">
        <v>695490107908</v>
      </c>
      <c r="O51" s="5">
        <v>630225656438</v>
      </c>
      <c r="P51" s="5">
        <v>593174550805</v>
      </c>
      <c r="Q51" s="5">
        <v>528800320954</v>
      </c>
    </row>
    <row r="52" spans="2:17" ht="15.5" x14ac:dyDescent="0.35">
      <c r="C52" t="s">
        <v>72</v>
      </c>
      <c r="D52" s="5">
        <v>-281174014020</v>
      </c>
      <c r="E52" s="5">
        <v>-275821356105</v>
      </c>
      <c r="F52" s="5">
        <v>-240938848043</v>
      </c>
      <c r="G52" s="5">
        <v>-259290714042</v>
      </c>
      <c r="I52" s="5">
        <v>-1017480350693</v>
      </c>
      <c r="J52" s="5">
        <v>-913486532304</v>
      </c>
      <c r="K52" s="5">
        <v>-796263234703</v>
      </c>
      <c r="L52" s="5">
        <v>-696843449247</v>
      </c>
      <c r="M52" s="5">
        <v>-625493213327</v>
      </c>
      <c r="N52" s="5">
        <v>-630313006986</v>
      </c>
      <c r="O52" s="5">
        <v>-579241523708</v>
      </c>
      <c r="P52" s="5">
        <v>-549812365049</v>
      </c>
      <c r="Q52" s="5">
        <v>-496939633538</v>
      </c>
    </row>
    <row r="53" spans="2:17" ht="15.5" x14ac:dyDescent="0.35">
      <c r="C53" t="s">
        <v>73</v>
      </c>
      <c r="D53" s="5">
        <v>37661306482</v>
      </c>
      <c r="E53" s="5">
        <v>71728014777</v>
      </c>
      <c r="F53" s="5">
        <v>25051255717</v>
      </c>
      <c r="G53" s="5">
        <v>23651069554</v>
      </c>
      <c r="I53" s="5">
        <v>150743504398</v>
      </c>
      <c r="J53" s="5">
        <v>98216684580</v>
      </c>
      <c r="K53" s="5">
        <v>85518983728</v>
      </c>
      <c r="L53" s="5">
        <v>73358469661</v>
      </c>
      <c r="M53" s="5">
        <v>74261247619</v>
      </c>
      <c r="N53" s="5">
        <v>65177100922</v>
      </c>
      <c r="O53" s="5">
        <v>50984132730</v>
      </c>
      <c r="P53" s="5">
        <v>43362185756</v>
      </c>
      <c r="Q53" s="5">
        <v>31860687416</v>
      </c>
    </row>
    <row r="54" spans="2:17" ht="15.5" x14ac:dyDescent="0.35">
      <c r="C54" t="s">
        <v>74</v>
      </c>
      <c r="D54" s="5">
        <v>-28912787521</v>
      </c>
      <c r="E54" s="5">
        <v>-29684597597</v>
      </c>
      <c r="F54" s="5">
        <v>-32196055803</v>
      </c>
      <c r="G54" s="5">
        <v>-19152253620</v>
      </c>
      <c r="I54" s="5">
        <v>-108913141602</v>
      </c>
      <c r="J54" s="5">
        <v>-88547649683</v>
      </c>
      <c r="K54" s="5">
        <v>-78062211774</v>
      </c>
      <c r="L54" s="5">
        <v>-63723799887</v>
      </c>
      <c r="M54" s="5">
        <v>-62908746146</v>
      </c>
      <c r="N54" s="5">
        <v>-45239093104</v>
      </c>
      <c r="O54" s="5">
        <v>-35262643053</v>
      </c>
      <c r="P54" s="5">
        <v>-29288922326</v>
      </c>
      <c r="Q54" s="5">
        <v>-20611043958</v>
      </c>
    </row>
    <row r="55" spans="2:17" ht="15.5" x14ac:dyDescent="0.35">
      <c r="C55" t="s">
        <v>75</v>
      </c>
      <c r="D55" s="5">
        <v>-15195831548</v>
      </c>
      <c r="E55" s="5">
        <v>-19562354264</v>
      </c>
      <c r="F55" s="5">
        <v>-16876071713</v>
      </c>
      <c r="G55" s="5">
        <v>-10568279308</v>
      </c>
      <c r="I55" s="5">
        <v>-60530213907</v>
      </c>
      <c r="J55" s="5">
        <v>-47455179968</v>
      </c>
      <c r="K55" s="5">
        <v>-38365286240</v>
      </c>
      <c r="L55" s="5">
        <v>-34717974037</v>
      </c>
      <c r="M55" s="5">
        <v>-17829123874</v>
      </c>
      <c r="N55" s="5">
        <v>-13580239711</v>
      </c>
      <c r="O55" s="5">
        <v>-11070684545</v>
      </c>
      <c r="P55" s="5">
        <v>-8755301353</v>
      </c>
      <c r="Q55" s="5">
        <v>-8463741131</v>
      </c>
    </row>
    <row r="56" spans="2:17" ht="15.5" x14ac:dyDescent="0.35">
      <c r="C56" t="s">
        <v>77</v>
      </c>
      <c r="D56" s="5">
        <v>-13716955973</v>
      </c>
      <c r="E56" s="5">
        <v>-10122243333</v>
      </c>
      <c r="F56" s="5">
        <v>-15319984090</v>
      </c>
      <c r="G56" s="5">
        <v>-8583974312</v>
      </c>
      <c r="I56" s="5">
        <v>-48382927695</v>
      </c>
      <c r="J56" s="5">
        <v>-41092469715</v>
      </c>
      <c r="K56" s="5">
        <v>-39696925534</v>
      </c>
      <c r="L56" s="5">
        <v>-29005825850</v>
      </c>
      <c r="M56" s="5">
        <v>-45079622272</v>
      </c>
      <c r="N56" s="5">
        <v>-31658853393</v>
      </c>
      <c r="O56" s="5">
        <v>-24191958508</v>
      </c>
      <c r="P56" s="5">
        <v>-20533620973</v>
      </c>
      <c r="Q56" s="5">
        <v>-12147302827</v>
      </c>
    </row>
    <row r="57" spans="2:17" ht="15.5" x14ac:dyDescent="0.35">
      <c r="C57" t="s">
        <v>79</v>
      </c>
      <c r="D57" s="5">
        <v>8748518961</v>
      </c>
      <c r="E57" s="5">
        <v>42043417180</v>
      </c>
      <c r="F57" s="5">
        <v>-7144800086</v>
      </c>
      <c r="G57" s="5">
        <v>4498815934</v>
      </c>
      <c r="I57" s="5">
        <v>41830362796</v>
      </c>
      <c r="J57" s="5">
        <v>9669034897</v>
      </c>
      <c r="K57" s="5">
        <v>7456771954</v>
      </c>
      <c r="L57" s="5">
        <v>9634669774</v>
      </c>
      <c r="M57" s="5">
        <v>11352501473</v>
      </c>
      <c r="N57" s="5">
        <v>19938007818</v>
      </c>
      <c r="O57" s="5">
        <v>15721489677</v>
      </c>
      <c r="P57" s="5">
        <v>14073263430</v>
      </c>
      <c r="Q57" s="5">
        <v>11249643458</v>
      </c>
    </row>
    <row r="58" spans="2:17" ht="15.5" x14ac:dyDescent="0.35">
      <c r="C58" t="s">
        <v>80</v>
      </c>
      <c r="D58" s="5">
        <v>-5136279920</v>
      </c>
      <c r="E58" s="5">
        <v>-32194352612</v>
      </c>
      <c r="F58" s="5">
        <v>12619137041</v>
      </c>
      <c r="G58" s="5">
        <v>2212699768</v>
      </c>
      <c r="I58" s="5">
        <v>-15849104768</v>
      </c>
      <c r="J58" s="5">
        <v>15312017146</v>
      </c>
      <c r="K58" s="5">
        <v>10953507795</v>
      </c>
      <c r="L58" s="5">
        <v>7690911651</v>
      </c>
      <c r="M58" s="5">
        <v>4439194087</v>
      </c>
      <c r="N58" s="5">
        <v>-8077309609</v>
      </c>
      <c r="O58" s="5">
        <v>-8876993242</v>
      </c>
      <c r="P58" s="5">
        <v>-8137252832</v>
      </c>
      <c r="Q58" s="5">
        <v>-8788487721</v>
      </c>
    </row>
    <row r="59" spans="2:17" ht="15.5" x14ac:dyDescent="0.35">
      <c r="C59" t="s">
        <v>26</v>
      </c>
      <c r="D59" s="5">
        <v>-2641767988</v>
      </c>
      <c r="E59" s="5">
        <v>-2433857432</v>
      </c>
      <c r="F59" s="5">
        <v>-2665288091</v>
      </c>
      <c r="G59" s="5">
        <v>-2528415305</v>
      </c>
      <c r="I59" s="5">
        <v>-9897507681</v>
      </c>
      <c r="J59" s="5">
        <v>-8574565562</v>
      </c>
      <c r="K59" s="5">
        <v>-8606461009</v>
      </c>
      <c r="L59" s="5">
        <v>-8610941804</v>
      </c>
      <c r="M59" s="5">
        <v>-12545185110</v>
      </c>
      <c r="N59" s="5">
        <v>-9040059681</v>
      </c>
      <c r="O59" s="5">
        <v>-8312363805</v>
      </c>
      <c r="P59" s="5">
        <v>-8878814517</v>
      </c>
      <c r="Q59" s="5">
        <v>-9585810868</v>
      </c>
    </row>
    <row r="60" spans="2:17" ht="15.5" x14ac:dyDescent="0.35">
      <c r="C60" t="s">
        <v>389</v>
      </c>
      <c r="D60" s="5">
        <v>1011462757</v>
      </c>
      <c r="E60" s="5">
        <v>2236320615</v>
      </c>
      <c r="F60" s="5">
        <v>137687847</v>
      </c>
      <c r="G60" s="5">
        <v>-466180200</v>
      </c>
      <c r="I60" s="5">
        <v>3408808212</v>
      </c>
      <c r="J60" s="5">
        <v>4241882654</v>
      </c>
      <c r="K60" s="5">
        <v>3203539344</v>
      </c>
      <c r="L60" s="5">
        <v>1988948910</v>
      </c>
      <c r="M60" s="5">
        <v>1704462826</v>
      </c>
      <c r="N60" s="5">
        <v>1456347656</v>
      </c>
      <c r="O60" s="5">
        <v>789069820</v>
      </c>
      <c r="P60" s="5">
        <v>371186046</v>
      </c>
      <c r="Q60" s="5">
        <v>356121728</v>
      </c>
    </row>
    <row r="61" spans="2:17" ht="15.5" x14ac:dyDescent="0.35">
      <c r="C61" t="s">
        <v>78</v>
      </c>
      <c r="D61" s="5">
        <v>19956542</v>
      </c>
      <c r="E61" s="5">
        <v>43266832</v>
      </c>
      <c r="F61" s="5">
        <v>40925687</v>
      </c>
      <c r="G61" s="5">
        <v>25704907</v>
      </c>
      <c r="I61" s="5">
        <v>130514301</v>
      </c>
      <c r="J61" s="5">
        <v>164402802</v>
      </c>
      <c r="K61" s="5">
        <v>115808114</v>
      </c>
      <c r="L61" s="5">
        <v>99043687</v>
      </c>
      <c r="M61" s="5">
        <v>82918876</v>
      </c>
      <c r="N61" s="5">
        <v>47475275</v>
      </c>
      <c r="O61" s="5">
        <v>-237041</v>
      </c>
    </row>
    <row r="62" spans="2:17" ht="15.5" x14ac:dyDescent="0.35">
      <c r="C62" t="s">
        <v>81</v>
      </c>
      <c r="D62" s="5">
        <v>-5136279920</v>
      </c>
      <c r="E62" s="5">
        <v>-32194352612</v>
      </c>
      <c r="F62" s="5">
        <v>12619137041</v>
      </c>
      <c r="G62" s="5">
        <v>2212699768</v>
      </c>
      <c r="I62" s="5">
        <v>-15849104768</v>
      </c>
      <c r="J62" s="5">
        <v>15312017146</v>
      </c>
      <c r="K62" s="5">
        <v>10953507795</v>
      </c>
      <c r="L62" s="5">
        <v>7690911651</v>
      </c>
      <c r="M62" s="5">
        <v>4439194087</v>
      </c>
      <c r="N62" s="5">
        <v>-8077309609</v>
      </c>
      <c r="O62" s="5">
        <v>-8876993242</v>
      </c>
      <c r="P62" s="5">
        <v>-8137252832</v>
      </c>
      <c r="Q62" s="5">
        <v>-8788487721</v>
      </c>
    </row>
    <row r="63" spans="2:17" ht="15.5" x14ac:dyDescent="0.35">
      <c r="C63" t="s">
        <v>28</v>
      </c>
      <c r="D63" s="5">
        <v>3612239041</v>
      </c>
      <c r="E63" s="5">
        <v>9849064568</v>
      </c>
      <c r="F63" s="5">
        <v>5474336955</v>
      </c>
      <c r="G63" s="5">
        <v>6711515702</v>
      </c>
      <c r="I63" s="5">
        <v>25981258028</v>
      </c>
      <c r="J63" s="5">
        <v>24981052043</v>
      </c>
      <c r="K63" s="5">
        <v>18410279749</v>
      </c>
      <c r="L63" s="5">
        <v>17325581425</v>
      </c>
      <c r="M63" s="5">
        <v>15791695560</v>
      </c>
      <c r="N63" s="5">
        <v>11860698209</v>
      </c>
      <c r="O63" s="5">
        <v>6844496435</v>
      </c>
      <c r="P63" s="5">
        <v>5936010598</v>
      </c>
      <c r="Q63" s="5">
        <v>2461155737</v>
      </c>
    </row>
    <row r="64" spans="2:17" ht="15.5" x14ac:dyDescent="0.35">
      <c r="C64" t="s">
        <v>27</v>
      </c>
      <c r="D64" s="5">
        <v>-892779915</v>
      </c>
      <c r="E64" s="5">
        <v>-1980049589</v>
      </c>
      <c r="F64" s="5">
        <v>-1237609751</v>
      </c>
      <c r="G64" s="5">
        <v>-1669292721</v>
      </c>
      <c r="I64" s="5">
        <v>-6068487992</v>
      </c>
      <c r="J64" s="5">
        <v>-5920468111</v>
      </c>
      <c r="K64" s="5">
        <v>-5357803024</v>
      </c>
      <c r="L64" s="5">
        <v>-4657791710</v>
      </c>
      <c r="M64" s="5">
        <v>-3724945603</v>
      </c>
      <c r="N64" s="5">
        <v>-2415569668</v>
      </c>
      <c r="O64" s="5">
        <v>-1567852985</v>
      </c>
      <c r="P64" s="5">
        <v>-1391887683</v>
      </c>
      <c r="Q64" s="5">
        <v>-562179858</v>
      </c>
    </row>
    <row r="65" spans="2:17" ht="15.5" x14ac:dyDescent="0.35">
      <c r="C65" t="s">
        <v>85</v>
      </c>
      <c r="D65" s="5">
        <v>2719459126</v>
      </c>
      <c r="E65" s="5">
        <v>7869014979</v>
      </c>
      <c r="F65" s="5">
        <v>4236727204</v>
      </c>
      <c r="G65" s="5">
        <v>5042222981</v>
      </c>
      <c r="I65" s="5">
        <v>19912770036</v>
      </c>
      <c r="J65" s="5">
        <v>19060583932</v>
      </c>
      <c r="K65" s="5">
        <v>13052476725</v>
      </c>
      <c r="L65" s="5">
        <v>12667789715</v>
      </c>
      <c r="M65" s="5">
        <v>12066749957</v>
      </c>
      <c r="N65" s="5">
        <v>9445128541</v>
      </c>
      <c r="O65" s="5">
        <v>5276643450</v>
      </c>
      <c r="P65" s="5">
        <v>3433628829</v>
      </c>
      <c r="Q65" s="5">
        <v>1497711917</v>
      </c>
    </row>
    <row r="66" spans="2:17" ht="15.5" x14ac:dyDescent="0.35">
      <c r="C66" t="s">
        <v>86</v>
      </c>
      <c r="D66" s="5">
        <v>-359274668</v>
      </c>
      <c r="E66" s="5">
        <v>-1472810121</v>
      </c>
      <c r="F66" s="5">
        <v>28881875</v>
      </c>
      <c r="G66" s="5">
        <v>28881877</v>
      </c>
      <c r="I66" s="5">
        <v>-1386164492</v>
      </c>
      <c r="J66" s="5">
        <v>115527506</v>
      </c>
      <c r="K66" s="5">
        <v>732424925</v>
      </c>
      <c r="L66" s="5">
        <v>4721171859</v>
      </c>
      <c r="M66" s="5">
        <v>457810998</v>
      </c>
      <c r="N66" s="5">
        <v>-596040498</v>
      </c>
      <c r="O66" s="5">
        <v>153811084</v>
      </c>
      <c r="P66" s="5">
        <v>-304902295</v>
      </c>
      <c r="Q66" s="5">
        <v>-132838582</v>
      </c>
    </row>
    <row r="67" spans="2:17" ht="15.5" x14ac:dyDescent="0.35">
      <c r="C67" t="s">
        <v>87</v>
      </c>
      <c r="D67" s="5">
        <v>2360184458</v>
      </c>
      <c r="E67" s="5">
        <v>6396204858</v>
      </c>
      <c r="F67" s="5">
        <v>4265609079</v>
      </c>
      <c r="G67" s="5">
        <v>5071104858</v>
      </c>
      <c r="I67" s="5">
        <v>18526605544</v>
      </c>
      <c r="J67" s="5">
        <v>19176111438</v>
      </c>
      <c r="K67" s="5">
        <v>13784901650</v>
      </c>
      <c r="L67" s="5">
        <v>17388961574</v>
      </c>
      <c r="M67" s="5">
        <v>12524560955</v>
      </c>
      <c r="N67" s="5">
        <v>8849088043</v>
      </c>
      <c r="O67" s="5">
        <v>5430454534</v>
      </c>
      <c r="P67" s="5">
        <v>3128726534</v>
      </c>
      <c r="Q67" s="5">
        <v>1364873335</v>
      </c>
    </row>
    <row r="68" spans="2:17" ht="15.5" x14ac:dyDescent="0.35">
      <c r="C68" t="s">
        <v>88</v>
      </c>
      <c r="D68" s="5">
        <v>2719459126</v>
      </c>
      <c r="E68" s="5">
        <v>7869014979</v>
      </c>
      <c r="F68" s="5">
        <v>4236727204</v>
      </c>
      <c r="G68" s="5">
        <v>5042222981</v>
      </c>
      <c r="I68" s="5">
        <v>19912770036</v>
      </c>
      <c r="J68" s="5">
        <v>19060583932</v>
      </c>
      <c r="K68" s="5">
        <v>13052476725</v>
      </c>
      <c r="L68" s="5">
        <v>12667789715</v>
      </c>
      <c r="M68" s="5">
        <v>12066749957</v>
      </c>
      <c r="N68" s="5">
        <v>9445128541</v>
      </c>
      <c r="O68" s="5">
        <v>5276643450</v>
      </c>
      <c r="P68" s="5">
        <v>3433628829</v>
      </c>
      <c r="Q68" s="5">
        <v>1497711917</v>
      </c>
    </row>
    <row r="69" spans="2:17" ht="15.5" x14ac:dyDescent="0.35">
      <c r="C69" t="s">
        <v>7</v>
      </c>
      <c r="D69" s="5">
        <v>2340227916</v>
      </c>
      <c r="E69" s="5">
        <v>6352938026</v>
      </c>
      <c r="F69" s="5">
        <v>4224683392</v>
      </c>
      <c r="G69" s="5">
        <v>5045399951</v>
      </c>
      <c r="I69" s="5">
        <v>18396091243</v>
      </c>
      <c r="J69" s="5">
        <v>19011708636</v>
      </c>
      <c r="K69" s="5">
        <v>13669093536</v>
      </c>
      <c r="L69" s="5">
        <v>17289917887</v>
      </c>
      <c r="M69" s="5">
        <v>12441642079</v>
      </c>
      <c r="N69" s="5">
        <v>8801612768</v>
      </c>
      <c r="O69" s="5">
        <v>5430691575</v>
      </c>
      <c r="P69" s="5">
        <v>3128726534</v>
      </c>
      <c r="Q69" s="5">
        <v>1364873335</v>
      </c>
    </row>
    <row r="70" spans="2:17" ht="15.5" x14ac:dyDescent="0.35">
      <c r="C70" t="s">
        <v>90</v>
      </c>
      <c r="D70" s="5">
        <v>2719459126</v>
      </c>
      <c r="E70" s="5">
        <v>7869014979</v>
      </c>
      <c r="F70" s="5">
        <v>4236727204</v>
      </c>
      <c r="G70" s="5">
        <v>5042222981</v>
      </c>
      <c r="I70" s="5">
        <v>19912770036</v>
      </c>
      <c r="J70" s="5">
        <v>19060583932</v>
      </c>
      <c r="K70" s="5">
        <v>13052476725</v>
      </c>
      <c r="L70" s="5">
        <v>12667789715</v>
      </c>
      <c r="M70" s="5">
        <v>12066749957</v>
      </c>
      <c r="N70" s="5">
        <v>9445128541</v>
      </c>
      <c r="O70" s="5">
        <v>5276643450</v>
      </c>
      <c r="P70" s="5">
        <v>3433628829</v>
      </c>
      <c r="Q70" s="5">
        <v>1497711917</v>
      </c>
    </row>
    <row r="71" spans="2:17" ht="15.5" x14ac:dyDescent="0.35">
      <c r="C71" t="s">
        <v>91</v>
      </c>
      <c r="D71" s="5">
        <v>2360184458</v>
      </c>
      <c r="E71" s="5">
        <v>6396204858</v>
      </c>
      <c r="F71" s="5">
        <v>4265609079</v>
      </c>
      <c r="G71" s="5">
        <v>5071104858</v>
      </c>
      <c r="I71" s="5">
        <v>18526605544</v>
      </c>
      <c r="J71" s="5">
        <v>19176111438</v>
      </c>
      <c r="K71" s="5">
        <v>13784901650</v>
      </c>
      <c r="L71" s="5">
        <v>17388961574</v>
      </c>
      <c r="M71" s="5">
        <v>12524560955</v>
      </c>
      <c r="N71" s="5">
        <v>8849088043</v>
      </c>
      <c r="O71" s="5">
        <v>5430454534</v>
      </c>
      <c r="P71" s="5">
        <v>3128726534</v>
      </c>
      <c r="Q71" s="5">
        <v>1364873335</v>
      </c>
    </row>
    <row r="72" spans="2:17" ht="15.5" x14ac:dyDescent="0.35">
      <c r="C72" t="s">
        <v>92</v>
      </c>
      <c r="D72" s="5">
        <v>2360184458</v>
      </c>
      <c r="E72" s="5">
        <v>6396204858</v>
      </c>
      <c r="F72" s="5">
        <v>4265609079</v>
      </c>
      <c r="G72" s="5">
        <v>5071104858</v>
      </c>
      <c r="I72" s="5">
        <v>18526605544</v>
      </c>
      <c r="J72" s="5">
        <v>19176111438</v>
      </c>
      <c r="K72" s="5">
        <v>13784901650</v>
      </c>
      <c r="L72" s="5">
        <v>17388961574</v>
      </c>
      <c r="M72" s="5">
        <v>12524560955</v>
      </c>
      <c r="N72" s="5">
        <v>8849088043</v>
      </c>
      <c r="O72" s="5">
        <v>5430454534</v>
      </c>
      <c r="P72" s="5">
        <v>3128726534</v>
      </c>
      <c r="Q72" s="5">
        <v>1364873335</v>
      </c>
    </row>
    <row r="74" spans="2:17" ht="15.5" x14ac:dyDescent="0.35">
      <c r="B74" t="s">
        <v>93</v>
      </c>
      <c r="C74" t="s">
        <v>94</v>
      </c>
    </row>
    <row r="75" spans="2:17" ht="15.5" x14ac:dyDescent="0.35">
      <c r="C75" t="s">
        <v>95</v>
      </c>
    </row>
    <row r="76" spans="2:17" ht="15.5" x14ac:dyDescent="0.35">
      <c r="C76" t="s">
        <v>19</v>
      </c>
      <c r="D76" s="5">
        <v>6234156017</v>
      </c>
      <c r="E76" s="5">
        <v>6240689920</v>
      </c>
      <c r="F76" s="5">
        <v>5871274186</v>
      </c>
      <c r="G76" s="5">
        <v>8535565477</v>
      </c>
      <c r="I76" s="5">
        <v>6240689920</v>
      </c>
      <c r="J76" s="5">
        <v>8511445188</v>
      </c>
      <c r="K76" s="5">
        <v>11394671479</v>
      </c>
      <c r="L76" s="5">
        <v>13976092530</v>
      </c>
      <c r="M76" s="5">
        <v>6826052023</v>
      </c>
      <c r="N76" s="5">
        <v>6579681086</v>
      </c>
      <c r="O76" s="5">
        <v>8638798979</v>
      </c>
      <c r="P76" s="5">
        <v>8648530217</v>
      </c>
      <c r="Q76" s="5">
        <v>11894481633</v>
      </c>
    </row>
    <row r="77" spans="2:17" ht="15.5" x14ac:dyDescent="0.35">
      <c r="C77" t="s">
        <v>96</v>
      </c>
      <c r="D77" s="5">
        <v>30681416173</v>
      </c>
      <c r="E77" s="5">
        <v>24418916897</v>
      </c>
      <c r="F77" s="5">
        <v>21827302208</v>
      </c>
      <c r="G77" s="5">
        <v>25478945477</v>
      </c>
      <c r="I77" s="5">
        <v>24418916897</v>
      </c>
      <c r="J77" s="5">
        <v>21261452641</v>
      </c>
      <c r="K77" s="5">
        <v>23095657102</v>
      </c>
      <c r="L77" s="5">
        <v>23656756778</v>
      </c>
      <c r="M77" s="5">
        <v>19598869166</v>
      </c>
      <c r="N77" s="5">
        <v>16847215032</v>
      </c>
      <c r="O77" s="5">
        <v>23368353263</v>
      </c>
      <c r="P77" s="5">
        <v>21008029432</v>
      </c>
      <c r="Q77" s="5">
        <v>9888217977</v>
      </c>
    </row>
    <row r="78" spans="2:17" ht="15.5" x14ac:dyDescent="0.35">
      <c r="C78" t="s">
        <v>98</v>
      </c>
    </row>
    <row r="79" spans="2:17" ht="15.5" x14ac:dyDescent="0.35">
      <c r="C79" t="s">
        <v>97</v>
      </c>
      <c r="N79" s="5">
        <v>5300000000</v>
      </c>
      <c r="O79" s="5">
        <v>7000000000</v>
      </c>
      <c r="P79" s="5">
        <v>7633086850</v>
      </c>
      <c r="Q79" s="5">
        <v>9050534000</v>
      </c>
    </row>
    <row r="80" spans="2:17" ht="15.5" x14ac:dyDescent="0.35">
      <c r="C80" t="s">
        <v>99</v>
      </c>
      <c r="D80" s="5">
        <v>30681416173</v>
      </c>
      <c r="E80" s="5">
        <v>24418916897</v>
      </c>
      <c r="F80" s="5">
        <v>21827302208</v>
      </c>
      <c r="G80" s="5">
        <v>25478945477</v>
      </c>
      <c r="I80" s="5">
        <v>24418916897</v>
      </c>
      <c r="J80" s="5">
        <v>21261452641</v>
      </c>
      <c r="K80" s="5">
        <v>23095657102</v>
      </c>
      <c r="L80" s="5">
        <v>23656756778</v>
      </c>
      <c r="M80" s="5">
        <v>19598869166</v>
      </c>
      <c r="N80" s="5">
        <v>16847215032</v>
      </c>
      <c r="O80" s="5">
        <v>23368353263</v>
      </c>
      <c r="P80" s="5">
        <v>21008029432</v>
      </c>
      <c r="Q80" s="5">
        <v>9888217977</v>
      </c>
    </row>
    <row r="81" spans="3:17" ht="15.5" x14ac:dyDescent="0.35">
      <c r="C81" t="s">
        <v>100</v>
      </c>
      <c r="D81" s="5">
        <v>15911500264</v>
      </c>
      <c r="E81" s="5">
        <v>11794723448</v>
      </c>
      <c r="F81" s="5">
        <v>10086807801</v>
      </c>
      <c r="G81" s="5">
        <v>15420342077</v>
      </c>
      <c r="I81" s="5">
        <v>11794723448</v>
      </c>
      <c r="J81" s="5">
        <v>8505149256</v>
      </c>
      <c r="K81" s="5">
        <v>2314322575</v>
      </c>
      <c r="L81" s="5">
        <v>1918588895</v>
      </c>
      <c r="M81" s="5">
        <v>642777771</v>
      </c>
      <c r="N81" s="5">
        <v>1236111105</v>
      </c>
    </row>
    <row r="82" spans="3:17" ht="15.5" x14ac:dyDescent="0.35">
      <c r="C82" t="s">
        <v>101</v>
      </c>
      <c r="D82" s="5">
        <v>15911500264</v>
      </c>
      <c r="E82" s="5">
        <v>11794723448</v>
      </c>
      <c r="F82" s="5">
        <v>10086807801</v>
      </c>
      <c r="G82" s="5">
        <v>15420342077</v>
      </c>
      <c r="I82" s="5">
        <v>11794723448</v>
      </c>
      <c r="J82" s="5">
        <v>8505149256</v>
      </c>
      <c r="K82" s="5">
        <v>2314322575</v>
      </c>
      <c r="L82" s="5">
        <v>1918588895</v>
      </c>
      <c r="M82" s="5">
        <v>642777771</v>
      </c>
      <c r="N82" s="5">
        <v>1236111105</v>
      </c>
    </row>
    <row r="83" spans="3:17" ht="15.5" x14ac:dyDescent="0.35">
      <c r="C83" t="s">
        <v>103</v>
      </c>
      <c r="D83" s="5">
        <v>220285005865</v>
      </c>
      <c r="E83" s="5">
        <v>210470635274</v>
      </c>
      <c r="F83" s="5">
        <v>206897421260</v>
      </c>
      <c r="G83" s="5">
        <v>226276449166</v>
      </c>
      <c r="I83" s="5">
        <v>210470635274</v>
      </c>
      <c r="J83" s="5">
        <v>202624331254</v>
      </c>
      <c r="K83" s="5">
        <v>171252781239</v>
      </c>
      <c r="L83" s="5">
        <v>159037252063</v>
      </c>
      <c r="M83" s="5">
        <v>150614570738</v>
      </c>
      <c r="N83" s="5">
        <v>127389248057</v>
      </c>
      <c r="O83" s="5">
        <v>119231480115</v>
      </c>
      <c r="P83" s="5">
        <v>115984296079</v>
      </c>
      <c r="Q83" s="5">
        <v>122743461251</v>
      </c>
    </row>
    <row r="84" spans="3:17" ht="15.5" x14ac:dyDescent="0.35">
      <c r="C84" t="s">
        <v>78</v>
      </c>
      <c r="D84" s="5">
        <v>23587074264</v>
      </c>
      <c r="E84" s="5">
        <v>23942797976</v>
      </c>
      <c r="F84" s="5">
        <v>25398460127</v>
      </c>
      <c r="G84" s="5">
        <v>25369754312</v>
      </c>
      <c r="I84" s="5">
        <v>23942797976</v>
      </c>
      <c r="J84" s="5">
        <v>25312342676</v>
      </c>
      <c r="K84" s="5">
        <v>25197519407</v>
      </c>
      <c r="L84" s="5">
        <v>24466699936</v>
      </c>
      <c r="M84" s="5">
        <v>19750286483</v>
      </c>
      <c r="N84" s="5">
        <v>19292558757</v>
      </c>
      <c r="O84" s="5">
        <v>19880147815</v>
      </c>
      <c r="P84" s="5">
        <v>19687899395</v>
      </c>
      <c r="Q84" s="5">
        <v>19992801690</v>
      </c>
    </row>
    <row r="85" spans="3:17" ht="15.5" x14ac:dyDescent="0.35">
      <c r="C85" t="s">
        <v>104</v>
      </c>
      <c r="D85" s="5">
        <v>296351485536</v>
      </c>
      <c r="E85" s="5">
        <v>275435571256</v>
      </c>
      <c r="F85" s="5">
        <v>254425918185</v>
      </c>
      <c r="G85" s="5">
        <v>288181082016</v>
      </c>
      <c r="I85" s="5">
        <v>275435571256</v>
      </c>
      <c r="J85" s="5">
        <v>247747445886</v>
      </c>
      <c r="K85" s="5">
        <v>215835582207</v>
      </c>
      <c r="L85" s="5">
        <v>212189362474</v>
      </c>
      <c r="M85" s="5">
        <v>184990461303</v>
      </c>
      <c r="N85" s="5">
        <v>160702460374</v>
      </c>
      <c r="O85" s="5">
        <v>223667976594</v>
      </c>
      <c r="P85" s="5">
        <v>150616694671</v>
      </c>
      <c r="Q85" s="5">
        <v>152089027977</v>
      </c>
    </row>
    <row r="86" spans="3:17" ht="15.5" x14ac:dyDescent="0.35">
      <c r="C86" t="s">
        <v>105</v>
      </c>
    </row>
    <row r="87" spans="3:17" ht="15.5" x14ac:dyDescent="0.35">
      <c r="C87" t="s">
        <v>391</v>
      </c>
      <c r="D87" s="5">
        <v>25114667824</v>
      </c>
      <c r="E87" s="5">
        <v>24103205067</v>
      </c>
      <c r="F87" s="5">
        <v>22616884449</v>
      </c>
      <c r="G87" s="5">
        <v>22479196605</v>
      </c>
      <c r="I87" s="5">
        <v>24103205067</v>
      </c>
      <c r="J87" s="5">
        <v>21444396855</v>
      </c>
      <c r="K87" s="5">
        <v>17202514201</v>
      </c>
      <c r="L87" s="5">
        <v>13998974857</v>
      </c>
      <c r="M87" s="5">
        <v>12010025947</v>
      </c>
      <c r="N87" s="5">
        <v>5805563121</v>
      </c>
      <c r="O87" s="5">
        <v>3224215465</v>
      </c>
      <c r="P87" s="5">
        <v>2435145645</v>
      </c>
      <c r="Q87" s="5">
        <v>2063959599</v>
      </c>
    </row>
    <row r="88" spans="3:17" ht="15.5" x14ac:dyDescent="0.35">
      <c r="C88" t="s">
        <v>109</v>
      </c>
      <c r="D88" s="5">
        <v>2782570949</v>
      </c>
      <c r="E88" s="5">
        <v>2581149504</v>
      </c>
      <c r="F88" s="5">
        <v>2680092963</v>
      </c>
      <c r="G88" s="5">
        <v>2619904905</v>
      </c>
      <c r="I88" s="5">
        <v>2581149504</v>
      </c>
      <c r="J88" s="5">
        <v>2491698397</v>
      </c>
      <c r="K88" s="5">
        <v>2004606929</v>
      </c>
      <c r="L88" s="5">
        <v>1963581642</v>
      </c>
      <c r="M88" s="5">
        <v>2149249742</v>
      </c>
      <c r="N88" s="5">
        <v>2022069744</v>
      </c>
      <c r="O88" s="5">
        <v>1525517027</v>
      </c>
      <c r="P88" s="5">
        <v>985187373</v>
      </c>
      <c r="Q88" s="5">
        <v>743698380</v>
      </c>
    </row>
    <row r="89" spans="3:17" ht="15.5" x14ac:dyDescent="0.35">
      <c r="C89" t="s">
        <v>106</v>
      </c>
      <c r="D89" s="5">
        <v>222243519177</v>
      </c>
      <c r="E89" s="5">
        <v>222454633705</v>
      </c>
      <c r="F89" s="5">
        <v>224259892228</v>
      </c>
      <c r="G89" s="5">
        <v>224362098705</v>
      </c>
      <c r="I89" s="5">
        <v>222454633705</v>
      </c>
      <c r="J89" s="5">
        <v>212430428379</v>
      </c>
      <c r="K89" s="5">
        <v>201137992197</v>
      </c>
      <c r="L89" s="5">
        <v>189762843991</v>
      </c>
      <c r="M89" s="5">
        <v>189051450409</v>
      </c>
      <c r="N89" s="5">
        <v>145008574011</v>
      </c>
      <c r="O89" s="5">
        <v>59884406485</v>
      </c>
      <c r="P89" s="5">
        <v>51218312503</v>
      </c>
      <c r="Q89" s="5">
        <v>51816465697</v>
      </c>
    </row>
    <row r="90" spans="3:17" ht="15.5" x14ac:dyDescent="0.35">
      <c r="C90" t="s">
        <v>110</v>
      </c>
      <c r="D90" s="5">
        <v>269120878339</v>
      </c>
      <c r="E90" s="5">
        <v>269339356837</v>
      </c>
      <c r="F90" s="5">
        <v>265756662393</v>
      </c>
      <c r="G90" s="5">
        <v>267157120674</v>
      </c>
      <c r="I90" s="5">
        <v>269339356837</v>
      </c>
      <c r="J90" s="5">
        <v>249683336764</v>
      </c>
      <c r="K90" s="5">
        <v>235156059236</v>
      </c>
      <c r="L90" s="5">
        <v>218025013682</v>
      </c>
      <c r="M90" s="5">
        <v>238684362064</v>
      </c>
      <c r="N90" s="5">
        <v>157888140933</v>
      </c>
      <c r="O90" s="5">
        <v>72472068096</v>
      </c>
      <c r="P90" s="5">
        <v>64108500039</v>
      </c>
      <c r="Q90" s="5">
        <v>65815932952</v>
      </c>
    </row>
    <row r="91" spans="3:17" ht="15.5" x14ac:dyDescent="0.35">
      <c r="C91" t="s">
        <v>111</v>
      </c>
      <c r="D91" s="5">
        <v>565472363875</v>
      </c>
      <c r="E91" s="5">
        <v>544774928093</v>
      </c>
      <c r="F91" s="5">
        <v>520182580578</v>
      </c>
      <c r="G91" s="5">
        <v>555338202690</v>
      </c>
      <c r="I91" s="5">
        <v>544774928093</v>
      </c>
      <c r="J91" s="5">
        <v>497430782650</v>
      </c>
      <c r="K91" s="5">
        <v>450991641443</v>
      </c>
      <c r="L91" s="5">
        <v>430214376156</v>
      </c>
      <c r="M91" s="5">
        <v>423674823367</v>
      </c>
      <c r="N91" s="5">
        <v>318590601307</v>
      </c>
      <c r="O91" s="5">
        <v>296140044690</v>
      </c>
      <c r="P91" s="5">
        <v>214725194710</v>
      </c>
      <c r="Q91" s="5">
        <v>217904960929</v>
      </c>
    </row>
    <row r="92" spans="3:17" ht="15.5" x14ac:dyDescent="0.35">
      <c r="C92" t="s">
        <v>112</v>
      </c>
    </row>
    <row r="93" spans="3:17" ht="15.5" x14ac:dyDescent="0.35">
      <c r="C93" t="s">
        <v>113</v>
      </c>
    </row>
    <row r="94" spans="3:17" ht="15.5" x14ac:dyDescent="0.35">
      <c r="C94" t="s">
        <v>114</v>
      </c>
      <c r="D94" s="5">
        <v>294546954797</v>
      </c>
      <c r="E94" s="5">
        <v>277039093911</v>
      </c>
      <c r="F94" s="5">
        <v>257467961378</v>
      </c>
      <c r="G94" s="5">
        <v>310401887192</v>
      </c>
      <c r="I94" s="5">
        <v>277039093911</v>
      </c>
      <c r="J94" s="5">
        <v>254829720979</v>
      </c>
      <c r="K94" s="5">
        <v>222759848340</v>
      </c>
      <c r="L94" s="5">
        <v>208554013948</v>
      </c>
      <c r="M94" s="5">
        <v>214309760854</v>
      </c>
      <c r="N94" s="5">
        <v>172759950273</v>
      </c>
      <c r="O94" s="5">
        <v>163692728971</v>
      </c>
      <c r="P94" s="5">
        <v>160785287454</v>
      </c>
      <c r="Q94" s="5">
        <v>160540147833</v>
      </c>
    </row>
    <row r="95" spans="3:17" ht="15.5" x14ac:dyDescent="0.35">
      <c r="C95" t="s">
        <v>311</v>
      </c>
      <c r="D95" s="5">
        <v>99793096304</v>
      </c>
      <c r="E95" s="5">
        <v>84800925409</v>
      </c>
      <c r="F95" s="5">
        <v>102614011443</v>
      </c>
      <c r="G95" s="5">
        <v>121195279283</v>
      </c>
      <c r="I95" s="5">
        <v>84800925409</v>
      </c>
      <c r="J95" s="5">
        <v>80661136312</v>
      </c>
      <c r="K95" s="5">
        <v>73425427046</v>
      </c>
      <c r="L95" s="5">
        <v>66994660910</v>
      </c>
      <c r="M95" s="5">
        <v>111724172780</v>
      </c>
      <c r="N95" s="5">
        <v>76426799641</v>
      </c>
      <c r="O95" s="5">
        <v>67314486704</v>
      </c>
      <c r="P95" s="5">
        <v>86244312922</v>
      </c>
      <c r="Q95" s="5">
        <v>79625061338</v>
      </c>
    </row>
    <row r="96" spans="3:17" ht="15.5" x14ac:dyDescent="0.35">
      <c r="C96" t="s">
        <v>115</v>
      </c>
    </row>
    <row r="97" spans="3:17" ht="15.5" x14ac:dyDescent="0.35">
      <c r="C97" t="s">
        <v>312</v>
      </c>
      <c r="D97" s="5">
        <v>172013914973</v>
      </c>
      <c r="E97" s="5">
        <v>160175494902</v>
      </c>
      <c r="F97" s="5">
        <v>127671894387</v>
      </c>
      <c r="G97" s="5">
        <v>164672582252</v>
      </c>
      <c r="I97" s="5">
        <v>160175494902</v>
      </c>
      <c r="J97" s="5">
        <v>145431734395</v>
      </c>
      <c r="K97" s="5">
        <v>128451681965</v>
      </c>
      <c r="L97" s="5">
        <v>121433852398</v>
      </c>
      <c r="M97" s="5">
        <v>92057105538</v>
      </c>
      <c r="N97" s="5">
        <v>87210576953</v>
      </c>
      <c r="O97" s="5">
        <v>94084674878</v>
      </c>
      <c r="P97" s="5">
        <v>68117532407</v>
      </c>
      <c r="Q97" s="5">
        <v>73691525291</v>
      </c>
    </row>
    <row r="98" spans="3:17" ht="15.5" x14ac:dyDescent="0.35">
      <c r="C98" t="s">
        <v>116</v>
      </c>
    </row>
    <row r="99" spans="3:17" ht="15.5" x14ac:dyDescent="0.35">
      <c r="C99" t="s">
        <v>318</v>
      </c>
      <c r="N99" s="5">
        <v>5300000000</v>
      </c>
      <c r="O99" s="5">
        <v>7000000000</v>
      </c>
      <c r="P99" s="5">
        <v>7633086850</v>
      </c>
      <c r="Q99" s="5">
        <v>9050534000</v>
      </c>
    </row>
    <row r="100" spans="3:17" ht="15.5" x14ac:dyDescent="0.35">
      <c r="C100" t="s">
        <v>118</v>
      </c>
      <c r="D100" s="5">
        <v>2950347270</v>
      </c>
      <c r="E100" s="5">
        <v>2145298093</v>
      </c>
      <c r="F100" s="5">
        <v>2284401607</v>
      </c>
      <c r="G100" s="5">
        <v>395981279</v>
      </c>
      <c r="I100" s="5">
        <v>2145298093</v>
      </c>
      <c r="J100" s="5">
        <v>2174475309</v>
      </c>
      <c r="K100" s="5">
        <v>2356012499</v>
      </c>
      <c r="L100" s="5">
        <v>1504054510</v>
      </c>
      <c r="M100" s="5">
        <v>1841719752</v>
      </c>
      <c r="N100" s="5">
        <v>875739749</v>
      </c>
      <c r="O100" s="5">
        <v>492443145</v>
      </c>
      <c r="P100" s="5">
        <v>158597331</v>
      </c>
      <c r="Q100" s="5">
        <v>155999159</v>
      </c>
    </row>
    <row r="101" spans="3:17" ht="15.5" x14ac:dyDescent="0.35">
      <c r="C101" t="s">
        <v>119</v>
      </c>
      <c r="D101" s="5">
        <v>2999384190</v>
      </c>
      <c r="E101" s="5">
        <v>3920508986</v>
      </c>
      <c r="F101" s="5">
        <v>803130131</v>
      </c>
      <c r="G101" s="5">
        <v>853555055</v>
      </c>
      <c r="I101" s="5">
        <v>3920508986</v>
      </c>
      <c r="J101" s="5">
        <v>296002297</v>
      </c>
      <c r="K101" s="5">
        <v>1011540930</v>
      </c>
      <c r="L101" s="5">
        <v>1202381646</v>
      </c>
      <c r="M101" s="5">
        <v>647186360</v>
      </c>
      <c r="N101" s="5">
        <v>1458099826</v>
      </c>
      <c r="O101" s="5">
        <v>824551779</v>
      </c>
      <c r="P101" s="5">
        <v>729292516</v>
      </c>
      <c r="Q101" s="5">
        <v>362370000</v>
      </c>
    </row>
    <row r="102" spans="3:17" ht="15.5" x14ac:dyDescent="0.35">
      <c r="C102" t="s">
        <v>313</v>
      </c>
    </row>
    <row r="103" spans="3:17" ht="15.5" x14ac:dyDescent="0.35">
      <c r="C103" t="s">
        <v>314</v>
      </c>
      <c r="D103" s="5">
        <v>12526615819</v>
      </c>
      <c r="E103" s="5">
        <v>12526615819</v>
      </c>
      <c r="F103" s="5">
        <v>15804520133</v>
      </c>
      <c r="G103" s="5">
        <v>2201222225</v>
      </c>
      <c r="I103" s="5">
        <v>12526615819</v>
      </c>
      <c r="J103" s="5">
        <v>8304046155</v>
      </c>
      <c r="K103" s="5">
        <v>10896834705</v>
      </c>
      <c r="L103" s="5">
        <v>18880085858</v>
      </c>
      <c r="M103" s="5">
        <v>22962289310</v>
      </c>
      <c r="N103" s="5">
        <v>8577487437</v>
      </c>
      <c r="O103" s="5">
        <v>3883333333</v>
      </c>
      <c r="P103" s="5">
        <v>601557848</v>
      </c>
      <c r="Q103" s="5">
        <v>7955021801</v>
      </c>
    </row>
    <row r="104" spans="3:17" ht="15.5" x14ac:dyDescent="0.35">
      <c r="C104" t="s">
        <v>463</v>
      </c>
      <c r="N104" s="5">
        <v>39241749</v>
      </c>
      <c r="O104" s="5">
        <v>176464240</v>
      </c>
      <c r="P104" s="5">
        <v>80019653</v>
      </c>
    </row>
    <row r="105" spans="3:17" ht="15.5" x14ac:dyDescent="0.35">
      <c r="C105" t="s">
        <v>315</v>
      </c>
      <c r="D105" s="5">
        <v>8160367312</v>
      </c>
      <c r="E105" s="5">
        <v>14089970740</v>
      </c>
      <c r="F105" s="5">
        <v>16279157439</v>
      </c>
      <c r="G105" s="5">
        <v>10905525678</v>
      </c>
      <c r="I105" s="5">
        <v>14089970740</v>
      </c>
      <c r="J105" s="5">
        <v>12361675687</v>
      </c>
      <c r="K105" s="5">
        <v>10012518548</v>
      </c>
      <c r="L105" s="5">
        <v>11010165493</v>
      </c>
      <c r="M105" s="5">
        <v>5181530833</v>
      </c>
      <c r="N105" s="5">
        <v>5187130160</v>
      </c>
      <c r="O105" s="5">
        <v>896472165</v>
      </c>
      <c r="P105" s="5">
        <v>5251713825</v>
      </c>
      <c r="Q105" s="5">
        <v>6185192045</v>
      </c>
    </row>
    <row r="106" spans="3:17" ht="15.5" x14ac:dyDescent="0.35">
      <c r="C106" t="s">
        <v>121</v>
      </c>
      <c r="D106" s="5">
        <v>23275609938</v>
      </c>
      <c r="E106" s="5">
        <v>22446219500</v>
      </c>
      <c r="F106" s="5">
        <v>23821209376</v>
      </c>
      <c r="G106" s="5">
        <v>10308514753</v>
      </c>
      <c r="I106" s="5">
        <v>22446219500</v>
      </c>
      <c r="J106" s="5">
        <v>15838052533</v>
      </c>
      <c r="K106" s="5">
        <v>17442395403</v>
      </c>
      <c r="L106" s="5">
        <v>24655866158</v>
      </c>
      <c r="M106" s="5">
        <v>29749528037</v>
      </c>
      <c r="N106" s="5">
        <v>20156615013</v>
      </c>
      <c r="O106" s="5">
        <v>15622367741</v>
      </c>
      <c r="P106" s="5">
        <v>12255413843</v>
      </c>
      <c r="Q106" s="5">
        <v>19980349319</v>
      </c>
    </row>
    <row r="107" spans="3:17" ht="15.5" x14ac:dyDescent="0.35">
      <c r="C107" t="s">
        <v>122</v>
      </c>
      <c r="D107" s="5">
        <v>23275609938</v>
      </c>
      <c r="E107" s="5">
        <v>22446219500</v>
      </c>
      <c r="F107" s="5">
        <v>23821209376</v>
      </c>
      <c r="G107" s="5">
        <v>10308514753</v>
      </c>
      <c r="I107" s="5">
        <v>22446219500</v>
      </c>
      <c r="J107" s="5">
        <v>15838052533</v>
      </c>
      <c r="K107" s="5">
        <v>17442395403</v>
      </c>
      <c r="L107" s="5">
        <v>24655866158</v>
      </c>
      <c r="M107" s="5">
        <v>29749528037</v>
      </c>
      <c r="N107" s="5">
        <v>20156615013</v>
      </c>
      <c r="O107" s="5">
        <v>15622367741</v>
      </c>
      <c r="P107" s="5">
        <v>12255413843</v>
      </c>
      <c r="Q107" s="5">
        <v>19980349319</v>
      </c>
    </row>
    <row r="108" spans="3:17" ht="15.5" x14ac:dyDescent="0.35">
      <c r="C108" t="s">
        <v>316</v>
      </c>
    </row>
    <row r="109" spans="3:17" ht="15.5" x14ac:dyDescent="0.35">
      <c r="C109" t="s">
        <v>317</v>
      </c>
      <c r="D109" s="5">
        <v>12716020814</v>
      </c>
      <c r="E109" s="5">
        <v>12802182401</v>
      </c>
      <c r="F109" s="5">
        <v>16181869346</v>
      </c>
      <c r="G109" s="5">
        <v>2925982308</v>
      </c>
      <c r="I109" s="5">
        <v>12802182401</v>
      </c>
      <c r="J109" s="5">
        <v>9002684255</v>
      </c>
      <c r="K109" s="5">
        <v>11559355460</v>
      </c>
      <c r="L109" s="5">
        <v>18880085858</v>
      </c>
      <c r="M109" s="5">
        <v>22962289310</v>
      </c>
      <c r="N109" s="5">
        <v>8616729186</v>
      </c>
      <c r="O109" s="5">
        <v>4059797573</v>
      </c>
      <c r="P109" s="5">
        <v>681577501</v>
      </c>
      <c r="Q109" s="5">
        <v>7955021801</v>
      </c>
    </row>
    <row r="110" spans="3:17" ht="15.5" x14ac:dyDescent="0.35">
      <c r="C110" t="s">
        <v>127</v>
      </c>
      <c r="D110" s="5">
        <v>317822564735</v>
      </c>
      <c r="E110" s="5">
        <v>299485313411</v>
      </c>
      <c r="F110" s="5">
        <v>281289170754</v>
      </c>
      <c r="G110" s="5">
        <v>320710401945</v>
      </c>
      <c r="I110" s="5">
        <v>299485313411</v>
      </c>
      <c r="J110" s="5">
        <v>270667773512</v>
      </c>
      <c r="K110" s="5">
        <v>240202243743</v>
      </c>
      <c r="L110" s="5">
        <v>233209880106</v>
      </c>
      <c r="M110" s="5">
        <v>244059288891</v>
      </c>
      <c r="N110" s="5">
        <v>192916565286</v>
      </c>
      <c r="O110" s="5">
        <v>179315096712</v>
      </c>
      <c r="P110" s="5">
        <v>173040701297</v>
      </c>
      <c r="Q110" s="5">
        <v>180520497152</v>
      </c>
    </row>
    <row r="111" spans="3:17" ht="15.5" x14ac:dyDescent="0.35">
      <c r="C111" t="s">
        <v>128</v>
      </c>
    </row>
    <row r="112" spans="3:17" ht="15.5" x14ac:dyDescent="0.35">
      <c r="C112" t="s">
        <v>129</v>
      </c>
      <c r="D112" s="5">
        <v>115930467720</v>
      </c>
      <c r="E112" s="5">
        <v>115930467720</v>
      </c>
      <c r="F112" s="5">
        <v>115930467720</v>
      </c>
      <c r="G112" s="5">
        <v>115930467720</v>
      </c>
      <c r="I112" s="5">
        <v>115930467720</v>
      </c>
      <c r="J112" s="5">
        <v>115930467720</v>
      </c>
      <c r="K112" s="5">
        <v>91500000000</v>
      </c>
      <c r="L112" s="5">
        <v>91500000000</v>
      </c>
      <c r="M112" s="5">
        <v>91500000000</v>
      </c>
      <c r="N112" s="5">
        <v>73200000000</v>
      </c>
      <c r="O112" s="5">
        <v>73200000000</v>
      </c>
      <c r="P112" s="5">
        <v>2500000000</v>
      </c>
      <c r="Q112" s="5">
        <v>2500000000</v>
      </c>
    </row>
    <row r="113" spans="2:17" ht="15.5" x14ac:dyDescent="0.35">
      <c r="C113" t="s">
        <v>130</v>
      </c>
      <c r="D113" s="5">
        <v>7697518510</v>
      </c>
      <c r="E113" s="5">
        <v>7697518510</v>
      </c>
      <c r="F113" s="5">
        <v>7697518510</v>
      </c>
      <c r="G113" s="5">
        <v>7697518510</v>
      </c>
      <c r="I113" s="5">
        <v>7697518510</v>
      </c>
      <c r="J113" s="5">
        <v>7697518510</v>
      </c>
      <c r="K113" s="5">
        <v>32127986230</v>
      </c>
      <c r="L113" s="5">
        <v>32127986230</v>
      </c>
      <c r="M113" s="5">
        <v>32127986230</v>
      </c>
      <c r="N113" s="5">
        <v>7686048730</v>
      </c>
      <c r="O113" s="5">
        <v>7686048730</v>
      </c>
      <c r="P113" s="5">
        <v>7238603123</v>
      </c>
      <c r="Q113" s="5">
        <v>6067300021</v>
      </c>
    </row>
    <row r="114" spans="2:17" ht="15.5" x14ac:dyDescent="0.35">
      <c r="C114" t="s">
        <v>970</v>
      </c>
      <c r="D114" s="5">
        <v>7697518510</v>
      </c>
      <c r="E114" s="5">
        <v>7697518510</v>
      </c>
      <c r="F114" s="5">
        <v>7697518510</v>
      </c>
      <c r="G114" s="5">
        <v>7697518510</v>
      </c>
      <c r="I114" s="5">
        <v>7697518510</v>
      </c>
      <c r="J114" s="5">
        <v>7697518510</v>
      </c>
      <c r="K114" s="5">
        <v>32127986230</v>
      </c>
      <c r="L114" s="5">
        <v>32127986230</v>
      </c>
      <c r="M114" s="5">
        <v>32127986230</v>
      </c>
      <c r="N114" s="5">
        <v>7686048730</v>
      </c>
      <c r="O114" s="5">
        <v>7686048730</v>
      </c>
      <c r="P114" s="5">
        <v>7238603123</v>
      </c>
      <c r="Q114" s="5">
        <v>6067300021</v>
      </c>
    </row>
    <row r="115" spans="2:17" ht="15.5" x14ac:dyDescent="0.35">
      <c r="C115" t="s">
        <v>131</v>
      </c>
      <c r="D115" s="5">
        <v>99507067272</v>
      </c>
      <c r="E115" s="5">
        <v>96811115644</v>
      </c>
      <c r="F115" s="5">
        <v>89002515467</v>
      </c>
      <c r="G115" s="5">
        <v>84806537890</v>
      </c>
      <c r="I115" s="5">
        <v>96811115644</v>
      </c>
      <c r="J115" s="5">
        <v>77045479701</v>
      </c>
      <c r="K115" s="5">
        <v>61351094334</v>
      </c>
      <c r="L115" s="5">
        <v>48412820269</v>
      </c>
      <c r="M115" s="5">
        <v>35839315835</v>
      </c>
      <c r="N115" s="5">
        <v>25370401482</v>
      </c>
      <c r="O115" s="5">
        <v>15981199656</v>
      </c>
      <c r="P115" s="5">
        <v>12257990895</v>
      </c>
      <c r="Q115" s="5">
        <v>8824362066</v>
      </c>
    </row>
    <row r="116" spans="2:17" ht="15.5" x14ac:dyDescent="0.35">
      <c r="C116" t="s">
        <v>132</v>
      </c>
      <c r="D116" s="5">
        <v>8500000000</v>
      </c>
      <c r="E116" s="5">
        <v>8500000000</v>
      </c>
      <c r="F116" s="5">
        <v>8500000000</v>
      </c>
      <c r="G116" s="5">
        <v>8500000000</v>
      </c>
      <c r="I116" s="5">
        <v>8500000000</v>
      </c>
      <c r="J116" s="5">
        <v>8000000000</v>
      </c>
      <c r="K116" s="5">
        <v>4000000000</v>
      </c>
      <c r="L116" s="5">
        <v>4000000000</v>
      </c>
      <c r="M116" s="5">
        <v>4000000000</v>
      </c>
      <c r="N116" s="5">
        <v>2000000000</v>
      </c>
    </row>
    <row r="117" spans="2:17" ht="15.5" x14ac:dyDescent="0.35">
      <c r="C117" t="s">
        <v>133</v>
      </c>
      <c r="D117" s="5">
        <v>91007067272</v>
      </c>
      <c r="E117" s="5">
        <v>88311115644</v>
      </c>
      <c r="F117" s="5">
        <v>80502515467</v>
      </c>
      <c r="G117" s="5">
        <v>76306537890</v>
      </c>
      <c r="I117" s="5">
        <v>88311115644</v>
      </c>
      <c r="J117" s="5">
        <v>69045479701</v>
      </c>
      <c r="K117" s="5">
        <v>57351094334</v>
      </c>
      <c r="L117" s="5">
        <v>44412820269</v>
      </c>
      <c r="M117" s="5">
        <v>31839315835</v>
      </c>
      <c r="N117" s="5">
        <v>23370401482</v>
      </c>
      <c r="O117" s="5">
        <v>15981199656</v>
      </c>
      <c r="P117" s="5">
        <v>12257990895</v>
      </c>
      <c r="Q117" s="5">
        <v>8824362066</v>
      </c>
    </row>
    <row r="118" spans="2:17" ht="15.5" x14ac:dyDescent="0.35">
      <c r="C118" t="s">
        <v>134</v>
      </c>
      <c r="D118" s="5">
        <v>99507067272</v>
      </c>
      <c r="E118" s="5">
        <v>96811115644</v>
      </c>
      <c r="F118" s="5">
        <v>89002515467</v>
      </c>
      <c r="G118" s="5">
        <v>84806537890</v>
      </c>
      <c r="I118" s="5">
        <v>96811115644</v>
      </c>
      <c r="J118" s="5">
        <v>77045479701</v>
      </c>
      <c r="K118" s="5">
        <v>61351094334</v>
      </c>
      <c r="L118" s="5">
        <v>48412820269</v>
      </c>
      <c r="M118" s="5">
        <v>35839315835</v>
      </c>
      <c r="N118" s="5">
        <v>25370401482</v>
      </c>
      <c r="O118" s="5">
        <v>15981199656</v>
      </c>
      <c r="P118" s="5">
        <v>12257990895</v>
      </c>
      <c r="Q118" s="5">
        <v>8824362066</v>
      </c>
    </row>
    <row r="119" spans="2:17" ht="15.5" x14ac:dyDescent="0.35">
      <c r="C119" t="s">
        <v>135</v>
      </c>
      <c r="D119" s="5">
        <v>927671374</v>
      </c>
      <c r="E119" s="5">
        <v>907714832</v>
      </c>
      <c r="F119" s="5">
        <v>864448000</v>
      </c>
      <c r="G119" s="5">
        <v>823522313</v>
      </c>
      <c r="I119" s="5">
        <v>907714832</v>
      </c>
      <c r="J119" s="5">
        <v>777200531</v>
      </c>
      <c r="K119" s="5">
        <v>612797729</v>
      </c>
      <c r="L119" s="5">
        <v>496989615</v>
      </c>
      <c r="M119" s="5">
        <v>397945928</v>
      </c>
      <c r="N119" s="5">
        <v>125027052</v>
      </c>
      <c r="O119" s="5">
        <v>77551777</v>
      </c>
    </row>
    <row r="120" spans="2:17" ht="15.5" x14ac:dyDescent="0.35">
      <c r="C120" t="s">
        <v>9</v>
      </c>
      <c r="D120" s="5">
        <v>247649799140</v>
      </c>
      <c r="E120" s="5">
        <v>245289614682</v>
      </c>
      <c r="F120" s="5">
        <v>238893409824</v>
      </c>
      <c r="G120" s="5">
        <v>234627800745</v>
      </c>
      <c r="I120" s="5">
        <v>245289614682</v>
      </c>
      <c r="J120" s="5">
        <v>226763009138</v>
      </c>
      <c r="K120" s="5">
        <v>210789397700</v>
      </c>
      <c r="L120" s="5">
        <v>197004496050</v>
      </c>
      <c r="M120" s="5">
        <v>179615534476</v>
      </c>
      <c r="N120" s="5">
        <v>125674036021</v>
      </c>
      <c r="O120" s="5">
        <v>116824947978</v>
      </c>
      <c r="P120" s="5">
        <v>41684493413</v>
      </c>
      <c r="Q120" s="5">
        <v>37384463777</v>
      </c>
    </row>
    <row r="121" spans="2:17" ht="15.5" x14ac:dyDescent="0.35">
      <c r="C121" t="s">
        <v>136</v>
      </c>
      <c r="D121" s="5">
        <v>565472363875</v>
      </c>
      <c r="E121" s="5">
        <v>544774928093</v>
      </c>
      <c r="F121" s="5">
        <v>520182580578</v>
      </c>
      <c r="G121" s="5">
        <v>555338202690</v>
      </c>
      <c r="I121" s="5">
        <v>544774928093</v>
      </c>
      <c r="J121" s="5">
        <v>497430782650</v>
      </c>
      <c r="K121" s="5">
        <v>450991641443</v>
      </c>
      <c r="L121" s="5">
        <v>430214376156</v>
      </c>
      <c r="M121" s="5">
        <v>423674823367</v>
      </c>
      <c r="N121" s="5">
        <v>318590601307</v>
      </c>
      <c r="O121" s="5">
        <v>296140044690</v>
      </c>
      <c r="P121" s="5">
        <v>214725194710</v>
      </c>
      <c r="Q121" s="5">
        <v>217904960929</v>
      </c>
    </row>
    <row r="122" spans="2:17" ht="15.5" x14ac:dyDescent="0.35">
      <c r="C122" t="s">
        <v>137</v>
      </c>
      <c r="D122" s="5">
        <v>2898261693</v>
      </c>
      <c r="E122" s="5">
        <v>2898261693</v>
      </c>
      <c r="F122" s="5">
        <v>2898261693</v>
      </c>
      <c r="G122" s="5">
        <v>2898261693</v>
      </c>
      <c r="I122" s="5">
        <v>2898261693</v>
      </c>
      <c r="J122" s="5">
        <v>2898261693</v>
      </c>
      <c r="K122" s="5">
        <v>2287500000</v>
      </c>
      <c r="L122" s="5">
        <v>2287500000</v>
      </c>
      <c r="M122" s="5">
        <v>2287500000</v>
      </c>
      <c r="N122" s="5">
        <v>1830000000</v>
      </c>
      <c r="O122" s="5">
        <v>1830000000</v>
      </c>
      <c r="P122" s="5">
        <v>2500</v>
      </c>
      <c r="Q122" s="5">
        <v>2500</v>
      </c>
    </row>
    <row r="124" spans="2:17" ht="15.5" x14ac:dyDescent="0.35">
      <c r="B124" t="s">
        <v>138</v>
      </c>
      <c r="C124" t="s">
        <v>139</v>
      </c>
      <c r="D124" s="5">
        <v>-6956213913</v>
      </c>
      <c r="E124" s="5">
        <v>24653909577</v>
      </c>
      <c r="F124" s="5">
        <v>-4005225172</v>
      </c>
      <c r="G124" s="5">
        <v>5831740840</v>
      </c>
      <c r="I124" s="5">
        <v>16144141100</v>
      </c>
      <c r="J124" s="5">
        <v>16212714637</v>
      </c>
      <c r="K124" s="5">
        <v>12569841065</v>
      </c>
      <c r="L124" s="5">
        <v>31468457481</v>
      </c>
      <c r="M124" s="5">
        <v>4364564917</v>
      </c>
      <c r="N124" s="5">
        <v>3631760164</v>
      </c>
      <c r="O124" s="5">
        <v>32495668898</v>
      </c>
      <c r="P124" s="5">
        <v>2533198034</v>
      </c>
      <c r="Q124" s="5">
        <v>3273057561</v>
      </c>
    </row>
    <row r="125" spans="2:17" ht="15.5" x14ac:dyDescent="0.35">
      <c r="C125" t="s">
        <v>140</v>
      </c>
      <c r="D125" s="5">
        <v>309295770193</v>
      </c>
      <c r="E125" s="5">
        <v>349031267585</v>
      </c>
      <c r="F125" s="5">
        <v>265078149755</v>
      </c>
      <c r="G125" s="5">
        <v>288203195449</v>
      </c>
      <c r="I125" s="5">
        <v>1163050571619</v>
      </c>
      <c r="J125" s="5">
        <v>1014340596049</v>
      </c>
      <c r="K125" s="5">
        <v>883437086468</v>
      </c>
      <c r="L125" s="5">
        <v>769694884696</v>
      </c>
      <c r="M125" s="5">
        <v>698259248459</v>
      </c>
      <c r="N125" s="5">
        <v>703532749783</v>
      </c>
      <c r="O125" s="5">
        <v>626122096516</v>
      </c>
      <c r="P125" s="5">
        <v>581818577803</v>
      </c>
      <c r="Q125" s="5">
        <v>545358391286</v>
      </c>
    </row>
    <row r="126" spans="2:17" ht="15.5" x14ac:dyDescent="0.35">
      <c r="C126" t="s">
        <v>143</v>
      </c>
      <c r="D126" s="5">
        <v>-302040599434</v>
      </c>
      <c r="E126" s="5">
        <v>-303456498357</v>
      </c>
      <c r="F126" s="5">
        <v>-258296280469</v>
      </c>
      <c r="G126" s="5">
        <v>-271348001434</v>
      </c>
      <c r="I126" s="5">
        <v>-1090702398530</v>
      </c>
      <c r="J126" s="5">
        <v>-949274500146</v>
      </c>
      <c r="K126" s="5">
        <v>-830375092740</v>
      </c>
      <c r="L126" s="5">
        <v>-700554908573</v>
      </c>
      <c r="M126" s="5">
        <v>-659259505289</v>
      </c>
      <c r="N126" s="5">
        <v>-669272670871</v>
      </c>
      <c r="O126" s="5">
        <v>-570822807781</v>
      </c>
      <c r="P126" s="5">
        <v>-559859166321</v>
      </c>
      <c r="Q126" s="5">
        <v>-526026415091</v>
      </c>
    </row>
    <row r="127" spans="2:17" ht="15.5" x14ac:dyDescent="0.35">
      <c r="C127" t="s">
        <v>371</v>
      </c>
      <c r="D127" s="5">
        <v>-10710465863</v>
      </c>
      <c r="E127" s="5">
        <v>-17057772115</v>
      </c>
      <c r="F127" s="5">
        <v>-8154067284</v>
      </c>
      <c r="G127" s="5">
        <v>-6596336935</v>
      </c>
      <c r="I127" s="5">
        <v>-40081874893</v>
      </c>
      <c r="J127" s="5">
        <v>-31187107888</v>
      </c>
      <c r="K127" s="5">
        <v>-27199403877</v>
      </c>
      <c r="L127" s="5">
        <v>-23967253086</v>
      </c>
      <c r="M127" s="5">
        <v>-19771378351</v>
      </c>
      <c r="N127" s="5">
        <v>-19537322970</v>
      </c>
      <c r="O127" s="5">
        <v>-12665339040</v>
      </c>
      <c r="P127" s="5">
        <v>-9028791734</v>
      </c>
      <c r="Q127" s="5">
        <v>-5822274104</v>
      </c>
    </row>
    <row r="128" spans="2:17" ht="15.5" x14ac:dyDescent="0.35">
      <c r="C128" t="s">
        <v>971</v>
      </c>
      <c r="L128" s="5">
        <v>-24000359</v>
      </c>
      <c r="M128" s="5">
        <v>44436362</v>
      </c>
      <c r="N128" s="5">
        <v>24437823</v>
      </c>
      <c r="O128" s="5">
        <v>26821582</v>
      </c>
      <c r="P128" s="5">
        <v>17918902</v>
      </c>
      <c r="Q128" s="5">
        <v>17739832</v>
      </c>
    </row>
    <row r="129" spans="3:17" ht="15.5" x14ac:dyDescent="0.35">
      <c r="C129" t="s">
        <v>624</v>
      </c>
      <c r="D129" s="5">
        <v>-2641767988</v>
      </c>
      <c r="E129" s="5">
        <v>-2433857432</v>
      </c>
      <c r="F129" s="5">
        <v>-2665288091</v>
      </c>
      <c r="G129" s="5">
        <v>-2528415305</v>
      </c>
      <c r="I129" s="5">
        <v>-9897507681</v>
      </c>
      <c r="J129" s="5">
        <v>-8574565562</v>
      </c>
      <c r="K129" s="5">
        <v>-8606461009</v>
      </c>
      <c r="L129" s="5">
        <v>-8610941804</v>
      </c>
      <c r="M129" s="5">
        <v>-12545185110</v>
      </c>
      <c r="N129" s="5">
        <v>-9040059681</v>
      </c>
      <c r="O129" s="5">
        <v>-8312363805</v>
      </c>
      <c r="P129" s="5">
        <v>-8878814517</v>
      </c>
      <c r="Q129" s="5">
        <v>-9585810868</v>
      </c>
    </row>
    <row r="130" spans="3:17" ht="15.5" x14ac:dyDescent="0.35">
      <c r="C130" t="s">
        <v>625</v>
      </c>
      <c r="D130" s="5">
        <v>-859150821</v>
      </c>
      <c r="E130" s="5">
        <v>-1429230104</v>
      </c>
      <c r="F130" s="5">
        <v>32260917</v>
      </c>
      <c r="G130" s="5">
        <v>-1898700935</v>
      </c>
      <c r="I130" s="5">
        <v>-6224649415</v>
      </c>
      <c r="J130" s="5">
        <v>-9091707816</v>
      </c>
      <c r="K130" s="5">
        <v>-4686287777</v>
      </c>
      <c r="L130" s="5">
        <v>-5069323393</v>
      </c>
      <c r="M130" s="5">
        <v>-2363051154</v>
      </c>
      <c r="N130" s="5">
        <v>-2075373920</v>
      </c>
      <c r="O130" s="5">
        <v>-1852738574</v>
      </c>
      <c r="P130" s="5">
        <v>-1536526099</v>
      </c>
      <c r="Q130" s="5">
        <v>-668573494</v>
      </c>
    </row>
    <row r="131" spans="3:17" ht="15.5" x14ac:dyDescent="0.35">
      <c r="C131" t="s">
        <v>159</v>
      </c>
      <c r="D131" s="5">
        <v>9900850325</v>
      </c>
      <c r="E131" s="5">
        <v>-20279106880</v>
      </c>
      <c r="F131" s="5">
        <v>305250955</v>
      </c>
      <c r="G131" s="5">
        <v>-718660318</v>
      </c>
      <c r="I131" s="5">
        <v>8046114815</v>
      </c>
      <c r="J131" s="5">
        <v>3544634271</v>
      </c>
      <c r="K131" s="5">
        <v>-1446980098</v>
      </c>
      <c r="L131" s="5">
        <v>-46427628430</v>
      </c>
      <c r="M131" s="5">
        <v>82288708937</v>
      </c>
      <c r="N131" s="5">
        <v>16259902545</v>
      </c>
      <c r="O131" s="5">
        <v>49809751461</v>
      </c>
      <c r="P131" s="5">
        <v>-3610096092</v>
      </c>
      <c r="Q131" s="5">
        <v>8020107320</v>
      </c>
    </row>
    <row r="132" spans="3:17" ht="15.5" x14ac:dyDescent="0.35">
      <c r="C132" t="s">
        <v>160</v>
      </c>
      <c r="D132" s="5">
        <v>-2951170315</v>
      </c>
      <c r="E132" s="5">
        <v>-4005386963</v>
      </c>
      <c r="F132" s="5">
        <v>1035682926</v>
      </c>
      <c r="G132" s="5">
        <v>-10733341083</v>
      </c>
      <c r="I132" s="5">
        <v>-26461011183</v>
      </c>
      <c r="J132" s="5">
        <v>-22640575199</v>
      </c>
      <c r="K132" s="5">
        <v>-13704282018</v>
      </c>
      <c r="L132" s="5">
        <v>22109211456</v>
      </c>
      <c r="M132" s="5">
        <v>-86406902917</v>
      </c>
      <c r="N132" s="5">
        <v>-21950780602</v>
      </c>
      <c r="O132" s="5">
        <v>-82315151597</v>
      </c>
      <c r="P132" s="5">
        <v>-2169053358</v>
      </c>
      <c r="Q132" s="5">
        <v>-4219001838</v>
      </c>
    </row>
    <row r="133" spans="3:17" ht="15.5" x14ac:dyDescent="0.35">
      <c r="C133" t="s">
        <v>161</v>
      </c>
      <c r="D133" s="5">
        <v>-2634604269</v>
      </c>
      <c r="E133" s="5">
        <v>-1059506306</v>
      </c>
      <c r="F133" s="5">
        <v>-2514452123</v>
      </c>
      <c r="G133" s="5">
        <v>-4269113704</v>
      </c>
      <c r="I133" s="5">
        <v>-20503192633</v>
      </c>
      <c r="J133" s="5">
        <v>-20856836002</v>
      </c>
      <c r="K133" s="5">
        <v>-11016954679</v>
      </c>
      <c r="L133" s="5">
        <v>-4870975422</v>
      </c>
      <c r="M133" s="5">
        <v>-50997746379</v>
      </c>
      <c r="N133" s="5">
        <v>-19650725047</v>
      </c>
      <c r="O133" s="5">
        <v>-10782451861</v>
      </c>
      <c r="P133" s="5">
        <v>-1110303358</v>
      </c>
      <c r="Q133" s="5">
        <v>-2461918505</v>
      </c>
    </row>
    <row r="134" spans="3:17" ht="15.5" x14ac:dyDescent="0.35">
      <c r="C134" t="s">
        <v>352</v>
      </c>
      <c r="E134" s="5">
        <v>2634333454</v>
      </c>
      <c r="I134" s="5">
        <v>2634333454</v>
      </c>
      <c r="J134" s="5">
        <v>90015426</v>
      </c>
      <c r="K134" s="5">
        <v>50450450</v>
      </c>
      <c r="L134" s="5">
        <v>562686878</v>
      </c>
      <c r="M134" s="5">
        <v>122727272</v>
      </c>
      <c r="N134" s="5">
        <v>65000000</v>
      </c>
    </row>
    <row r="135" spans="3:17" ht="15.5" x14ac:dyDescent="0.35">
      <c r="C135" t="s">
        <v>972</v>
      </c>
    </row>
    <row r="136" spans="3:17" ht="15.5" x14ac:dyDescent="0.35">
      <c r="C136" t="s">
        <v>973</v>
      </c>
      <c r="L136" s="5">
        <v>30000000000</v>
      </c>
      <c r="M136" s="5">
        <v>-30000000000</v>
      </c>
      <c r="N136" s="5">
        <v>135500000</v>
      </c>
    </row>
    <row r="137" spans="3:17" ht="15.5" x14ac:dyDescent="0.35">
      <c r="C137" t="s">
        <v>974</v>
      </c>
      <c r="E137" s="5">
        <v>750000000</v>
      </c>
      <c r="I137" s="5">
        <v>750000000</v>
      </c>
      <c r="M137" s="5">
        <v>-4500000000</v>
      </c>
      <c r="N137" s="5">
        <v>-1125000000</v>
      </c>
      <c r="O137" s="5">
        <v>-990000000</v>
      </c>
    </row>
    <row r="138" spans="3:17" ht="15.5" x14ac:dyDescent="0.35">
      <c r="C138" t="s">
        <v>593</v>
      </c>
      <c r="O138" s="5">
        <v>-69710000000</v>
      </c>
    </row>
    <row r="139" spans="3:17" ht="15.5" x14ac:dyDescent="0.35">
      <c r="C139" t="s">
        <v>975</v>
      </c>
      <c r="M139" s="5">
        <v>1485000000</v>
      </c>
    </row>
    <row r="140" spans="3:17" ht="15.5" x14ac:dyDescent="0.35">
      <c r="C140" t="s">
        <v>976</v>
      </c>
      <c r="D140" s="5">
        <v>-948555555</v>
      </c>
      <c r="E140" s="5">
        <v>-6707777759</v>
      </c>
      <c r="F140" s="5">
        <v>3182256755</v>
      </c>
      <c r="G140" s="5">
        <v>-6827179486</v>
      </c>
      <c r="I140" s="5">
        <v>-10819212157</v>
      </c>
      <c r="J140" s="5">
        <v>-2874328503</v>
      </c>
      <c r="K140" s="5">
        <v>-2737777789</v>
      </c>
      <c r="L140" s="5">
        <v>-3582500000</v>
      </c>
      <c r="M140" s="5">
        <v>-2516883810</v>
      </c>
      <c r="N140" s="5">
        <v>-1375555555</v>
      </c>
      <c r="O140" s="5">
        <v>-832699736</v>
      </c>
      <c r="P140" s="5">
        <v>-1058750000</v>
      </c>
      <c r="Q140" s="5">
        <v>-1757083333</v>
      </c>
    </row>
    <row r="141" spans="3:17" ht="15.5" x14ac:dyDescent="0.35">
      <c r="C141" t="s">
        <v>977</v>
      </c>
      <c r="D141" s="5">
        <v>631989509</v>
      </c>
      <c r="E141" s="5">
        <v>377563648</v>
      </c>
      <c r="F141" s="5">
        <v>367878294</v>
      </c>
      <c r="G141" s="5">
        <v>362952107</v>
      </c>
      <c r="I141" s="5">
        <v>1477060153</v>
      </c>
      <c r="J141" s="5">
        <v>1000573880</v>
      </c>
    </row>
    <row r="142" spans="3:17" ht="15.5" x14ac:dyDescent="0.35">
      <c r="C142" t="s">
        <v>170</v>
      </c>
      <c r="D142" s="5">
        <v>9900850325</v>
      </c>
      <c r="E142" s="5">
        <v>-20279106880</v>
      </c>
      <c r="F142" s="5">
        <v>305250955</v>
      </c>
      <c r="G142" s="5">
        <v>-718660318</v>
      </c>
      <c r="I142" s="5">
        <v>8046114815</v>
      </c>
      <c r="J142" s="5">
        <v>3544634271</v>
      </c>
      <c r="K142" s="5">
        <v>-1446980098</v>
      </c>
      <c r="L142" s="5">
        <v>-46427628430</v>
      </c>
      <c r="M142" s="5">
        <v>82288708937</v>
      </c>
      <c r="N142" s="5">
        <v>16259902545</v>
      </c>
      <c r="O142" s="5">
        <v>49809751461</v>
      </c>
      <c r="P142" s="5">
        <v>-3610096092</v>
      </c>
      <c r="Q142" s="5">
        <v>8020107320</v>
      </c>
    </row>
    <row r="143" spans="3:17" ht="15.5" x14ac:dyDescent="0.35">
      <c r="C143" t="s">
        <v>630</v>
      </c>
      <c r="D143" s="5">
        <v>442503698969</v>
      </c>
      <c r="E143" s="5">
        <v>392257790297</v>
      </c>
      <c r="F143" s="5">
        <v>363748122373</v>
      </c>
      <c r="G143" s="5">
        <v>332698773453</v>
      </c>
      <c r="I143" s="5">
        <v>1518625789922</v>
      </c>
      <c r="J143" s="5">
        <v>1789343690039</v>
      </c>
      <c r="K143" s="5">
        <v>1020313695133</v>
      </c>
      <c r="L143" s="5">
        <v>1088100915161</v>
      </c>
      <c r="M143" s="5">
        <v>594879249752</v>
      </c>
      <c r="N143" s="5">
        <v>783414799090</v>
      </c>
      <c r="O143" s="5">
        <v>801318915027</v>
      </c>
      <c r="P143" s="5">
        <v>523869022086</v>
      </c>
      <c r="Q143" s="5">
        <v>487777873318</v>
      </c>
    </row>
    <row r="144" spans="3:17" ht="15.5" x14ac:dyDescent="0.35">
      <c r="C144" t="s">
        <v>631</v>
      </c>
      <c r="D144" s="5">
        <v>-432390719293</v>
      </c>
      <c r="E144" s="5">
        <v>-412284267308</v>
      </c>
      <c r="F144" s="5">
        <v>-363208594157</v>
      </c>
      <c r="G144" s="5">
        <v>-333186682214</v>
      </c>
      <c r="I144" s="5">
        <v>-1509686230569</v>
      </c>
      <c r="J144" s="5">
        <v>-1782084957143</v>
      </c>
      <c r="K144" s="5">
        <v>-1021544504780</v>
      </c>
      <c r="L144" s="5">
        <v>-1134405913842</v>
      </c>
      <c r="M144" s="5">
        <v>-545104693325</v>
      </c>
      <c r="N144" s="5">
        <v>-765276648894</v>
      </c>
      <c r="O144" s="5">
        <v>-821288913522</v>
      </c>
      <c r="P144" s="5">
        <v>-525715847443</v>
      </c>
      <c r="Q144" s="5">
        <v>-482865932323</v>
      </c>
    </row>
    <row r="145" spans="2:17" ht="15.5" x14ac:dyDescent="0.35">
      <c r="C145" t="s">
        <v>434</v>
      </c>
      <c r="O145" s="5">
        <v>7000000000</v>
      </c>
      <c r="P145" s="5">
        <v>7633086850</v>
      </c>
      <c r="Q145" s="5">
        <v>9376260313</v>
      </c>
    </row>
    <row r="146" spans="2:17" ht="15.5" x14ac:dyDescent="0.35">
      <c r="C146" t="s">
        <v>511</v>
      </c>
      <c r="M146" s="5">
        <v>-5300000000</v>
      </c>
      <c r="N146" s="5">
        <v>-1700000000</v>
      </c>
      <c r="O146" s="5">
        <v>-7633086850</v>
      </c>
      <c r="P146" s="5">
        <v>-9050534000</v>
      </c>
      <c r="Q146" s="5">
        <v>-5899020791</v>
      </c>
    </row>
    <row r="147" spans="2:17" ht="15.5" x14ac:dyDescent="0.35">
      <c r="C147" t="s">
        <v>534</v>
      </c>
      <c r="M147" s="5">
        <v>42741937500</v>
      </c>
      <c r="O147" s="5">
        <v>70700000000</v>
      </c>
    </row>
    <row r="148" spans="2:17" ht="15.5" x14ac:dyDescent="0.35">
      <c r="C148" t="s">
        <v>978</v>
      </c>
      <c r="M148" s="5">
        <v>-3275562500</v>
      </c>
    </row>
    <row r="149" spans="2:17" ht="15.5" x14ac:dyDescent="0.35">
      <c r="C149" t="s">
        <v>184</v>
      </c>
      <c r="J149" s="5">
        <v>-3202500000</v>
      </c>
      <c r="M149" s="5">
        <v>-1515000000</v>
      </c>
    </row>
    <row r="150" spans="2:17" ht="15.5" x14ac:dyDescent="0.35">
      <c r="C150" t="s">
        <v>900</v>
      </c>
      <c r="D150" s="5">
        <v>-212129351</v>
      </c>
      <c r="E150" s="5">
        <v>-252629869</v>
      </c>
      <c r="F150" s="5">
        <v>-234277261</v>
      </c>
      <c r="G150" s="5">
        <v>-230751557</v>
      </c>
      <c r="I150" s="5">
        <v>-893444538</v>
      </c>
      <c r="J150" s="5">
        <v>-511598625</v>
      </c>
      <c r="K150" s="5">
        <v>-216170451</v>
      </c>
      <c r="L150" s="5">
        <v>-122629749</v>
      </c>
      <c r="M150" s="5">
        <v>-137222490</v>
      </c>
      <c r="N150" s="5">
        <v>-178247651</v>
      </c>
      <c r="O150" s="5">
        <v>-287163194</v>
      </c>
      <c r="P150" s="5">
        <v>-345823585</v>
      </c>
      <c r="Q150" s="5">
        <v>-369073197</v>
      </c>
    </row>
    <row r="151" spans="2:17" ht="15.5" x14ac:dyDescent="0.35">
      <c r="C151" t="s">
        <v>187</v>
      </c>
      <c r="D151" s="5">
        <v>-6533903</v>
      </c>
      <c r="E151" s="5">
        <v>369415734</v>
      </c>
      <c r="F151" s="5">
        <v>-2664291291</v>
      </c>
      <c r="G151" s="5">
        <v>-5620260561</v>
      </c>
      <c r="I151" s="5">
        <v>-2270755268</v>
      </c>
      <c r="J151" s="5">
        <v>-2883226291</v>
      </c>
      <c r="K151" s="5">
        <v>-2581421051</v>
      </c>
      <c r="L151" s="5">
        <v>7150040507</v>
      </c>
      <c r="M151" s="5">
        <v>246370937</v>
      </c>
      <c r="N151" s="5">
        <v>-2059117893</v>
      </c>
      <c r="O151" s="5">
        <v>-9731238</v>
      </c>
      <c r="P151" s="5">
        <v>-3245951416</v>
      </c>
      <c r="Q151" s="5">
        <v>7074163043</v>
      </c>
    </row>
    <row r="152" spans="2:17" ht="15.5" x14ac:dyDescent="0.35">
      <c r="C152" t="s">
        <v>188</v>
      </c>
      <c r="D152" s="5">
        <v>6240689920</v>
      </c>
      <c r="I152" s="5">
        <v>8511445188</v>
      </c>
      <c r="J152" s="5">
        <v>11394671479</v>
      </c>
      <c r="K152" s="5">
        <v>13976092530</v>
      </c>
      <c r="L152" s="5">
        <v>6826052023</v>
      </c>
      <c r="M152" s="5">
        <v>6579681086</v>
      </c>
      <c r="N152" s="5">
        <v>8638798979</v>
      </c>
      <c r="O152" s="5">
        <v>8648530217</v>
      </c>
      <c r="P152" s="5">
        <v>11894481633</v>
      </c>
      <c r="Q152" s="5">
        <v>4820318590</v>
      </c>
    </row>
    <row r="153" spans="2:17" ht="15.5" x14ac:dyDescent="0.35">
      <c r="C153" t="s">
        <v>189</v>
      </c>
      <c r="D153" s="5">
        <v>6234156017</v>
      </c>
      <c r="E153" s="5">
        <v>369415734</v>
      </c>
      <c r="F153" s="5">
        <v>-2664291291</v>
      </c>
      <c r="G153" s="5">
        <v>-5620260561</v>
      </c>
      <c r="I153" s="5">
        <v>6240689920</v>
      </c>
      <c r="J153" s="5">
        <v>8511445188</v>
      </c>
      <c r="K153" s="5">
        <v>11394671479</v>
      </c>
      <c r="L153" s="5">
        <v>13976092530</v>
      </c>
      <c r="M153" s="5">
        <v>6826052023</v>
      </c>
      <c r="N153" s="5">
        <v>6579681086</v>
      </c>
      <c r="O153" s="5">
        <v>8638798979</v>
      </c>
      <c r="P153" s="5">
        <v>8648530217</v>
      </c>
      <c r="Q153" s="5">
        <v>11894481633</v>
      </c>
    </row>
    <row r="155" spans="2:17" ht="15.5" x14ac:dyDescent="0.35">
      <c r="B155" t="s">
        <v>190</v>
      </c>
      <c r="C155" t="s">
        <v>11</v>
      </c>
      <c r="D155" s="5">
        <v>2900000000</v>
      </c>
      <c r="E155" s="5">
        <v>2900000000</v>
      </c>
      <c r="F155" s="5">
        <v>2900000000</v>
      </c>
      <c r="G155" s="5">
        <v>2900000000</v>
      </c>
      <c r="I155" s="5">
        <v>2900000000</v>
      </c>
      <c r="J155" s="5">
        <v>2900000000</v>
      </c>
      <c r="K155" s="5">
        <v>2290000000</v>
      </c>
      <c r="L155" s="5">
        <v>2290000000</v>
      </c>
      <c r="M155" s="5">
        <v>2290000000</v>
      </c>
      <c r="N155" s="5">
        <v>1830000000</v>
      </c>
      <c r="O155" s="5">
        <v>1830000000</v>
      </c>
      <c r="P155" s="5">
        <v>0</v>
      </c>
      <c r="Q155" s="5">
        <v>0</v>
      </c>
    </row>
    <row r="156" spans="2:17" ht="15.5" x14ac:dyDescent="0.35">
      <c r="C156" t="s">
        <v>191</v>
      </c>
      <c r="D156" s="6">
        <v>0.93</v>
      </c>
      <c r="E156" s="6">
        <v>2.69</v>
      </c>
      <c r="F156" s="6">
        <v>1.45</v>
      </c>
      <c r="G156" s="6">
        <v>1.73</v>
      </c>
    </row>
    <row r="157" spans="2:17" ht="15.5" x14ac:dyDescent="0.35">
      <c r="C157" t="s">
        <v>192</v>
      </c>
      <c r="D157" s="6">
        <v>158.06</v>
      </c>
      <c r="E157" s="6">
        <v>68.400000000000006</v>
      </c>
      <c r="F157" s="6">
        <v>133.1</v>
      </c>
      <c r="G157" s="6">
        <v>109.83</v>
      </c>
    </row>
    <row r="158" spans="2:17" ht="15.5" x14ac:dyDescent="0.35">
      <c r="C158" t="s">
        <v>59</v>
      </c>
      <c r="D158" s="6">
        <v>1.34</v>
      </c>
      <c r="E158" s="6">
        <v>1.53</v>
      </c>
      <c r="F158" s="6">
        <v>2.1</v>
      </c>
      <c r="G158" s="6">
        <v>1.95</v>
      </c>
    </row>
    <row r="159" spans="2:17" ht="15.5" x14ac:dyDescent="0.35">
      <c r="C159" t="s">
        <v>193</v>
      </c>
      <c r="D159" s="5">
        <v>13080000000</v>
      </c>
      <c r="E159" s="5">
        <v>45000000000</v>
      </c>
      <c r="F159" s="5">
        <v>-2710000000</v>
      </c>
      <c r="G159" s="5">
        <v>8340000000</v>
      </c>
    </row>
    <row r="160" spans="2:17" ht="15.5" x14ac:dyDescent="0.35">
      <c r="C160" t="s">
        <v>194</v>
      </c>
      <c r="D160" s="6">
        <v>4.7999999999999996E-3</v>
      </c>
      <c r="E160" s="6">
        <v>1.43E-2</v>
      </c>
      <c r="F160" s="6">
        <v>8.1000000000000013E-3</v>
      </c>
      <c r="G160" s="6">
        <v>9.0000000000000011E-3</v>
      </c>
    </row>
    <row r="161" spans="3:7" ht="15.5" x14ac:dyDescent="0.35">
      <c r="C161" t="s">
        <v>195</v>
      </c>
      <c r="D161" s="6">
        <v>1.09E-2</v>
      </c>
      <c r="E161" s="6">
        <v>3.2000000000000001E-2</v>
      </c>
      <c r="F161" s="6">
        <v>1.7600000000000001E-2</v>
      </c>
      <c r="G161" s="6">
        <v>2.1499999999999998E-2</v>
      </c>
    </row>
    <row r="162" spans="3:7" ht="15.5" x14ac:dyDescent="0.35">
      <c r="C162" t="s">
        <v>196</v>
      </c>
      <c r="D162" s="6">
        <v>3.2500000000000001E-2</v>
      </c>
      <c r="E162" s="6">
        <v>0.1585</v>
      </c>
      <c r="F162" s="6">
        <v>-2.81E-2</v>
      </c>
      <c r="G162" s="6">
        <v>1.8600000000000002E-2</v>
      </c>
    </row>
    <row r="163" spans="3:7" ht="15.5" x14ac:dyDescent="0.35">
      <c r="C163" t="s">
        <v>197</v>
      </c>
      <c r="D163" s="6">
        <v>3.31</v>
      </c>
      <c r="E163" s="6">
        <v>17.27</v>
      </c>
      <c r="F163" s="6">
        <v>-2.68</v>
      </c>
      <c r="G163" s="6">
        <v>1.78</v>
      </c>
    </row>
    <row r="164" spans="3:7" ht="15.5" x14ac:dyDescent="0.35">
      <c r="C164" t="s">
        <v>198</v>
      </c>
      <c r="D164" s="5">
        <v>248000000000</v>
      </c>
      <c r="E164" s="5">
        <v>245000000000</v>
      </c>
      <c r="F164" s="5">
        <v>239000000000</v>
      </c>
      <c r="G164" s="5">
        <v>235000000000</v>
      </c>
    </row>
    <row r="165" spans="3:7" ht="15.5" x14ac:dyDescent="0.35">
      <c r="C165" t="s">
        <v>199</v>
      </c>
      <c r="D165" s="6">
        <v>1.73</v>
      </c>
      <c r="E165" s="6">
        <v>2.1800000000000002</v>
      </c>
      <c r="F165" s="6">
        <v>2.35</v>
      </c>
      <c r="G165" s="6">
        <v>2.36</v>
      </c>
    </row>
    <row r="166" spans="3:7" ht="15.5" x14ac:dyDescent="0.35">
      <c r="C166" t="s">
        <v>200</v>
      </c>
      <c r="D166" s="6">
        <v>85.13</v>
      </c>
      <c r="E166" s="6">
        <v>84.32</v>
      </c>
      <c r="F166" s="6">
        <v>82.13</v>
      </c>
      <c r="G166" s="6">
        <v>80.67</v>
      </c>
    </row>
    <row r="167" spans="3:7" ht="15.5" x14ac:dyDescent="0.35">
      <c r="C167" t="s">
        <v>201</v>
      </c>
      <c r="D167" s="6">
        <v>1.73</v>
      </c>
      <c r="E167" s="6">
        <v>2.1800000000000002</v>
      </c>
      <c r="F167" s="6">
        <v>2.35</v>
      </c>
      <c r="G167" s="6">
        <v>2.36</v>
      </c>
    </row>
    <row r="168" spans="3:7" ht="15.5" x14ac:dyDescent="0.35">
      <c r="C168" t="s">
        <v>202</v>
      </c>
      <c r="D168" s="6">
        <v>85.13</v>
      </c>
      <c r="E168" s="6">
        <v>84.32</v>
      </c>
      <c r="F168" s="6">
        <v>82.13</v>
      </c>
      <c r="G168" s="6">
        <v>80.67</v>
      </c>
    </row>
    <row r="169" spans="3:7" ht="15.5" x14ac:dyDescent="0.35">
      <c r="C169" t="s">
        <v>203</v>
      </c>
      <c r="D169" s="5">
        <v>107000000000</v>
      </c>
      <c r="E169" s="5">
        <v>98000000000</v>
      </c>
      <c r="F169" s="5">
        <v>118000000000</v>
      </c>
      <c r="G169" s="5">
        <v>131000000000</v>
      </c>
    </row>
    <row r="170" spans="3:7" ht="15.5" x14ac:dyDescent="0.35">
      <c r="C170" t="s">
        <v>204</v>
      </c>
      <c r="D170" s="5">
        <v>13000000000</v>
      </c>
      <c r="E170" s="5">
        <v>13000000000</v>
      </c>
      <c r="F170" s="5">
        <v>16000000000</v>
      </c>
      <c r="G170" s="5">
        <v>2000000000</v>
      </c>
    </row>
    <row r="171" spans="3:7" ht="15.5" x14ac:dyDescent="0.35">
      <c r="C171" t="s">
        <v>205</v>
      </c>
      <c r="D171" s="5">
        <v>247000000000</v>
      </c>
      <c r="E171" s="5">
        <v>244000000000</v>
      </c>
      <c r="F171" s="5">
        <v>238000000000</v>
      </c>
      <c r="G171" s="5">
        <v>234000000000</v>
      </c>
    </row>
    <row r="172" spans="3:7" ht="15.5" x14ac:dyDescent="0.35">
      <c r="C172" t="s">
        <v>23</v>
      </c>
      <c r="D172" s="5">
        <v>120000000000</v>
      </c>
      <c r="E172" s="5">
        <v>111000000000</v>
      </c>
      <c r="F172" s="5">
        <v>134000000000</v>
      </c>
      <c r="G172" s="5">
        <v>134000000000</v>
      </c>
    </row>
    <row r="173" spans="3:7" ht="15.5" x14ac:dyDescent="0.35">
      <c r="C173" t="s">
        <v>20</v>
      </c>
      <c r="D173" s="5">
        <v>114000000000</v>
      </c>
      <c r="E173" s="5">
        <v>105000000000</v>
      </c>
      <c r="F173" s="5">
        <v>128000000000</v>
      </c>
      <c r="G173" s="5">
        <v>125000000000</v>
      </c>
    </row>
    <row r="174" spans="3:7" ht="15.5" x14ac:dyDescent="0.35">
      <c r="C174" t="s">
        <v>206</v>
      </c>
      <c r="D174" s="5">
        <v>2000000000</v>
      </c>
      <c r="E174" s="5">
        <v>-2000000000</v>
      </c>
      <c r="F174" s="5">
        <v>-3000000000</v>
      </c>
      <c r="G174" s="5">
        <v>-22000000000</v>
      </c>
    </row>
    <row r="175" spans="3:7" ht="15.5" x14ac:dyDescent="0.35">
      <c r="C175" t="s">
        <v>207</v>
      </c>
      <c r="D175" s="5">
        <v>-7000000000</v>
      </c>
      <c r="E175" s="5">
        <v>25000000000</v>
      </c>
      <c r="F175" s="5">
        <v>-4000000000</v>
      </c>
      <c r="G175" s="5">
        <v>6000000000</v>
      </c>
    </row>
    <row r="176" spans="3:7" ht="15.5" x14ac:dyDescent="0.35">
      <c r="C176" t="s">
        <v>208</v>
      </c>
      <c r="D176" s="5">
        <v>-3000000000</v>
      </c>
      <c r="E176" s="5">
        <v>-1000000000</v>
      </c>
      <c r="F176" s="5">
        <v>-3000000000</v>
      </c>
      <c r="G176" s="5">
        <v>-4000000000</v>
      </c>
    </row>
    <row r="177" spans="3:17" ht="15.5" x14ac:dyDescent="0.35">
      <c r="C177" t="s">
        <v>12</v>
      </c>
      <c r="D177" s="5">
        <v>-10000000000</v>
      </c>
      <c r="E177" s="5">
        <v>24000000000</v>
      </c>
      <c r="F177" s="5">
        <v>-7000000000</v>
      </c>
      <c r="G177" s="5">
        <v>2000000000</v>
      </c>
    </row>
    <row r="178" spans="3:17" ht="15.5" x14ac:dyDescent="0.35">
      <c r="C178" t="s">
        <v>15</v>
      </c>
      <c r="D178" s="6">
        <v>-3.31</v>
      </c>
      <c r="E178" s="6">
        <v>8.14</v>
      </c>
      <c r="F178" s="6">
        <v>-2.25</v>
      </c>
      <c r="G178" s="6">
        <v>0.54</v>
      </c>
    </row>
    <row r="179" spans="3:17" ht="15.5" x14ac:dyDescent="0.35">
      <c r="C179" t="s">
        <v>44</v>
      </c>
      <c r="I179" s="6">
        <v>6.82</v>
      </c>
      <c r="J179" s="6">
        <v>6.52</v>
      </c>
      <c r="K179" s="6">
        <v>5.66</v>
      </c>
      <c r="L179" s="6">
        <v>5.5</v>
      </c>
      <c r="M179" s="6">
        <v>5.24</v>
      </c>
      <c r="N179" s="6">
        <v>5.13</v>
      </c>
      <c r="O179" s="6">
        <v>2.87</v>
      </c>
      <c r="P179" s="6">
        <v>1373451.53</v>
      </c>
      <c r="Q179" s="6">
        <v>599084.77</v>
      </c>
    </row>
    <row r="180" spans="3:17" ht="15.5" x14ac:dyDescent="0.35">
      <c r="C180" t="s">
        <v>58</v>
      </c>
      <c r="I180" s="6">
        <v>26.98</v>
      </c>
      <c r="J180" s="6">
        <v>33.74</v>
      </c>
      <c r="K180" s="6">
        <v>34.630000000000003</v>
      </c>
      <c r="L180" s="6">
        <v>43.27</v>
      </c>
      <c r="M180" s="6">
        <v>310.11</v>
      </c>
      <c r="N180" s="5">
        <v>0</v>
      </c>
      <c r="O180" s="5">
        <v>0</v>
      </c>
      <c r="P180" s="5">
        <v>0</v>
      </c>
      <c r="Q180" s="5">
        <v>0</v>
      </c>
    </row>
    <row r="181" spans="3:17" ht="15.5" x14ac:dyDescent="0.35">
      <c r="C181" t="s">
        <v>61</v>
      </c>
      <c r="I181" s="6">
        <v>0.46</v>
      </c>
      <c r="J181" s="6">
        <v>0.63</v>
      </c>
      <c r="K181" s="6">
        <v>0.51</v>
      </c>
      <c r="L181" s="6">
        <v>0.71</v>
      </c>
      <c r="M181" s="6">
        <v>5.31</v>
      </c>
      <c r="N181" s="5">
        <v>0</v>
      </c>
      <c r="O181" s="5">
        <v>0</v>
      </c>
      <c r="P181" s="5">
        <v>0</v>
      </c>
      <c r="Q181" s="5">
        <v>0</v>
      </c>
    </row>
    <row r="182" spans="3:17" ht="15.5" x14ac:dyDescent="0.35">
      <c r="C182" t="s">
        <v>209</v>
      </c>
      <c r="I182" s="5">
        <v>56860000000</v>
      </c>
      <c r="J182" s="5">
        <v>24540000000</v>
      </c>
      <c r="K182" s="5">
        <v>19650000000</v>
      </c>
      <c r="L182" s="5">
        <v>21700000000</v>
      </c>
      <c r="M182" s="5">
        <v>21340000000</v>
      </c>
      <c r="N182" s="5">
        <v>28120000000</v>
      </c>
      <c r="O182" s="5">
        <v>20750000000</v>
      </c>
      <c r="P182" s="5">
        <v>19250000000</v>
      </c>
    </row>
    <row r="183" spans="3:17" ht="15.5" x14ac:dyDescent="0.35">
      <c r="C183" t="s">
        <v>210</v>
      </c>
      <c r="I183" s="6">
        <v>3.6299999999999999E-2</v>
      </c>
      <c r="J183" s="6">
        <v>3.7999999999999999E-2</v>
      </c>
      <c r="K183" s="6">
        <v>2.87E-2</v>
      </c>
      <c r="L183" s="6">
        <v>2.92E-2</v>
      </c>
      <c r="M183" s="6">
        <v>2.8300000000000002E-2</v>
      </c>
      <c r="N183" s="6">
        <v>2.9500000000000002E-2</v>
      </c>
      <c r="O183" s="6">
        <v>1.78E-2</v>
      </c>
      <c r="P183" s="6">
        <v>1.6E-2</v>
      </c>
      <c r="Q183" s="6">
        <v>6.8999999999999999E-3</v>
      </c>
    </row>
    <row r="184" spans="3:17" ht="15.5" x14ac:dyDescent="0.35">
      <c r="C184" t="s">
        <v>211</v>
      </c>
      <c r="I184" s="6">
        <v>8.09E-2</v>
      </c>
      <c r="J184" s="6">
        <v>8.3599999999999994E-2</v>
      </c>
      <c r="K184" s="6">
        <v>6.1600000000000002E-2</v>
      </c>
      <c r="L184" s="6">
        <v>6.4000000000000001E-2</v>
      </c>
      <c r="M184" s="6">
        <v>6.6900000000000001E-2</v>
      </c>
      <c r="N184" s="6">
        <v>7.4800000000000005E-2</v>
      </c>
      <c r="O184" s="6">
        <v>4.4999999999999998E-2</v>
      </c>
      <c r="P184" s="6">
        <v>8.2400000000000001E-2</v>
      </c>
      <c r="Q184" s="6">
        <v>4.0099999999999997E-2</v>
      </c>
    </row>
    <row r="185" spans="3:17" ht="15.5" x14ac:dyDescent="0.35">
      <c r="C185" t="s">
        <v>212</v>
      </c>
      <c r="I185" s="6">
        <v>0.16390000000000002</v>
      </c>
      <c r="J185" s="6">
        <v>4.1100000000000005E-2</v>
      </c>
      <c r="K185" s="6">
        <v>3.3099999999999997E-2</v>
      </c>
      <c r="L185" s="6">
        <v>4.4699999999999997E-2</v>
      </c>
      <c r="M185" s="6">
        <v>6.3899999999999998E-2</v>
      </c>
      <c r="N185" s="6">
        <v>0.14330000000000001</v>
      </c>
      <c r="O185" s="6">
        <v>0.16870000000000002</v>
      </c>
      <c r="P185" s="6">
        <v>0.25290000000000001</v>
      </c>
      <c r="Q185" s="6">
        <v>0.39219999999999999</v>
      </c>
    </row>
    <row r="186" spans="3:17" ht="15.5" x14ac:dyDescent="0.35">
      <c r="C186" t="s">
        <v>213</v>
      </c>
      <c r="I186" s="6">
        <v>4.2300000000000004</v>
      </c>
      <c r="J186" s="6">
        <v>1.1299999999999999</v>
      </c>
      <c r="K186" s="6">
        <v>0.87</v>
      </c>
      <c r="L186" s="6">
        <v>1.1200000000000001</v>
      </c>
      <c r="M186" s="6">
        <v>0.9</v>
      </c>
      <c r="N186" s="6">
        <v>2.21</v>
      </c>
      <c r="O186" s="6">
        <v>1.89</v>
      </c>
      <c r="P186" s="6">
        <v>1.59</v>
      </c>
      <c r="Q186" s="6">
        <v>1.17</v>
      </c>
    </row>
    <row r="187" spans="3:17" ht="15.5" x14ac:dyDescent="0.35">
      <c r="C187" t="s">
        <v>55</v>
      </c>
      <c r="I187" s="6">
        <v>2.1800000000000002</v>
      </c>
      <c r="J187" s="6">
        <v>2.82</v>
      </c>
      <c r="K187" s="6">
        <v>2.13</v>
      </c>
      <c r="L187" s="6">
        <v>2.77</v>
      </c>
      <c r="M187" s="6">
        <v>20.74</v>
      </c>
      <c r="N187" s="5">
        <v>0</v>
      </c>
      <c r="O187" s="5">
        <v>0</v>
      </c>
      <c r="P187" s="5">
        <v>0</v>
      </c>
      <c r="Q187" s="5">
        <v>0</v>
      </c>
    </row>
    <row r="188" spans="3:17" ht="15.5" x14ac:dyDescent="0.35">
      <c r="C188" t="s">
        <v>52</v>
      </c>
      <c r="I188" s="6">
        <v>84.32</v>
      </c>
      <c r="J188" s="6">
        <v>77.97</v>
      </c>
      <c r="K188" s="6">
        <v>91.88</v>
      </c>
      <c r="L188" s="6">
        <v>85.9</v>
      </c>
      <c r="M188" s="6">
        <v>78.349999999999994</v>
      </c>
      <c r="N188" s="6">
        <v>68.61</v>
      </c>
      <c r="O188" s="6">
        <v>63.8</v>
      </c>
      <c r="P188" s="6">
        <v>16673797.369999999</v>
      </c>
      <c r="Q188" s="6">
        <v>14953785.51</v>
      </c>
    </row>
    <row r="189" spans="3:17" ht="15.5" x14ac:dyDescent="0.35">
      <c r="C189" t="s">
        <v>214</v>
      </c>
      <c r="I189" s="6">
        <v>2.1800000000000002</v>
      </c>
      <c r="J189" s="6">
        <v>2.82</v>
      </c>
      <c r="K189" s="6">
        <v>2.13</v>
      </c>
      <c r="L189" s="6">
        <v>2.77</v>
      </c>
      <c r="M189" s="6">
        <v>20.74</v>
      </c>
      <c r="N189" s="5">
        <v>0</v>
      </c>
      <c r="O189" s="5">
        <v>0</v>
      </c>
      <c r="P189" s="5">
        <v>0</v>
      </c>
      <c r="Q189" s="5">
        <v>0</v>
      </c>
    </row>
    <row r="190" spans="3:17" ht="15.5" x14ac:dyDescent="0.35">
      <c r="C190" t="s">
        <v>215</v>
      </c>
      <c r="I190" s="6">
        <v>84.32</v>
      </c>
      <c r="J190" s="6">
        <v>77.97</v>
      </c>
      <c r="K190" s="6">
        <v>91.88</v>
      </c>
      <c r="L190" s="6">
        <v>85.9</v>
      </c>
      <c r="M190" s="6">
        <v>78.349999999999994</v>
      </c>
      <c r="N190" s="6">
        <v>68.61</v>
      </c>
      <c r="O190" s="6">
        <v>63.8</v>
      </c>
      <c r="P190" s="6">
        <v>16673797.369999999</v>
      </c>
      <c r="Q190" s="6">
        <v>14953785.51</v>
      </c>
    </row>
    <row r="191" spans="3:17" ht="15.5" x14ac:dyDescent="0.35">
      <c r="C191" t="s">
        <v>216</v>
      </c>
      <c r="I191" s="5">
        <v>98000000000</v>
      </c>
      <c r="J191" s="5">
        <v>92000000000</v>
      </c>
      <c r="K191" s="5">
        <v>83000000000</v>
      </c>
      <c r="L191" s="5">
        <v>78000000000</v>
      </c>
      <c r="M191" s="5">
        <v>117000000000</v>
      </c>
      <c r="N191" s="5">
        <v>81000000000</v>
      </c>
      <c r="O191" s="5">
        <v>68000000000</v>
      </c>
      <c r="P191" s="5">
        <v>91000000000</v>
      </c>
      <c r="Q191" s="5">
        <v>86000000000</v>
      </c>
    </row>
    <row r="192" spans="3:17" ht="15.5" x14ac:dyDescent="0.35">
      <c r="C192" t="s">
        <v>217</v>
      </c>
      <c r="I192" s="5">
        <v>13000000000</v>
      </c>
      <c r="J192" s="5">
        <v>8000000000</v>
      </c>
      <c r="K192" s="5">
        <v>11000000000</v>
      </c>
      <c r="L192" s="5">
        <v>19000000000</v>
      </c>
      <c r="M192" s="5">
        <v>23000000000</v>
      </c>
      <c r="N192" s="5">
        <v>9000000000</v>
      </c>
      <c r="O192" s="5">
        <v>4000000000</v>
      </c>
      <c r="P192" s="5">
        <v>1000000000</v>
      </c>
      <c r="Q192" s="5">
        <v>8000000000</v>
      </c>
    </row>
    <row r="193" spans="2:17" ht="15.5" x14ac:dyDescent="0.35">
      <c r="C193" t="s">
        <v>25</v>
      </c>
      <c r="I193" s="5">
        <v>111000000000</v>
      </c>
      <c r="J193" s="5">
        <v>101000000000</v>
      </c>
      <c r="K193" s="5">
        <v>94000000000</v>
      </c>
      <c r="L193" s="5">
        <v>97000000000</v>
      </c>
      <c r="M193" s="5">
        <v>140000000000</v>
      </c>
      <c r="N193" s="5">
        <v>90000000000</v>
      </c>
      <c r="O193" s="5">
        <v>72000000000</v>
      </c>
      <c r="P193" s="5">
        <v>92000000000</v>
      </c>
      <c r="Q193" s="5">
        <v>94000000000</v>
      </c>
    </row>
    <row r="194" spans="2:17" ht="15.5" x14ac:dyDescent="0.35">
      <c r="C194" t="s">
        <v>22</v>
      </c>
      <c r="I194" s="5">
        <v>105000000000</v>
      </c>
      <c r="J194" s="5">
        <v>92000000000</v>
      </c>
      <c r="K194" s="5">
        <v>83000000000</v>
      </c>
      <c r="L194" s="5">
        <v>83000000000</v>
      </c>
      <c r="M194" s="5">
        <v>133000000000</v>
      </c>
      <c r="N194" s="5">
        <v>84000000000</v>
      </c>
      <c r="O194" s="5">
        <v>63000000000</v>
      </c>
      <c r="P194" s="5">
        <v>83000000000</v>
      </c>
      <c r="Q194" s="5">
        <v>82000000000</v>
      </c>
    </row>
    <row r="195" spans="2:17" ht="15.5" x14ac:dyDescent="0.35">
      <c r="C195" t="s">
        <v>218</v>
      </c>
      <c r="I195" s="5">
        <v>-2000000000</v>
      </c>
      <c r="J195" s="5">
        <v>-7000000000</v>
      </c>
      <c r="K195" s="5">
        <v>-7000000000</v>
      </c>
      <c r="L195" s="5">
        <v>4000000000</v>
      </c>
      <c r="M195" s="5">
        <v>-29000000000</v>
      </c>
      <c r="N195" s="5">
        <v>-12000000000</v>
      </c>
      <c r="O195" s="5">
        <v>60000000000</v>
      </c>
      <c r="P195" s="5">
        <v>-10000000000</v>
      </c>
      <c r="Q195" s="5">
        <v>-8000000000</v>
      </c>
    </row>
    <row r="196" spans="2:17" ht="15.5" x14ac:dyDescent="0.35">
      <c r="C196" t="s">
        <v>219</v>
      </c>
      <c r="I196" s="5">
        <v>16000000000</v>
      </c>
      <c r="J196" s="5">
        <v>16000000000</v>
      </c>
      <c r="K196" s="5">
        <v>13000000000</v>
      </c>
      <c r="L196" s="5">
        <v>31000000000</v>
      </c>
      <c r="M196" s="5">
        <v>4000000000</v>
      </c>
      <c r="N196" s="5">
        <v>4000000000</v>
      </c>
      <c r="O196" s="5">
        <v>32000000000</v>
      </c>
      <c r="P196" s="5">
        <v>3000000000</v>
      </c>
      <c r="Q196" s="5">
        <v>3000000000</v>
      </c>
    </row>
    <row r="197" spans="2:17" ht="15.5" x14ac:dyDescent="0.35">
      <c r="C197" t="s">
        <v>220</v>
      </c>
      <c r="I197" s="5">
        <v>-21000000000</v>
      </c>
      <c r="J197" s="5">
        <v>-21000000000</v>
      </c>
      <c r="K197" s="5">
        <v>-11000000000</v>
      </c>
      <c r="L197" s="5">
        <v>-5000000000</v>
      </c>
      <c r="M197" s="5">
        <v>-51000000000</v>
      </c>
      <c r="N197" s="5">
        <v>-20000000000</v>
      </c>
      <c r="O197" s="5">
        <v>-80000000000</v>
      </c>
      <c r="P197" s="5">
        <v>-1000000000</v>
      </c>
      <c r="Q197" s="5">
        <v>-2000000000</v>
      </c>
    </row>
    <row r="198" spans="2:17" ht="15.5" x14ac:dyDescent="0.35">
      <c r="C198" t="s">
        <v>14</v>
      </c>
      <c r="I198" s="5">
        <v>-4000000000</v>
      </c>
      <c r="J198" s="5">
        <v>-5000000000</v>
      </c>
      <c r="K198" s="5">
        <v>2000000000</v>
      </c>
      <c r="L198" s="5">
        <v>27000000000</v>
      </c>
      <c r="M198" s="5">
        <v>-47000000000</v>
      </c>
      <c r="N198" s="5">
        <v>-16000000000</v>
      </c>
      <c r="O198" s="5">
        <v>-48000000000</v>
      </c>
      <c r="P198" s="5">
        <v>1000000000</v>
      </c>
      <c r="Q198" s="5">
        <v>1000000000</v>
      </c>
    </row>
    <row r="199" spans="2:17" ht="15.5" x14ac:dyDescent="0.35">
      <c r="C199" t="s">
        <v>16</v>
      </c>
      <c r="I199" s="6">
        <v>-1.5</v>
      </c>
      <c r="J199" s="6">
        <v>-1.6</v>
      </c>
      <c r="K199" s="6">
        <v>0.68</v>
      </c>
      <c r="L199" s="6">
        <v>11.63</v>
      </c>
      <c r="M199" s="6">
        <v>-20.39</v>
      </c>
      <c r="N199" s="6">
        <v>-8.75</v>
      </c>
      <c r="O199" s="6">
        <v>-26.23</v>
      </c>
      <c r="P199" s="6">
        <v>569157.87</v>
      </c>
      <c r="Q199" s="6">
        <v>324455.62</v>
      </c>
    </row>
    <row r="201" spans="2:17" ht="15.5" x14ac:dyDescent="0.35">
      <c r="B201" t="s">
        <v>221</v>
      </c>
      <c r="C201" t="s">
        <v>222</v>
      </c>
      <c r="D201" s="5">
        <v>3000000000</v>
      </c>
      <c r="E201" s="5">
        <v>8000000000</v>
      </c>
      <c r="F201" s="5">
        <v>4000000000</v>
      </c>
      <c r="G201" s="5">
        <v>5000000000</v>
      </c>
      <c r="H201" s="5">
        <v>11000000000</v>
      </c>
      <c r="I201" s="5">
        <v>20000000000</v>
      </c>
      <c r="J201" s="5">
        <v>19000000000</v>
      </c>
      <c r="K201" s="5">
        <v>13000000000</v>
      </c>
      <c r="L201" s="5">
        <v>13000000000</v>
      </c>
      <c r="M201" s="5">
        <v>12000000000</v>
      </c>
      <c r="N201" s="5">
        <v>9000000000</v>
      </c>
      <c r="O201" s="5">
        <v>5000000000</v>
      </c>
      <c r="P201" s="5">
        <v>3000000000</v>
      </c>
      <c r="Q201" s="5">
        <v>1000000000</v>
      </c>
    </row>
    <row r="202" spans="2:17" ht="15.5" x14ac:dyDescent="0.35">
      <c r="C202" t="s">
        <v>223</v>
      </c>
      <c r="H202" s="5">
        <v>20000000000</v>
      </c>
      <c r="I202" s="5">
        <v>20000000000</v>
      </c>
      <c r="J202" s="5">
        <v>19000000000</v>
      </c>
      <c r="K202" s="5">
        <v>13000000000</v>
      </c>
      <c r="L202" s="5">
        <v>13000000000</v>
      </c>
      <c r="M202" s="5">
        <v>12000000000</v>
      </c>
      <c r="N202" s="5">
        <v>9000000000</v>
      </c>
    </row>
    <row r="203" spans="2:17" ht="15.5" x14ac:dyDescent="0.35">
      <c r="C203" t="s">
        <v>224</v>
      </c>
      <c r="K203" s="6">
        <v>1.1000000000000001</v>
      </c>
      <c r="N203" s="6">
        <v>0.52</v>
      </c>
    </row>
    <row r="204" spans="2:17" ht="15.5" x14ac:dyDescent="0.35">
      <c r="C204" t="s">
        <v>63</v>
      </c>
      <c r="I204" s="6">
        <v>0.16949999999999998</v>
      </c>
      <c r="K204" s="6">
        <v>0.2475</v>
      </c>
      <c r="N204" s="6">
        <v>0.1598</v>
      </c>
    </row>
    <row r="205" spans="2:17" ht="15.5" x14ac:dyDescent="0.35">
      <c r="C205" t="s">
        <v>225</v>
      </c>
      <c r="I205" s="6">
        <v>6.4000000000000003E-3</v>
      </c>
      <c r="K205" s="6">
        <v>6.4000000000000003E-3</v>
      </c>
      <c r="N205" s="6">
        <v>5.0000000000000001E-4</v>
      </c>
    </row>
    <row r="206" spans="2:17" ht="15.5" x14ac:dyDescent="0.35">
      <c r="C206" t="s">
        <v>43</v>
      </c>
      <c r="D206" s="6">
        <v>0.93</v>
      </c>
      <c r="E206" s="6">
        <v>2.69</v>
      </c>
      <c r="F206" s="6">
        <v>1.45</v>
      </c>
      <c r="G206" s="6">
        <v>1.73</v>
      </c>
      <c r="H206" s="6">
        <v>3.72</v>
      </c>
      <c r="I206" s="6">
        <v>6.82</v>
      </c>
      <c r="J206" s="6">
        <v>6.52</v>
      </c>
      <c r="K206" s="6">
        <v>4.46</v>
      </c>
      <c r="L206" s="6">
        <v>4.34</v>
      </c>
      <c r="M206" s="6">
        <v>4.13</v>
      </c>
      <c r="N206" s="6">
        <v>3.24</v>
      </c>
      <c r="O206" s="6">
        <v>1.81</v>
      </c>
      <c r="P206" s="6">
        <v>1.18</v>
      </c>
      <c r="Q206" s="6">
        <v>0.52</v>
      </c>
    </row>
    <row r="207" spans="2:17" ht="15.5" x14ac:dyDescent="0.35">
      <c r="C207" t="s">
        <v>226</v>
      </c>
      <c r="H207" s="6">
        <v>6.8</v>
      </c>
      <c r="I207" s="6">
        <v>6.82</v>
      </c>
      <c r="J207" s="6">
        <v>6.52</v>
      </c>
      <c r="K207" s="6">
        <v>4.46</v>
      </c>
      <c r="L207" s="6">
        <v>4.34</v>
      </c>
      <c r="M207" s="6">
        <v>4.13</v>
      </c>
      <c r="N207" s="6">
        <v>3.24</v>
      </c>
    </row>
    <row r="208" spans="2:17" ht="15.5" x14ac:dyDescent="0.35">
      <c r="C208" t="s">
        <v>65</v>
      </c>
      <c r="K208" s="6">
        <v>1.1000000000000001</v>
      </c>
      <c r="N208" s="6">
        <v>0.52</v>
      </c>
    </row>
    <row r="209" spans="3:17" ht="15.5" x14ac:dyDescent="0.35">
      <c r="C209" t="s">
        <v>227</v>
      </c>
      <c r="I209" s="6">
        <v>0.16949999999999998</v>
      </c>
      <c r="K209" s="6">
        <v>0.2475</v>
      </c>
      <c r="N209" s="6">
        <v>0.1598</v>
      </c>
    </row>
    <row r="210" spans="3:17" ht="15.5" x14ac:dyDescent="0.35">
      <c r="C210" t="s">
        <v>228</v>
      </c>
      <c r="I210" s="6">
        <v>6.4000000000000003E-3</v>
      </c>
      <c r="K210" s="6">
        <v>6.4000000000000003E-3</v>
      </c>
      <c r="N210" s="6">
        <v>5.0000000000000001E-4</v>
      </c>
    </row>
    <row r="211" spans="3:17" ht="15.5" x14ac:dyDescent="0.35">
      <c r="C211" t="s">
        <v>229</v>
      </c>
      <c r="D211" s="5">
        <v>319000000000</v>
      </c>
      <c r="E211" s="5">
        <v>348000000000</v>
      </c>
      <c r="F211" s="5">
        <v>266000000000</v>
      </c>
      <c r="G211" s="5">
        <v>283000000000</v>
      </c>
      <c r="H211" s="5">
        <v>1275000000000</v>
      </c>
      <c r="I211" s="5">
        <v>1168000000000</v>
      </c>
      <c r="J211" s="5">
        <v>1012000000000</v>
      </c>
      <c r="K211" s="5">
        <v>882000000000</v>
      </c>
      <c r="L211" s="5">
        <v>770000000000</v>
      </c>
      <c r="M211" s="5">
        <v>700000000000</v>
      </c>
      <c r="N211" s="5">
        <v>695000000000</v>
      </c>
      <c r="O211" s="5">
        <v>630000000000</v>
      </c>
      <c r="P211" s="5">
        <v>593000000000</v>
      </c>
      <c r="Q211" s="5">
        <v>529000000000</v>
      </c>
    </row>
    <row r="212" spans="3:17" ht="15.5" x14ac:dyDescent="0.35">
      <c r="C212" t="s">
        <v>230</v>
      </c>
      <c r="H212" s="5">
        <v>1215000000000</v>
      </c>
      <c r="I212" s="5">
        <v>1168000000000</v>
      </c>
      <c r="J212" s="5">
        <v>1012000000000</v>
      </c>
      <c r="K212" s="5">
        <v>882000000000</v>
      </c>
      <c r="L212" s="5">
        <v>770000000000</v>
      </c>
      <c r="M212" s="5">
        <v>700000000000</v>
      </c>
      <c r="N212" s="5">
        <v>695000000000</v>
      </c>
    </row>
    <row r="213" spans="3:17" ht="15.5" x14ac:dyDescent="0.35">
      <c r="C213" t="s">
        <v>231</v>
      </c>
      <c r="K213" s="6">
        <v>1.1000000000000001</v>
      </c>
      <c r="N213" s="6">
        <v>0.52</v>
      </c>
    </row>
    <row r="214" spans="3:17" ht="15.5" x14ac:dyDescent="0.35">
      <c r="C214" t="s">
        <v>232</v>
      </c>
      <c r="I214" s="6">
        <v>0.16949999999999998</v>
      </c>
      <c r="K214" s="6">
        <v>0.2475</v>
      </c>
      <c r="N214" s="6">
        <v>0.1598</v>
      </c>
    </row>
    <row r="215" spans="3:17" ht="15.5" x14ac:dyDescent="0.35">
      <c r="C215" t="s">
        <v>233</v>
      </c>
      <c r="I215" s="6">
        <v>6.4000000000000003E-3</v>
      </c>
      <c r="K215" s="6">
        <v>6.4000000000000003E-3</v>
      </c>
      <c r="N215" s="6">
        <v>5.0000000000000001E-4</v>
      </c>
    </row>
    <row r="216" spans="3:17" ht="15.5" x14ac:dyDescent="0.35">
      <c r="C216" t="s">
        <v>234</v>
      </c>
      <c r="I216" s="6">
        <v>36.82</v>
      </c>
    </row>
    <row r="217" spans="3:17" ht="15.5" x14ac:dyDescent="0.35">
      <c r="C217" t="s">
        <v>235</v>
      </c>
      <c r="I217" s="6">
        <v>20.14</v>
      </c>
    </row>
    <row r="218" spans="3:17" ht="15.5" x14ac:dyDescent="0.35">
      <c r="C218" t="s">
        <v>236</v>
      </c>
      <c r="I218" s="6">
        <v>7.42</v>
      </c>
    </row>
    <row r="219" spans="3:17" ht="15.5" x14ac:dyDescent="0.35">
      <c r="C219" t="s">
        <v>237</v>
      </c>
      <c r="I219" s="6">
        <v>4.9699999999999994E-2</v>
      </c>
    </row>
    <row r="220" spans="3:17" ht="15.5" x14ac:dyDescent="0.35">
      <c r="C220" t="s">
        <v>238</v>
      </c>
      <c r="I220" s="6">
        <v>0.33</v>
      </c>
    </row>
    <row r="221" spans="3:17" ht="15.5" x14ac:dyDescent="0.35">
      <c r="C221" t="s">
        <v>239</v>
      </c>
      <c r="I221" s="6">
        <v>1.61</v>
      </c>
    </row>
    <row r="222" spans="3:17" ht="15.5" x14ac:dyDescent="0.35">
      <c r="C222" t="s">
        <v>240</v>
      </c>
      <c r="I222" s="6">
        <v>20.34</v>
      </c>
    </row>
    <row r="223" spans="3:17" ht="15.5" x14ac:dyDescent="0.35">
      <c r="C223" t="s">
        <v>241</v>
      </c>
      <c r="I223" s="6">
        <v>43.89</v>
      </c>
    </row>
    <row r="224" spans="3:17" ht="15.5" x14ac:dyDescent="0.35">
      <c r="C224" t="s">
        <v>242</v>
      </c>
      <c r="I224" s="6">
        <v>11.23</v>
      </c>
    </row>
    <row r="225" spans="3:9" ht="15.5" x14ac:dyDescent="0.35">
      <c r="C225" t="s">
        <v>243</v>
      </c>
      <c r="I225" s="5">
        <v>8</v>
      </c>
    </row>
    <row r="226" spans="3:9" ht="15.5" x14ac:dyDescent="0.35">
      <c r="C226" t="s">
        <v>244</v>
      </c>
      <c r="I226" s="6">
        <v>4.41</v>
      </c>
    </row>
    <row r="227" spans="3:9" ht="15.5" x14ac:dyDescent="0.35">
      <c r="C227" t="s">
        <v>245</v>
      </c>
      <c r="I227" s="6">
        <v>2.73</v>
      </c>
    </row>
    <row r="228" spans="3:9" ht="15.5" x14ac:dyDescent="0.35">
      <c r="C228" t="s">
        <v>246</v>
      </c>
      <c r="I228" s="6">
        <v>6.8</v>
      </c>
    </row>
    <row r="229" spans="3:9" ht="15.5" x14ac:dyDescent="0.35">
      <c r="C229" t="s">
        <v>247</v>
      </c>
      <c r="I229" s="6">
        <v>3.72</v>
      </c>
    </row>
    <row r="230" spans="3:9" ht="15.5" x14ac:dyDescent="0.35">
      <c r="C230" t="s">
        <v>248</v>
      </c>
      <c r="I230" s="6">
        <v>419.33</v>
      </c>
    </row>
    <row r="231" spans="3:9" ht="15.5" x14ac:dyDescent="0.35">
      <c r="C231" t="s">
        <v>249</v>
      </c>
      <c r="D231" s="6">
        <v>2.15</v>
      </c>
    </row>
    <row r="232" spans="3:9" ht="15.5" x14ac:dyDescent="0.35">
      <c r="C232" t="s">
        <v>250</v>
      </c>
      <c r="I232" s="6">
        <v>85.13</v>
      </c>
    </row>
    <row r="233" spans="3:9" ht="15.5" x14ac:dyDescent="0.35">
      <c r="C233" t="s">
        <v>251</v>
      </c>
      <c r="I233" s="6">
        <v>3.12</v>
      </c>
    </row>
    <row r="234" spans="3:9" ht="15.5" x14ac:dyDescent="0.35">
      <c r="C234" t="s">
        <v>252</v>
      </c>
      <c r="D234" s="6">
        <v>1.01</v>
      </c>
    </row>
    <row r="235" spans="3:9" ht="15.5" x14ac:dyDescent="0.35">
      <c r="C235" t="s">
        <v>253</v>
      </c>
      <c r="D235" s="6">
        <v>0.26</v>
      </c>
    </row>
    <row r="236" spans="3:9" ht="15.5" x14ac:dyDescent="0.35">
      <c r="C236" t="s">
        <v>254</v>
      </c>
      <c r="D236" s="6">
        <v>0.49</v>
      </c>
    </row>
    <row r="237" spans="3:9" ht="15.5" x14ac:dyDescent="0.35">
      <c r="C237" t="s">
        <v>255</v>
      </c>
      <c r="D237" s="6">
        <v>0.05</v>
      </c>
    </row>
    <row r="238" spans="3:9" ht="15.5" x14ac:dyDescent="0.35">
      <c r="C238" t="s">
        <v>256</v>
      </c>
      <c r="D238" s="6">
        <v>1.29</v>
      </c>
    </row>
    <row r="239" spans="3:9" ht="15.5" x14ac:dyDescent="0.35">
      <c r="C239" t="s">
        <v>257</v>
      </c>
      <c r="D239" s="6">
        <v>0.21</v>
      </c>
    </row>
    <row r="240" spans="3:9" ht="15.5" x14ac:dyDescent="0.35">
      <c r="C240" t="s">
        <v>258</v>
      </c>
      <c r="D240" s="6">
        <v>2.29</v>
      </c>
    </row>
    <row r="241" spans="3:9" ht="15.5" x14ac:dyDescent="0.35">
      <c r="C241" t="s">
        <v>259</v>
      </c>
      <c r="I241" s="6">
        <v>4.6900000000000004</v>
      </c>
    </row>
    <row r="242" spans="3:9" ht="15.5" x14ac:dyDescent="0.35">
      <c r="C242" t="s">
        <v>12</v>
      </c>
      <c r="D242" s="5">
        <v>-10000000000</v>
      </c>
    </row>
    <row r="243" spans="3:9" ht="15.5" x14ac:dyDescent="0.35">
      <c r="C243" t="s">
        <v>260</v>
      </c>
      <c r="I243" s="6">
        <v>1.98</v>
      </c>
    </row>
    <row r="244" spans="3:9" ht="15.5" x14ac:dyDescent="0.35">
      <c r="C244" t="s">
        <v>261</v>
      </c>
      <c r="I244" s="6">
        <v>3.49E-2</v>
      </c>
    </row>
    <row r="245" spans="3:9" ht="15.5" x14ac:dyDescent="0.35">
      <c r="C245" t="s">
        <v>262</v>
      </c>
      <c r="I245" s="6">
        <v>7.9899999999999999E-2</v>
      </c>
    </row>
    <row r="246" spans="3:9" ht="15.5" x14ac:dyDescent="0.35">
      <c r="C246" t="s">
        <v>263</v>
      </c>
      <c r="I246" s="6">
        <v>0.17879999999999999</v>
      </c>
    </row>
    <row r="247" spans="3:9" ht="15.5" x14ac:dyDescent="0.35">
      <c r="C247" t="s">
        <v>264</v>
      </c>
      <c r="I247" s="6">
        <v>0.10310000000000001</v>
      </c>
    </row>
    <row r="248" spans="3:9" ht="15.5" x14ac:dyDescent="0.35">
      <c r="C248" t="s">
        <v>265</v>
      </c>
      <c r="D248" s="6">
        <v>7.86</v>
      </c>
    </row>
    <row r="249" spans="3:9" ht="15.5" x14ac:dyDescent="0.35">
      <c r="C249" t="s">
        <v>266</v>
      </c>
      <c r="D249" s="6">
        <v>69.709999999999994</v>
      </c>
    </row>
    <row r="250" spans="3:9" ht="15.5" x14ac:dyDescent="0.35">
      <c r="C250" t="s">
        <v>340</v>
      </c>
      <c r="D250" s="6">
        <v>53.76</v>
      </c>
    </row>
    <row r="251" spans="3:9" ht="15.5" x14ac:dyDescent="0.35">
      <c r="C251" t="s">
        <v>267</v>
      </c>
      <c r="D251" s="6">
        <v>23.81</v>
      </c>
    </row>
    <row r="252" spans="3:9" ht="15.5" x14ac:dyDescent="0.35">
      <c r="C252" t="s">
        <v>268</v>
      </c>
      <c r="D252" s="6">
        <v>11.57</v>
      </c>
    </row>
    <row r="253" spans="3:9" ht="15.5" x14ac:dyDescent="0.35">
      <c r="C253" t="s">
        <v>269</v>
      </c>
      <c r="I253" s="6">
        <v>2.19</v>
      </c>
    </row>
    <row r="254" spans="3:9" ht="15.5" x14ac:dyDescent="0.35">
      <c r="C254" t="s">
        <v>270</v>
      </c>
      <c r="I254" s="6">
        <v>4.91</v>
      </c>
    </row>
    <row r="255" spans="3:9" ht="15.5" x14ac:dyDescent="0.35">
      <c r="C255" t="s">
        <v>39</v>
      </c>
      <c r="I255" s="5">
        <v>397000000000</v>
      </c>
    </row>
    <row r="256" spans="3:9" ht="15.5" x14ac:dyDescent="0.35">
      <c r="C256" t="s">
        <v>271</v>
      </c>
      <c r="I256" s="5">
        <v>512000000000</v>
      </c>
    </row>
    <row r="257" spans="3:9" ht="15.5" x14ac:dyDescent="0.35">
      <c r="C257" t="s">
        <v>272</v>
      </c>
      <c r="I257" s="5">
        <v>2900000000</v>
      </c>
    </row>
    <row r="258" spans="3:9" ht="15.5" x14ac:dyDescent="0.35">
      <c r="C258" t="s">
        <v>273</v>
      </c>
      <c r="I258" s="6">
        <v>0.1454</v>
      </c>
    </row>
    <row r="259" spans="3:9" ht="15.5" x14ac:dyDescent="0.35">
      <c r="C259" t="s">
        <v>274</v>
      </c>
      <c r="D259" s="6">
        <v>0.11810000000000001</v>
      </c>
    </row>
    <row r="260" spans="3:9" ht="15.5" x14ac:dyDescent="0.35">
      <c r="C260" t="s">
        <v>275</v>
      </c>
      <c r="D260" s="6">
        <v>2.7400000000000001E-2</v>
      </c>
    </row>
    <row r="261" spans="3:9" ht="15.5" x14ac:dyDescent="0.35">
      <c r="C261" t="s">
        <v>276</v>
      </c>
      <c r="D261" s="6">
        <v>8.5000000000000006E-3</v>
      </c>
    </row>
    <row r="262" spans="3:9" ht="15.5" x14ac:dyDescent="0.35">
      <c r="C262" t="s">
        <v>277</v>
      </c>
      <c r="D262" s="6">
        <v>0.17329999999999998</v>
      </c>
    </row>
    <row r="263" spans="3:9" ht="15.5" x14ac:dyDescent="0.35">
      <c r="C263" t="s">
        <v>278</v>
      </c>
      <c r="D263" s="6">
        <v>0.24239999999999998</v>
      </c>
    </row>
    <row r="264" spans="3:9" ht="15.5" x14ac:dyDescent="0.35">
      <c r="C264" t="s">
        <v>279</v>
      </c>
      <c r="D264" s="6">
        <v>-1.7600000000000001E-2</v>
      </c>
    </row>
    <row r="265" spans="3:9" ht="15.5" x14ac:dyDescent="0.35">
      <c r="C265" t="s">
        <v>280</v>
      </c>
      <c r="I265" s="6">
        <v>1.1000000000000001</v>
      </c>
    </row>
    <row r="266" spans="3:9" ht="15.5" x14ac:dyDescent="0.35">
      <c r="C266" t="s">
        <v>284</v>
      </c>
      <c r="I266" t="s">
        <v>979</v>
      </c>
    </row>
    <row r="267" spans="3:9" ht="15.5" x14ac:dyDescent="0.35">
      <c r="C267" t="s">
        <v>286</v>
      </c>
      <c r="I267" s="5">
        <v>6</v>
      </c>
    </row>
    <row r="268" spans="3:9" ht="15.5" x14ac:dyDescent="0.35">
      <c r="C268" t="s">
        <v>287</v>
      </c>
      <c r="I268" s="6">
        <v>0.27</v>
      </c>
    </row>
    <row r="269" spans="3:9" ht="15.5" x14ac:dyDescent="0.35">
      <c r="C269" t="s">
        <v>288</v>
      </c>
      <c r="I269" s="6">
        <v>0.34</v>
      </c>
    </row>
    <row r="270" spans="3:9" ht="15.5" x14ac:dyDescent="0.35">
      <c r="C270" t="s">
        <v>289</v>
      </c>
      <c r="I270" s="6">
        <v>0.39</v>
      </c>
    </row>
    <row r="271" spans="3:9" ht="15.5" x14ac:dyDescent="0.35">
      <c r="C271" t="s">
        <v>553</v>
      </c>
      <c r="I271" s="6">
        <v>0.49</v>
      </c>
    </row>
    <row r="272" spans="3:9" ht="15.5" x14ac:dyDescent="0.35">
      <c r="C272" t="s">
        <v>290</v>
      </c>
      <c r="I272" s="6">
        <v>0.85</v>
      </c>
    </row>
    <row r="273" spans="3:9" ht="15.5" x14ac:dyDescent="0.35">
      <c r="C273" t="s">
        <v>291</v>
      </c>
      <c r="I273" s="6">
        <v>0.38</v>
      </c>
    </row>
    <row r="274" spans="3:9" ht="15.5" x14ac:dyDescent="0.35">
      <c r="C274" t="s">
        <v>292</v>
      </c>
      <c r="I274" s="6">
        <v>0.18</v>
      </c>
    </row>
    <row r="275" spans="3:9" ht="15.5" x14ac:dyDescent="0.35">
      <c r="C275" t="s">
        <v>293</v>
      </c>
      <c r="I275" s="5">
        <v>1215000000000</v>
      </c>
    </row>
    <row r="276" spans="3:9" ht="15.5" x14ac:dyDescent="0.35">
      <c r="C276" t="s">
        <v>294</v>
      </c>
      <c r="I276" s="5">
        <v>158000000000</v>
      </c>
    </row>
    <row r="277" spans="3:9" ht="15.5" x14ac:dyDescent="0.35">
      <c r="C277" t="s">
        <v>295</v>
      </c>
      <c r="I277" s="5">
        <v>64000000000</v>
      </c>
    </row>
    <row r="278" spans="3:9" ht="15.5" x14ac:dyDescent="0.35">
      <c r="C278" t="s">
        <v>296</v>
      </c>
      <c r="I278" s="5">
        <v>20000000000</v>
      </c>
    </row>
    <row r="279" spans="3:9" ht="15.5" x14ac:dyDescent="0.35">
      <c r="C279" t="s">
        <v>297</v>
      </c>
      <c r="D279" s="5">
        <v>6000000000</v>
      </c>
    </row>
    <row r="280" spans="3:9" ht="15.5" x14ac:dyDescent="0.35">
      <c r="C280" t="s">
        <v>298</v>
      </c>
      <c r="D280" s="5">
        <v>565000000000</v>
      </c>
    </row>
    <row r="281" spans="3:9" ht="15.5" x14ac:dyDescent="0.35">
      <c r="C281" t="s">
        <v>299</v>
      </c>
      <c r="D281" s="5">
        <v>318000000000</v>
      </c>
    </row>
    <row r="282" spans="3:9" ht="15.5" x14ac:dyDescent="0.35">
      <c r="C282" t="s">
        <v>206</v>
      </c>
      <c r="D282" s="5">
        <v>2000000000</v>
      </c>
    </row>
    <row r="283" spans="3:9" ht="15.5" x14ac:dyDescent="0.35">
      <c r="C283" t="s">
        <v>205</v>
      </c>
      <c r="I283" s="5">
        <v>247000000000</v>
      </c>
    </row>
    <row r="284" spans="3:9" ht="15.5" x14ac:dyDescent="0.35">
      <c r="C284" t="s">
        <v>204</v>
      </c>
      <c r="D284" s="5">
        <v>13000000000</v>
      </c>
    </row>
    <row r="285" spans="3:9" ht="15.5" x14ac:dyDescent="0.35">
      <c r="C285" t="s">
        <v>203</v>
      </c>
      <c r="D285" s="5">
        <v>107000000000</v>
      </c>
    </row>
    <row r="286" spans="3:9" ht="15.5" x14ac:dyDescent="0.35">
      <c r="C286" t="s">
        <v>23</v>
      </c>
      <c r="D286" s="5">
        <v>120000000000</v>
      </c>
    </row>
    <row r="287" spans="3:9" ht="15.5" x14ac:dyDescent="0.35">
      <c r="C287" t="s">
        <v>20</v>
      </c>
      <c r="D287" s="5">
        <v>114000000000</v>
      </c>
    </row>
    <row r="288" spans="3:9" ht="15.5" x14ac:dyDescent="0.35">
      <c r="C288" t="s">
        <v>300</v>
      </c>
      <c r="I288" s="5">
        <v>248000000000</v>
      </c>
    </row>
    <row r="289" spans="3:9" ht="15.5" x14ac:dyDescent="0.35">
      <c r="C289" t="s">
        <v>301</v>
      </c>
      <c r="I289" s="5">
        <v>20000000000</v>
      </c>
    </row>
    <row r="290" spans="3:9" ht="15.5" x14ac:dyDescent="0.35">
      <c r="C290" t="s">
        <v>302</v>
      </c>
      <c r="I290" s="5">
        <v>-17000000000</v>
      </c>
    </row>
    <row r="291" spans="3:9" ht="15.5" x14ac:dyDescent="0.35">
      <c r="C291" t="s">
        <v>303</v>
      </c>
      <c r="I291" s="5">
        <v>-11000000000</v>
      </c>
    </row>
    <row r="292" spans="3:9" ht="15.5" x14ac:dyDescent="0.35">
      <c r="C292" t="s">
        <v>304</v>
      </c>
      <c r="I292" s="5">
        <v>-10000000000</v>
      </c>
    </row>
    <row r="293" spans="3:9" ht="15.5" x14ac:dyDescent="0.35">
      <c r="C293" t="s">
        <v>305</v>
      </c>
      <c r="I293" s="5">
        <v>9000000000</v>
      </c>
    </row>
  </sheetData>
  <pageMargins left="0.7" right="0.7" top="0.75" bottom="0.75" header="0.3" footer="0.3"/>
  <ignoredErrors>
    <ignoredError sqref="A1:Q294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980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981</v>
      </c>
      <c r="D2" s="2" vm="38">
        <f ca="1">IFERROR(_xlfn.STOCKHISTORY("XIDX:" &amp; $C$1, D3, , 0, 0, 1), "Libur")</f>
        <v>138</v>
      </c>
      <c r="H2" s="2" vm="38">
        <f ca="1">IFERROR(INDEX(D2:G2,COUNT(D2:G2)),"")</f>
        <v>138</v>
      </c>
      <c r="I2" s="2" vm="95">
        <f ca="1">IFERROR(_xlfn.STOCKHISTORY("XIDX:" &amp; $C$1, I1, , 0, 0, 1), "Libur")</f>
        <v>163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37273939501</v>
      </c>
      <c r="H4" s="2">
        <f>IFERROR(SUM(D4:G4)*(4/MAX(1,COUNT(D4:G4))),"")</f>
        <v>149095758004</v>
      </c>
      <c r="I4" s="2">
        <f>IFERROR(INDEX(I51:I500,MATCH($C$4,$C$51:$C$500,0)),"")</f>
        <v>201306181384</v>
      </c>
      <c r="J4" s="2">
        <f>IFERROR(INDEX(J51:J500,MATCH($C$4,$C$51:$C$500,0)),"")</f>
        <v>154791849692</v>
      </c>
      <c r="K4" s="2">
        <f>IFERROR(INDEX(K51:K500,MATCH($C$4,$C$51:$C$500,0)),"")</f>
        <v>129097723199</v>
      </c>
      <c r="L4" s="2">
        <f>IFERROR(INDEX(L51:L500,MATCH($C$4,$C$51:$C$500,0)),"")</f>
        <v>117468021671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686585057</v>
      </c>
      <c r="H5" s="2">
        <f>IFERROR(SUM(D5:G5)*(4/MAX(1,COUNT(D5:G5))),"")</f>
        <v>2746340228</v>
      </c>
      <c r="I5" s="2">
        <f>IFERROR(INDEX(I51:I500,MATCH($C$5,$C$51:$C$500,0)),"")</f>
        <v>14331777612</v>
      </c>
      <c r="J5" s="2">
        <f>IFERROR(INDEX(J51:J500,MATCH($C$5,$C$51:$C$500,0)),"")</f>
        <v>14984772672</v>
      </c>
      <c r="K5" s="2">
        <f>IFERROR(INDEX(K51:K500,MATCH($C$5,$C$51:$C$500,0)),"")</f>
        <v>13378805838</v>
      </c>
      <c r="L5" s="2">
        <f>IFERROR(INDEX(L51:L500,MATCH($C$5,$C$51:$C$500,0)),"")</f>
        <v>12656356119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211768165191</v>
      </c>
      <c r="H6" s="2">
        <f>IFERROR(INDEX(D6:G6,COUNT(D6:G6)),"")</f>
        <v>211768165191</v>
      </c>
      <c r="I6" s="2">
        <f>IFERROR(INDEX(I51:I500,MATCH($C$6,$C$51:$C$500,0)),"")</f>
        <v>211081580134</v>
      </c>
      <c r="J6" s="2">
        <f>IFERROR(INDEX(J51:J500,MATCH($C$6,$C$51:$C$500,0)),"")</f>
        <v>93242503010</v>
      </c>
      <c r="K6" s="2">
        <f>IFERROR(INDEX(K51:K500,MATCH($C$6,$C$51:$C$500,0)),"")</f>
        <v>78257730338</v>
      </c>
      <c r="L6" s="2">
        <f>IFERROR(INDEX(L51:L500,MATCH($C$6,$C$51:$C$500,0)),"")</f>
        <v>70410954800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4.1100000000000003</v>
      </c>
      <c r="H7" s="3">
        <f>IFERROR(INDEX(D7:G7,COUNT(D7:G7)),"")</f>
        <v>4.1100000000000003</v>
      </c>
      <c r="I7" s="3">
        <f>IFERROR(INDEX(I51:I500,MATCH($C$7,$C$51:$C$500,0))/1000000000,"")</f>
        <v>4.1100000000000003</v>
      </c>
      <c r="J7" s="3">
        <f>IFERROR(INDEX(J51:J500,MATCH($C$7,$C$51:$C$500,0))/1000000000,"")</f>
        <v>6.5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-13000000000</v>
      </c>
      <c r="H8" s="2">
        <f>IFERROR(INDEX(D8:G8,COUNT(D8:G8)),"")</f>
        <v>-13000000000</v>
      </c>
      <c r="I8" s="2">
        <f>IFERROR(INDEX(I51:I500,MATCH($C$8,$C$51:$C$500,0)),"")</f>
        <v>-71000000000</v>
      </c>
      <c r="J8" s="2">
        <f>IFERROR(INDEX(J51:J500,MATCH($C$8,$C$51:$C$500,0)),"")</f>
        <v>-2000000000</v>
      </c>
      <c r="K8" s="2">
        <f>IFERROR(INDEX(K51:K500,MATCH($C$8,$C$51:$C$500,0)),"")</f>
        <v>3000000000</v>
      </c>
      <c r="L8" s="2">
        <f>IFERROR(INDEX(L51:L500,MATCH($C$8,$C$51:$C$500,0)),"")</f>
        <v>1000000000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-3.11</v>
      </c>
      <c r="H9" s="3">
        <f>IFERROR(INDEX(D9:G9,COUNT(D9:G9)),"")</f>
        <v>-3.11</v>
      </c>
      <c r="I9" s="3">
        <f>IFERROR(INDEX(I51:I500,MATCH($C$9,$C$51:$C$500,0)),"")</f>
        <v>-17.350000000000001</v>
      </c>
      <c r="J9" s="3">
        <f>IFERROR(INDEX(J51:J500,MATCH($C$9,$C$51:$C$500,0)),"")</f>
        <v>-0.3</v>
      </c>
      <c r="K9" s="3">
        <f>IFERROR(INDEX(K51:K500,MATCH($C$9,$C$51:$C$500,0)),"")</f>
        <v>3027371.89</v>
      </c>
      <c r="L9" s="3">
        <f>IFERROR(INDEX(L51:L500,MATCH($C$9,$C$51:$C$500,0)),"")</f>
        <v>485660.09</v>
      </c>
    </row>
    <row r="10" spans="1:12" ht="15.5" x14ac:dyDescent="0.35">
      <c r="C10" t="s">
        <v>17</v>
      </c>
      <c r="D10" s="3">
        <f ca="1">IFERROR(IF(D9=0,"",D2/D9),"")</f>
        <v>-44.372990353697752</v>
      </c>
      <c r="I10" s="3">
        <f ca="1">IFERROR(IF(I9=0,"",I2/I9),"")</f>
        <v>-9.3948126801152725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53003633585</v>
      </c>
      <c r="H11" s="2">
        <f>IFERROR(INDEX(D11:G11,COUNT(D11:G11)),"")</f>
        <v>53003633585</v>
      </c>
      <c r="I11" s="2">
        <f>IFERROR(INDEX(I51:I500,MATCH($C$11,$C$51:$C$500,0)),"")</f>
        <v>68831052676</v>
      </c>
      <c r="J11" s="2">
        <f>IFERROR(INDEX(J51:J500,MATCH($C$11,$C$51:$C$500,0)),"")</f>
        <v>17821867756</v>
      </c>
      <c r="K11" s="2">
        <f>IFERROR(INDEX(K51:K500,MATCH($C$11,$C$51:$C$500,0)),"")</f>
        <v>20084496419</v>
      </c>
      <c r="L11" s="2">
        <f>IFERROR(INDEX(L51:L500,MATCH($C$11,$C$51:$C$500,0)),"")</f>
        <v>19506589262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-38000000000</v>
      </c>
      <c r="H12" s="2">
        <f>IFERROR(INDEX(D12:G12,COUNT(D12:G12)),"")</f>
        <v>-38000000000</v>
      </c>
      <c r="I12" s="2">
        <f>IFERROR(INDEX(I51:I500,MATCH($C$12,$C$51:$C$500,0)),"")</f>
        <v>-51000000000</v>
      </c>
      <c r="J12" s="2">
        <f>IFERROR(INDEX(J51:J500,MATCH($C$12,$C$51:$C$500,0)),"")</f>
        <v>-18000000000</v>
      </c>
      <c r="K12" s="2">
        <f>IFERROR(INDEX(K51:K500,MATCH($C$12,$C$51:$C$500,0)),"")</f>
        <v>-20000000000</v>
      </c>
      <c r="L12" s="2">
        <f>IFERROR(INDEX(L51:L500,MATCH($C$12,$C$51:$C$500,0)),"")</f>
        <v>-19000000000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15000000000</v>
      </c>
      <c r="H13" s="2">
        <f>IFERROR(INDEX(D13:G13,COUNT(D13:G13)),"")</f>
        <v>15000000000</v>
      </c>
      <c r="I13" s="2">
        <f>IFERROR(INDEX(I51:I500,MATCH($C$13,$C$51:$C$500,0)),"")</f>
        <v>18000000000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26</v>
      </c>
      <c r="D14" s="2">
        <f>IFERROR(INDEX(D51:D500,MATCH($C$14,$C$51:$C$500,0)),"")</f>
        <v>-725645529</v>
      </c>
      <c r="H14" s="2">
        <f>IFERROR(SUM(D14:G14)*(4/MAX(1,COUNT(D14:G14))),"")</f>
        <v>-2902582116</v>
      </c>
      <c r="I14" s="2">
        <f>IFERROR(INDEX(I51:I500,MATCH($C$14,$C$51:$C$500,0)),"")</f>
        <v>0</v>
      </c>
      <c r="J14" s="2">
        <f>IFERROR(INDEX(J51:J500,MATCH($C$14,$C$51:$C$500,0)),"")</f>
        <v>0</v>
      </c>
      <c r="K14" s="2">
        <f>IFERROR(INDEX(K51:K500,MATCH($C$14,$C$51:$C$500,0)),"")</f>
        <v>0</v>
      </c>
      <c r="L14" s="2">
        <f>IFERROR(INDEX(L51:L500,MATCH($C$14,$C$51:$C$500,0)),"")</f>
        <v>0</v>
      </c>
    </row>
    <row r="15" spans="1:1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-4381898551</v>
      </c>
      <c r="J15" s="2">
        <f>IFERROR(INDEX(J51:J500,MATCH($C$15,$C$51:$C$500,0)),"")</f>
        <v>-4112240152</v>
      </c>
      <c r="K15" s="2">
        <f>IFERROR(INDEX(K51:K500,MATCH($C$15,$C$51:$C$500,0)),"")</f>
        <v>-3949723128</v>
      </c>
      <c r="L15" s="2">
        <f>IFERROR(INDEX(L51:L500,MATCH($C$15,$C$51:$C$500,0)),"")</f>
        <v>-3723421722</v>
      </c>
    </row>
    <row r="16" spans="1:12" ht="15.5" x14ac:dyDescent="0.35">
      <c r="C16" t="s">
        <v>28</v>
      </c>
      <c r="D16" s="2">
        <f>IFERROR(INDEX(D51:D500,MATCH($C$16,$C$51:$C$500,0)),"")</f>
        <v>686585057</v>
      </c>
      <c r="H16" s="2">
        <f>IFERROR(SUM(D16:G16)*(4/MAX(1,COUNT(D16:G16))),"")</f>
        <v>2746340228</v>
      </c>
      <c r="I16" s="2">
        <f>IFERROR(INDEX(I51:I500,MATCH($C$16,$C$51:$C$500,0)),"")</f>
        <v>18404953926</v>
      </c>
      <c r="J16" s="2">
        <f>IFERROR(INDEX(J51:J500,MATCH($C$16,$C$51:$C$500,0)),"")</f>
        <v>19286774763</v>
      </c>
      <c r="K16" s="2">
        <f>IFERROR(INDEX(K51:K500,MATCH($C$16,$C$51:$C$500,0)),"")</f>
        <v>17540461935</v>
      </c>
      <c r="L16" s="2">
        <f>IFERROR(INDEX(L51:L500,MATCH($C$16,$C$51:$C$500,0)),"")</f>
        <v>16758919818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</row>
    <row r="19" spans="1:12" ht="15.5" x14ac:dyDescent="0.35">
      <c r="A19" t="s">
        <v>36</v>
      </c>
      <c r="C19" t="s">
        <v>37</v>
      </c>
    </row>
    <row r="20" spans="1:12" ht="15.5" x14ac:dyDescent="0.35">
      <c r="A20" t="s">
        <v>38</v>
      </c>
      <c r="C20" t="s">
        <v>39</v>
      </c>
      <c r="D20" s="2">
        <f ca="1">IFERROR(D21*D2,"")</f>
        <v>567180000000.00012</v>
      </c>
      <c r="H20" s="2">
        <f ca="1">IFERROR(H21*H2,"")</f>
        <v>567180000000.00012</v>
      </c>
      <c r="I20" s="2">
        <f ca="1">IFERROR(I21*I2,"")</f>
        <v>669930000000.00012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4110000000.0000005</v>
      </c>
      <c r="H21" s="2">
        <f>IFERROR(INDEX(D21:G21,COUNT(D21:G21)),"")</f>
        <v>4110000000.0000005</v>
      </c>
      <c r="I21" s="2">
        <f>IFERROR(INDEX(I51:I500,MATCH($C$7,$C$51:$C$500,0)),"")</f>
        <v>4110000000.0000005</v>
      </c>
      <c r="J21" s="2">
        <f>IFERROR(INDEX(J51:J500,MATCH($C$7,$C$51:$C$500,0)),"")</f>
        <v>6500000000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40</v>
      </c>
      <c r="C23" t="s">
        <v>41</v>
      </c>
      <c r="D23" s="3">
        <f>IFERROR(D5/D6*100,"")</f>
        <v>0.32421542509977763</v>
      </c>
      <c r="H23" s="3">
        <f>IFERROR(H5/H6*100,"")</f>
        <v>1.2968617003991105</v>
      </c>
      <c r="I23" s="3">
        <f>IFERROR(I5/I6*100,"")</f>
        <v>6.789686529209142</v>
      </c>
      <c r="J23" s="3">
        <f>IFERROR(J5/J6*100,"")</f>
        <v>16.07075334559919</v>
      </c>
      <c r="K23" s="3">
        <f>IFERROR(K5/K6*100,"")</f>
        <v>17.095826546739993</v>
      </c>
      <c r="L23" s="3">
        <f>IFERROR(L5/L6*100,"")</f>
        <v>17.974981528016436</v>
      </c>
    </row>
    <row r="24" spans="1:12" ht="15.5" x14ac:dyDescent="0.35">
      <c r="C24" t="s">
        <v>42</v>
      </c>
      <c r="D24" s="4">
        <f>IFERROR(_xlfn.RRI(5,I23,D23),"")</f>
        <v>-0.45575206504160437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43</v>
      </c>
      <c r="C25" t="s">
        <v>44</v>
      </c>
      <c r="D25" s="3">
        <f>IFERROR(INDEX(D51:D500,MATCH($A$25,$C$51:$C$500,0)),"")</f>
        <v>0.17</v>
      </c>
      <c r="H25" s="3">
        <f>IFERROR(INDEX(D25:G25,COUNT(D25:G25)),"")</f>
        <v>0.17</v>
      </c>
      <c r="I25" s="3">
        <f>IFERROR(INDEX(I51:I500,MATCH($C$25,$C$51:$C$500,0)),"")</f>
        <v>3.41</v>
      </c>
      <c r="J25" s="3">
        <f>IFERROR(INDEX(J51:J500,MATCH($C$25,$C$51:$C$500,0)),"")</f>
        <v>2.33</v>
      </c>
      <c r="K25" s="3">
        <f>IFERROR(INDEX(K51:K500,MATCH($C$25,$C$51:$C$500,0)),"")</f>
        <v>12355217.1</v>
      </c>
      <c r="L25" s="3">
        <f>IFERROR(INDEX(L51:L500,MATCH($C$25,$C$51:$C$500,0)),"")</f>
        <v>11850452.810000001</v>
      </c>
    </row>
    <row r="26" spans="1:12" ht="15.5" x14ac:dyDescent="0.35">
      <c r="C26" t="s">
        <v>45</v>
      </c>
      <c r="D26" s="4">
        <f>IFERROR(_xlfn.RRI(5,I25,D25),"")</f>
        <v>-0.45104226542888559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46</v>
      </c>
      <c r="D27" s="3">
        <f>IFERROR(D4/D21,"")</f>
        <v>9.0690850367396578</v>
      </c>
      <c r="H27" s="3">
        <f>IFERROR(H4/H21,"")</f>
        <v>36.276340146958631</v>
      </c>
      <c r="I27" s="3">
        <f>IFERROR(I4/I21,"")</f>
        <v>48.979606176155713</v>
      </c>
      <c r="J27" s="3">
        <f>IFERROR(J4/J21,"")</f>
        <v>23.814130721846155</v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47</v>
      </c>
      <c r="D28" s="4">
        <f>IFERROR(_xlfn.RRI(5,I27,D27),"")</f>
        <v>-0.28630995817270066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48</v>
      </c>
      <c r="H29" s="4">
        <f>IFERROR(((H25-I25)/I25)*100%,"")</f>
        <v>-0.95014662756598245</v>
      </c>
      <c r="I29" s="4">
        <f>IFERROR(((I25-J25)/J25)*100%,"")</f>
        <v>0.46351931330472107</v>
      </c>
      <c r="J29" s="4">
        <f>IFERROR(((J25-K25)/K25)*100%,"")</f>
        <v>-0.99999981141569738</v>
      </c>
      <c r="K29" s="4">
        <f>IFERROR(((K25-L25)/L25)*100%,"")</f>
        <v>4.259451500233425E-2</v>
      </c>
      <c r="L29" s="4" t="str">
        <f>IFERROR(((L25-M25)/M25)*100%,"")</f>
        <v/>
      </c>
    </row>
    <row r="30" spans="1:12" ht="15.5" x14ac:dyDescent="0.35">
      <c r="C30" t="s">
        <v>49</v>
      </c>
      <c r="H30" s="4">
        <f>IFERROR(((H27-I27)/I27)*100%,"")</f>
        <v>-0.25935827216555479</v>
      </c>
      <c r="I30" s="4">
        <f>IFERROR(((I27-J27)/J27)*100%,"")</f>
        <v>1.0567454990588312</v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51.48</v>
      </c>
      <c r="H32" s="3">
        <f>IFERROR(INDEX(D32:G32,COUNT(D32:G32)),"")</f>
        <v>51.48</v>
      </c>
      <c r="I32" s="3">
        <f>IFERROR(INDEX(I51:I500,MATCH($C$32,$C$51:$C$500,0)),"")</f>
        <v>51.32</v>
      </c>
      <c r="J32" s="3">
        <f>IFERROR(INDEX(J51:J500,MATCH($C$32,$C$51:$C$500,0)),"")</f>
        <v>14.34</v>
      </c>
      <c r="K32" s="3">
        <f>IFERROR(INDEX(K51:K500,MATCH($C$32,$C$51:$C$500,0)),"")</f>
        <v>71143391.219999999</v>
      </c>
      <c r="L32" s="3">
        <f>IFERROR(INDEX(L51:L500,MATCH($C$32,$C$51:$C$500,0)),"")</f>
        <v>64009958.909999996</v>
      </c>
    </row>
    <row r="33" spans="1:12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2.62</v>
      </c>
      <c r="H33" s="3">
        <f>IFERROR(INDEX(D33:G33,COUNT(D33:G33)),"")</f>
        <v>2.62</v>
      </c>
      <c r="I33" s="3">
        <f>IFERROR(INDEX(I51:I500,MATCH($C$33,$C$51:$C$500,0)),"")</f>
        <v>3.18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794.12</v>
      </c>
      <c r="H34" s="3">
        <f>IFERROR(INDEX(D34:G34,COUNT(D34:G34)),"")</f>
        <v>794.12</v>
      </c>
      <c r="I34" s="3">
        <f>IFERROR(INDEX(I51:I500,MATCH($C$34,$C$51:$C$500,0)),"")</f>
        <v>47.8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14.9</v>
      </c>
      <c r="H35" s="3">
        <f>IFERROR(INDEX(D35:G35,COUNT(D35:G35)),"")</f>
        <v>14.9</v>
      </c>
      <c r="I35" s="3">
        <f>IFERROR(INDEX(I51:I500,MATCH($C$35,$C$51:$C$500,0)),"")</f>
        <v>3.33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</row>
    <row r="51" spans="2:12" ht="15.5" x14ac:dyDescent="0.35">
      <c r="B51" t="s">
        <v>71</v>
      </c>
      <c r="C51" t="s">
        <v>5</v>
      </c>
      <c r="D51" s="5">
        <v>37273939501</v>
      </c>
      <c r="E51" s="5">
        <v>69563283930</v>
      </c>
      <c r="F51" s="5">
        <v>53425555152</v>
      </c>
      <c r="G51" s="5">
        <v>42789906775</v>
      </c>
      <c r="I51" s="5">
        <v>201306181384</v>
      </c>
      <c r="J51" s="5">
        <v>154791849692</v>
      </c>
      <c r="K51" s="5">
        <v>129097723199</v>
      </c>
      <c r="L51" s="5">
        <v>117468021671</v>
      </c>
    </row>
    <row r="52" spans="2:12" ht="15.5" x14ac:dyDescent="0.35">
      <c r="C52" t="s">
        <v>72</v>
      </c>
      <c r="D52" s="5">
        <v>-21769430587</v>
      </c>
      <c r="E52" s="5">
        <v>-43789812329</v>
      </c>
      <c r="F52" s="5">
        <v>-31777433283</v>
      </c>
      <c r="G52" s="5">
        <v>-26279992634</v>
      </c>
      <c r="I52" s="5">
        <v>-124166227855</v>
      </c>
      <c r="J52" s="5">
        <v>-94072770495</v>
      </c>
      <c r="K52" s="5">
        <v>-79508532611</v>
      </c>
      <c r="L52" s="5">
        <v>-69277304760</v>
      </c>
    </row>
    <row r="53" spans="2:12" ht="15.5" x14ac:dyDescent="0.35">
      <c r="C53" t="s">
        <v>73</v>
      </c>
      <c r="D53" s="5">
        <v>15504508914</v>
      </c>
      <c r="E53" s="5">
        <v>25773471601</v>
      </c>
      <c r="F53" s="5">
        <v>21648121869</v>
      </c>
      <c r="G53" s="5">
        <v>16509914141</v>
      </c>
      <c r="I53" s="5">
        <v>77139953529</v>
      </c>
      <c r="J53" s="5">
        <v>60719079197</v>
      </c>
      <c r="K53" s="5">
        <v>49589190588</v>
      </c>
      <c r="L53" s="5">
        <v>48190716911</v>
      </c>
    </row>
    <row r="54" spans="2:12" ht="15.5" x14ac:dyDescent="0.35">
      <c r="C54" t="s">
        <v>74</v>
      </c>
      <c r="D54" s="5">
        <v>-14393559685</v>
      </c>
      <c r="E54" s="5">
        <v>-15627657747</v>
      </c>
      <c r="F54" s="5">
        <v>-14760092385</v>
      </c>
      <c r="G54" s="5">
        <v>-12819571430</v>
      </c>
      <c r="I54" s="5">
        <v>-53986867933</v>
      </c>
      <c r="J54" s="5">
        <v>-39224550190</v>
      </c>
      <c r="K54" s="5">
        <v>-34313094072</v>
      </c>
      <c r="L54" s="5">
        <v>-28417991567</v>
      </c>
    </row>
    <row r="55" spans="2:12" ht="15.5" x14ac:dyDescent="0.35">
      <c r="C55" t="s">
        <v>75</v>
      </c>
      <c r="D55" s="5">
        <v>-944246017</v>
      </c>
      <c r="E55" s="5">
        <v>-1998373686</v>
      </c>
      <c r="F55" s="5">
        <v>-1423878003</v>
      </c>
      <c r="G55" s="5">
        <v>-1078831649</v>
      </c>
      <c r="I55" s="5">
        <v>-5470442746</v>
      </c>
      <c r="J55" s="5">
        <v>-5533789139</v>
      </c>
      <c r="K55" s="5">
        <v>-4124687257</v>
      </c>
      <c r="L55" s="5">
        <v>-3726497436</v>
      </c>
    </row>
    <row r="56" spans="2:12" ht="15.5" x14ac:dyDescent="0.35">
      <c r="C56" t="s">
        <v>77</v>
      </c>
      <c r="D56" s="5">
        <v>-13449313668</v>
      </c>
      <c r="E56" s="5">
        <v>-13629284061</v>
      </c>
      <c r="F56" s="5">
        <v>-13336214382</v>
      </c>
      <c r="G56" s="5">
        <v>-11740739781</v>
      </c>
      <c r="I56" s="5">
        <v>-48516425187</v>
      </c>
      <c r="J56" s="5">
        <v>-33690761051</v>
      </c>
      <c r="K56" s="5">
        <v>-30188406815</v>
      </c>
      <c r="L56" s="5">
        <v>-24691494131</v>
      </c>
    </row>
    <row r="57" spans="2:12" ht="15.5" x14ac:dyDescent="0.35">
      <c r="C57" t="s">
        <v>79</v>
      </c>
      <c r="D57" s="5">
        <v>1110949229</v>
      </c>
      <c r="E57" s="5">
        <v>10145813854</v>
      </c>
      <c r="F57" s="5">
        <v>6888029484</v>
      </c>
      <c r="G57" s="5">
        <v>3690342711</v>
      </c>
      <c r="I57" s="5">
        <v>23153085596</v>
      </c>
      <c r="J57" s="5">
        <v>21494529007</v>
      </c>
      <c r="K57" s="5">
        <v>15276096516</v>
      </c>
      <c r="L57" s="5">
        <v>19772725344</v>
      </c>
    </row>
    <row r="58" spans="2:12" ht="15.5" x14ac:dyDescent="0.35">
      <c r="C58" t="s">
        <v>80</v>
      </c>
      <c r="D58" s="5">
        <v>-424364172</v>
      </c>
      <c r="E58" s="5">
        <v>-5973093849</v>
      </c>
      <c r="F58" s="5">
        <v>2087468731</v>
      </c>
      <c r="G58" s="5">
        <v>-487066132</v>
      </c>
      <c r="I58" s="5">
        <v>-4748131670</v>
      </c>
      <c r="J58" s="5">
        <v>-2207754244</v>
      </c>
      <c r="K58" s="5">
        <v>2264365419</v>
      </c>
      <c r="L58" s="5">
        <v>-3013805526</v>
      </c>
    </row>
    <row r="59" spans="2:12" ht="15.5" x14ac:dyDescent="0.35">
      <c r="C59" t="s">
        <v>366</v>
      </c>
      <c r="D59" s="5">
        <v>290702807</v>
      </c>
      <c r="E59" s="5">
        <v>-382241203</v>
      </c>
      <c r="F59" s="5">
        <v>191959726</v>
      </c>
      <c r="G59" s="5">
        <v>152500941</v>
      </c>
    </row>
    <row r="60" spans="2:12" ht="15.5" x14ac:dyDescent="0.35">
      <c r="C60" t="s">
        <v>26</v>
      </c>
      <c r="D60" s="5">
        <v>-725645529</v>
      </c>
      <c r="E60" s="5">
        <v>1081939691</v>
      </c>
      <c r="F60" s="5">
        <v>-29151662</v>
      </c>
      <c r="G60" s="5">
        <v>-608404245</v>
      </c>
    </row>
    <row r="61" spans="2:12" ht="15.5" x14ac:dyDescent="0.35">
      <c r="C61" t="s">
        <v>78</v>
      </c>
      <c r="E61" s="5">
        <v>308722237</v>
      </c>
      <c r="I61" s="5">
        <v>308722237</v>
      </c>
      <c r="J61" s="5">
        <v>-189761939</v>
      </c>
      <c r="K61" s="5">
        <v>-211932969</v>
      </c>
      <c r="L61" s="5">
        <v>-379141977</v>
      </c>
    </row>
    <row r="62" spans="2:12" ht="15.5" x14ac:dyDescent="0.35">
      <c r="C62" t="s">
        <v>81</v>
      </c>
      <c r="D62" s="5">
        <v>-424364172</v>
      </c>
      <c r="E62" s="5">
        <v>-5973093849</v>
      </c>
      <c r="F62" s="5">
        <v>2087468731</v>
      </c>
      <c r="G62" s="5">
        <v>-487066132</v>
      </c>
      <c r="I62" s="5">
        <v>-4748131670</v>
      </c>
      <c r="J62" s="5">
        <v>-2207754244</v>
      </c>
      <c r="K62" s="5">
        <v>2264365419</v>
      </c>
      <c r="L62" s="5">
        <v>-3013805526</v>
      </c>
    </row>
    <row r="63" spans="2:12" ht="15.5" x14ac:dyDescent="0.35">
      <c r="C63" t="s">
        <v>28</v>
      </c>
      <c r="D63" s="5">
        <v>686585057</v>
      </c>
      <c r="E63" s="5">
        <v>4172720005</v>
      </c>
      <c r="F63" s="5">
        <v>8975498215</v>
      </c>
      <c r="G63" s="5">
        <v>3203276579</v>
      </c>
      <c r="I63" s="5">
        <v>18404953926</v>
      </c>
      <c r="J63" s="5">
        <v>19286774763</v>
      </c>
      <c r="K63" s="5">
        <v>17540461935</v>
      </c>
      <c r="L63" s="5">
        <v>16758919818</v>
      </c>
    </row>
    <row r="64" spans="2:12" ht="15.5" x14ac:dyDescent="0.35">
      <c r="C64" t="s">
        <v>27</v>
      </c>
      <c r="E64" s="5">
        <v>-4381898551</v>
      </c>
      <c r="I64" s="5">
        <v>-4381898551</v>
      </c>
      <c r="J64" s="5">
        <v>-4112240152</v>
      </c>
      <c r="K64" s="5">
        <v>-3949723128</v>
      </c>
      <c r="L64" s="5">
        <v>-3723421722</v>
      </c>
    </row>
    <row r="65" spans="3:12" ht="15.5" x14ac:dyDescent="0.35">
      <c r="C65" t="s">
        <v>82</v>
      </c>
      <c r="E65" s="5">
        <v>-4514353800</v>
      </c>
      <c r="I65" s="5">
        <v>-4514353800</v>
      </c>
      <c r="J65" s="5">
        <v>-4152986200</v>
      </c>
      <c r="K65" s="5">
        <v>-3888540920</v>
      </c>
      <c r="L65" s="5">
        <v>-3627260560</v>
      </c>
    </row>
    <row r="66" spans="3:12" ht="15.5" x14ac:dyDescent="0.35">
      <c r="C66" t="s">
        <v>83</v>
      </c>
      <c r="E66" s="5">
        <v>132455249</v>
      </c>
      <c r="I66" s="5">
        <v>132455249</v>
      </c>
      <c r="J66" s="5">
        <v>40746048</v>
      </c>
      <c r="K66" s="5">
        <v>-61182208</v>
      </c>
      <c r="L66" s="5">
        <v>-96161162</v>
      </c>
    </row>
    <row r="67" spans="3:12" ht="15.5" x14ac:dyDescent="0.35">
      <c r="C67" t="s">
        <v>84</v>
      </c>
      <c r="E67" s="5">
        <v>-4381898551</v>
      </c>
      <c r="I67" s="5">
        <v>-4381898551</v>
      </c>
      <c r="J67" s="5">
        <v>-4112240152</v>
      </c>
      <c r="K67" s="5">
        <v>-3949723128</v>
      </c>
      <c r="L67" s="5">
        <v>-3723421722</v>
      </c>
    </row>
    <row r="68" spans="3:12" ht="15.5" x14ac:dyDescent="0.35">
      <c r="C68" t="s">
        <v>308</v>
      </c>
      <c r="D68" s="5">
        <v>686585057</v>
      </c>
      <c r="E68" s="5">
        <v>-209178546</v>
      </c>
      <c r="F68" s="5">
        <v>8975498215</v>
      </c>
      <c r="G68" s="5">
        <v>3203276579</v>
      </c>
      <c r="I68" s="5">
        <v>14023055375</v>
      </c>
      <c r="J68" s="5">
        <v>15174534611</v>
      </c>
      <c r="K68" s="5">
        <v>13590738807</v>
      </c>
      <c r="L68" s="5">
        <v>13035498096</v>
      </c>
    </row>
    <row r="69" spans="3:12" ht="15.5" x14ac:dyDescent="0.35">
      <c r="C69" t="s">
        <v>309</v>
      </c>
    </row>
    <row r="70" spans="3:12" ht="15.5" x14ac:dyDescent="0.35">
      <c r="C70" t="s">
        <v>85</v>
      </c>
      <c r="D70" s="5">
        <v>686585057</v>
      </c>
      <c r="E70" s="5">
        <v>-209178546</v>
      </c>
      <c r="F70" s="5">
        <v>8975498215</v>
      </c>
      <c r="G70" s="5">
        <v>3203276579</v>
      </c>
      <c r="I70" s="5">
        <v>14023055375</v>
      </c>
      <c r="J70" s="5">
        <v>15174534611</v>
      </c>
      <c r="K70" s="5">
        <v>13590738807</v>
      </c>
      <c r="L70" s="5">
        <v>13035498096</v>
      </c>
    </row>
    <row r="71" spans="3:12" ht="15.5" x14ac:dyDescent="0.35">
      <c r="C71" t="s">
        <v>86</v>
      </c>
      <c r="E71" s="5">
        <v>308722237</v>
      </c>
      <c r="I71" s="5">
        <v>308722237</v>
      </c>
      <c r="J71" s="5">
        <v>-189761939</v>
      </c>
      <c r="K71" s="5">
        <v>-211932969</v>
      </c>
      <c r="L71" s="5">
        <v>-379141977</v>
      </c>
    </row>
    <row r="72" spans="3:12" ht="15.5" x14ac:dyDescent="0.35">
      <c r="C72" t="s">
        <v>344</v>
      </c>
      <c r="E72" s="5">
        <v>308722237</v>
      </c>
      <c r="I72" s="5">
        <v>308722237</v>
      </c>
      <c r="J72" s="5">
        <v>-189761939</v>
      </c>
      <c r="K72" s="5">
        <v>-211932969</v>
      </c>
      <c r="L72" s="5">
        <v>-379141977</v>
      </c>
    </row>
    <row r="73" spans="3:12" ht="15.5" x14ac:dyDescent="0.35">
      <c r="C73" t="s">
        <v>87</v>
      </c>
      <c r="D73" s="5">
        <v>686585057</v>
      </c>
      <c r="E73" s="5">
        <v>99543691</v>
      </c>
      <c r="F73" s="5">
        <v>8975498215</v>
      </c>
      <c r="G73" s="5">
        <v>3203276579</v>
      </c>
      <c r="I73" s="5">
        <v>14331777612</v>
      </c>
      <c r="J73" s="5">
        <v>14984772672</v>
      </c>
      <c r="K73" s="5">
        <v>13378805838</v>
      </c>
      <c r="L73" s="5">
        <v>12656356119</v>
      </c>
    </row>
    <row r="74" spans="3:12" ht="15.5" x14ac:dyDescent="0.35">
      <c r="C74" t="s">
        <v>88</v>
      </c>
      <c r="D74" s="5">
        <v>686585057</v>
      </c>
      <c r="E74" s="5">
        <v>-209178546</v>
      </c>
      <c r="F74" s="5">
        <v>8975498215</v>
      </c>
      <c r="G74" s="5">
        <v>3203276579</v>
      </c>
      <c r="I74" s="5">
        <v>14023055375</v>
      </c>
      <c r="J74" s="5">
        <v>15174534611</v>
      </c>
      <c r="K74" s="5">
        <v>13590738807</v>
      </c>
      <c r="L74" s="5">
        <v>13035498096</v>
      </c>
    </row>
    <row r="75" spans="3:12" ht="15.5" x14ac:dyDescent="0.35">
      <c r="C75" t="s">
        <v>7</v>
      </c>
      <c r="D75" s="5">
        <v>686585057</v>
      </c>
      <c r="E75" s="5">
        <v>99543691</v>
      </c>
      <c r="F75" s="5">
        <v>8975498215</v>
      </c>
      <c r="G75" s="5">
        <v>3203276579</v>
      </c>
      <c r="I75" s="5">
        <v>14331777612</v>
      </c>
      <c r="J75" s="5">
        <v>14984772672</v>
      </c>
      <c r="K75" s="5">
        <v>13378805838</v>
      </c>
      <c r="L75" s="5">
        <v>12656356119</v>
      </c>
    </row>
    <row r="76" spans="3:12" ht="15.5" x14ac:dyDescent="0.35">
      <c r="C76" t="s">
        <v>89</v>
      </c>
    </row>
    <row r="77" spans="3:12" ht="15.5" x14ac:dyDescent="0.35">
      <c r="C77" t="s">
        <v>90</v>
      </c>
      <c r="D77" s="5">
        <v>686585057</v>
      </c>
      <c r="E77" s="5">
        <v>-209178546</v>
      </c>
      <c r="F77" s="5">
        <v>8975498215</v>
      </c>
      <c r="G77" s="5">
        <v>3203276579</v>
      </c>
      <c r="I77" s="5">
        <v>14023055375</v>
      </c>
      <c r="J77" s="5">
        <v>15174534611</v>
      </c>
      <c r="K77" s="5">
        <v>13590738807</v>
      </c>
      <c r="L77" s="5">
        <v>13035498096</v>
      </c>
    </row>
    <row r="78" spans="3:12" ht="15.5" x14ac:dyDescent="0.35">
      <c r="C78" t="s">
        <v>91</v>
      </c>
      <c r="D78" s="5">
        <v>686585057</v>
      </c>
      <c r="E78" s="5">
        <v>99543691</v>
      </c>
      <c r="F78" s="5">
        <v>8975498215</v>
      </c>
      <c r="G78" s="5">
        <v>3203276579</v>
      </c>
      <c r="I78" s="5">
        <v>14331777612</v>
      </c>
      <c r="J78" s="5">
        <v>14984772672</v>
      </c>
      <c r="K78" s="5">
        <v>13378805838</v>
      </c>
      <c r="L78" s="5">
        <v>12656356119</v>
      </c>
    </row>
    <row r="79" spans="3:12" ht="15.5" x14ac:dyDescent="0.35">
      <c r="C79" t="s">
        <v>92</v>
      </c>
      <c r="D79" s="5">
        <v>686585057</v>
      </c>
      <c r="E79" s="5">
        <v>99543691</v>
      </c>
      <c r="F79" s="5">
        <v>8975498215</v>
      </c>
      <c r="G79" s="5">
        <v>3203276579</v>
      </c>
      <c r="I79" s="5">
        <v>14331777612</v>
      </c>
      <c r="J79" s="5">
        <v>14984772672</v>
      </c>
      <c r="K79" s="5">
        <v>13378805838</v>
      </c>
      <c r="L79" s="5">
        <v>12656356119</v>
      </c>
    </row>
    <row r="81" spans="2:12" ht="15.5" x14ac:dyDescent="0.35">
      <c r="B81" t="s">
        <v>93</v>
      </c>
      <c r="C81" t="s">
        <v>94</v>
      </c>
    </row>
    <row r="82" spans="2:12" ht="15.5" x14ac:dyDescent="0.35">
      <c r="C82" t="s">
        <v>95</v>
      </c>
    </row>
    <row r="83" spans="2:12" ht="15.5" x14ac:dyDescent="0.35">
      <c r="C83" t="s">
        <v>19</v>
      </c>
      <c r="D83" s="5">
        <v>53003633585</v>
      </c>
      <c r="E83" s="5">
        <v>68831052676</v>
      </c>
      <c r="F83" s="5">
        <v>68895211606</v>
      </c>
      <c r="G83" s="5">
        <v>4575525254</v>
      </c>
      <c r="I83" s="5">
        <v>68831052676</v>
      </c>
      <c r="J83" s="5">
        <v>17821867756</v>
      </c>
      <c r="K83" s="5">
        <v>20084496419</v>
      </c>
      <c r="L83" s="5">
        <v>19506589262</v>
      </c>
    </row>
    <row r="84" spans="2:12" ht="15.5" x14ac:dyDescent="0.35">
      <c r="C84" t="s">
        <v>310</v>
      </c>
      <c r="G84" s="5">
        <v>1236783464</v>
      </c>
      <c r="J84" s="5">
        <v>1169484421</v>
      </c>
      <c r="K84" s="5">
        <v>1137161240</v>
      </c>
      <c r="L84" s="5">
        <v>4032725720</v>
      </c>
    </row>
    <row r="85" spans="2:12" ht="15.5" x14ac:dyDescent="0.35">
      <c r="C85" t="s">
        <v>96</v>
      </c>
      <c r="D85" s="5">
        <v>20111277686</v>
      </c>
      <c r="E85" s="5">
        <v>21521801822</v>
      </c>
      <c r="F85" s="5">
        <v>26300165076</v>
      </c>
      <c r="G85" s="5">
        <v>20231759542</v>
      </c>
      <c r="I85" s="5">
        <v>21521801822</v>
      </c>
      <c r="J85" s="5">
        <v>16675746012</v>
      </c>
      <c r="K85" s="5">
        <v>18845025703</v>
      </c>
      <c r="L85" s="5">
        <v>21807751240</v>
      </c>
    </row>
    <row r="86" spans="2:12" ht="15.5" x14ac:dyDescent="0.35">
      <c r="C86" t="s">
        <v>97</v>
      </c>
    </row>
    <row r="87" spans="2:12" ht="15.5" x14ac:dyDescent="0.35">
      <c r="C87" t="s">
        <v>98</v>
      </c>
      <c r="D87" s="5">
        <v>750208156</v>
      </c>
      <c r="E87" s="5">
        <v>236262429</v>
      </c>
      <c r="I87" s="5">
        <v>236262429</v>
      </c>
      <c r="J87" s="5">
        <v>104749000</v>
      </c>
    </row>
    <row r="88" spans="2:12" ht="15.5" x14ac:dyDescent="0.35">
      <c r="C88" t="s">
        <v>99</v>
      </c>
      <c r="D88" s="5">
        <v>20111277686</v>
      </c>
      <c r="E88" s="5">
        <v>21521801822</v>
      </c>
      <c r="F88" s="5">
        <v>26300165076</v>
      </c>
      <c r="G88" s="5">
        <v>20231759542</v>
      </c>
      <c r="I88" s="5">
        <v>21521801822</v>
      </c>
      <c r="J88" s="5">
        <v>16675746012</v>
      </c>
      <c r="K88" s="5">
        <v>18845025703</v>
      </c>
      <c r="L88" s="5">
        <v>21807751240</v>
      </c>
    </row>
    <row r="89" spans="2:12" ht="15.5" x14ac:dyDescent="0.35">
      <c r="C89" t="s">
        <v>100</v>
      </c>
      <c r="D89" s="5">
        <v>34597261</v>
      </c>
      <c r="E89" s="5">
        <v>42299882</v>
      </c>
      <c r="F89" s="5">
        <v>96369863</v>
      </c>
      <c r="I89" s="5">
        <v>42299882</v>
      </c>
      <c r="K89" s="5">
        <v>248500000</v>
      </c>
      <c r="L89" s="5">
        <v>3700000</v>
      </c>
    </row>
    <row r="90" spans="2:12" ht="15.5" x14ac:dyDescent="0.35">
      <c r="C90" t="s">
        <v>101</v>
      </c>
      <c r="D90" s="5">
        <v>34597261</v>
      </c>
      <c r="E90" s="5">
        <v>42299882</v>
      </c>
      <c r="F90" s="5">
        <v>96369863</v>
      </c>
      <c r="I90" s="5">
        <v>42299882</v>
      </c>
      <c r="K90" s="5">
        <v>248500000</v>
      </c>
      <c r="L90" s="5">
        <v>3700000</v>
      </c>
    </row>
    <row r="91" spans="2:12" ht="15.5" x14ac:dyDescent="0.35">
      <c r="C91" t="s">
        <v>103</v>
      </c>
      <c r="D91" s="5">
        <v>113719648778</v>
      </c>
      <c r="E91" s="5">
        <v>116484153699</v>
      </c>
      <c r="F91" s="5">
        <v>95880827700</v>
      </c>
      <c r="G91" s="5">
        <v>45523724127</v>
      </c>
      <c r="I91" s="5">
        <v>116484153699</v>
      </c>
      <c r="J91" s="5">
        <v>50800181844</v>
      </c>
      <c r="K91" s="5">
        <v>32478150847</v>
      </c>
      <c r="L91" s="5">
        <v>32201663754</v>
      </c>
    </row>
    <row r="92" spans="2:12" ht="15.5" x14ac:dyDescent="0.35">
      <c r="C92" t="s">
        <v>78</v>
      </c>
      <c r="D92" s="5">
        <v>2242988681</v>
      </c>
      <c r="E92" s="5">
        <v>2242988681</v>
      </c>
      <c r="F92" s="5">
        <v>1934266444</v>
      </c>
      <c r="G92" s="5">
        <v>1934266444</v>
      </c>
      <c r="I92" s="5">
        <v>2242988681</v>
      </c>
      <c r="J92" s="5">
        <v>1934266444</v>
      </c>
      <c r="K92" s="5">
        <v>2124028383</v>
      </c>
      <c r="L92" s="5">
        <v>2335961352</v>
      </c>
    </row>
    <row r="93" spans="2:12" ht="15.5" x14ac:dyDescent="0.35">
      <c r="C93" t="s">
        <v>104</v>
      </c>
      <c r="D93" s="5">
        <v>199624178203</v>
      </c>
      <c r="E93" s="5">
        <v>213819601667</v>
      </c>
      <c r="F93" s="5">
        <v>207559813980</v>
      </c>
      <c r="G93" s="5">
        <v>77642328828</v>
      </c>
      <c r="I93" s="5">
        <v>212646734978</v>
      </c>
      <c r="J93" s="5">
        <v>87414815480</v>
      </c>
      <c r="K93" s="5">
        <v>73719550980</v>
      </c>
      <c r="L93" s="5">
        <v>77894168923</v>
      </c>
    </row>
    <row r="94" spans="2:12" ht="15.5" x14ac:dyDescent="0.35">
      <c r="C94" t="s">
        <v>105</v>
      </c>
    </row>
    <row r="95" spans="2:12" ht="15.5" x14ac:dyDescent="0.35">
      <c r="C95" t="s">
        <v>109</v>
      </c>
      <c r="D95" s="5">
        <v>153242469</v>
      </c>
      <c r="E95" s="5">
        <v>153242469</v>
      </c>
      <c r="F95" s="5">
        <v>107862723</v>
      </c>
      <c r="G95" s="5">
        <v>107862723</v>
      </c>
      <c r="I95" s="5">
        <v>153242469</v>
      </c>
      <c r="J95" s="5">
        <v>107862723</v>
      </c>
      <c r="K95" s="5">
        <v>13594077</v>
      </c>
      <c r="L95" s="5">
        <v>15000319</v>
      </c>
    </row>
    <row r="96" spans="2:12" ht="15.5" x14ac:dyDescent="0.35">
      <c r="C96" t="s">
        <v>106</v>
      </c>
      <c r="D96" s="5">
        <v>46833698958</v>
      </c>
      <c r="E96" s="5">
        <v>45433913998</v>
      </c>
      <c r="F96" s="5">
        <v>45058253911</v>
      </c>
      <c r="G96" s="5">
        <v>34887774157</v>
      </c>
      <c r="I96" s="5">
        <v>45433913998</v>
      </c>
      <c r="J96" s="5">
        <v>30527977735</v>
      </c>
      <c r="K96" s="5">
        <v>23160336199</v>
      </c>
      <c r="L96" s="5">
        <v>11917421178</v>
      </c>
    </row>
    <row r="97" spans="3:12" ht="15.5" x14ac:dyDescent="0.35">
      <c r="C97" t="s">
        <v>110</v>
      </c>
      <c r="D97" s="5">
        <v>47610357562</v>
      </c>
      <c r="E97" s="5">
        <v>45710415997</v>
      </c>
      <c r="F97" s="5">
        <v>45342201676</v>
      </c>
      <c r="G97" s="5">
        <v>35224547434</v>
      </c>
      <c r="I97" s="5">
        <v>45710415997</v>
      </c>
      <c r="J97" s="5">
        <v>30970402036</v>
      </c>
      <c r="K97" s="5">
        <v>23719793903</v>
      </c>
      <c r="L97" s="5">
        <v>11932421497</v>
      </c>
    </row>
    <row r="98" spans="3:12" ht="15.5" x14ac:dyDescent="0.35">
      <c r="C98" t="s">
        <v>111</v>
      </c>
      <c r="D98" s="5">
        <v>247234535765</v>
      </c>
      <c r="E98" s="5">
        <v>259530017664</v>
      </c>
      <c r="F98" s="5">
        <v>252902015656</v>
      </c>
      <c r="G98" s="5">
        <v>112866876262</v>
      </c>
      <c r="I98" s="5">
        <v>258357150975</v>
      </c>
      <c r="J98" s="5">
        <v>118385217516</v>
      </c>
      <c r="K98" s="5">
        <v>97439344883</v>
      </c>
      <c r="L98" s="5">
        <v>89826590420</v>
      </c>
    </row>
    <row r="99" spans="3:12" ht="15.5" x14ac:dyDescent="0.35">
      <c r="C99" t="s">
        <v>112</v>
      </c>
    </row>
    <row r="100" spans="3:12" ht="15.5" x14ac:dyDescent="0.35">
      <c r="C100" t="s">
        <v>113</v>
      </c>
    </row>
    <row r="101" spans="3:12" ht="15.5" x14ac:dyDescent="0.35">
      <c r="C101" t="s">
        <v>114</v>
      </c>
      <c r="D101" s="5">
        <v>35452228589</v>
      </c>
      <c r="E101" s="5">
        <v>48434295545</v>
      </c>
      <c r="F101" s="5">
        <v>41595340713</v>
      </c>
      <c r="G101" s="5">
        <v>17602547133</v>
      </c>
      <c r="I101" s="5">
        <v>48434295545</v>
      </c>
      <c r="J101" s="5">
        <v>25329652345</v>
      </c>
      <c r="K101" s="5">
        <v>18636948793</v>
      </c>
      <c r="L101" s="5">
        <v>19396135620</v>
      </c>
    </row>
    <row r="102" spans="3:12" ht="15.5" x14ac:dyDescent="0.35">
      <c r="C102" t="s">
        <v>311</v>
      </c>
      <c r="D102" s="5">
        <v>15135235752</v>
      </c>
      <c r="E102" s="5">
        <v>13085063055</v>
      </c>
      <c r="F102" s="5">
        <v>14609372882</v>
      </c>
      <c r="I102" s="5">
        <v>13085063055</v>
      </c>
    </row>
    <row r="103" spans="3:12" ht="15.5" x14ac:dyDescent="0.35">
      <c r="C103" t="s">
        <v>115</v>
      </c>
    </row>
    <row r="104" spans="3:12" ht="15.5" x14ac:dyDescent="0.35">
      <c r="C104" t="s">
        <v>312</v>
      </c>
      <c r="D104" s="5">
        <v>16853568429</v>
      </c>
      <c r="E104" s="5">
        <v>28608350577</v>
      </c>
      <c r="F104" s="5">
        <v>17332689349</v>
      </c>
      <c r="G104" s="5">
        <v>16287139390</v>
      </c>
      <c r="I104" s="5">
        <v>28608350577</v>
      </c>
      <c r="J104" s="5">
        <v>23764886043</v>
      </c>
      <c r="K104" s="5">
        <v>17715526604</v>
      </c>
      <c r="L104" s="5">
        <v>17387278019</v>
      </c>
    </row>
    <row r="105" spans="3:12" ht="15.5" x14ac:dyDescent="0.35">
      <c r="C105" t="s">
        <v>116</v>
      </c>
    </row>
    <row r="106" spans="3:12" ht="15.5" x14ac:dyDescent="0.35">
      <c r="C106" t="s">
        <v>318</v>
      </c>
      <c r="D106" s="5">
        <v>750208156</v>
      </c>
      <c r="E106" s="5">
        <v>236262429</v>
      </c>
      <c r="I106" s="5">
        <v>236262429</v>
      </c>
      <c r="J106" s="5">
        <v>104749000</v>
      </c>
    </row>
    <row r="107" spans="3:12" ht="15.5" x14ac:dyDescent="0.35">
      <c r="C107" t="s">
        <v>118</v>
      </c>
      <c r="D107" s="5">
        <v>729699761</v>
      </c>
      <c r="E107" s="5">
        <v>92519716</v>
      </c>
      <c r="F107" s="5">
        <v>324817204</v>
      </c>
      <c r="G107" s="5">
        <v>752612447</v>
      </c>
      <c r="I107" s="5">
        <v>92519716</v>
      </c>
      <c r="J107" s="5">
        <v>952257608</v>
      </c>
      <c r="K107" s="5">
        <v>471977124</v>
      </c>
      <c r="L107" s="5">
        <v>683480512</v>
      </c>
    </row>
    <row r="108" spans="3:12" ht="15.5" x14ac:dyDescent="0.35">
      <c r="C108" t="s">
        <v>119</v>
      </c>
      <c r="E108" s="5">
        <v>234633673</v>
      </c>
      <c r="F108" s="5">
        <v>183113657</v>
      </c>
      <c r="G108" s="5">
        <v>190818734</v>
      </c>
      <c r="I108" s="5">
        <v>234633673</v>
      </c>
      <c r="J108" s="5">
        <v>46168613</v>
      </c>
      <c r="K108" s="5">
        <v>65000000</v>
      </c>
      <c r="L108" s="5">
        <v>65000000</v>
      </c>
    </row>
    <row r="109" spans="3:12" ht="15.5" x14ac:dyDescent="0.35">
      <c r="C109" t="s">
        <v>121</v>
      </c>
      <c r="D109" s="5">
        <v>14141985</v>
      </c>
      <c r="E109" s="5">
        <v>14141985</v>
      </c>
      <c r="F109" s="5">
        <v>41538500</v>
      </c>
      <c r="G109" s="5">
        <v>61740401</v>
      </c>
      <c r="I109" s="5">
        <v>14141985</v>
      </c>
      <c r="J109" s="5">
        <v>237329195</v>
      </c>
      <c r="K109" s="5">
        <v>599856333</v>
      </c>
      <c r="L109" s="5">
        <v>19500000</v>
      </c>
    </row>
    <row r="110" spans="3:12" ht="15.5" x14ac:dyDescent="0.35">
      <c r="C110" t="s">
        <v>122</v>
      </c>
      <c r="D110" s="5">
        <v>14141985</v>
      </c>
      <c r="E110" s="5">
        <v>14141985</v>
      </c>
      <c r="F110" s="5">
        <v>41538500</v>
      </c>
      <c r="G110" s="5">
        <v>61740401</v>
      </c>
      <c r="I110" s="5">
        <v>14141985</v>
      </c>
      <c r="J110" s="5">
        <v>237329195</v>
      </c>
      <c r="K110" s="5">
        <v>599856333</v>
      </c>
      <c r="L110" s="5">
        <v>19500000</v>
      </c>
    </row>
    <row r="111" spans="3:12" ht="15.5" x14ac:dyDescent="0.35">
      <c r="C111" t="s">
        <v>127</v>
      </c>
      <c r="D111" s="5">
        <v>35466370574</v>
      </c>
      <c r="E111" s="5">
        <v>48448437530</v>
      </c>
      <c r="F111" s="5">
        <v>41636879213</v>
      </c>
      <c r="G111" s="5">
        <v>17664287534</v>
      </c>
      <c r="I111" s="5">
        <v>48448437530</v>
      </c>
      <c r="J111" s="5">
        <v>25566981540</v>
      </c>
      <c r="K111" s="5">
        <v>19236805126</v>
      </c>
      <c r="L111" s="5">
        <v>19415635620</v>
      </c>
    </row>
    <row r="112" spans="3:12" ht="15.5" x14ac:dyDescent="0.35">
      <c r="C112" t="s">
        <v>128</v>
      </c>
    </row>
    <row r="113" spans="2:12" ht="15.5" x14ac:dyDescent="0.35">
      <c r="C113" t="s">
        <v>129</v>
      </c>
      <c r="D113" s="5">
        <v>82266629700</v>
      </c>
      <c r="E113" s="5">
        <v>82266629700</v>
      </c>
      <c r="F113" s="5">
        <v>82266629700</v>
      </c>
      <c r="G113" s="5">
        <v>65017969700</v>
      </c>
      <c r="I113" s="5">
        <v>82266629700</v>
      </c>
      <c r="J113" s="5">
        <v>65017969700</v>
      </c>
      <c r="K113" s="5">
        <v>550000000</v>
      </c>
      <c r="L113" s="5">
        <v>550000000</v>
      </c>
    </row>
    <row r="114" spans="2:12" ht="15.5" x14ac:dyDescent="0.35">
      <c r="C114" t="s">
        <v>130</v>
      </c>
      <c r="D114" s="5">
        <v>91271567271</v>
      </c>
      <c r="E114" s="5">
        <v>91271567271</v>
      </c>
      <c r="F114" s="5">
        <v>91554667271</v>
      </c>
      <c r="G114" s="5">
        <v>1716277771</v>
      </c>
      <c r="I114" s="5">
        <v>91271567271</v>
      </c>
      <c r="J114" s="5">
        <v>1716277771</v>
      </c>
      <c r="K114" s="5">
        <v>66184247471</v>
      </c>
      <c r="L114" s="5">
        <v>1716277771</v>
      </c>
    </row>
    <row r="115" spans="2:12" ht="15.5" x14ac:dyDescent="0.35">
      <c r="C115" t="s">
        <v>131</v>
      </c>
      <c r="D115" s="5">
        <v>35986979539</v>
      </c>
      <c r="E115" s="5">
        <v>35300394482</v>
      </c>
      <c r="F115" s="5">
        <v>35509573028</v>
      </c>
      <c r="G115" s="5">
        <v>26534074813</v>
      </c>
      <c r="I115" s="5">
        <v>35300394482</v>
      </c>
      <c r="J115" s="5">
        <v>24573989095</v>
      </c>
      <c r="K115" s="5">
        <v>9399454484</v>
      </c>
      <c r="L115" s="5">
        <v>65808715677</v>
      </c>
    </row>
    <row r="116" spans="2:12" ht="15.5" x14ac:dyDescent="0.35">
      <c r="C116" t="s">
        <v>132</v>
      </c>
      <c r="D116" s="5">
        <v>1022683840</v>
      </c>
      <c r="E116" s="5">
        <v>1022683840</v>
      </c>
      <c r="F116" s="5">
        <v>272683840</v>
      </c>
      <c r="G116" s="5">
        <v>272683840</v>
      </c>
      <c r="I116" s="5">
        <v>1022683840</v>
      </c>
      <c r="J116" s="5">
        <v>272683840</v>
      </c>
      <c r="K116" s="5">
        <v>272683840</v>
      </c>
    </row>
    <row r="117" spans="2:12" ht="15.5" x14ac:dyDescent="0.35">
      <c r="C117" t="s">
        <v>133</v>
      </c>
      <c r="D117" s="5">
        <v>34964295699</v>
      </c>
      <c r="E117" s="5">
        <v>34277710642</v>
      </c>
      <c r="F117" s="5">
        <v>35236889188</v>
      </c>
      <c r="G117" s="5">
        <v>26261390973</v>
      </c>
      <c r="I117" s="5">
        <v>34277710642</v>
      </c>
      <c r="J117" s="5">
        <v>24301305255</v>
      </c>
      <c r="K117" s="5">
        <v>9126770644</v>
      </c>
      <c r="L117" s="5">
        <v>65808715677</v>
      </c>
    </row>
    <row r="118" spans="2:12" ht="15.5" x14ac:dyDescent="0.35">
      <c r="C118" t="s">
        <v>134</v>
      </c>
      <c r="D118" s="5">
        <v>35986979539</v>
      </c>
      <c r="E118" s="5">
        <v>35300394482</v>
      </c>
      <c r="F118" s="5">
        <v>35509573028</v>
      </c>
      <c r="G118" s="5">
        <v>26534074813</v>
      </c>
      <c r="I118" s="5">
        <v>35300394482</v>
      </c>
      <c r="J118" s="5">
        <v>24573989095</v>
      </c>
      <c r="K118" s="5">
        <v>9399454484</v>
      </c>
      <c r="L118" s="5">
        <v>65808715677</v>
      </c>
    </row>
    <row r="119" spans="2:12" ht="15.5" x14ac:dyDescent="0.35">
      <c r="C119" t="s">
        <v>135</v>
      </c>
    </row>
    <row r="120" spans="2:12" ht="15.5" x14ac:dyDescent="0.35">
      <c r="C120" t="s">
        <v>9</v>
      </c>
      <c r="D120" s="5">
        <v>211768165191</v>
      </c>
      <c r="E120" s="5">
        <v>211081580134</v>
      </c>
      <c r="F120" s="5">
        <v>211265136443</v>
      </c>
      <c r="G120" s="5">
        <v>95202588728</v>
      </c>
      <c r="I120" s="5">
        <v>211081580134</v>
      </c>
      <c r="J120" s="5">
        <v>93242503010</v>
      </c>
      <c r="K120" s="5">
        <v>78257730338</v>
      </c>
      <c r="L120" s="5">
        <v>70410954800</v>
      </c>
    </row>
    <row r="121" spans="2:12" ht="15.5" x14ac:dyDescent="0.35">
      <c r="C121" t="s">
        <v>136</v>
      </c>
      <c r="D121" s="5">
        <v>247234535765</v>
      </c>
      <c r="E121" s="5">
        <v>259530017664</v>
      </c>
      <c r="F121" s="5">
        <v>252902015656</v>
      </c>
      <c r="G121" s="5">
        <v>112866876262</v>
      </c>
      <c r="I121" s="5">
        <v>259530017664</v>
      </c>
      <c r="J121" s="5">
        <v>118809484550</v>
      </c>
      <c r="K121" s="5">
        <v>97494535464</v>
      </c>
      <c r="L121" s="5">
        <v>89826590420</v>
      </c>
    </row>
    <row r="122" spans="2:12" ht="15.5" x14ac:dyDescent="0.35">
      <c r="C122" t="s">
        <v>137</v>
      </c>
      <c r="D122" s="5">
        <v>4113331485</v>
      </c>
      <c r="E122" s="5">
        <v>4113331485</v>
      </c>
      <c r="F122" s="5">
        <v>4113331485</v>
      </c>
      <c r="G122" s="5">
        <v>6501796970</v>
      </c>
      <c r="I122" s="5">
        <v>4113331485</v>
      </c>
      <c r="J122" s="5">
        <v>6501796970</v>
      </c>
      <c r="K122" s="5">
        <v>1100</v>
      </c>
      <c r="L122" s="5">
        <v>1100</v>
      </c>
    </row>
    <row r="124" spans="2:12" ht="15.5" x14ac:dyDescent="0.35">
      <c r="B124" t="s">
        <v>138</v>
      </c>
      <c r="C124" t="s">
        <v>139</v>
      </c>
      <c r="D124" s="5">
        <v>-7074043063</v>
      </c>
      <c r="E124" s="5">
        <v>-49768329215</v>
      </c>
      <c r="F124" s="5">
        <v>-23649755554</v>
      </c>
      <c r="G124" s="5">
        <v>34084705511</v>
      </c>
      <c r="I124" s="5">
        <v>-43150544256</v>
      </c>
      <c r="J124" s="5">
        <v>13042455575</v>
      </c>
      <c r="K124" s="5">
        <v>19389170247</v>
      </c>
      <c r="L124" s="5">
        <v>7303342240</v>
      </c>
    </row>
    <row r="125" spans="2:12" ht="15.5" x14ac:dyDescent="0.35">
      <c r="C125" t="s">
        <v>319</v>
      </c>
      <c r="D125" s="5">
        <v>39450946809</v>
      </c>
      <c r="E125" s="5">
        <v>54937894420</v>
      </c>
      <c r="F125" s="5">
        <v>-28765297352</v>
      </c>
      <c r="G125" s="5">
        <v>139448136415</v>
      </c>
      <c r="I125" s="5">
        <v>197364775947</v>
      </c>
      <c r="J125" s="5">
        <v>157038156410</v>
      </c>
      <c r="K125" s="5">
        <v>130943126348</v>
      </c>
      <c r="L125" s="5">
        <v>107845699347</v>
      </c>
    </row>
    <row r="126" spans="2:12" ht="15.5" x14ac:dyDescent="0.35">
      <c r="C126" t="s">
        <v>982</v>
      </c>
      <c r="D126" s="5">
        <v>-30759707814</v>
      </c>
      <c r="E126" s="5">
        <v>-109588200309</v>
      </c>
      <c r="F126" s="5">
        <v>12091725397</v>
      </c>
      <c r="G126" s="5">
        <v>-86846271638</v>
      </c>
      <c r="I126" s="5">
        <v>-208726118385</v>
      </c>
      <c r="J126" s="5">
        <v>-120655068184</v>
      </c>
      <c r="K126" s="5">
        <v>-88119102444</v>
      </c>
      <c r="L126" s="5">
        <v>-79832797179</v>
      </c>
    </row>
    <row r="127" spans="2:12" ht="15.5" x14ac:dyDescent="0.35">
      <c r="C127" t="s">
        <v>826</v>
      </c>
      <c r="D127" s="5">
        <v>-8698402605</v>
      </c>
      <c r="E127" s="5">
        <v>16861526812</v>
      </c>
      <c r="F127" s="5">
        <v>-10617926891</v>
      </c>
      <c r="G127" s="5">
        <v>-1669386105</v>
      </c>
    </row>
    <row r="128" spans="2:12" ht="15.5" x14ac:dyDescent="0.35">
      <c r="C128" t="s">
        <v>983</v>
      </c>
      <c r="D128" s="5">
        <v>-6728926880</v>
      </c>
      <c r="E128" s="5">
        <v>-5003613780</v>
      </c>
      <c r="F128" s="5">
        <v>3330678812</v>
      </c>
      <c r="G128" s="5">
        <v>-17247923852</v>
      </c>
      <c r="I128" s="5">
        <v>-24234584688</v>
      </c>
      <c r="J128" s="5">
        <v>-19769354373</v>
      </c>
      <c r="K128" s="5">
        <v>-19171947360</v>
      </c>
      <c r="L128" s="5">
        <v>-13478413679</v>
      </c>
    </row>
    <row r="129" spans="3:12" ht="15.5" x14ac:dyDescent="0.35">
      <c r="C129" t="s">
        <v>141</v>
      </c>
      <c r="D129" s="5">
        <v>290702807</v>
      </c>
      <c r="E129" s="5">
        <v>697886711</v>
      </c>
      <c r="F129" s="5">
        <v>227563518</v>
      </c>
      <c r="G129" s="5">
        <v>116897149</v>
      </c>
      <c r="I129" s="5">
        <v>1080127914</v>
      </c>
      <c r="J129" s="5">
        <v>183569478</v>
      </c>
      <c r="K129" s="5">
        <v>260669755</v>
      </c>
      <c r="L129" s="5">
        <v>331556641</v>
      </c>
    </row>
    <row r="130" spans="3:12" ht="15.5" x14ac:dyDescent="0.35">
      <c r="C130" t="s">
        <v>842</v>
      </c>
      <c r="D130" s="5">
        <v>-737039861</v>
      </c>
      <c r="E130" s="5">
        <v>-250142644</v>
      </c>
      <c r="F130" s="5">
        <v>83500962</v>
      </c>
      <c r="G130" s="5">
        <v>283253542</v>
      </c>
      <c r="I130" s="5">
        <v>-315815757</v>
      </c>
      <c r="J130" s="5">
        <v>-258550516</v>
      </c>
      <c r="K130" s="5">
        <v>-32725287</v>
      </c>
      <c r="L130" s="5">
        <v>-145863</v>
      </c>
    </row>
    <row r="131" spans="3:12" ht="15.5" x14ac:dyDescent="0.35">
      <c r="C131" t="s">
        <v>625</v>
      </c>
      <c r="D131" s="5">
        <v>108384481</v>
      </c>
      <c r="E131" s="5">
        <v>-7423680425</v>
      </c>
      <c r="I131" s="5">
        <v>-8318929287</v>
      </c>
      <c r="J131" s="5">
        <v>-3496297240</v>
      </c>
      <c r="K131" s="5">
        <v>-4490850765</v>
      </c>
      <c r="L131" s="5">
        <v>-7562557027</v>
      </c>
    </row>
    <row r="132" spans="3:12" ht="15.5" x14ac:dyDescent="0.35">
      <c r="C132" t="s">
        <v>159</v>
      </c>
      <c r="D132" s="5">
        <v>-2910073754</v>
      </c>
      <c r="E132" s="5">
        <v>3189794662</v>
      </c>
      <c r="F132" s="5">
        <v>131533950393</v>
      </c>
      <c r="G132" s="5">
        <v>-9906915486</v>
      </c>
      <c r="I132" s="5">
        <v>121427095067</v>
      </c>
      <c r="J132" s="5">
        <v>-153989658</v>
      </c>
      <c r="K132" s="5">
        <v>-5825409421</v>
      </c>
      <c r="L132" s="5">
        <v>-5895669351</v>
      </c>
    </row>
    <row r="133" spans="3:12" ht="15.5" x14ac:dyDescent="0.35">
      <c r="C133" t="s">
        <v>160</v>
      </c>
      <c r="D133" s="5">
        <v>-5843302274</v>
      </c>
      <c r="E133" s="5">
        <v>46513020305</v>
      </c>
      <c r="F133" s="5">
        <v>-55214436830</v>
      </c>
      <c r="G133" s="5">
        <v>-11265862445</v>
      </c>
      <c r="I133" s="5">
        <v>-27268721209</v>
      </c>
      <c r="J133" s="5">
        <v>-15201396037</v>
      </c>
      <c r="K133" s="5">
        <v>-12974733623</v>
      </c>
      <c r="L133" s="5">
        <v>-2099444718</v>
      </c>
    </row>
    <row r="134" spans="3:12" ht="15.5" x14ac:dyDescent="0.35">
      <c r="C134" t="s">
        <v>161</v>
      </c>
      <c r="D134" s="5">
        <v>-5718936594</v>
      </c>
      <c r="E134" s="5">
        <v>-4437165562</v>
      </c>
      <c r="F134" s="5">
        <v>-5214436830</v>
      </c>
      <c r="G134" s="5">
        <v>-11265862445</v>
      </c>
      <c r="I134" s="5">
        <v>-28218907076</v>
      </c>
      <c r="J134" s="5">
        <v>-14976524632</v>
      </c>
      <c r="K134" s="5">
        <v>-16059061170</v>
      </c>
      <c r="L134" s="5">
        <v>-6769116138</v>
      </c>
    </row>
    <row r="135" spans="3:12" ht="15.5" x14ac:dyDescent="0.35">
      <c r="C135" t="s">
        <v>956</v>
      </c>
      <c r="E135" s="5">
        <v>50000000000</v>
      </c>
      <c r="F135" s="5">
        <v>-50000000000</v>
      </c>
    </row>
    <row r="136" spans="3:12" ht="15.5" x14ac:dyDescent="0.35">
      <c r="C136" t="s">
        <v>984</v>
      </c>
      <c r="D136" s="5">
        <v>-124365680</v>
      </c>
    </row>
    <row r="137" spans="3:12" ht="15.5" x14ac:dyDescent="0.35">
      <c r="C137" t="s">
        <v>985</v>
      </c>
      <c r="J137" s="5">
        <v>5585586</v>
      </c>
      <c r="K137" s="5">
        <v>169198160</v>
      </c>
      <c r="L137" s="5">
        <v>4669671420</v>
      </c>
    </row>
    <row r="138" spans="3:12" ht="15.5" x14ac:dyDescent="0.35">
      <c r="C138" t="s">
        <v>986</v>
      </c>
      <c r="E138" s="5">
        <v>-219298554</v>
      </c>
      <c r="I138" s="5">
        <v>-219298554</v>
      </c>
      <c r="J138" s="5">
        <v>-230456991</v>
      </c>
      <c r="K138" s="5">
        <v>-46093969</v>
      </c>
    </row>
    <row r="139" spans="3:12" ht="15.5" x14ac:dyDescent="0.35">
      <c r="C139" t="s">
        <v>596</v>
      </c>
      <c r="E139" s="5">
        <v>1169484421</v>
      </c>
      <c r="I139" s="5">
        <v>1169484421</v>
      </c>
      <c r="K139" s="5">
        <v>2961223356</v>
      </c>
    </row>
    <row r="140" spans="3:12" ht="15.5" x14ac:dyDescent="0.35">
      <c r="C140" t="s">
        <v>170</v>
      </c>
      <c r="D140" s="5">
        <v>-2910073754</v>
      </c>
      <c r="E140" s="5">
        <v>3189794662</v>
      </c>
      <c r="F140" s="5">
        <v>131533950393</v>
      </c>
      <c r="G140" s="5">
        <v>-9906915486</v>
      </c>
      <c r="I140" s="5">
        <v>121427095067</v>
      </c>
      <c r="J140" s="5">
        <v>-153989658</v>
      </c>
      <c r="K140" s="5">
        <v>-5825409421</v>
      </c>
      <c r="L140" s="5">
        <v>-5895669351</v>
      </c>
    </row>
    <row r="141" spans="3:12" ht="15.5" x14ac:dyDescent="0.35">
      <c r="C141" t="s">
        <v>413</v>
      </c>
      <c r="F141" s="5">
        <v>110391424000</v>
      </c>
      <c r="I141" s="5">
        <v>110391424000</v>
      </c>
    </row>
    <row r="142" spans="3:12" ht="15.5" x14ac:dyDescent="0.35">
      <c r="C142" t="s">
        <v>338</v>
      </c>
      <c r="E142" s="5">
        <v>-283100000</v>
      </c>
      <c r="F142" s="5">
        <v>-3304374500</v>
      </c>
      <c r="I142" s="5">
        <v>-3587474500</v>
      </c>
    </row>
    <row r="143" spans="3:12" ht="15.5" x14ac:dyDescent="0.35">
      <c r="C143" t="s">
        <v>630</v>
      </c>
      <c r="D143" s="5">
        <v>-2949827303</v>
      </c>
      <c r="E143" s="5">
        <v>3475690173</v>
      </c>
      <c r="F143" s="5">
        <v>14609372882</v>
      </c>
      <c r="I143" s="5">
        <v>18085063055</v>
      </c>
      <c r="J143" s="5">
        <v>6378043669</v>
      </c>
    </row>
    <row r="144" spans="3:12" ht="15.5" x14ac:dyDescent="0.35">
      <c r="C144" t="s">
        <v>631</v>
      </c>
      <c r="F144" s="5">
        <v>10000000000</v>
      </c>
      <c r="G144" s="5">
        <v>-10000000000</v>
      </c>
      <c r="J144" s="5">
        <v>-6378043669</v>
      </c>
    </row>
    <row r="145" spans="2:12" ht="15.5" x14ac:dyDescent="0.35">
      <c r="C145" t="s">
        <v>987</v>
      </c>
      <c r="D145" s="5">
        <v>82927514</v>
      </c>
      <c r="G145" s="5">
        <v>52854686</v>
      </c>
    </row>
    <row r="146" spans="2:12" ht="15.5" x14ac:dyDescent="0.35">
      <c r="C146" t="s">
        <v>633</v>
      </c>
      <c r="D146" s="5">
        <v>-43173965</v>
      </c>
      <c r="E146" s="5">
        <v>-2795511</v>
      </c>
      <c r="F146" s="5">
        <v>-162471989</v>
      </c>
      <c r="G146" s="5">
        <v>40229828</v>
      </c>
      <c r="I146" s="5">
        <v>-165267500</v>
      </c>
      <c r="J146" s="5">
        <v>-153989658</v>
      </c>
      <c r="K146" s="5">
        <v>-293379121</v>
      </c>
      <c r="L146" s="5">
        <v>-695669351</v>
      </c>
    </row>
    <row r="147" spans="2:12" ht="15.5" x14ac:dyDescent="0.35">
      <c r="C147" t="s">
        <v>184</v>
      </c>
      <c r="G147" s="5">
        <v>-3296649988</v>
      </c>
      <c r="I147" s="5">
        <v>-3296649988</v>
      </c>
      <c r="K147" s="5">
        <v>-5532030300</v>
      </c>
      <c r="L147" s="5">
        <v>-5200000000</v>
      </c>
    </row>
    <row r="148" spans="2:12" ht="15.5" x14ac:dyDescent="0.35">
      <c r="C148" t="s">
        <v>158</v>
      </c>
      <c r="G148" s="5">
        <v>3296649988</v>
      </c>
    </row>
    <row r="149" spans="2:12" ht="15.5" x14ac:dyDescent="0.35">
      <c r="C149" t="s">
        <v>187</v>
      </c>
      <c r="D149" s="5">
        <v>-15827419091</v>
      </c>
      <c r="E149" s="5">
        <v>-65514248</v>
      </c>
      <c r="F149" s="5">
        <v>52669758009</v>
      </c>
      <c r="G149" s="5">
        <v>12911927580</v>
      </c>
      <c r="I149" s="5">
        <v>51007829602</v>
      </c>
      <c r="J149" s="5">
        <v>-2312930120</v>
      </c>
      <c r="K149" s="5">
        <v>589027203</v>
      </c>
      <c r="L149" s="5">
        <v>-691771829</v>
      </c>
    </row>
    <row r="150" spans="2:12" ht="15.5" x14ac:dyDescent="0.35">
      <c r="C150" t="s">
        <v>339</v>
      </c>
      <c r="E150" s="5">
        <v>1355318</v>
      </c>
      <c r="I150" s="5">
        <v>1355318</v>
      </c>
      <c r="J150" s="5">
        <v>50301457</v>
      </c>
      <c r="K150" s="5">
        <v>-11120046</v>
      </c>
      <c r="L150" s="5">
        <v>189394423</v>
      </c>
    </row>
    <row r="151" spans="2:12" ht="15.5" x14ac:dyDescent="0.35">
      <c r="C151" t="s">
        <v>188</v>
      </c>
      <c r="D151" s="5">
        <v>68831052676</v>
      </c>
      <c r="F151" s="5">
        <v>11649928343</v>
      </c>
      <c r="G151" s="5">
        <v>-11649928343</v>
      </c>
      <c r="I151" s="5">
        <v>17821867756</v>
      </c>
      <c r="J151" s="5">
        <v>20084496419</v>
      </c>
      <c r="K151" s="5">
        <v>19506589262</v>
      </c>
      <c r="L151" s="5">
        <v>20008966668</v>
      </c>
    </row>
    <row r="152" spans="2:12" ht="15.5" x14ac:dyDescent="0.35">
      <c r="C152" t="s">
        <v>988</v>
      </c>
    </row>
    <row r="153" spans="2:12" ht="15.5" x14ac:dyDescent="0.35">
      <c r="C153" t="s">
        <v>989</v>
      </c>
    </row>
    <row r="154" spans="2:12" ht="15.5" x14ac:dyDescent="0.35">
      <c r="C154" t="s">
        <v>990</v>
      </c>
    </row>
    <row r="155" spans="2:12" ht="15.5" x14ac:dyDescent="0.35">
      <c r="C155" t="s">
        <v>189</v>
      </c>
      <c r="D155" s="5">
        <v>53003633585</v>
      </c>
      <c r="E155" s="5">
        <v>-64158930</v>
      </c>
      <c r="F155" s="5">
        <v>64319686352</v>
      </c>
      <c r="G155" s="5">
        <v>1261999237</v>
      </c>
      <c r="I155" s="5">
        <v>68831052676</v>
      </c>
      <c r="J155" s="5">
        <v>17821867756</v>
      </c>
      <c r="K155" s="5">
        <v>20084496419</v>
      </c>
      <c r="L155" s="5">
        <v>19506589262</v>
      </c>
    </row>
    <row r="157" spans="2:12" ht="15.5" x14ac:dyDescent="0.35">
      <c r="B157" t="s">
        <v>190</v>
      </c>
      <c r="C157" t="s">
        <v>11</v>
      </c>
      <c r="D157" s="6">
        <v>4110000000.0000005</v>
      </c>
      <c r="E157" s="6">
        <v>4110000000.0000005</v>
      </c>
      <c r="F157" s="6">
        <v>4110000000.0000005</v>
      </c>
      <c r="G157" s="5">
        <v>6500000000</v>
      </c>
      <c r="I157" s="6">
        <v>4110000000.0000005</v>
      </c>
      <c r="J157" s="5">
        <v>6500000000</v>
      </c>
      <c r="K157" s="5">
        <v>0</v>
      </c>
      <c r="L157" s="5">
        <v>0</v>
      </c>
    </row>
    <row r="158" spans="2:12" ht="15.5" x14ac:dyDescent="0.35">
      <c r="C158" t="s">
        <v>191</v>
      </c>
      <c r="D158" s="6">
        <v>0.17</v>
      </c>
      <c r="E158" s="6">
        <v>-0.05</v>
      </c>
      <c r="F158" s="6">
        <v>2.1800000000000002</v>
      </c>
      <c r="G158" s="6">
        <v>0.49</v>
      </c>
    </row>
    <row r="159" spans="2:12" ht="15.5" x14ac:dyDescent="0.35">
      <c r="C159" t="s">
        <v>192</v>
      </c>
      <c r="D159" s="6">
        <v>794.12</v>
      </c>
      <c r="E159" s="5">
        <v>-3260</v>
      </c>
      <c r="F159" s="6">
        <v>81.19</v>
      </c>
      <c r="G159" s="5">
        <v>0</v>
      </c>
    </row>
    <row r="160" spans="2:12" ht="15.5" x14ac:dyDescent="0.35">
      <c r="C160" t="s">
        <v>59</v>
      </c>
      <c r="D160" s="6">
        <v>14.9</v>
      </c>
      <c r="E160" s="6">
        <v>9.64</v>
      </c>
      <c r="F160" s="6">
        <v>13.63</v>
      </c>
      <c r="G160" s="5">
        <v>0</v>
      </c>
    </row>
    <row r="161" spans="3:7" ht="15.5" x14ac:dyDescent="0.35">
      <c r="C161" t="s">
        <v>193</v>
      </c>
      <c r="D161" s="5">
        <v>5520000000</v>
      </c>
      <c r="E161" s="5">
        <v>14260000000</v>
      </c>
      <c r="F161" s="5">
        <v>10450000000</v>
      </c>
      <c r="G161" s="5">
        <v>9540000000</v>
      </c>
    </row>
    <row r="162" spans="3:7" ht="15.5" x14ac:dyDescent="0.35">
      <c r="C162" t="s">
        <v>194</v>
      </c>
      <c r="D162" s="6">
        <v>2.8000000000000004E-3</v>
      </c>
      <c r="E162" s="6">
        <v>-8.0000000000000004E-4</v>
      </c>
      <c r="F162" s="6">
        <v>3.5499999999999997E-2</v>
      </c>
      <c r="G162" s="6">
        <v>2.8399999999999998E-2</v>
      </c>
    </row>
    <row r="163" spans="3:7" ht="15.5" x14ac:dyDescent="0.35">
      <c r="C163" t="s">
        <v>195</v>
      </c>
      <c r="D163" s="6">
        <v>3.2000000000000002E-3</v>
      </c>
      <c r="E163" s="6">
        <v>-1E-3</v>
      </c>
      <c r="F163" s="6">
        <v>4.2500000000000003E-2</v>
      </c>
      <c r="G163" s="6">
        <v>3.3599999999999998E-2</v>
      </c>
    </row>
    <row r="164" spans="3:7" ht="15.5" x14ac:dyDescent="0.35">
      <c r="C164" t="s">
        <v>196</v>
      </c>
      <c r="D164" s="6">
        <v>5.3E-3</v>
      </c>
      <c r="E164" s="6">
        <v>4.8000000000000001E-2</v>
      </c>
      <c r="F164" s="6">
        <v>4.4900000000000002E-2</v>
      </c>
      <c r="G164" s="6">
        <v>7.7499999999999999E-2</v>
      </c>
    </row>
    <row r="165" spans="3:7" ht="15.5" x14ac:dyDescent="0.35">
      <c r="C165" t="s">
        <v>197</v>
      </c>
      <c r="D165" s="6">
        <v>1.53</v>
      </c>
      <c r="E165" s="6">
        <v>9.3800000000000008</v>
      </c>
      <c r="F165" s="6">
        <v>236.28</v>
      </c>
      <c r="G165" s="6">
        <v>6.07</v>
      </c>
    </row>
    <row r="166" spans="3:7" ht="15.5" x14ac:dyDescent="0.35">
      <c r="C166" t="s">
        <v>198</v>
      </c>
      <c r="D166" s="5">
        <v>212000000000</v>
      </c>
      <c r="E166" s="5">
        <v>211000000000</v>
      </c>
      <c r="F166" s="5">
        <v>211000000000</v>
      </c>
      <c r="G166" s="5">
        <v>95000000000</v>
      </c>
    </row>
    <row r="167" spans="3:7" ht="15.5" x14ac:dyDescent="0.35">
      <c r="C167" t="s">
        <v>199</v>
      </c>
      <c r="D167" s="6">
        <v>2.62</v>
      </c>
      <c r="E167" s="6">
        <v>3.18</v>
      </c>
      <c r="F167" s="6">
        <v>3.45</v>
      </c>
      <c r="G167" s="5">
        <v>0</v>
      </c>
    </row>
    <row r="168" spans="3:7" ht="15.5" x14ac:dyDescent="0.35">
      <c r="C168" t="s">
        <v>200</v>
      </c>
      <c r="D168" s="6">
        <v>51.48</v>
      </c>
      <c r="E168" s="6">
        <v>51.32</v>
      </c>
      <c r="F168" s="6">
        <v>51.36</v>
      </c>
      <c r="G168" s="6">
        <v>14.64</v>
      </c>
    </row>
    <row r="169" spans="3:7" ht="15.5" x14ac:dyDescent="0.35">
      <c r="C169" t="s">
        <v>201</v>
      </c>
      <c r="D169" s="6">
        <v>2.62</v>
      </c>
      <c r="E169" s="6">
        <v>3.18</v>
      </c>
      <c r="F169" s="6">
        <v>3.45</v>
      </c>
      <c r="G169" s="5">
        <v>0</v>
      </c>
    </row>
    <row r="170" spans="3:7" ht="15.5" x14ac:dyDescent="0.35">
      <c r="C170" t="s">
        <v>202</v>
      </c>
      <c r="D170" s="6">
        <v>51.48</v>
      </c>
      <c r="E170" s="6">
        <v>51.32</v>
      </c>
      <c r="F170" s="6">
        <v>51.36</v>
      </c>
      <c r="G170" s="6">
        <v>14.64</v>
      </c>
    </row>
    <row r="171" spans="3:7" ht="15.5" x14ac:dyDescent="0.35">
      <c r="C171" t="s">
        <v>203</v>
      </c>
      <c r="D171" s="5">
        <v>15000000000</v>
      </c>
      <c r="E171" s="5">
        <v>18000000000</v>
      </c>
      <c r="F171" s="5">
        <v>15000000000</v>
      </c>
      <c r="G171" s="5">
        <v>0</v>
      </c>
    </row>
    <row r="172" spans="3:7" ht="15.5" x14ac:dyDescent="0.35">
      <c r="C172" t="s">
        <v>204</v>
      </c>
    </row>
    <row r="173" spans="3:7" ht="15.5" x14ac:dyDescent="0.35">
      <c r="C173" t="s">
        <v>205</v>
      </c>
      <c r="D173" s="5">
        <v>212000000000</v>
      </c>
      <c r="E173" s="5">
        <v>211000000000</v>
      </c>
      <c r="F173" s="5">
        <v>211000000000</v>
      </c>
      <c r="G173" s="5">
        <v>95000000000</v>
      </c>
    </row>
    <row r="174" spans="3:7" ht="15.5" x14ac:dyDescent="0.35">
      <c r="C174" t="s">
        <v>23</v>
      </c>
      <c r="D174" s="5">
        <v>15000000000</v>
      </c>
      <c r="E174" s="5">
        <v>18000000000</v>
      </c>
      <c r="F174" s="5">
        <v>15000000000</v>
      </c>
      <c r="G174" s="5">
        <v>0</v>
      </c>
    </row>
    <row r="175" spans="3:7" ht="15.5" x14ac:dyDescent="0.35">
      <c r="C175" t="s">
        <v>20</v>
      </c>
      <c r="D175" s="5">
        <v>-38000000000</v>
      </c>
      <c r="E175" s="5">
        <v>-51000000000</v>
      </c>
      <c r="F175" s="5">
        <v>-54000000000</v>
      </c>
      <c r="G175" s="5">
        <v>-4000000000</v>
      </c>
    </row>
    <row r="176" spans="3:7" ht="15.5" x14ac:dyDescent="0.35">
      <c r="C176" t="s">
        <v>206</v>
      </c>
      <c r="D176" s="5">
        <v>164000000000</v>
      </c>
      <c r="E176" s="5">
        <v>165000000000</v>
      </c>
      <c r="F176" s="5">
        <v>166000000000</v>
      </c>
      <c r="G176" s="5">
        <v>60000000000</v>
      </c>
    </row>
    <row r="177" spans="3:12" ht="15.5" x14ac:dyDescent="0.35">
      <c r="C177" t="s">
        <v>207</v>
      </c>
      <c r="D177" s="5">
        <v>-7000000000</v>
      </c>
      <c r="E177" s="5">
        <v>-50000000000</v>
      </c>
      <c r="F177" s="5">
        <v>-24000000000</v>
      </c>
      <c r="G177" s="5">
        <v>34000000000</v>
      </c>
    </row>
    <row r="178" spans="3:12" ht="15.5" x14ac:dyDescent="0.35">
      <c r="C178" t="s">
        <v>208</v>
      </c>
      <c r="D178" s="5">
        <v>-6000000000</v>
      </c>
      <c r="E178" s="5">
        <v>-4000000000</v>
      </c>
      <c r="F178" s="5">
        <v>-5000000000</v>
      </c>
      <c r="G178" s="5">
        <v>-11000000000</v>
      </c>
    </row>
    <row r="179" spans="3:12" ht="15.5" x14ac:dyDescent="0.35">
      <c r="C179" t="s">
        <v>12</v>
      </c>
      <c r="D179" s="5">
        <v>-13000000000</v>
      </c>
      <c r="E179" s="5">
        <v>-54000000000</v>
      </c>
      <c r="F179" s="5">
        <v>-29000000000</v>
      </c>
      <c r="G179" s="5">
        <v>23000000000</v>
      </c>
    </row>
    <row r="180" spans="3:12" ht="15.5" x14ac:dyDescent="0.35">
      <c r="C180" t="s">
        <v>15</v>
      </c>
      <c r="D180" s="6">
        <v>-3.11</v>
      </c>
      <c r="E180" s="6">
        <v>-13.18</v>
      </c>
      <c r="F180" s="6">
        <v>-7.02</v>
      </c>
      <c r="G180" s="6">
        <v>3.51</v>
      </c>
    </row>
    <row r="181" spans="3:12" ht="15.5" x14ac:dyDescent="0.35">
      <c r="C181" t="s">
        <v>44</v>
      </c>
      <c r="I181" s="6">
        <v>3.41</v>
      </c>
      <c r="J181" s="6">
        <v>2.33</v>
      </c>
      <c r="K181" s="6">
        <v>12355217.1</v>
      </c>
      <c r="L181" s="6">
        <v>11850452.810000001</v>
      </c>
    </row>
    <row r="182" spans="3:12" ht="15.5" x14ac:dyDescent="0.35">
      <c r="C182" t="s">
        <v>58</v>
      </c>
      <c r="I182" s="6">
        <v>47.8</v>
      </c>
      <c r="J182" s="5">
        <v>0</v>
      </c>
      <c r="K182" s="5">
        <v>0</v>
      </c>
      <c r="L182" s="5">
        <v>0</v>
      </c>
    </row>
    <row r="183" spans="3:12" ht="15.5" x14ac:dyDescent="0.35">
      <c r="C183" t="s">
        <v>61</v>
      </c>
      <c r="I183" s="6">
        <v>3.33</v>
      </c>
      <c r="J183" s="5">
        <v>0</v>
      </c>
      <c r="K183" s="5">
        <v>0</v>
      </c>
      <c r="L183" s="5">
        <v>0</v>
      </c>
    </row>
    <row r="184" spans="3:12" ht="15.5" x14ac:dyDescent="0.35">
      <c r="C184" t="s">
        <v>209</v>
      </c>
      <c r="I184" s="5">
        <v>36680000000</v>
      </c>
      <c r="J184" s="5">
        <v>29310000000</v>
      </c>
    </row>
    <row r="185" spans="3:12" ht="15.5" x14ac:dyDescent="0.35">
      <c r="C185" t="s">
        <v>210</v>
      </c>
      <c r="I185" s="6">
        <v>5.4000000000000006E-2</v>
      </c>
      <c r="J185" s="6">
        <v>0.12770000000000001</v>
      </c>
      <c r="K185" s="6">
        <v>0.1394</v>
      </c>
      <c r="L185" s="6">
        <v>0.14510000000000001</v>
      </c>
    </row>
    <row r="186" spans="3:12" ht="15.5" x14ac:dyDescent="0.35">
      <c r="C186" t="s">
        <v>211</v>
      </c>
      <c r="I186" s="6">
        <v>6.6400000000000001E-2</v>
      </c>
      <c r="J186" s="6">
        <v>0.16269999999999998</v>
      </c>
      <c r="K186" s="6">
        <v>0.17370000000000002</v>
      </c>
      <c r="L186" s="6">
        <v>0.18510000000000001</v>
      </c>
    </row>
    <row r="187" spans="3:12" ht="15.5" x14ac:dyDescent="0.35">
      <c r="C187" t="s">
        <v>212</v>
      </c>
      <c r="I187" s="6">
        <v>0.152</v>
      </c>
      <c r="J187" s="6">
        <v>0.24940000000000001</v>
      </c>
      <c r="K187" s="6">
        <v>0.20469999999999999</v>
      </c>
      <c r="L187" s="6">
        <v>0.5615</v>
      </c>
    </row>
    <row r="188" spans="3:12" ht="15.5" x14ac:dyDescent="0.35">
      <c r="C188" t="s">
        <v>213</v>
      </c>
    </row>
    <row r="189" spans="3:12" ht="15.5" x14ac:dyDescent="0.35">
      <c r="C189" t="s">
        <v>55</v>
      </c>
      <c r="I189" s="6">
        <v>3.18</v>
      </c>
      <c r="J189" s="5">
        <v>0</v>
      </c>
      <c r="K189" s="5">
        <v>0</v>
      </c>
      <c r="L189" s="5">
        <v>0</v>
      </c>
    </row>
    <row r="190" spans="3:12" ht="15.5" x14ac:dyDescent="0.35">
      <c r="C190" t="s">
        <v>52</v>
      </c>
      <c r="I190" s="6">
        <v>51.32</v>
      </c>
      <c r="J190" s="6">
        <v>14.34</v>
      </c>
      <c r="K190" s="6">
        <v>71143391.219999999</v>
      </c>
      <c r="L190" s="6">
        <v>64009958.909999996</v>
      </c>
    </row>
    <row r="191" spans="3:12" ht="15.5" x14ac:dyDescent="0.35">
      <c r="C191" t="s">
        <v>214</v>
      </c>
      <c r="I191" s="6">
        <v>3.18</v>
      </c>
      <c r="J191" s="5">
        <v>0</v>
      </c>
      <c r="K191" s="5">
        <v>0</v>
      </c>
      <c r="L191" s="5">
        <v>0</v>
      </c>
    </row>
    <row r="192" spans="3:12" ht="15.5" x14ac:dyDescent="0.35">
      <c r="C192" t="s">
        <v>215</v>
      </c>
      <c r="I192" s="6">
        <v>51.32</v>
      </c>
      <c r="J192" s="6">
        <v>14.34</v>
      </c>
      <c r="K192" s="6">
        <v>71143391.219999999</v>
      </c>
      <c r="L192" s="6">
        <v>64009958.909999996</v>
      </c>
    </row>
    <row r="193" spans="2:12" ht="15.5" x14ac:dyDescent="0.35">
      <c r="C193" t="s">
        <v>216</v>
      </c>
      <c r="I193" s="5">
        <v>18000000000</v>
      </c>
      <c r="J193" s="5">
        <v>0</v>
      </c>
      <c r="K193" s="5">
        <v>0</v>
      </c>
      <c r="L193" s="5">
        <v>0</v>
      </c>
    </row>
    <row r="194" spans="2:12" ht="15.5" x14ac:dyDescent="0.35">
      <c r="C194" t="s">
        <v>217</v>
      </c>
      <c r="J194" s="5">
        <v>0</v>
      </c>
      <c r="K194" s="5">
        <v>0</v>
      </c>
    </row>
    <row r="195" spans="2:12" ht="15.5" x14ac:dyDescent="0.35">
      <c r="C195" t="s">
        <v>25</v>
      </c>
      <c r="I195" s="5">
        <v>18000000000</v>
      </c>
      <c r="J195" s="5">
        <v>0</v>
      </c>
      <c r="K195" s="5">
        <v>0</v>
      </c>
      <c r="L195" s="5">
        <v>0</v>
      </c>
    </row>
    <row r="196" spans="2:12" ht="15.5" x14ac:dyDescent="0.35">
      <c r="C196" t="s">
        <v>22</v>
      </c>
      <c r="I196" s="5">
        <v>-51000000000</v>
      </c>
      <c r="J196" s="5">
        <v>-18000000000</v>
      </c>
      <c r="K196" s="5">
        <v>-20000000000</v>
      </c>
      <c r="L196" s="5">
        <v>-19000000000</v>
      </c>
    </row>
    <row r="197" spans="2:12" ht="15.5" x14ac:dyDescent="0.35">
      <c r="C197" t="s">
        <v>218</v>
      </c>
      <c r="I197" s="5">
        <v>165000000000</v>
      </c>
      <c r="J197" s="5">
        <v>63000000000</v>
      </c>
      <c r="K197" s="5">
        <v>55000000000</v>
      </c>
      <c r="L197" s="5">
        <v>58000000000</v>
      </c>
    </row>
    <row r="198" spans="2:12" ht="15.5" x14ac:dyDescent="0.35">
      <c r="C198" t="s">
        <v>219</v>
      </c>
      <c r="I198" s="5">
        <v>-43000000000</v>
      </c>
      <c r="J198" s="5">
        <v>13000000000</v>
      </c>
      <c r="K198" s="5">
        <v>19000000000</v>
      </c>
      <c r="L198" s="5">
        <v>7000000000</v>
      </c>
    </row>
    <row r="199" spans="2:12" ht="15.5" x14ac:dyDescent="0.35">
      <c r="C199" t="s">
        <v>220</v>
      </c>
      <c r="I199" s="5">
        <v>-28000000000</v>
      </c>
      <c r="J199" s="5">
        <v>-15000000000</v>
      </c>
      <c r="K199" s="5">
        <v>-16000000000</v>
      </c>
      <c r="L199" s="5">
        <v>-7000000000</v>
      </c>
    </row>
    <row r="200" spans="2:12" ht="15.5" x14ac:dyDescent="0.35">
      <c r="C200" t="s">
        <v>14</v>
      </c>
      <c r="I200" s="5">
        <v>-71000000000</v>
      </c>
      <c r="J200" s="5">
        <v>-2000000000</v>
      </c>
      <c r="K200" s="5">
        <v>3000000000</v>
      </c>
      <c r="L200" s="5">
        <v>1000000000</v>
      </c>
    </row>
    <row r="201" spans="2:12" ht="15.5" x14ac:dyDescent="0.35">
      <c r="C201" t="s">
        <v>16</v>
      </c>
      <c r="I201" s="6">
        <v>-17.350000000000001</v>
      </c>
      <c r="J201" s="6">
        <v>-0.3</v>
      </c>
      <c r="K201" s="6">
        <v>3027371.89</v>
      </c>
      <c r="L201" s="6">
        <v>485660.09</v>
      </c>
    </row>
    <row r="203" spans="2:12" ht="15.5" x14ac:dyDescent="0.35">
      <c r="B203" t="s">
        <v>221</v>
      </c>
      <c r="C203" t="s">
        <v>222</v>
      </c>
      <c r="D203" s="5">
        <v>687000000</v>
      </c>
      <c r="E203" s="5">
        <v>-209000000</v>
      </c>
      <c r="F203" s="5">
        <v>9000000000</v>
      </c>
      <c r="G203" s="5">
        <v>3000000000</v>
      </c>
      <c r="H203" s="5">
        <v>3000000000</v>
      </c>
      <c r="I203" s="5">
        <v>14000000000</v>
      </c>
      <c r="J203" s="5">
        <v>15000000000</v>
      </c>
      <c r="K203" s="5">
        <v>14000000000</v>
      </c>
      <c r="L203" s="5">
        <v>13000000000</v>
      </c>
    </row>
    <row r="204" spans="2:12" ht="15.5" x14ac:dyDescent="0.35">
      <c r="C204" t="s">
        <v>223</v>
      </c>
      <c r="H204" s="5">
        <v>13000000000</v>
      </c>
      <c r="I204" s="5">
        <v>14000000000</v>
      </c>
    </row>
    <row r="205" spans="2:12" ht="15.5" x14ac:dyDescent="0.35">
      <c r="C205" t="s">
        <v>43</v>
      </c>
      <c r="D205" s="6">
        <v>0.17</v>
      </c>
      <c r="E205" s="6">
        <v>-0.05</v>
      </c>
      <c r="F205" s="6">
        <v>2.1800000000000002</v>
      </c>
      <c r="G205" s="6">
        <v>0.78</v>
      </c>
      <c r="H205" s="6">
        <v>0.67</v>
      </c>
      <c r="I205" s="6">
        <v>3.41</v>
      </c>
      <c r="J205" s="6">
        <v>3.69</v>
      </c>
      <c r="K205" s="6">
        <v>3.3</v>
      </c>
      <c r="L205" s="6">
        <v>3.17</v>
      </c>
    </row>
    <row r="206" spans="2:12" ht="15.5" x14ac:dyDescent="0.35">
      <c r="C206" t="s">
        <v>226</v>
      </c>
      <c r="H206" s="6">
        <v>3.08</v>
      </c>
      <c r="I206" s="6">
        <v>3.41</v>
      </c>
    </row>
    <row r="207" spans="2:12" ht="15.5" x14ac:dyDescent="0.35">
      <c r="C207" t="s">
        <v>229</v>
      </c>
      <c r="D207" s="5">
        <v>37000000000</v>
      </c>
      <c r="E207" s="5">
        <v>70000000000</v>
      </c>
      <c r="F207" s="5">
        <v>53000000000</v>
      </c>
      <c r="G207" s="5">
        <v>43000000000</v>
      </c>
      <c r="H207" s="5">
        <v>149000000000</v>
      </c>
      <c r="I207" s="5">
        <v>201000000000</v>
      </c>
      <c r="J207" s="5">
        <v>155000000000</v>
      </c>
      <c r="K207" s="5">
        <v>129000000000</v>
      </c>
      <c r="L207" s="5">
        <v>117000000000</v>
      </c>
    </row>
    <row r="208" spans="2:12" ht="15.5" x14ac:dyDescent="0.35">
      <c r="C208" t="s">
        <v>230</v>
      </c>
      <c r="H208" s="5">
        <v>203000000000</v>
      </c>
      <c r="I208" s="5">
        <v>201000000000</v>
      </c>
    </row>
    <row r="209" spans="3:9" ht="15.5" x14ac:dyDescent="0.35">
      <c r="C209" t="s">
        <v>234</v>
      </c>
      <c r="I209" s="6">
        <v>190.21</v>
      </c>
    </row>
    <row r="210" spans="3:9" ht="15.5" x14ac:dyDescent="0.35">
      <c r="C210" t="s">
        <v>235</v>
      </c>
      <c r="I210" s="6">
        <v>41.28</v>
      </c>
    </row>
    <row r="211" spans="3:9" ht="15.5" x14ac:dyDescent="0.35">
      <c r="C211" t="s">
        <v>236</v>
      </c>
      <c r="I211" s="6">
        <v>7.42</v>
      </c>
    </row>
    <row r="212" spans="3:9" ht="15.5" x14ac:dyDescent="0.35">
      <c r="C212" t="s">
        <v>237</v>
      </c>
      <c r="I212" s="6">
        <v>2.4199999999999999E-2</v>
      </c>
    </row>
    <row r="213" spans="3:9" ht="15.5" x14ac:dyDescent="0.35">
      <c r="C213" t="s">
        <v>238</v>
      </c>
      <c r="I213" s="6">
        <v>2.57</v>
      </c>
    </row>
    <row r="214" spans="3:9" ht="15.5" x14ac:dyDescent="0.35">
      <c r="C214" t="s">
        <v>239</v>
      </c>
      <c r="I214" s="6">
        <v>2.4700000000000002</v>
      </c>
    </row>
    <row r="215" spans="3:9" ht="15.5" x14ac:dyDescent="0.35">
      <c r="C215" t="s">
        <v>240</v>
      </c>
      <c r="I215" s="6">
        <v>-11.26</v>
      </c>
    </row>
    <row r="216" spans="3:9" ht="15.5" x14ac:dyDescent="0.35">
      <c r="C216" t="s">
        <v>241</v>
      </c>
      <c r="I216" s="6">
        <v>-7.15</v>
      </c>
    </row>
    <row r="217" spans="3:9" ht="15.5" x14ac:dyDescent="0.35">
      <c r="C217" t="s">
        <v>242</v>
      </c>
      <c r="I217" s="6">
        <v>23.7</v>
      </c>
    </row>
    <row r="218" spans="3:9" ht="15.5" x14ac:dyDescent="0.35">
      <c r="C218" t="s">
        <v>243</v>
      </c>
      <c r="I218" s="5">
        <v>12</v>
      </c>
    </row>
    <row r="219" spans="3:9" ht="15.5" x14ac:dyDescent="0.35">
      <c r="C219" t="s">
        <v>244</v>
      </c>
      <c r="I219" s="6">
        <v>0.9</v>
      </c>
    </row>
    <row r="220" spans="3:9" ht="15.5" x14ac:dyDescent="0.35">
      <c r="C220" t="s">
        <v>245</v>
      </c>
      <c r="I220" s="6">
        <v>-0.42</v>
      </c>
    </row>
    <row r="221" spans="3:9" ht="15.5" x14ac:dyDescent="0.35">
      <c r="C221" t="s">
        <v>246</v>
      </c>
      <c r="I221" s="6">
        <v>3.08</v>
      </c>
    </row>
    <row r="222" spans="3:9" ht="15.5" x14ac:dyDescent="0.35">
      <c r="C222" t="s">
        <v>247</v>
      </c>
      <c r="I222" s="6">
        <v>0.67</v>
      </c>
    </row>
    <row r="223" spans="3:9" ht="15.5" x14ac:dyDescent="0.35">
      <c r="C223" t="s">
        <v>248</v>
      </c>
      <c r="I223" s="6">
        <v>49.36</v>
      </c>
    </row>
    <row r="224" spans="3:9" ht="15.5" x14ac:dyDescent="0.35">
      <c r="C224" t="s">
        <v>249</v>
      </c>
      <c r="D224" s="6">
        <v>12.89</v>
      </c>
    </row>
    <row r="225" spans="3:9" ht="15.5" x14ac:dyDescent="0.35">
      <c r="C225" t="s">
        <v>250</v>
      </c>
      <c r="I225" s="6">
        <v>51.48</v>
      </c>
    </row>
    <row r="226" spans="3:9" ht="15.5" x14ac:dyDescent="0.35">
      <c r="C226" t="s">
        <v>251</v>
      </c>
      <c r="I226" s="6">
        <v>-17.760000000000002</v>
      </c>
    </row>
    <row r="227" spans="3:9" ht="15.5" x14ac:dyDescent="0.35">
      <c r="C227" t="s">
        <v>252</v>
      </c>
      <c r="D227" s="6">
        <v>5.63</v>
      </c>
    </row>
    <row r="228" spans="3:9" ht="15.5" x14ac:dyDescent="0.35">
      <c r="C228" t="s">
        <v>253</v>
      </c>
      <c r="D228" s="6">
        <v>2.42</v>
      </c>
    </row>
    <row r="229" spans="3:9" ht="15.5" x14ac:dyDescent="0.35">
      <c r="C229" t="s">
        <v>254</v>
      </c>
      <c r="D229" s="6">
        <v>7.0000000000000007E-2</v>
      </c>
    </row>
    <row r="230" spans="3:9" ht="15.5" x14ac:dyDescent="0.35">
      <c r="C230" t="s">
        <v>256</v>
      </c>
      <c r="D230" s="6">
        <v>0.17</v>
      </c>
    </row>
    <row r="231" spans="3:9" ht="15.5" x14ac:dyDescent="0.35">
      <c r="C231" t="s">
        <v>257</v>
      </c>
      <c r="D231" s="6">
        <v>0.06</v>
      </c>
    </row>
    <row r="232" spans="3:9" ht="15.5" x14ac:dyDescent="0.35">
      <c r="C232" t="s">
        <v>258</v>
      </c>
      <c r="D232" s="6">
        <v>1.17</v>
      </c>
    </row>
    <row r="233" spans="3:9" ht="15.5" x14ac:dyDescent="0.35">
      <c r="C233" t="s">
        <v>259</v>
      </c>
      <c r="I233" s="6">
        <v>77.63</v>
      </c>
    </row>
    <row r="234" spans="3:9" ht="15.5" x14ac:dyDescent="0.35">
      <c r="C234" t="s">
        <v>12</v>
      </c>
      <c r="D234" s="5">
        <v>-13000000000</v>
      </c>
    </row>
    <row r="235" spans="3:9" ht="15.5" x14ac:dyDescent="0.35">
      <c r="C235" t="s">
        <v>260</v>
      </c>
      <c r="I235" s="6">
        <v>11.69</v>
      </c>
    </row>
    <row r="236" spans="3:9" ht="15.5" x14ac:dyDescent="0.35">
      <c r="C236" t="s">
        <v>261</v>
      </c>
      <c r="I236" s="6">
        <v>5.1200000000000002E-2</v>
      </c>
    </row>
    <row r="237" spans="3:9" ht="15.5" x14ac:dyDescent="0.35">
      <c r="C237" t="s">
        <v>262</v>
      </c>
      <c r="I237" s="6">
        <v>5.9800000000000006E-2</v>
      </c>
    </row>
    <row r="238" spans="3:9" ht="15.5" x14ac:dyDescent="0.35">
      <c r="C238" t="s">
        <v>263</v>
      </c>
      <c r="I238" s="6">
        <v>0.1033</v>
      </c>
    </row>
    <row r="239" spans="3:9" ht="15.5" x14ac:dyDescent="0.35">
      <c r="C239" t="s">
        <v>264</v>
      </c>
      <c r="I239" s="6">
        <v>7.1099999999999997E-2</v>
      </c>
    </row>
    <row r="240" spans="3:9" ht="15.5" x14ac:dyDescent="0.35">
      <c r="C240" t="s">
        <v>265</v>
      </c>
      <c r="D240" s="6">
        <v>50.82</v>
      </c>
    </row>
    <row r="241" spans="3:9" ht="15.5" x14ac:dyDescent="0.35">
      <c r="C241" t="s">
        <v>266</v>
      </c>
      <c r="D241" s="6">
        <v>481.15</v>
      </c>
    </row>
    <row r="242" spans="3:9" ht="15.5" x14ac:dyDescent="0.35">
      <c r="C242" t="s">
        <v>340</v>
      </c>
      <c r="D242" s="6">
        <v>95.02</v>
      </c>
    </row>
    <row r="243" spans="3:9" ht="15.5" x14ac:dyDescent="0.35">
      <c r="C243" t="s">
        <v>267</v>
      </c>
      <c r="D243" s="6">
        <v>436.95</v>
      </c>
    </row>
    <row r="244" spans="3:9" ht="15.5" x14ac:dyDescent="0.35">
      <c r="C244" t="s">
        <v>268</v>
      </c>
      <c r="D244" s="6">
        <v>1.79</v>
      </c>
    </row>
    <row r="245" spans="3:9" ht="15.5" x14ac:dyDescent="0.35">
      <c r="C245" t="s">
        <v>269</v>
      </c>
      <c r="I245" s="6">
        <v>0.8</v>
      </c>
    </row>
    <row r="246" spans="3:9" ht="15.5" x14ac:dyDescent="0.35">
      <c r="C246" t="s">
        <v>270</v>
      </c>
      <c r="I246" s="6">
        <v>1.07</v>
      </c>
    </row>
    <row r="247" spans="3:9" ht="15.5" x14ac:dyDescent="0.35">
      <c r="C247" t="s">
        <v>39</v>
      </c>
      <c r="I247" s="5">
        <v>522000000000</v>
      </c>
    </row>
    <row r="248" spans="3:9" ht="15.5" x14ac:dyDescent="0.35">
      <c r="C248" t="s">
        <v>271</v>
      </c>
      <c r="I248" s="5">
        <v>485000000000</v>
      </c>
    </row>
    <row r="249" spans="3:9" ht="15.5" x14ac:dyDescent="0.35">
      <c r="C249" t="s">
        <v>272</v>
      </c>
      <c r="I249" s="6">
        <v>4110000000.0000005</v>
      </c>
    </row>
    <row r="250" spans="3:9" ht="15.5" x14ac:dyDescent="0.35">
      <c r="C250" t="s">
        <v>273</v>
      </c>
      <c r="I250" s="6">
        <v>0.19039999999999999</v>
      </c>
    </row>
    <row r="251" spans="3:9" ht="15.5" x14ac:dyDescent="0.35">
      <c r="C251" t="s">
        <v>274</v>
      </c>
      <c r="D251" s="6">
        <v>0.41600000000000004</v>
      </c>
    </row>
    <row r="252" spans="3:9" ht="15.5" x14ac:dyDescent="0.35">
      <c r="C252" t="s">
        <v>275</v>
      </c>
      <c r="D252" s="6">
        <v>2.98E-2</v>
      </c>
    </row>
    <row r="253" spans="3:9" ht="15.5" x14ac:dyDescent="0.35">
      <c r="C253" t="s">
        <v>276</v>
      </c>
      <c r="D253" s="6">
        <v>1.84E-2</v>
      </c>
    </row>
    <row r="254" spans="3:9" ht="15.5" x14ac:dyDescent="0.35">
      <c r="C254" t="s">
        <v>277</v>
      </c>
      <c r="D254" s="6">
        <v>4.9200000000000001E-2</v>
      </c>
    </row>
    <row r="255" spans="3:9" ht="15.5" x14ac:dyDescent="0.35">
      <c r="C255" t="s">
        <v>278</v>
      </c>
      <c r="D255" s="6">
        <v>0.17379999999999998</v>
      </c>
    </row>
    <row r="256" spans="3:9" ht="15.5" x14ac:dyDescent="0.35">
      <c r="C256" t="s">
        <v>279</v>
      </c>
      <c r="D256" s="6">
        <v>-0.66559999999999997</v>
      </c>
    </row>
    <row r="257" spans="3:9" ht="15.5" x14ac:dyDescent="0.35">
      <c r="C257" t="s">
        <v>286</v>
      </c>
      <c r="I257" s="5">
        <v>6</v>
      </c>
    </row>
    <row r="258" spans="3:9" ht="15.5" x14ac:dyDescent="0.35">
      <c r="C258" t="s">
        <v>287</v>
      </c>
      <c r="I258" s="6">
        <v>0.31</v>
      </c>
    </row>
    <row r="259" spans="3:9" ht="15.5" x14ac:dyDescent="0.35">
      <c r="C259" t="s">
        <v>288</v>
      </c>
      <c r="I259" s="6">
        <v>0.4</v>
      </c>
    </row>
    <row r="260" spans="3:9" ht="15.5" x14ac:dyDescent="0.35">
      <c r="C260" t="s">
        <v>289</v>
      </c>
      <c r="I260" s="6">
        <v>0.24</v>
      </c>
    </row>
    <row r="261" spans="3:9" ht="15.5" x14ac:dyDescent="0.35">
      <c r="C261" t="s">
        <v>290</v>
      </c>
      <c r="I261" s="6">
        <v>0.34</v>
      </c>
    </row>
    <row r="262" spans="3:9" ht="15.5" x14ac:dyDescent="0.35">
      <c r="C262" t="s">
        <v>291</v>
      </c>
      <c r="I262" s="6">
        <v>0.26</v>
      </c>
    </row>
    <row r="263" spans="3:9" ht="15.5" x14ac:dyDescent="0.35">
      <c r="C263" t="s">
        <v>292</v>
      </c>
      <c r="I263" s="6">
        <v>0.46</v>
      </c>
    </row>
    <row r="264" spans="3:9" ht="15.5" x14ac:dyDescent="0.35">
      <c r="C264" t="s">
        <v>293</v>
      </c>
      <c r="I264" s="5">
        <v>203000000000</v>
      </c>
    </row>
    <row r="265" spans="3:9" ht="15.5" x14ac:dyDescent="0.35">
      <c r="C265" t="s">
        <v>294</v>
      </c>
      <c r="I265" s="5">
        <v>79000000000</v>
      </c>
    </row>
    <row r="266" spans="3:9" ht="15.5" x14ac:dyDescent="0.35">
      <c r="C266" t="s">
        <v>295</v>
      </c>
      <c r="I266" s="5">
        <v>42000000000</v>
      </c>
    </row>
    <row r="267" spans="3:9" ht="15.5" x14ac:dyDescent="0.35">
      <c r="C267" t="s">
        <v>296</v>
      </c>
      <c r="I267" s="5">
        <v>13000000000</v>
      </c>
    </row>
    <row r="268" spans="3:9" ht="15.5" x14ac:dyDescent="0.35">
      <c r="C268" t="s">
        <v>297</v>
      </c>
      <c r="D268" s="5">
        <v>53000000000</v>
      </c>
    </row>
    <row r="269" spans="3:9" ht="15.5" x14ac:dyDescent="0.35">
      <c r="C269" t="s">
        <v>298</v>
      </c>
      <c r="D269" s="5">
        <v>247000000000</v>
      </c>
    </row>
    <row r="270" spans="3:9" ht="15.5" x14ac:dyDescent="0.35">
      <c r="C270" t="s">
        <v>299</v>
      </c>
      <c r="D270" s="5">
        <v>35000000000</v>
      </c>
    </row>
    <row r="271" spans="3:9" ht="15.5" x14ac:dyDescent="0.35">
      <c r="C271" t="s">
        <v>206</v>
      </c>
      <c r="D271" s="5">
        <v>164000000000</v>
      </c>
    </row>
    <row r="272" spans="3:9" ht="15.5" x14ac:dyDescent="0.35">
      <c r="C272" t="s">
        <v>205</v>
      </c>
      <c r="I272" s="5">
        <v>212000000000</v>
      </c>
    </row>
    <row r="273" spans="3:9" ht="15.5" x14ac:dyDescent="0.35">
      <c r="C273" t="s">
        <v>203</v>
      </c>
      <c r="D273" s="5">
        <v>15000000000</v>
      </c>
    </row>
    <row r="274" spans="3:9" ht="15.5" x14ac:dyDescent="0.35">
      <c r="C274" t="s">
        <v>23</v>
      </c>
      <c r="D274" s="5">
        <v>15000000000</v>
      </c>
    </row>
    <row r="275" spans="3:9" ht="15.5" x14ac:dyDescent="0.35">
      <c r="C275" t="s">
        <v>20</v>
      </c>
      <c r="D275" s="5">
        <v>-38000000000</v>
      </c>
    </row>
    <row r="276" spans="3:9" ht="15.5" x14ac:dyDescent="0.35">
      <c r="C276" t="s">
        <v>300</v>
      </c>
      <c r="I276" s="5">
        <v>212000000000</v>
      </c>
    </row>
    <row r="277" spans="3:9" ht="15.5" x14ac:dyDescent="0.35">
      <c r="C277" t="s">
        <v>301</v>
      </c>
      <c r="I277" s="5">
        <v>-46000000000</v>
      </c>
    </row>
    <row r="278" spans="3:9" ht="15.5" x14ac:dyDescent="0.35">
      <c r="C278" t="s">
        <v>302</v>
      </c>
      <c r="I278" s="5">
        <v>-26000000000</v>
      </c>
    </row>
    <row r="279" spans="3:9" ht="15.5" x14ac:dyDescent="0.35">
      <c r="C279" t="s">
        <v>303</v>
      </c>
      <c r="I279" s="5">
        <v>122000000000</v>
      </c>
    </row>
    <row r="280" spans="3:9" ht="15.5" x14ac:dyDescent="0.35">
      <c r="C280" t="s">
        <v>304</v>
      </c>
      <c r="I280" s="5">
        <v>-27000000000</v>
      </c>
    </row>
    <row r="281" spans="3:9" ht="15.5" x14ac:dyDescent="0.35">
      <c r="C281" t="s">
        <v>305</v>
      </c>
      <c r="I281" s="5">
        <v>-73000000000</v>
      </c>
    </row>
  </sheetData>
  <pageMargins left="0.7" right="0.7" top="0.75" bottom="0.75" header="0.3" footer="0.3"/>
  <ignoredErrors>
    <ignoredError sqref="A1:L282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991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992</v>
      </c>
      <c r="D2" s="2" vm="134">
        <f ca="1">IFERROR(_xlfn.STOCKHISTORY("XIDX:" &amp; $C$1, D3, , 0, 0, 1), "Libur")</f>
        <v>93</v>
      </c>
      <c r="H2" s="2" vm="134">
        <f ca="1">IFERROR(INDEX(D2:G2,COUNT(D2:G2)),"")</f>
        <v>93</v>
      </c>
      <c r="I2" s="2" vm="135">
        <f ca="1">IFERROR(_xlfn.STOCKHISTORY("XIDX:" &amp; $C$1, I1, , 0, 0, 1), "Libur")</f>
        <v>156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1185624710885</v>
      </c>
      <c r="H4" s="2">
        <f>IFERROR(SUM(D4:G4)*(4/MAX(1,COUNT(D4:G4))),"")</f>
        <v>4742498843540</v>
      </c>
      <c r="I4" s="2">
        <f>IFERROR(INDEX(I51:I500,MATCH($C$4,$C$51:$C$500,0)),"")</f>
        <v>3830664629633</v>
      </c>
      <c r="J4" s="2">
        <f>IFERROR(INDEX(J51:J500,MATCH($C$4,$C$51:$C$500,0)),"")</f>
        <v>3898869342759</v>
      </c>
      <c r="K4" s="2">
        <f>IFERROR(INDEX(K51:K500,MATCH($C$4,$C$51:$C$500,0)),"")</f>
        <v>3488503107218</v>
      </c>
      <c r="L4" s="2">
        <f>IFERROR(INDEX(L51:L500,MATCH($C$4,$C$51:$C$500,0)),"")</f>
        <v>3098027827431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9559062832</v>
      </c>
      <c r="H5" s="2">
        <f>IFERROR(SUM(D5:G5)*(4/MAX(1,COUNT(D5:G5))),"")</f>
        <v>38236251328</v>
      </c>
      <c r="I5" s="2">
        <f>IFERROR(INDEX(I51:I500,MATCH($C$5,$C$51:$C$500,0)),"")</f>
        <v>36792252870</v>
      </c>
      <c r="J5" s="2">
        <f>IFERROR(INDEX(J51:J500,MATCH($C$5,$C$51:$C$500,0)),"")</f>
        <v>51013546615</v>
      </c>
      <c r="K5" s="2">
        <f>IFERROR(INDEX(K51:K500,MATCH($C$5,$C$51:$C$500,0)),"")</f>
        <v>45373000201</v>
      </c>
      <c r="L5" s="2">
        <f>IFERROR(INDEX(L51:L500,MATCH($C$5,$C$51:$C$500,0)),"")</f>
        <v>24282705056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465140748902</v>
      </c>
      <c r="H6" s="2">
        <f>IFERROR(INDEX(D6:G6,COUNT(D6:G6)),"")</f>
        <v>465140748902</v>
      </c>
      <c r="I6" s="2">
        <f>IFERROR(INDEX(I51:I500,MATCH($C$6,$C$51:$C$500,0)),"")</f>
        <v>453174603456</v>
      </c>
      <c r="J6" s="2">
        <f>IFERROR(INDEX(J51:J500,MATCH($C$6,$C$51:$C$500,0)),"")</f>
        <v>211139595942</v>
      </c>
      <c r="K6" s="2">
        <f>IFERROR(INDEX(K51:K500,MATCH($C$6,$C$51:$C$500,0)),"")</f>
        <v>137529954390</v>
      </c>
      <c r="L6" s="2">
        <f>IFERROR(INDEX(L51:L500,MATCH($C$6,$C$51:$C$500,0)),"")</f>
        <v>245776326183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5.8</v>
      </c>
      <c r="H7" s="3">
        <f>IFERROR(INDEX(D7:G7,COUNT(D7:G7)),"")</f>
        <v>5.8</v>
      </c>
      <c r="I7" s="3">
        <f>IFERROR(INDEX(I51:I500,MATCH($C$7,$C$51:$C$500,0))/1000000000,"")</f>
        <v>5.8</v>
      </c>
      <c r="J7" s="3">
        <f>IFERROR(INDEX(J51:J500,MATCH($C$7,$C$51:$C$500,0))/1000000000,"")</f>
        <v>3.74</v>
      </c>
      <c r="K7" s="3">
        <f>IFERROR(INDEX(K51:K500,MATCH($C$7,$C$51:$C$500,0))/1000000000,"")</f>
        <v>3.48</v>
      </c>
      <c r="L7" s="3">
        <f>IFERROR(INDEX(L51:L500,MATCH($C$7,$C$51:$C$500,0))/1000000000,"")</f>
        <v>3.48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>IFERROR(INDEX(I51:I500,MATCH($C$8,$C$51:$C$500,0)),"")</f>
        <v>1000000000</v>
      </c>
      <c r="J8" s="2">
        <f>IFERROR(INDEX(J51:J500,MATCH($C$8,$C$51:$C$500,0)),"")</f>
        <v>8000000000</v>
      </c>
      <c r="K8" s="2">
        <f>IFERROR(INDEX(K51:K500,MATCH($C$8,$C$51:$C$500,0)),"")</f>
        <v>169000000000</v>
      </c>
      <c r="L8" s="2">
        <f>IFERROR(INDEX(L51:L500,MATCH($C$8,$C$51:$C$500,0)),"")</f>
        <v>-1000000000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0.38</v>
      </c>
      <c r="H9" s="3">
        <f>IFERROR(INDEX(D9:G9,COUNT(D9:G9)),"")</f>
        <v>0.38</v>
      </c>
      <c r="I9" s="3">
        <f>IFERROR(INDEX(I51:I500,MATCH($C$9,$C$51:$C$500,0)),"")</f>
        <v>0.25</v>
      </c>
      <c r="J9" s="3">
        <f>IFERROR(INDEX(J51:J500,MATCH($C$9,$C$51:$C$500,0)),"")</f>
        <v>2.25</v>
      </c>
      <c r="K9" s="3">
        <f>IFERROR(INDEX(K51:K500,MATCH($C$9,$C$51:$C$500,0)),"")</f>
        <v>48.53</v>
      </c>
      <c r="L9" s="3">
        <f>IFERROR(INDEX(L51:L500,MATCH($C$9,$C$51:$C$500,0)),"")</f>
        <v>-0.36</v>
      </c>
    </row>
    <row r="10" spans="1:12" ht="15.5" x14ac:dyDescent="0.35">
      <c r="C10" t="s">
        <v>17</v>
      </c>
      <c r="D10" s="3">
        <f ca="1">IFERROR(IF(D9=0,"",D2/D9),"")</f>
        <v>244.73684210526315</v>
      </c>
      <c r="I10" s="3">
        <f ca="1">IFERROR(IF(I9=0,"",I2/I9),"")</f>
        <v>624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197298833057</v>
      </c>
      <c r="H11" s="2">
        <f>IFERROR(INDEX(D11:G11,COUNT(D11:G11)),"")</f>
        <v>197298833057</v>
      </c>
      <c r="I11" s="2">
        <f>IFERROR(INDEX(I51:I500,MATCH($C$11,$C$51:$C$500,0)),"")</f>
        <v>191713761554</v>
      </c>
      <c r="J11" s="2">
        <f>IFERROR(INDEX(J51:J500,MATCH($C$11,$C$51:$C$500,0)),"")</f>
        <v>80129704803</v>
      </c>
      <c r="K11" s="2">
        <f>IFERROR(INDEX(K51:K500,MATCH($C$11,$C$51:$C$500,0)),"")</f>
        <v>72761669081</v>
      </c>
      <c r="L11" s="2">
        <f>IFERROR(INDEX(L51:L500,MATCH($C$11,$C$51:$C$500,0)),"")</f>
        <v>72978468715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-165000000000</v>
      </c>
      <c r="H12" s="2">
        <f>IFERROR(INDEX(D12:G12,COUNT(D12:G12)),"")</f>
        <v>-165000000000</v>
      </c>
      <c r="I12" s="2">
        <f>IFERROR(INDEX(I51:I500,MATCH($C$12,$C$51:$C$500,0)),"")</f>
        <v>-165000000000</v>
      </c>
      <c r="J12" s="2">
        <f>IFERROR(INDEX(J51:J500,MATCH($C$12,$C$51:$C$500,0)),"")</f>
        <v>-54000000000</v>
      </c>
      <c r="K12" s="2">
        <f>IFERROR(INDEX(K51:K500,MATCH($C$12,$C$51:$C$500,0)),"")</f>
        <v>-73000000000</v>
      </c>
      <c r="L12" s="2">
        <f>IFERROR(INDEX(L51:L500,MATCH($C$12,$C$51:$C$500,0)),"")</f>
        <v>39000000000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33000000000</v>
      </c>
      <c r="H13" s="2">
        <f>IFERROR(INDEX(D13:G13,COUNT(D13:G13)),"")</f>
        <v>33000000000</v>
      </c>
      <c r="I13" s="2">
        <f>IFERROR(INDEX(I51:I500,MATCH($C$13,$C$51:$C$500,0)),"")</f>
        <v>27000000000</v>
      </c>
      <c r="J13" s="2">
        <f>IFERROR(INDEX(J51:J500,MATCH($C$13,$C$51:$C$500,0)),"")</f>
        <v>26000000000</v>
      </c>
      <c r="K13" s="2">
        <f>IFERROR(INDEX(K51:K500,MATCH($C$13,$C$51:$C$500,0)),"")</f>
        <v>0</v>
      </c>
      <c r="L13" s="2">
        <f>IFERROR(INDEX(L51:L500,MATCH($C$13,$C$51:$C$500,0)),"")</f>
        <v>112000000000</v>
      </c>
    </row>
    <row r="14" spans="1:12" ht="15.5" x14ac:dyDescent="0.35">
      <c r="C14" t="s">
        <v>26</v>
      </c>
      <c r="D14" s="2">
        <f>IFERROR(INDEX(D51:D500,MATCH($C$14,$C$51:$C$500,0)),"")</f>
        <v>-1920729808</v>
      </c>
      <c r="H14" s="2">
        <f>IFERROR(SUM(D14:G14)*(4/MAX(1,COUNT(D14:G14))),"")</f>
        <v>-7682919232</v>
      </c>
      <c r="I14" s="2">
        <f>IFERROR(INDEX(I51:I500,MATCH($C$14,$C$51:$C$500,0)),"")</f>
        <v>-9573049923</v>
      </c>
      <c r="J14" s="2">
        <f>IFERROR(INDEX(J51:J500,MATCH($C$14,$C$51:$C$500,0)),"")</f>
        <v>-12361243139</v>
      </c>
      <c r="K14" s="2">
        <f>IFERROR(INDEX(K51:K500,MATCH($C$14,$C$51:$C$500,0)),"")</f>
        <v>-2256569357</v>
      </c>
      <c r="L14" s="2">
        <f>IFERROR(INDEX(L51:L500,MATCH($C$14,$C$51:$C$500,0)),"")</f>
        <v>-2979999567</v>
      </c>
    </row>
    <row r="15" spans="1:12" ht="15.5" x14ac:dyDescent="0.35">
      <c r="C15" t="s">
        <v>27</v>
      </c>
      <c r="D15" s="2">
        <f>IFERROR(INDEX(D51:D500,MATCH($C$15,$C$51:$C$500,0)),"")</f>
        <v>-2646819928</v>
      </c>
      <c r="H15" s="2">
        <f>IFERROR(SUM(D15:G15)*(4/MAX(1,COUNT(D15:G15))),"")</f>
        <v>-10587279712</v>
      </c>
      <c r="I15" s="2">
        <f>IFERROR(INDEX(I51:I500,MATCH($C$15,$C$51:$C$500,0)),"")</f>
        <v>-10535756361</v>
      </c>
      <c r="J15" s="2">
        <f>IFERROR(INDEX(J51:J500,MATCH($C$15,$C$51:$C$500,0)),"")</f>
        <v>-15352254962</v>
      </c>
      <c r="K15" s="2">
        <f>IFERROR(INDEX(K51:K500,MATCH($C$15,$C$51:$C$500,0)),"")</f>
        <v>-13364805175</v>
      </c>
      <c r="L15" s="2">
        <f>IFERROR(INDEX(L51:L500,MATCH($C$15,$C$51:$C$500,0)),"")</f>
        <v>-7773686083</v>
      </c>
    </row>
    <row r="16" spans="1:12" ht="15.5" x14ac:dyDescent="0.35">
      <c r="C16" t="s">
        <v>28</v>
      </c>
      <c r="D16" s="2">
        <f>IFERROR(INDEX(D51:D500,MATCH($C$16,$C$51:$C$500,0)),"")</f>
        <v>13864702860</v>
      </c>
      <c r="H16" s="2">
        <f>IFERROR(SUM(D16:G16)*(4/MAX(1,COUNT(D16:G16))),"")</f>
        <v>55458811440</v>
      </c>
      <c r="I16" s="2">
        <f>IFERROR(INDEX(I51:I500,MATCH($C$16,$C$51:$C$500,0)),"")</f>
        <v>49471190139</v>
      </c>
      <c r="J16" s="2">
        <f>IFERROR(INDEX(J51:J500,MATCH($C$16,$C$51:$C$500,0)),"")</f>
        <v>69135491439</v>
      </c>
      <c r="K16" s="2">
        <f>IFERROR(INDEX(K51:K500,MATCH($C$16,$C$51:$C$500,0)),"")</f>
        <v>61053821959</v>
      </c>
      <c r="L16" s="2">
        <f>IFERROR(INDEX(L51:L500,MATCH($C$16,$C$51:$C$500,0)),"")</f>
        <v>34075587481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</row>
    <row r="19" spans="1:12" ht="15.5" x14ac:dyDescent="0.35">
      <c r="A19" t="s">
        <v>36</v>
      </c>
      <c r="C19" t="s">
        <v>37</v>
      </c>
    </row>
    <row r="20" spans="1:12" ht="15.5" x14ac:dyDescent="0.35">
      <c r="A20" t="s">
        <v>38</v>
      </c>
      <c r="C20" t="s">
        <v>39</v>
      </c>
      <c r="D20" s="2">
        <f ca="1">IFERROR(D21*D2,"")</f>
        <v>539400000000</v>
      </c>
      <c r="H20" s="2">
        <f ca="1">IFERROR(H21*H2,"")</f>
        <v>539400000000</v>
      </c>
      <c r="I20" s="2">
        <f ca="1">IFERROR(I21*I2,"")</f>
        <v>904800000000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5800000000</v>
      </c>
      <c r="H21" s="2">
        <f>IFERROR(INDEX(D21:G21,COUNT(D21:G21)),"")</f>
        <v>5800000000</v>
      </c>
      <c r="I21" s="2">
        <f>IFERROR(INDEX(I51:I500,MATCH($C$7,$C$51:$C$500,0)),"")</f>
        <v>5800000000</v>
      </c>
      <c r="J21" s="2">
        <f>IFERROR(INDEX(J51:J500,MATCH($C$7,$C$51:$C$500,0)),"")</f>
        <v>3740000000</v>
      </c>
      <c r="K21" s="2">
        <f>IFERROR(INDEX(K51:K500,MATCH($C$7,$C$51:$C$500,0)),"")</f>
        <v>3480000000</v>
      </c>
      <c r="L21" s="2">
        <f>IFERROR(INDEX(L51:L500,MATCH($C$7,$C$51:$C$500,0)),"")</f>
        <v>3480000000</v>
      </c>
    </row>
    <row r="23" spans="1:12" ht="15.5" x14ac:dyDescent="0.35">
      <c r="B23" t="s">
        <v>40</v>
      </c>
      <c r="C23" t="s">
        <v>41</v>
      </c>
      <c r="D23" s="3">
        <f>IFERROR(D5/D6*100,"")</f>
        <v>2.0550903902882927</v>
      </c>
      <c r="H23" s="3">
        <f>IFERROR(H5/H6*100,"")</f>
        <v>8.2203615611531706</v>
      </c>
      <c r="I23" s="3">
        <f>IFERROR(I5/I6*100,"")</f>
        <v>8.1187808384262787</v>
      </c>
      <c r="J23" s="3">
        <f>IFERROR(J5/J6*100,"")</f>
        <v>24.161051548575195</v>
      </c>
      <c r="K23" s="3">
        <f>IFERROR(K5/K6*100,"")</f>
        <v>32.991358429694309</v>
      </c>
      <c r="L23" s="3">
        <f>IFERROR(L5/L6*100,"")</f>
        <v>9.8800016393440568</v>
      </c>
    </row>
    <row r="24" spans="1:12" ht="15.5" x14ac:dyDescent="0.35">
      <c r="C24" t="s">
        <v>42</v>
      </c>
      <c r="D24" s="4">
        <f>IFERROR(_xlfn.RRI(5,I23,D23),"")</f>
        <v>-0.24025470001188298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43</v>
      </c>
      <c r="C25" t="s">
        <v>44</v>
      </c>
      <c r="D25" s="3">
        <f>IFERROR(INDEX(D51:D500,MATCH($A$25,$C$51:$C$500,0)),"")</f>
        <v>1.65</v>
      </c>
      <c r="H25" s="3">
        <f>IFERROR(INDEX(D25:G25,COUNT(D25:G25)),"")</f>
        <v>1.65</v>
      </c>
      <c r="I25" s="3">
        <f>IFERROR(INDEX(I51:I500,MATCH($C$25,$C$51:$C$500,0)),"")</f>
        <v>6.33</v>
      </c>
      <c r="J25" s="3">
        <f>IFERROR(INDEX(J51:J500,MATCH($C$25,$C$51:$C$500,0)),"")</f>
        <v>13.58</v>
      </c>
      <c r="K25" s="3">
        <f>IFERROR(INDEX(K51:K500,MATCH($C$25,$C$51:$C$500,0)),"")</f>
        <v>13.04</v>
      </c>
      <c r="L25" s="3">
        <f>IFERROR(INDEX(L51:L500,MATCH($C$25,$C$51:$C$500,0)),"")</f>
        <v>7.09</v>
      </c>
    </row>
    <row r="26" spans="1:12" ht="15.5" x14ac:dyDescent="0.35">
      <c r="C26" t="s">
        <v>45</v>
      </c>
      <c r="D26" s="4">
        <f>IFERROR(_xlfn.RRI(5,I25,D25),"")</f>
        <v>-0.23578413938359588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46</v>
      </c>
      <c r="D27" s="3">
        <f>IFERROR(D4/D21,"")</f>
        <v>204.41805360086207</v>
      </c>
      <c r="H27" s="3">
        <f>IFERROR(H4/H21,"")</f>
        <v>817.67221440344827</v>
      </c>
      <c r="I27" s="3">
        <f>IFERROR(I4/I21,"")</f>
        <v>660.4594189022414</v>
      </c>
      <c r="J27" s="3">
        <f>IFERROR(J4/J21,"")</f>
        <v>1042.4784338927807</v>
      </c>
      <c r="K27" s="3">
        <f>IFERROR(K4/K21,"")</f>
        <v>1002.4434216143678</v>
      </c>
      <c r="L27" s="3">
        <f>IFERROR(L4/L21,"")</f>
        <v>890.23788144568971</v>
      </c>
    </row>
    <row r="28" spans="1:12" ht="15.5" x14ac:dyDescent="0.35">
      <c r="C28" t="s">
        <v>47</v>
      </c>
      <c r="D28" s="4">
        <f>IFERROR(_xlfn.RRI(5,I27,D27),"")</f>
        <v>-0.20907624030134175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48</v>
      </c>
      <c r="H29" s="4">
        <f>IFERROR(((H25-I25)/I25)*100%,"")</f>
        <v>-0.73933649289099523</v>
      </c>
      <c r="I29" s="4">
        <f>IFERROR(((I25-J25)/J25)*100%,"")</f>
        <v>-0.53387334315169366</v>
      </c>
      <c r="J29" s="4">
        <f>IFERROR(((J25-K25)/K25)*100%,"")</f>
        <v>4.1411042944785349E-2</v>
      </c>
      <c r="K29" s="4">
        <f>IFERROR(((K25-L25)/L25)*100%,"")</f>
        <v>0.83921015514809583</v>
      </c>
      <c r="L29" s="4" t="str">
        <f>IFERROR(((L25-M25)/M25)*100%,"")</f>
        <v/>
      </c>
    </row>
    <row r="30" spans="1:12" ht="15.5" x14ac:dyDescent="0.35">
      <c r="C30" t="s">
        <v>49</v>
      </c>
      <c r="H30" s="4">
        <f>IFERROR(((H27-I27)/I27)*100%,"")</f>
        <v>0.23803551134528811</v>
      </c>
      <c r="I30" s="4">
        <f>IFERROR(((I27-J27)/J27)*100%,"")</f>
        <v>-0.36645267908710533</v>
      </c>
      <c r="J30" s="4">
        <f>IFERROR(((J27-K27)/K27)*100%,"")</f>
        <v>3.9937428302875354E-2</v>
      </c>
      <c r="K30" s="4">
        <f>IFERROR(((K27-L27)/L27)*100%,"")</f>
        <v>0.12603995236246682</v>
      </c>
      <c r="L30" s="4" t="str">
        <f>IFERROR(((L27-M27)/M27)*100%,"")</f>
        <v/>
      </c>
    </row>
    <row r="32" spans="1:12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73.23</v>
      </c>
      <c r="H32" s="3">
        <f>IFERROR(INDEX(D32:G32,COUNT(D32:G32)),"")</f>
        <v>73.23</v>
      </c>
      <c r="I32" s="3">
        <f>IFERROR(INDEX(I51:I500,MATCH($C$32,$C$51:$C$500,0)),"")</f>
        <v>71.510000000000005</v>
      </c>
      <c r="J32" s="3">
        <f>IFERROR(INDEX(J51:J500,MATCH($C$32,$C$51:$C$500,0)),"")</f>
        <v>46.27</v>
      </c>
      <c r="K32" s="3">
        <f>IFERROR(INDEX(K51:K500,MATCH($C$32,$C$51:$C$500,0)),"")</f>
        <v>31.81</v>
      </c>
      <c r="L32" s="3">
        <f>IFERROR(INDEX(L51:L500,MATCH($C$32,$C$51:$C$500,0)),"")</f>
        <v>67.69</v>
      </c>
    </row>
    <row r="33" spans="1:12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1.27</v>
      </c>
      <c r="H33" s="3">
        <f>IFERROR(INDEX(D33:G33,COUNT(D33:G33)),"")</f>
        <v>1.27</v>
      </c>
      <c r="I33" s="3">
        <f>IFERROR(INDEX(I51:I500,MATCH($C$33,$C$51:$C$500,0)),"")</f>
        <v>2.1800000000000002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56.36</v>
      </c>
      <c r="H34" s="3">
        <f>IFERROR(INDEX(D34:G34,COUNT(D34:G34)),"")</f>
        <v>56.36</v>
      </c>
      <c r="I34" s="3">
        <f>IFERROR(INDEX(I51:I500,MATCH($C$34,$C$51:$C$500,0)),"")</f>
        <v>24.64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0.45</v>
      </c>
      <c r="H35" s="3">
        <f>IFERROR(INDEX(D35:G35,COUNT(D35:G35)),"")</f>
        <v>0.45</v>
      </c>
      <c r="I35" s="3">
        <f>IFERROR(INDEX(I51:I500,MATCH($C$35,$C$51:$C$500,0)),"")</f>
        <v>0.24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>IFERROR(INDEX(H51:H500,MATCH($C$36,$C$51:$C$500,0)),"")</f>
        <v>0.75840000000000007</v>
      </c>
      <c r="I36" s="4">
        <f>IFERROR(INDEX(I51:I500,MATCH($C$36,$C$51:$C$500,0)),"")</f>
        <v>0.78959999999999997</v>
      </c>
      <c r="J36" s="4">
        <f>IFERROR(INDEX(J51:J500,MATCH($C$36,$C$51:$C$500,0)),"")</f>
        <v>0</v>
      </c>
      <c r="K36" s="4">
        <f>IFERROR(INDEX(K51:K500,MATCH($C$36,$C$51:$C$500,0)),"")</f>
        <v>0</v>
      </c>
      <c r="L36" s="4">
        <f>IFERROR(INDEX(L51:L500,MATCH($C$36,$C$51:$C$500,0)),"")</f>
        <v>0</v>
      </c>
    </row>
    <row r="37" spans="1:12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>IFERROR(INDEX(H51:H500,MATCH($C$37,$C$51:$C$500,0)),"")</f>
        <v>5</v>
      </c>
      <c r="I37" s="3">
        <f>IFERROR(INDEX(I51:I500,MATCH($C$37,$C$51:$C$500,0)),"")</f>
        <v>5</v>
      </c>
      <c r="J37" s="3">
        <f>IFERROR(INDEX(J51:J500,MATCH($C$37,$C$51:$C$500,0)),"")</f>
        <v>0</v>
      </c>
      <c r="K37" s="3">
        <f>IFERROR(INDEX(K51:K500,MATCH($C$37,$C$51:$C$500,0)),"")</f>
        <v>0</v>
      </c>
      <c r="L37" s="3">
        <f>IFERROR(INDEX(L51:L500,MATCH($C$37,$C$51:$C$500,0)),"")</f>
        <v>0</v>
      </c>
    </row>
    <row r="50" spans="2:12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</row>
    <row r="51" spans="2:12" ht="15.5" x14ac:dyDescent="0.35">
      <c r="B51" t="s">
        <v>71</v>
      </c>
      <c r="C51" t="s">
        <v>5</v>
      </c>
      <c r="D51" s="5">
        <v>1185624710885</v>
      </c>
      <c r="E51" s="5">
        <v>1007196803215</v>
      </c>
      <c r="F51" s="5">
        <v>883546354602</v>
      </c>
      <c r="G51" s="5">
        <v>976888321957</v>
      </c>
      <c r="I51" s="5">
        <v>3830664629633</v>
      </c>
      <c r="J51" s="5">
        <v>3898869342759</v>
      </c>
      <c r="K51" s="5">
        <v>3488503107218</v>
      </c>
      <c r="L51" s="5">
        <v>3098027827431</v>
      </c>
    </row>
    <row r="52" spans="2:12" ht="15.5" x14ac:dyDescent="0.35">
      <c r="C52" t="s">
        <v>72</v>
      </c>
      <c r="D52" s="5">
        <v>-1112557083175</v>
      </c>
      <c r="E52" s="5">
        <v>-955242862638</v>
      </c>
      <c r="F52" s="5">
        <v>-825757732465</v>
      </c>
      <c r="G52" s="5">
        <v>-907084550122</v>
      </c>
      <c r="I52" s="5">
        <v>-3594241781186</v>
      </c>
      <c r="J52" s="5">
        <v>-3641086676267</v>
      </c>
      <c r="K52" s="5">
        <v>-3326043498105</v>
      </c>
      <c r="L52" s="5">
        <v>-2979596981249</v>
      </c>
    </row>
    <row r="53" spans="2:12" ht="15.5" x14ac:dyDescent="0.35">
      <c r="C53" t="s">
        <v>73</v>
      </c>
      <c r="D53" s="5">
        <v>73067627710</v>
      </c>
      <c r="E53" s="5">
        <v>51953940577</v>
      </c>
      <c r="F53" s="5">
        <v>57788622137</v>
      </c>
      <c r="G53" s="5">
        <v>69803771835</v>
      </c>
      <c r="I53" s="5">
        <v>236422848447</v>
      </c>
      <c r="J53" s="5">
        <v>257782666492</v>
      </c>
      <c r="K53" s="5">
        <v>162459609113</v>
      </c>
      <c r="L53" s="5">
        <v>118430846182</v>
      </c>
    </row>
    <row r="54" spans="2:12" ht="15.5" x14ac:dyDescent="0.35">
      <c r="C54" t="s">
        <v>74</v>
      </c>
      <c r="D54" s="5">
        <v>-59437331291</v>
      </c>
      <c r="E54" s="5">
        <v>-48090786023</v>
      </c>
      <c r="F54" s="5">
        <v>-44414568459</v>
      </c>
      <c r="G54" s="5">
        <v>-42753701228</v>
      </c>
      <c r="I54" s="5">
        <v>-180770920415</v>
      </c>
      <c r="J54" s="5">
        <v>-177085399955</v>
      </c>
      <c r="K54" s="5">
        <v>-99394870889</v>
      </c>
      <c r="L54" s="5">
        <v>-81439764797</v>
      </c>
    </row>
    <row r="55" spans="2:12" ht="15.5" x14ac:dyDescent="0.35">
      <c r="C55" t="s">
        <v>75</v>
      </c>
      <c r="D55" s="5">
        <v>-41656176451</v>
      </c>
      <c r="E55" s="5">
        <v>-34321712836</v>
      </c>
      <c r="F55" s="5">
        <v>-34475520164</v>
      </c>
      <c r="G55" s="5">
        <v>-19640705807</v>
      </c>
      <c r="I55" s="5">
        <v>-125329518419</v>
      </c>
      <c r="J55" s="5">
        <v>-107531143482</v>
      </c>
      <c r="K55" s="5">
        <v>-62425655671</v>
      </c>
      <c r="L55" s="5">
        <v>-50036986130</v>
      </c>
    </row>
    <row r="56" spans="2:12" ht="15.5" x14ac:dyDescent="0.35">
      <c r="C56" t="s">
        <v>77</v>
      </c>
      <c r="D56" s="5">
        <v>-20196249210</v>
      </c>
      <c r="E56" s="5">
        <v>-17250167734</v>
      </c>
      <c r="F56" s="5">
        <v>-13286675878</v>
      </c>
      <c r="G56" s="5">
        <v>-22467298981</v>
      </c>
      <c r="I56" s="5">
        <v>-63609332686</v>
      </c>
      <c r="J56" s="5">
        <v>-72523380213</v>
      </c>
      <c r="K56" s="5">
        <v>-40534749002</v>
      </c>
      <c r="L56" s="5">
        <v>-32364378667</v>
      </c>
    </row>
    <row r="57" spans="2:12" ht="15.5" x14ac:dyDescent="0.35">
      <c r="C57" t="s">
        <v>78</v>
      </c>
      <c r="D57" s="5">
        <v>1658820100</v>
      </c>
      <c r="E57" s="5">
        <v>201809064</v>
      </c>
      <c r="F57" s="5">
        <v>549720617</v>
      </c>
      <c r="G57" s="5">
        <v>760715345</v>
      </c>
      <c r="I57" s="5">
        <v>2384272692</v>
      </c>
      <c r="J57" s="5">
        <v>3034474735</v>
      </c>
      <c r="K57" s="5">
        <v>2300561888</v>
      </c>
      <c r="L57" s="5">
        <v>1635505662</v>
      </c>
    </row>
    <row r="58" spans="2:12" ht="15.5" x14ac:dyDescent="0.35">
      <c r="C58" t="s">
        <v>79</v>
      </c>
      <c r="D58" s="5">
        <v>13630296419</v>
      </c>
      <c r="E58" s="5">
        <v>3863154554</v>
      </c>
      <c r="F58" s="5">
        <v>13374053678</v>
      </c>
      <c r="G58" s="5">
        <v>27050070607</v>
      </c>
      <c r="I58" s="5">
        <v>55651928032</v>
      </c>
      <c r="J58" s="5">
        <v>80697266537</v>
      </c>
      <c r="K58" s="5">
        <v>63064738224</v>
      </c>
      <c r="L58" s="5">
        <v>36991081385</v>
      </c>
    </row>
    <row r="59" spans="2:12" ht="15.5" x14ac:dyDescent="0.35">
      <c r="C59" t="s">
        <v>80</v>
      </c>
      <c r="D59" s="5">
        <v>234406441</v>
      </c>
      <c r="E59" s="5">
        <v>-252580766</v>
      </c>
      <c r="F59" s="5">
        <v>-476643356</v>
      </c>
      <c r="G59" s="5">
        <v>-1738394207</v>
      </c>
      <c r="I59" s="5">
        <v>-6180737893</v>
      </c>
      <c r="J59" s="5">
        <v>-11561775098</v>
      </c>
      <c r="K59" s="5">
        <v>-2010916265</v>
      </c>
      <c r="L59" s="5">
        <v>-2915493904</v>
      </c>
    </row>
    <row r="60" spans="2:12" ht="15.5" x14ac:dyDescent="0.35">
      <c r="C60" t="s">
        <v>26</v>
      </c>
      <c r="D60" s="5">
        <v>-1920729808</v>
      </c>
      <c r="E60" s="5">
        <v>-2083908131</v>
      </c>
      <c r="F60" s="5">
        <v>-2007024693</v>
      </c>
      <c r="G60" s="5">
        <v>-1744731887</v>
      </c>
      <c r="I60" s="5">
        <v>-9573049923</v>
      </c>
      <c r="J60" s="5">
        <v>-12361243139</v>
      </c>
      <c r="K60" s="5">
        <v>-2256569357</v>
      </c>
      <c r="L60" s="5">
        <v>-2979999567</v>
      </c>
    </row>
    <row r="61" spans="2:12" ht="15.5" x14ac:dyDescent="0.35">
      <c r="C61" t="s">
        <v>81</v>
      </c>
      <c r="D61" s="5">
        <v>234406441</v>
      </c>
      <c r="E61" s="5">
        <v>-252580766</v>
      </c>
      <c r="F61" s="5">
        <v>-476643356</v>
      </c>
      <c r="G61" s="5">
        <v>-1738394207</v>
      </c>
      <c r="I61" s="5">
        <v>-6180737893</v>
      </c>
      <c r="J61" s="5">
        <v>-11561775098</v>
      </c>
      <c r="K61" s="5">
        <v>-2010916265</v>
      </c>
      <c r="L61" s="5">
        <v>-2915493904</v>
      </c>
    </row>
    <row r="62" spans="2:12" ht="15.5" x14ac:dyDescent="0.35">
      <c r="C62" t="s">
        <v>28</v>
      </c>
      <c r="D62" s="5">
        <v>13864702860</v>
      </c>
      <c r="E62" s="5">
        <v>3610573788</v>
      </c>
      <c r="F62" s="5">
        <v>12897410322</v>
      </c>
      <c r="G62" s="5">
        <v>25311676400</v>
      </c>
      <c r="I62" s="5">
        <v>49471190139</v>
      </c>
      <c r="J62" s="5">
        <v>69135491439</v>
      </c>
      <c r="K62" s="5">
        <v>61053821959</v>
      </c>
      <c r="L62" s="5">
        <v>34075587481</v>
      </c>
    </row>
    <row r="63" spans="2:12" ht="15.5" x14ac:dyDescent="0.35">
      <c r="C63" t="s">
        <v>27</v>
      </c>
      <c r="D63" s="5">
        <v>-2646819928</v>
      </c>
      <c r="E63" s="5">
        <v>-590814570</v>
      </c>
      <c r="F63" s="5">
        <v>-2662003098</v>
      </c>
      <c r="G63" s="5">
        <v>-5793304840</v>
      </c>
      <c r="I63" s="5">
        <v>-10535756361</v>
      </c>
      <c r="J63" s="5">
        <v>-15352254962</v>
      </c>
      <c r="K63" s="5">
        <v>-13364805175</v>
      </c>
      <c r="L63" s="5">
        <v>-7773686083</v>
      </c>
    </row>
    <row r="64" spans="2:12" ht="15.5" x14ac:dyDescent="0.35">
      <c r="C64" t="s">
        <v>82</v>
      </c>
      <c r="F64" s="5">
        <v>-2662003098</v>
      </c>
      <c r="K64" s="5">
        <v>-12610554880</v>
      </c>
      <c r="L64" s="5">
        <v>-7712974340</v>
      </c>
    </row>
    <row r="65" spans="2:12" ht="15.5" x14ac:dyDescent="0.35">
      <c r="C65" t="s">
        <v>83</v>
      </c>
      <c r="K65" s="5">
        <v>-754250295</v>
      </c>
      <c r="L65" s="5">
        <v>-60711743</v>
      </c>
    </row>
    <row r="66" spans="2:12" ht="15.5" x14ac:dyDescent="0.35">
      <c r="C66" t="s">
        <v>84</v>
      </c>
      <c r="D66" s="5">
        <v>-2646819928</v>
      </c>
      <c r="E66" s="5">
        <v>-590814570</v>
      </c>
      <c r="F66" s="5">
        <v>-2662003098</v>
      </c>
      <c r="G66" s="5">
        <v>-5793304840</v>
      </c>
      <c r="I66" s="5">
        <v>-10535756361</v>
      </c>
      <c r="J66" s="5">
        <v>-15352254962</v>
      </c>
      <c r="K66" s="5">
        <v>-13364805175</v>
      </c>
      <c r="L66" s="5">
        <v>-7773686083</v>
      </c>
    </row>
    <row r="67" spans="2:12" ht="15.5" x14ac:dyDescent="0.35">
      <c r="C67" t="s">
        <v>308</v>
      </c>
      <c r="D67" s="5">
        <v>11217882932</v>
      </c>
      <c r="E67" s="5">
        <v>3019759218</v>
      </c>
      <c r="F67" s="5">
        <v>10235407224</v>
      </c>
      <c r="G67" s="5">
        <v>19518371560</v>
      </c>
      <c r="I67" s="5">
        <v>38935433778</v>
      </c>
      <c r="J67" s="5">
        <v>53783236477</v>
      </c>
      <c r="K67" s="5">
        <v>47689016784</v>
      </c>
      <c r="L67" s="5">
        <v>26301901398</v>
      </c>
    </row>
    <row r="68" spans="2:12" ht="15.5" x14ac:dyDescent="0.35">
      <c r="C68" t="s">
        <v>431</v>
      </c>
    </row>
    <row r="69" spans="2:12" ht="15.5" x14ac:dyDescent="0.35">
      <c r="C69" t="s">
        <v>85</v>
      </c>
      <c r="D69" s="5">
        <v>11217882932</v>
      </c>
      <c r="E69" s="5">
        <v>3019759218</v>
      </c>
      <c r="F69" s="5">
        <v>10235407224</v>
      </c>
      <c r="G69" s="5">
        <v>19518371560</v>
      </c>
      <c r="I69" s="5">
        <v>38935433778</v>
      </c>
      <c r="J69" s="5">
        <v>53783236477</v>
      </c>
      <c r="K69" s="5">
        <v>47689016784</v>
      </c>
      <c r="L69" s="5">
        <v>26301901398</v>
      </c>
    </row>
    <row r="70" spans="2:12" ht="15.5" x14ac:dyDescent="0.35">
      <c r="C70" t="s">
        <v>86</v>
      </c>
      <c r="E70" s="5">
        <v>241091784</v>
      </c>
      <c r="I70" s="5">
        <v>241091784</v>
      </c>
      <c r="J70" s="5">
        <v>264784873</v>
      </c>
      <c r="K70" s="5">
        <v>-15454695</v>
      </c>
      <c r="L70" s="5">
        <v>-383690680</v>
      </c>
    </row>
    <row r="71" spans="2:12" ht="15.5" x14ac:dyDescent="0.35">
      <c r="C71" t="s">
        <v>87</v>
      </c>
      <c r="D71" s="5">
        <v>11217882932</v>
      </c>
      <c r="E71" s="5">
        <v>3260851002</v>
      </c>
      <c r="F71" s="5">
        <v>10235407224</v>
      </c>
      <c r="G71" s="5">
        <v>19518371560</v>
      </c>
      <c r="I71" s="5">
        <v>39176525562</v>
      </c>
      <c r="J71" s="5">
        <v>54048021350</v>
      </c>
      <c r="K71" s="5">
        <v>47673562089</v>
      </c>
      <c r="L71" s="5">
        <v>25918210718</v>
      </c>
    </row>
    <row r="72" spans="2:12" ht="15.5" x14ac:dyDescent="0.35">
      <c r="C72" t="s">
        <v>88</v>
      </c>
      <c r="D72" s="5">
        <v>11217882932</v>
      </c>
      <c r="E72" s="5">
        <v>3019759218</v>
      </c>
      <c r="F72" s="5">
        <v>10235407224</v>
      </c>
      <c r="G72" s="5">
        <v>19518371560</v>
      </c>
      <c r="I72" s="5">
        <v>38935433778</v>
      </c>
      <c r="J72" s="5">
        <v>53783236477</v>
      </c>
      <c r="K72" s="5">
        <v>47689016784</v>
      </c>
      <c r="L72" s="5">
        <v>26301901398</v>
      </c>
    </row>
    <row r="73" spans="2:12" ht="15.5" x14ac:dyDescent="0.35">
      <c r="C73" t="s">
        <v>7</v>
      </c>
      <c r="D73" s="5">
        <v>9559062832</v>
      </c>
      <c r="E73" s="5">
        <v>3059041938</v>
      </c>
      <c r="F73" s="5">
        <v>9685686607</v>
      </c>
      <c r="G73" s="5">
        <v>18757656215</v>
      </c>
      <c r="I73" s="5">
        <v>36792252870</v>
      </c>
      <c r="J73" s="5">
        <v>51013546615</v>
      </c>
      <c r="K73" s="5">
        <v>45373000201</v>
      </c>
      <c r="L73" s="5">
        <v>24282705056</v>
      </c>
    </row>
    <row r="74" spans="2:12" ht="15.5" x14ac:dyDescent="0.35">
      <c r="C74" t="s">
        <v>90</v>
      </c>
      <c r="D74" s="5">
        <v>11217882932</v>
      </c>
      <c r="E74" s="5">
        <v>3019759218</v>
      </c>
      <c r="F74" s="5">
        <v>10235407224</v>
      </c>
      <c r="G74" s="5">
        <v>19518371560</v>
      </c>
      <c r="I74" s="5">
        <v>38935433778</v>
      </c>
      <c r="J74" s="5">
        <v>53783236477</v>
      </c>
      <c r="K74" s="5">
        <v>47689016784</v>
      </c>
      <c r="L74" s="5">
        <v>26301901398</v>
      </c>
    </row>
    <row r="75" spans="2:12" ht="15.5" x14ac:dyDescent="0.35">
      <c r="C75" t="s">
        <v>91</v>
      </c>
      <c r="D75" s="5">
        <v>11217882932</v>
      </c>
      <c r="E75" s="5">
        <v>3260851002</v>
      </c>
      <c r="F75" s="5">
        <v>10235407224</v>
      </c>
      <c r="G75" s="5">
        <v>19518371560</v>
      </c>
      <c r="I75" s="5">
        <v>39176525562</v>
      </c>
      <c r="J75" s="5">
        <v>54048021350</v>
      </c>
      <c r="K75" s="5">
        <v>47673562089</v>
      </c>
      <c r="L75" s="5">
        <v>25918210718</v>
      </c>
    </row>
    <row r="76" spans="2:12" ht="15.5" x14ac:dyDescent="0.35">
      <c r="C76" t="s">
        <v>92</v>
      </c>
      <c r="D76" s="5">
        <v>11217882932</v>
      </c>
      <c r="E76" s="5">
        <v>3260851002</v>
      </c>
      <c r="F76" s="5">
        <v>10235407224</v>
      </c>
      <c r="G76" s="5">
        <v>19518371560</v>
      </c>
      <c r="I76" s="5">
        <v>39176525562</v>
      </c>
      <c r="J76" s="5">
        <v>54048021350</v>
      </c>
      <c r="K76" s="5">
        <v>47673562089</v>
      </c>
      <c r="L76" s="5">
        <v>25918210718</v>
      </c>
    </row>
    <row r="78" spans="2:12" ht="15.5" x14ac:dyDescent="0.35">
      <c r="B78" t="s">
        <v>93</v>
      </c>
      <c r="C78" t="s">
        <v>94</v>
      </c>
    </row>
    <row r="79" spans="2:12" ht="15.5" x14ac:dyDescent="0.35">
      <c r="C79" t="s">
        <v>95</v>
      </c>
    </row>
    <row r="80" spans="2:12" ht="15.5" x14ac:dyDescent="0.35">
      <c r="C80" t="s">
        <v>19</v>
      </c>
      <c r="D80" s="5">
        <v>197298833057</v>
      </c>
      <c r="E80" s="5">
        <v>191713761554</v>
      </c>
      <c r="F80" s="5">
        <v>168928444515</v>
      </c>
      <c r="G80" s="5">
        <v>35759799911</v>
      </c>
      <c r="I80" s="5">
        <v>191713761554</v>
      </c>
      <c r="J80" s="5">
        <v>80129704803</v>
      </c>
      <c r="K80" s="5">
        <v>72761669081</v>
      </c>
      <c r="L80" s="5">
        <v>72978468715</v>
      </c>
    </row>
    <row r="81" spans="3:12" ht="15.5" x14ac:dyDescent="0.35">
      <c r="C81" t="s">
        <v>495</v>
      </c>
      <c r="F81" s="5">
        <v>25000000000</v>
      </c>
      <c r="K81" s="5">
        <v>3000000000</v>
      </c>
    </row>
    <row r="82" spans="3:12" ht="15.5" x14ac:dyDescent="0.35">
      <c r="C82" t="s">
        <v>96</v>
      </c>
      <c r="D82" s="5">
        <v>87321906498</v>
      </c>
      <c r="E82" s="5">
        <v>80235149886</v>
      </c>
      <c r="F82" s="5">
        <v>78336643889</v>
      </c>
      <c r="G82" s="5">
        <v>72580927277</v>
      </c>
      <c r="I82" s="5">
        <v>80235149886</v>
      </c>
      <c r="J82" s="5">
        <v>64867850860</v>
      </c>
      <c r="K82" s="5">
        <v>18281953168</v>
      </c>
      <c r="L82" s="5">
        <v>14690535594</v>
      </c>
    </row>
    <row r="83" spans="3:12" ht="15.5" x14ac:dyDescent="0.35">
      <c r="C83" t="s">
        <v>100</v>
      </c>
      <c r="D83" s="5">
        <v>20924279878</v>
      </c>
      <c r="E83" s="5">
        <v>11228544779</v>
      </c>
      <c r="F83" s="5">
        <v>85435497</v>
      </c>
      <c r="G83" s="5">
        <v>109868729</v>
      </c>
      <c r="I83" s="5">
        <v>11228544779</v>
      </c>
      <c r="J83" s="5">
        <v>46469799214</v>
      </c>
      <c r="K83" s="5">
        <v>3188682695</v>
      </c>
      <c r="L83" s="5">
        <v>13266248146</v>
      </c>
    </row>
    <row r="84" spans="3:12" ht="15.5" x14ac:dyDescent="0.35">
      <c r="C84" t="s">
        <v>97</v>
      </c>
      <c r="L84" s="5">
        <v>1090053486</v>
      </c>
    </row>
    <row r="85" spans="3:12" ht="15.5" x14ac:dyDescent="0.35">
      <c r="C85" t="s">
        <v>98</v>
      </c>
      <c r="D85" s="5">
        <v>102783183013</v>
      </c>
      <c r="E85" s="5">
        <v>62466568396</v>
      </c>
      <c r="F85" s="5">
        <v>47960771967</v>
      </c>
      <c r="G85" s="5">
        <v>36024251279</v>
      </c>
      <c r="I85" s="5">
        <v>62466568396</v>
      </c>
      <c r="J85" s="5">
        <v>70268155446</v>
      </c>
      <c r="L85" s="5">
        <v>33234144418</v>
      </c>
    </row>
    <row r="86" spans="3:12" ht="15.5" x14ac:dyDescent="0.35">
      <c r="C86" t="s">
        <v>101</v>
      </c>
      <c r="D86" s="5">
        <v>20924279878</v>
      </c>
      <c r="E86" s="5">
        <v>11228544779</v>
      </c>
      <c r="F86" s="5">
        <v>85435497</v>
      </c>
      <c r="G86" s="5">
        <v>109868729</v>
      </c>
      <c r="I86" s="5">
        <v>11228544779</v>
      </c>
      <c r="J86" s="5">
        <v>46469799214</v>
      </c>
      <c r="K86" s="5">
        <v>3188682695</v>
      </c>
      <c r="L86" s="5">
        <v>13266248146</v>
      </c>
    </row>
    <row r="87" spans="3:12" ht="15.5" x14ac:dyDescent="0.35">
      <c r="C87" t="s">
        <v>103</v>
      </c>
      <c r="D87" s="5">
        <v>232694937600</v>
      </c>
      <c r="E87" s="5">
        <v>203088480715</v>
      </c>
      <c r="F87" s="5">
        <v>198950325303</v>
      </c>
      <c r="G87" s="5">
        <v>147455884356</v>
      </c>
      <c r="I87" s="5">
        <v>203088480715</v>
      </c>
      <c r="J87" s="5">
        <v>205948984598</v>
      </c>
      <c r="K87" s="5">
        <v>153460861701</v>
      </c>
      <c r="L87" s="5">
        <v>280960323492</v>
      </c>
    </row>
    <row r="88" spans="3:12" ht="15.5" x14ac:dyDescent="0.35">
      <c r="C88" t="s">
        <v>78</v>
      </c>
      <c r="F88" s="5">
        <v>-730082490</v>
      </c>
      <c r="L88" s="5">
        <v>-785850716</v>
      </c>
    </row>
    <row r="89" spans="3:12" ht="15.5" x14ac:dyDescent="0.35">
      <c r="C89" t="s">
        <v>104</v>
      </c>
      <c r="D89" s="5">
        <v>561879171295</v>
      </c>
      <c r="E89" s="5">
        <v>499741847788</v>
      </c>
      <c r="F89" s="5">
        <v>479049148071</v>
      </c>
      <c r="G89" s="5">
        <v>261584575195</v>
      </c>
      <c r="I89" s="5">
        <v>499741847788</v>
      </c>
      <c r="J89" s="5">
        <v>406441855244</v>
      </c>
      <c r="K89" s="5">
        <v>265531859141</v>
      </c>
      <c r="L89" s="5">
        <v>387027066857</v>
      </c>
    </row>
    <row r="90" spans="3:12" ht="15.5" x14ac:dyDescent="0.35">
      <c r="C90" t="s">
        <v>105</v>
      </c>
    </row>
    <row r="91" spans="3:12" ht="15.5" x14ac:dyDescent="0.35">
      <c r="C91" t="s">
        <v>109</v>
      </c>
      <c r="D91" s="5">
        <v>859826391</v>
      </c>
      <c r="E91" s="5">
        <v>859826391</v>
      </c>
      <c r="F91" s="5">
        <v>802654039</v>
      </c>
      <c r="G91" s="5">
        <v>802654039</v>
      </c>
      <c r="I91" s="5">
        <v>859826391</v>
      </c>
      <c r="J91" s="5">
        <v>802654037</v>
      </c>
      <c r="K91" s="5">
        <v>455303016</v>
      </c>
      <c r="L91" s="5">
        <v>878802332</v>
      </c>
    </row>
    <row r="92" spans="3:12" ht="15.5" x14ac:dyDescent="0.35">
      <c r="C92" t="s">
        <v>106</v>
      </c>
      <c r="D92" s="5">
        <v>48525492073</v>
      </c>
      <c r="E92" s="5">
        <v>49651851041</v>
      </c>
      <c r="F92" s="5">
        <v>51305397171</v>
      </c>
      <c r="G92" s="5">
        <v>48735211638</v>
      </c>
      <c r="I92" s="5">
        <v>49651851041</v>
      </c>
      <c r="J92" s="5">
        <v>50904355696</v>
      </c>
      <c r="K92" s="5">
        <v>16111709532</v>
      </c>
      <c r="L92" s="5">
        <v>12942623923</v>
      </c>
    </row>
    <row r="93" spans="3:12" ht="15.5" x14ac:dyDescent="0.35">
      <c r="C93" t="s">
        <v>110</v>
      </c>
      <c r="D93" s="5">
        <v>49385318464</v>
      </c>
      <c r="E93" s="5">
        <v>50511677432</v>
      </c>
      <c r="F93" s="5">
        <v>52108051210</v>
      </c>
      <c r="G93" s="5">
        <v>49537865677</v>
      </c>
      <c r="I93" s="5">
        <v>50511677432</v>
      </c>
      <c r="J93" s="5">
        <v>51707009733</v>
      </c>
      <c r="K93" s="5">
        <v>16567012548</v>
      </c>
      <c r="L93" s="5">
        <v>13821426255</v>
      </c>
    </row>
    <row r="94" spans="3:12" ht="15.5" x14ac:dyDescent="0.35">
      <c r="C94" t="s">
        <v>111</v>
      </c>
      <c r="D94" s="5">
        <v>611264489759</v>
      </c>
      <c r="E94" s="5">
        <v>550253525220</v>
      </c>
      <c r="F94" s="5">
        <v>531157199281</v>
      </c>
      <c r="G94" s="5">
        <v>311122440872</v>
      </c>
      <c r="I94" s="5">
        <v>550253525220</v>
      </c>
      <c r="J94" s="5">
        <v>458148864977</v>
      </c>
      <c r="K94" s="5">
        <v>282098871689</v>
      </c>
      <c r="L94" s="5">
        <v>400848493112</v>
      </c>
    </row>
    <row r="95" spans="3:12" ht="15.5" x14ac:dyDescent="0.35">
      <c r="C95" t="s">
        <v>112</v>
      </c>
    </row>
    <row r="96" spans="3:12" ht="15.5" x14ac:dyDescent="0.35">
      <c r="C96" t="s">
        <v>113</v>
      </c>
    </row>
    <row r="97" spans="3:12" ht="15.5" x14ac:dyDescent="0.35">
      <c r="C97" t="s">
        <v>114</v>
      </c>
      <c r="D97" s="5">
        <v>142681223514</v>
      </c>
      <c r="E97" s="5">
        <v>93636404421</v>
      </c>
      <c r="F97" s="5">
        <v>77176184647</v>
      </c>
      <c r="G97" s="5">
        <v>73627518464</v>
      </c>
      <c r="I97" s="5">
        <v>93636404421</v>
      </c>
      <c r="J97" s="5">
        <v>244209973873</v>
      </c>
      <c r="K97" s="5">
        <v>142546984965</v>
      </c>
      <c r="L97" s="5">
        <v>149293162190</v>
      </c>
    </row>
    <row r="98" spans="3:12" ht="15.5" x14ac:dyDescent="0.35">
      <c r="C98" t="s">
        <v>311</v>
      </c>
      <c r="D98" s="5">
        <v>32588132258</v>
      </c>
      <c r="E98" s="5">
        <v>26901989498</v>
      </c>
      <c r="F98" s="5">
        <v>22919199507</v>
      </c>
      <c r="G98" s="5">
        <v>27444000000</v>
      </c>
      <c r="I98" s="5">
        <v>26901989498</v>
      </c>
      <c r="J98" s="5">
        <v>26029000000</v>
      </c>
      <c r="L98" s="5">
        <v>109847904772</v>
      </c>
    </row>
    <row r="99" spans="3:12" ht="15.5" x14ac:dyDescent="0.35">
      <c r="C99" t="s">
        <v>115</v>
      </c>
    </row>
    <row r="100" spans="3:12" ht="15.5" x14ac:dyDescent="0.35">
      <c r="C100" t="s">
        <v>312</v>
      </c>
      <c r="D100" s="5">
        <v>102783183013</v>
      </c>
      <c r="E100" s="5">
        <v>62466568396</v>
      </c>
      <c r="F100" s="5">
        <v>47960771967</v>
      </c>
      <c r="G100" s="5">
        <v>36024251279</v>
      </c>
      <c r="I100" s="5">
        <v>62466568396</v>
      </c>
      <c r="J100" s="5">
        <v>70268155446</v>
      </c>
      <c r="L100" s="5">
        <v>34324197904</v>
      </c>
    </row>
    <row r="101" spans="3:12" ht="15.5" x14ac:dyDescent="0.35">
      <c r="C101" t="s">
        <v>116</v>
      </c>
      <c r="D101" s="5">
        <v>4572962205</v>
      </c>
      <c r="E101" s="5">
        <v>2332329969</v>
      </c>
      <c r="I101" s="5">
        <v>2332329969</v>
      </c>
      <c r="J101" s="5">
        <v>133725221803</v>
      </c>
      <c r="K101" s="5">
        <v>130110323046</v>
      </c>
      <c r="L101" s="5">
        <v>18750000</v>
      </c>
    </row>
    <row r="102" spans="3:12" ht="15.5" x14ac:dyDescent="0.35">
      <c r="C102" t="s">
        <v>928</v>
      </c>
      <c r="L102" s="5">
        <v>2250000000</v>
      </c>
    </row>
    <row r="103" spans="3:12" ht="15.5" x14ac:dyDescent="0.35">
      <c r="C103" t="s">
        <v>119</v>
      </c>
      <c r="D103" s="5">
        <v>122594187</v>
      </c>
      <c r="E103" s="5">
        <v>299340047</v>
      </c>
      <c r="F103" s="5">
        <v>272990877</v>
      </c>
      <c r="I103" s="5">
        <v>299340047</v>
      </c>
      <c r="J103" s="5">
        <v>186000000</v>
      </c>
      <c r="K103" s="5">
        <v>103500000</v>
      </c>
      <c r="L103" s="5">
        <v>257450000</v>
      </c>
    </row>
    <row r="104" spans="3:12" ht="15.5" x14ac:dyDescent="0.35">
      <c r="C104" t="s">
        <v>118</v>
      </c>
      <c r="D104" s="5">
        <v>2288897824</v>
      </c>
      <c r="E104" s="5">
        <v>1476443729</v>
      </c>
      <c r="F104" s="5">
        <v>6023222296</v>
      </c>
      <c r="G104" s="5">
        <v>10159267185</v>
      </c>
      <c r="I104" s="5">
        <v>1476443729</v>
      </c>
      <c r="J104" s="5">
        <v>13833596624</v>
      </c>
      <c r="K104" s="5">
        <v>12117161919</v>
      </c>
      <c r="L104" s="5">
        <v>307623054</v>
      </c>
    </row>
    <row r="105" spans="3:12" ht="15.5" x14ac:dyDescent="0.35">
      <c r="C105" t="s">
        <v>313</v>
      </c>
    </row>
    <row r="106" spans="3:12" ht="15.5" x14ac:dyDescent="0.35">
      <c r="C106" t="s">
        <v>315</v>
      </c>
      <c r="L106" s="5">
        <v>1501236460</v>
      </c>
    </row>
    <row r="107" spans="3:12" ht="15.5" x14ac:dyDescent="0.35">
      <c r="C107" t="s">
        <v>121</v>
      </c>
      <c r="D107" s="5">
        <v>3442517343</v>
      </c>
      <c r="E107" s="5">
        <v>3442517343</v>
      </c>
      <c r="F107" s="5">
        <v>2799295162</v>
      </c>
      <c r="G107" s="5">
        <v>2799295162</v>
      </c>
      <c r="I107" s="5">
        <v>3442517343</v>
      </c>
      <c r="J107" s="5">
        <v>2799295162</v>
      </c>
      <c r="K107" s="5">
        <v>2021932334</v>
      </c>
      <c r="L107" s="5">
        <v>5779004739</v>
      </c>
    </row>
    <row r="108" spans="3:12" ht="15.5" x14ac:dyDescent="0.35">
      <c r="C108" t="s">
        <v>122</v>
      </c>
      <c r="D108" s="5">
        <v>3442517343</v>
      </c>
      <c r="E108" s="5">
        <v>3442517343</v>
      </c>
      <c r="F108" s="5">
        <v>2799295162</v>
      </c>
      <c r="G108" s="5">
        <v>2799295162</v>
      </c>
      <c r="I108" s="5">
        <v>3442517343</v>
      </c>
      <c r="J108" s="5">
        <v>2799295162</v>
      </c>
      <c r="K108" s="5">
        <v>2021932334</v>
      </c>
      <c r="L108" s="5">
        <v>5779004739</v>
      </c>
    </row>
    <row r="109" spans="3:12" ht="15.5" x14ac:dyDescent="0.35">
      <c r="C109" t="s">
        <v>316</v>
      </c>
    </row>
    <row r="110" spans="3:12" ht="15.5" x14ac:dyDescent="0.35">
      <c r="C110" t="s">
        <v>317</v>
      </c>
      <c r="L110" s="5">
        <v>2162499514</v>
      </c>
    </row>
    <row r="111" spans="3:12" ht="15.5" x14ac:dyDescent="0.35">
      <c r="C111" t="s">
        <v>127</v>
      </c>
      <c r="D111" s="5">
        <v>146123740857</v>
      </c>
      <c r="E111" s="5">
        <v>97078921764</v>
      </c>
      <c r="F111" s="5">
        <v>79975479809</v>
      </c>
      <c r="G111" s="5">
        <v>76426813626</v>
      </c>
      <c r="I111" s="5">
        <v>97078921764</v>
      </c>
      <c r="J111" s="5">
        <v>247009269035</v>
      </c>
      <c r="K111" s="5">
        <v>144568917299</v>
      </c>
      <c r="L111" s="5">
        <v>155072166929</v>
      </c>
    </row>
    <row r="112" spans="3:12" ht="15.5" x14ac:dyDescent="0.35">
      <c r="C112" t="s">
        <v>128</v>
      </c>
    </row>
    <row r="113" spans="2:12" ht="15.5" x14ac:dyDescent="0.35">
      <c r="C113" t="s">
        <v>129</v>
      </c>
      <c r="D113" s="5">
        <v>290000000000</v>
      </c>
      <c r="E113" s="5">
        <v>290000000000</v>
      </c>
      <c r="F113" s="5">
        <v>290000000000</v>
      </c>
      <c r="G113" s="5">
        <v>232000000000</v>
      </c>
      <c r="I113" s="5">
        <v>290000000000</v>
      </c>
      <c r="J113" s="5">
        <v>187000000000</v>
      </c>
      <c r="K113" s="5">
        <v>174000000000</v>
      </c>
      <c r="L113" s="5">
        <v>174000000000</v>
      </c>
    </row>
    <row r="114" spans="2:12" ht="15.5" x14ac:dyDescent="0.35">
      <c r="C114" t="s">
        <v>130</v>
      </c>
      <c r="D114" s="5">
        <v>70232758027</v>
      </c>
      <c r="E114" s="5">
        <v>68041555648</v>
      </c>
      <c r="F114" s="5">
        <v>68818417243</v>
      </c>
      <c r="G114" s="5">
        <v>-79431857757</v>
      </c>
      <c r="I114" s="5">
        <v>68041555648</v>
      </c>
      <c r="J114" s="5">
        <v>-80117264885</v>
      </c>
      <c r="K114" s="5">
        <v>-80130751148</v>
      </c>
      <c r="L114" s="5">
        <v>76000000</v>
      </c>
    </row>
    <row r="115" spans="2:12" ht="15.5" x14ac:dyDescent="0.35">
      <c r="C115" t="s">
        <v>131</v>
      </c>
      <c r="D115" s="5">
        <v>64519250683</v>
      </c>
      <c r="E115" s="5">
        <v>56723303509</v>
      </c>
      <c r="F115" s="5">
        <v>54900812360</v>
      </c>
      <c r="G115" s="5">
        <v>44484753526</v>
      </c>
      <c r="I115" s="5">
        <v>56723303509</v>
      </c>
      <c r="J115" s="5">
        <v>66158556423</v>
      </c>
      <c r="K115" s="5">
        <v>16761636699</v>
      </c>
      <c r="L115" s="5">
        <v>62278502260</v>
      </c>
    </row>
    <row r="116" spans="2:12" ht="15.5" x14ac:dyDescent="0.35">
      <c r="C116" t="s">
        <v>132</v>
      </c>
      <c r="D116" s="5">
        <v>22057360592</v>
      </c>
      <c r="E116" s="5">
        <v>6000000000</v>
      </c>
      <c r="F116" s="5">
        <v>22057360592</v>
      </c>
      <c r="I116" s="5">
        <v>6000000000</v>
      </c>
    </row>
    <row r="117" spans="2:12" ht="15.5" x14ac:dyDescent="0.35">
      <c r="C117" t="s">
        <v>133</v>
      </c>
      <c r="D117" s="5">
        <v>42461890091</v>
      </c>
      <c r="E117" s="5">
        <v>50723303509</v>
      </c>
      <c r="F117" s="5">
        <v>32843451768</v>
      </c>
      <c r="G117" s="5">
        <v>44484753526</v>
      </c>
      <c r="I117" s="5">
        <v>50723303509</v>
      </c>
      <c r="J117" s="5">
        <v>66158556423</v>
      </c>
      <c r="K117" s="5">
        <v>16761636699</v>
      </c>
      <c r="L117" s="5">
        <v>62278502260</v>
      </c>
    </row>
    <row r="118" spans="2:12" ht="15.5" x14ac:dyDescent="0.35">
      <c r="C118" t="s">
        <v>134</v>
      </c>
      <c r="D118" s="5">
        <v>64519250683</v>
      </c>
      <c r="E118" s="5">
        <v>56723303509</v>
      </c>
      <c r="F118" s="5">
        <v>54900812360</v>
      </c>
      <c r="G118" s="5">
        <v>44484753526</v>
      </c>
      <c r="I118" s="5">
        <v>56723303509</v>
      </c>
      <c r="J118" s="5">
        <v>66158556423</v>
      </c>
      <c r="K118" s="5">
        <v>16761636699</v>
      </c>
      <c r="L118" s="5">
        <v>62278502260</v>
      </c>
    </row>
    <row r="119" spans="2:12" ht="15.5" x14ac:dyDescent="0.35">
      <c r="C119" t="s">
        <v>158</v>
      </c>
      <c r="K119" s="5">
        <v>76000000</v>
      </c>
    </row>
    <row r="120" spans="2:12" ht="15.5" x14ac:dyDescent="0.35">
      <c r="C120" t="s">
        <v>135</v>
      </c>
      <c r="D120" s="5">
        <v>40388740192</v>
      </c>
      <c r="E120" s="5">
        <v>38409744299</v>
      </c>
      <c r="F120" s="5">
        <v>38192572359</v>
      </c>
      <c r="G120" s="5">
        <v>37642731477</v>
      </c>
      <c r="I120" s="5">
        <v>38409744299</v>
      </c>
      <c r="J120" s="5">
        <v>38098304404</v>
      </c>
      <c r="K120" s="5">
        <v>26823068839</v>
      </c>
      <c r="L120" s="5">
        <v>10207674639</v>
      </c>
    </row>
    <row r="121" spans="2:12" ht="15.5" x14ac:dyDescent="0.35">
      <c r="C121" t="s">
        <v>9</v>
      </c>
      <c r="D121" s="5">
        <v>465140748902</v>
      </c>
      <c r="E121" s="5">
        <v>453174603456</v>
      </c>
      <c r="F121" s="5">
        <v>451181719472</v>
      </c>
      <c r="G121" s="5">
        <v>234695627246</v>
      </c>
      <c r="I121" s="5">
        <v>453174603456</v>
      </c>
      <c r="J121" s="5">
        <v>211139595942</v>
      </c>
      <c r="K121" s="5">
        <v>137529954390</v>
      </c>
      <c r="L121" s="5">
        <v>245776326183</v>
      </c>
    </row>
    <row r="122" spans="2:12" ht="15.5" x14ac:dyDescent="0.35">
      <c r="C122" t="s">
        <v>136</v>
      </c>
      <c r="D122" s="5">
        <v>611264489759</v>
      </c>
      <c r="E122" s="5">
        <v>550253525220</v>
      </c>
      <c r="F122" s="5">
        <v>531157199281</v>
      </c>
      <c r="G122" s="5">
        <v>311122440872</v>
      </c>
      <c r="I122" s="5">
        <v>550253525220</v>
      </c>
      <c r="J122" s="5">
        <v>458148864977</v>
      </c>
      <c r="K122" s="5">
        <v>282098871689</v>
      </c>
      <c r="L122" s="5">
        <v>400848493112</v>
      </c>
    </row>
    <row r="123" spans="2:12" ht="15.5" x14ac:dyDescent="0.35">
      <c r="C123" t="s">
        <v>137</v>
      </c>
      <c r="D123" s="5">
        <v>5800000000</v>
      </c>
      <c r="E123" s="5">
        <v>5800000000</v>
      </c>
      <c r="F123" s="5">
        <v>5800000000</v>
      </c>
      <c r="G123" s="5">
        <v>4640000000</v>
      </c>
      <c r="I123" s="5">
        <v>5800000000</v>
      </c>
      <c r="J123" s="5">
        <v>3740000000</v>
      </c>
      <c r="K123" s="5">
        <v>3480000000</v>
      </c>
      <c r="L123" s="5">
        <v>3480000000</v>
      </c>
    </row>
    <row r="125" spans="2:12" ht="15.5" x14ac:dyDescent="0.35">
      <c r="B125" t="s">
        <v>138</v>
      </c>
      <c r="C125" t="s">
        <v>139</v>
      </c>
      <c r="D125" s="5">
        <v>2703956922</v>
      </c>
      <c r="E125" s="5">
        <v>-38431009850</v>
      </c>
      <c r="F125" s="5">
        <v>-39165228570</v>
      </c>
      <c r="G125" s="5">
        <v>141613604442</v>
      </c>
      <c r="I125" s="5">
        <v>4420660530</v>
      </c>
      <c r="J125" s="5">
        <v>47743556640</v>
      </c>
      <c r="K125" s="5">
        <v>181051798123</v>
      </c>
      <c r="L125" s="5">
        <v>1843309493</v>
      </c>
    </row>
    <row r="126" spans="2:12" ht="15.5" x14ac:dyDescent="0.35">
      <c r="C126" t="s">
        <v>319</v>
      </c>
      <c r="D126" s="5">
        <v>1260792029088</v>
      </c>
      <c r="E126" s="5">
        <v>693980273746</v>
      </c>
      <c r="F126" s="5">
        <v>1134109049668</v>
      </c>
      <c r="G126" s="5">
        <v>1001827505472</v>
      </c>
      <c r="I126" s="5">
        <v>3811289876928</v>
      </c>
      <c r="J126" s="5">
        <v>3875520095826</v>
      </c>
      <c r="K126" s="5">
        <v>3495226613814</v>
      </c>
      <c r="L126" s="5">
        <v>3099025276312</v>
      </c>
    </row>
    <row r="127" spans="2:12" ht="15.5" x14ac:dyDescent="0.35">
      <c r="C127" t="s">
        <v>320</v>
      </c>
      <c r="D127" s="5">
        <v>-1224020894440</v>
      </c>
      <c r="E127" s="5">
        <v>-695455919551</v>
      </c>
      <c r="F127" s="5">
        <v>-1133444735692</v>
      </c>
      <c r="G127" s="5">
        <v>-799187559921</v>
      </c>
      <c r="I127" s="5">
        <v>-3616984297144</v>
      </c>
      <c r="J127" s="5">
        <v>-3618134890395</v>
      </c>
      <c r="K127" s="5">
        <v>-3226117827213</v>
      </c>
      <c r="L127" s="5">
        <v>-2992171437735</v>
      </c>
    </row>
    <row r="128" spans="2:12" ht="15.5" x14ac:dyDescent="0.35">
      <c r="C128" t="s">
        <v>563</v>
      </c>
      <c r="D128" s="5">
        <v>-31654764239</v>
      </c>
      <c r="E128" s="5">
        <v>-25456672902</v>
      </c>
      <c r="F128" s="5">
        <v>-39272367522</v>
      </c>
      <c r="G128" s="5">
        <v>-52784129575</v>
      </c>
      <c r="I128" s="5">
        <v>-164384080794</v>
      </c>
      <c r="J128" s="5">
        <v>-189711067725</v>
      </c>
      <c r="K128" s="5">
        <v>-73394652381</v>
      </c>
      <c r="L128" s="5">
        <v>-95347043212</v>
      </c>
    </row>
    <row r="129" spans="3:12" ht="15.5" x14ac:dyDescent="0.35">
      <c r="C129" t="s">
        <v>146</v>
      </c>
      <c r="D129" s="5">
        <v>-2646819928</v>
      </c>
      <c r="E129" s="5">
        <v>-11246110377</v>
      </c>
      <c r="F129" s="5">
        <v>-80531667</v>
      </c>
      <c r="G129" s="5">
        <v>-6503824670</v>
      </c>
      <c r="I129" s="5">
        <v>-19320100567</v>
      </c>
      <c r="J129" s="5">
        <v>-8368805968</v>
      </c>
      <c r="K129" s="5">
        <v>-12651419832</v>
      </c>
      <c r="L129" s="5">
        <v>-6747991968</v>
      </c>
    </row>
    <row r="130" spans="3:12" ht="15.5" x14ac:dyDescent="0.35">
      <c r="C130" t="s">
        <v>993</v>
      </c>
      <c r="D130" s="5">
        <v>-1920729808</v>
      </c>
      <c r="E130" s="5">
        <v>-2083908131</v>
      </c>
      <c r="F130" s="5">
        <v>-2007024694</v>
      </c>
      <c r="G130" s="5">
        <v>-1744718096</v>
      </c>
      <c r="I130" s="5">
        <v>-9573049923</v>
      </c>
      <c r="J130" s="5">
        <v>-12361243139</v>
      </c>
      <c r="K130" s="5">
        <v>-2256569357</v>
      </c>
      <c r="L130" s="5">
        <v>-2979999567</v>
      </c>
    </row>
    <row r="131" spans="3:12" ht="15.5" x14ac:dyDescent="0.35">
      <c r="C131" t="s">
        <v>157</v>
      </c>
      <c r="D131" s="5">
        <v>2155136249</v>
      </c>
      <c r="E131" s="5">
        <v>1831327365</v>
      </c>
      <c r="F131" s="5">
        <v>1530381337</v>
      </c>
      <c r="G131" s="5">
        <v>6331232</v>
      </c>
      <c r="I131" s="5">
        <v>3392312030</v>
      </c>
      <c r="J131" s="5">
        <v>799468041</v>
      </c>
      <c r="K131" s="5">
        <v>245653092</v>
      </c>
      <c r="L131" s="5">
        <v>64505663</v>
      </c>
    </row>
    <row r="132" spans="3:12" ht="15.5" x14ac:dyDescent="0.35">
      <c r="C132" t="s">
        <v>159</v>
      </c>
      <c r="D132" s="5">
        <v>3353812791</v>
      </c>
      <c r="E132" s="5">
        <v>183649658280</v>
      </c>
      <c r="F132" s="5">
        <v>176725884507</v>
      </c>
      <c r="G132" s="5">
        <v>-259324284691</v>
      </c>
      <c r="I132" s="5">
        <v>234760883771</v>
      </c>
      <c r="J132" s="5">
        <v>4249492786</v>
      </c>
      <c r="K132" s="5">
        <v>-208482804772</v>
      </c>
      <c r="L132" s="5">
        <v>44829130599</v>
      </c>
    </row>
    <row r="133" spans="3:12" ht="15.5" x14ac:dyDescent="0.35">
      <c r="C133" t="s">
        <v>160</v>
      </c>
      <c r="D133" s="5">
        <v>-472698211</v>
      </c>
      <c r="E133" s="5">
        <v>-122188410217</v>
      </c>
      <c r="F133" s="5">
        <v>-4392011333</v>
      </c>
      <c r="G133" s="5">
        <v>123959930771</v>
      </c>
      <c r="I133" s="5">
        <v>-127597487550</v>
      </c>
      <c r="J133" s="5">
        <v>-43202277441</v>
      </c>
      <c r="K133" s="5">
        <v>-10105837054</v>
      </c>
      <c r="L133" s="5">
        <v>-3080337791</v>
      </c>
    </row>
    <row r="134" spans="3:12" ht="15.5" x14ac:dyDescent="0.35">
      <c r="C134" t="s">
        <v>161</v>
      </c>
      <c r="D134" s="5">
        <v>-472698211</v>
      </c>
      <c r="E134" s="5">
        <v>2442360821</v>
      </c>
      <c r="F134" s="5">
        <v>-4392011333</v>
      </c>
      <c r="G134" s="5">
        <v>-1003820000</v>
      </c>
      <c r="I134" s="5">
        <v>-2966716512</v>
      </c>
      <c r="J134" s="5">
        <v>-39342830708</v>
      </c>
      <c r="K134" s="5">
        <v>-12158799500</v>
      </c>
      <c r="L134" s="5">
        <v>-3080337791</v>
      </c>
    </row>
    <row r="135" spans="3:12" ht="15.5" x14ac:dyDescent="0.35">
      <c r="C135" t="s">
        <v>695</v>
      </c>
      <c r="E135" s="5">
        <v>-130168650771</v>
      </c>
      <c r="G135" s="5">
        <v>130168650771</v>
      </c>
      <c r="I135" s="5">
        <v>-130168650771</v>
      </c>
      <c r="J135" s="5">
        <v>-5354851064</v>
      </c>
    </row>
    <row r="136" spans="3:12" ht="15.5" x14ac:dyDescent="0.35">
      <c r="C136" t="s">
        <v>994</v>
      </c>
      <c r="E136" s="5">
        <v>5204900000</v>
      </c>
      <c r="G136" s="5">
        <v>-5204900000</v>
      </c>
      <c r="I136" s="5">
        <v>5204900000</v>
      </c>
    </row>
    <row r="137" spans="3:12" ht="15.5" x14ac:dyDescent="0.35">
      <c r="C137" t="s">
        <v>995</v>
      </c>
    </row>
    <row r="138" spans="3:12" ht="15.5" x14ac:dyDescent="0.35">
      <c r="C138" t="s">
        <v>352</v>
      </c>
      <c r="E138" s="5">
        <v>332979733</v>
      </c>
      <c r="I138" s="5">
        <v>332979733</v>
      </c>
      <c r="J138" s="5">
        <v>1495404331</v>
      </c>
      <c r="K138" s="5">
        <v>2052962446</v>
      </c>
    </row>
    <row r="139" spans="3:12" ht="15.5" x14ac:dyDescent="0.35">
      <c r="C139" t="s">
        <v>170</v>
      </c>
      <c r="D139" s="5">
        <v>3353812791</v>
      </c>
      <c r="E139" s="5">
        <v>183649658280</v>
      </c>
      <c r="F139" s="5">
        <v>176725884507</v>
      </c>
      <c r="G139" s="5">
        <v>-259324284691</v>
      </c>
      <c r="I139" s="5">
        <v>234760883771</v>
      </c>
      <c r="J139" s="5">
        <v>4249492786</v>
      </c>
      <c r="K139" s="5">
        <v>-208482804772</v>
      </c>
      <c r="L139" s="5">
        <v>44829130599</v>
      </c>
    </row>
    <row r="140" spans="3:12" ht="15.5" x14ac:dyDescent="0.35">
      <c r="C140" t="s">
        <v>534</v>
      </c>
      <c r="F140" s="5">
        <v>58000000000</v>
      </c>
      <c r="I140" s="5">
        <v>58000000000</v>
      </c>
      <c r="J140" s="5">
        <v>13000000000</v>
      </c>
    </row>
    <row r="141" spans="3:12" ht="15.5" x14ac:dyDescent="0.35">
      <c r="C141" t="s">
        <v>996</v>
      </c>
      <c r="F141" s="5">
        <v>150800000000</v>
      </c>
      <c r="I141" s="5">
        <v>150800000000</v>
      </c>
    </row>
    <row r="142" spans="3:12" ht="15.5" x14ac:dyDescent="0.35">
      <c r="C142" t="s">
        <v>332</v>
      </c>
      <c r="E142" s="5">
        <v>-1082220521</v>
      </c>
      <c r="F142" s="5">
        <v>-2549725000</v>
      </c>
      <c r="I142" s="5">
        <v>-3631945521</v>
      </c>
    </row>
    <row r="143" spans="3:12" ht="15.5" x14ac:dyDescent="0.35">
      <c r="C143" t="s">
        <v>997</v>
      </c>
      <c r="E143" s="5">
        <v>25000000000</v>
      </c>
      <c r="F143" s="5">
        <v>-25000000000</v>
      </c>
    </row>
    <row r="144" spans="3:12" ht="15.5" x14ac:dyDescent="0.35">
      <c r="C144" t="s">
        <v>409</v>
      </c>
      <c r="E144" s="5">
        <v>-2070160206</v>
      </c>
      <c r="I144" s="5">
        <v>-2070160206</v>
      </c>
      <c r="J144" s="5">
        <v>-6367507214</v>
      </c>
      <c r="K144" s="5">
        <v>-96390000000</v>
      </c>
    </row>
    <row r="145" spans="3:12" ht="15.5" x14ac:dyDescent="0.35">
      <c r="C145" t="s">
        <v>998</v>
      </c>
    </row>
    <row r="146" spans="3:12" ht="15.5" x14ac:dyDescent="0.35">
      <c r="C146" t="s">
        <v>999</v>
      </c>
      <c r="D146" s="5">
        <v>32588132258</v>
      </c>
      <c r="E146" s="5">
        <v>40802150145</v>
      </c>
      <c r="F146" s="5">
        <v>-4524800493</v>
      </c>
      <c r="G146" s="5">
        <v>-75475625675</v>
      </c>
      <c r="I146" s="5">
        <v>63721349652</v>
      </c>
      <c r="J146" s="5">
        <v>25600000000</v>
      </c>
      <c r="L146" s="5">
        <v>1132533202505</v>
      </c>
    </row>
    <row r="147" spans="3:12" ht="15.5" x14ac:dyDescent="0.35">
      <c r="C147" t="s">
        <v>353</v>
      </c>
      <c r="D147" s="5">
        <v>-26901989498</v>
      </c>
      <c r="E147" s="5">
        <v>-36819360154</v>
      </c>
      <c r="G147" s="5">
        <v>-26029000000</v>
      </c>
      <c r="I147" s="5">
        <v>-62848360154</v>
      </c>
      <c r="K147" s="5">
        <v>-109847904772</v>
      </c>
      <c r="L147" s="5">
        <v>-1080516720767</v>
      </c>
    </row>
    <row r="148" spans="3:12" ht="15.5" x14ac:dyDescent="0.35">
      <c r="C148" t="s">
        <v>1000</v>
      </c>
      <c r="K148" s="5">
        <v>-2250000000</v>
      </c>
    </row>
    <row r="149" spans="3:12" ht="15.5" x14ac:dyDescent="0.35">
      <c r="C149" t="s">
        <v>410</v>
      </c>
      <c r="E149" s="5">
        <v>2070172245</v>
      </c>
      <c r="G149" s="5">
        <v>-2070172245</v>
      </c>
    </row>
    <row r="150" spans="3:12" ht="15.5" x14ac:dyDescent="0.35">
      <c r="C150" t="s">
        <v>1001</v>
      </c>
      <c r="E150" s="5">
        <v>30790000000</v>
      </c>
      <c r="G150" s="5">
        <v>-30790000000</v>
      </c>
      <c r="I150" s="5">
        <v>30790000000</v>
      </c>
    </row>
    <row r="151" spans="3:12" ht="15.5" x14ac:dyDescent="0.35">
      <c r="C151" t="s">
        <v>152</v>
      </c>
      <c r="D151" s="5">
        <v>-2332329969</v>
      </c>
      <c r="J151" s="5">
        <v>-27983000000</v>
      </c>
    </row>
    <row r="152" spans="3:12" ht="15.5" x14ac:dyDescent="0.35">
      <c r="C152" t="s">
        <v>1002</v>
      </c>
      <c r="E152" s="5">
        <v>130168650771</v>
      </c>
      <c r="G152" s="5">
        <v>-130168650771</v>
      </c>
    </row>
    <row r="153" spans="3:12" ht="15.5" x14ac:dyDescent="0.35">
      <c r="C153" t="s">
        <v>1003</v>
      </c>
      <c r="E153" s="5">
        <v>-5204900000</v>
      </c>
      <c r="G153" s="5">
        <v>5204900000</v>
      </c>
    </row>
    <row r="154" spans="3:12" ht="15.5" x14ac:dyDescent="0.35">
      <c r="C154" t="s">
        <v>487</v>
      </c>
      <c r="E154" s="5">
        <v>-4674000</v>
      </c>
      <c r="F154" s="5">
        <v>410000</v>
      </c>
      <c r="G154" s="5">
        <v>4264000</v>
      </c>
    </row>
    <row r="155" spans="3:12" ht="15.5" x14ac:dyDescent="0.35">
      <c r="C155" t="s">
        <v>185</v>
      </c>
      <c r="L155" s="5">
        <v>-3587351139</v>
      </c>
    </row>
    <row r="156" spans="3:12" ht="15.5" x14ac:dyDescent="0.35">
      <c r="C156" t="s">
        <v>1004</v>
      </c>
      <c r="K156" s="5">
        <v>5100000</v>
      </c>
    </row>
    <row r="157" spans="3:12" ht="15.5" x14ac:dyDescent="0.35">
      <c r="C157" t="s">
        <v>650</v>
      </c>
      <c r="L157" s="5">
        <v>-3600000000</v>
      </c>
    </row>
    <row r="158" spans="3:12" ht="15.5" x14ac:dyDescent="0.35">
      <c r="C158" t="s">
        <v>187</v>
      </c>
      <c r="D158" s="5">
        <v>5585071502</v>
      </c>
      <c r="E158" s="5">
        <v>23030238213</v>
      </c>
      <c r="F158" s="5">
        <v>133168644604</v>
      </c>
      <c r="G158" s="5">
        <v>6249250522</v>
      </c>
      <c r="I158" s="5">
        <v>111584056751</v>
      </c>
      <c r="J158" s="5">
        <v>6630771985</v>
      </c>
      <c r="K158" s="5">
        <v>-37536843703</v>
      </c>
      <c r="L158" s="5">
        <v>43592102301</v>
      </c>
    </row>
    <row r="159" spans="3:12" ht="15.5" x14ac:dyDescent="0.35">
      <c r="C159" t="s">
        <v>188</v>
      </c>
      <c r="D159" s="5">
        <v>191713761554</v>
      </c>
      <c r="E159" s="5">
        <v>-244921174</v>
      </c>
      <c r="F159" s="5">
        <v>18793351367</v>
      </c>
      <c r="G159" s="5">
        <v>-18548430193</v>
      </c>
      <c r="I159" s="5">
        <v>80129704803</v>
      </c>
      <c r="J159" s="5">
        <v>73498932819</v>
      </c>
      <c r="K159" s="5">
        <v>72978468715</v>
      </c>
      <c r="L159" s="5">
        <v>29386366414</v>
      </c>
    </row>
    <row r="160" spans="3:12" ht="15.5" x14ac:dyDescent="0.35">
      <c r="C160" t="s">
        <v>339</v>
      </c>
    </row>
    <row r="161" spans="2:12" ht="15.5" x14ac:dyDescent="0.35">
      <c r="C161" t="s">
        <v>1005</v>
      </c>
      <c r="F161" s="5">
        <v>-18793351367</v>
      </c>
      <c r="G161" s="5">
        <v>18793351367</v>
      </c>
    </row>
    <row r="162" spans="2:12" ht="15.5" x14ac:dyDescent="0.35">
      <c r="C162" t="s">
        <v>189</v>
      </c>
      <c r="D162" s="5">
        <v>197298833056</v>
      </c>
      <c r="E162" s="5">
        <v>22785317039</v>
      </c>
      <c r="F162" s="5">
        <v>133168644604</v>
      </c>
      <c r="G162" s="5">
        <v>6494171696</v>
      </c>
      <c r="I162" s="5">
        <v>191713761554</v>
      </c>
      <c r="J162" s="5">
        <v>80129704804</v>
      </c>
      <c r="K162" s="5">
        <v>35441625012</v>
      </c>
      <c r="L162" s="5">
        <v>72978468715</v>
      </c>
    </row>
    <row r="164" spans="2:12" ht="15.5" x14ac:dyDescent="0.35">
      <c r="B164" t="s">
        <v>190</v>
      </c>
      <c r="C164" t="s">
        <v>11</v>
      </c>
      <c r="D164" s="5">
        <v>5800000000</v>
      </c>
      <c r="E164" s="5">
        <v>5800000000</v>
      </c>
      <c r="F164" s="5">
        <v>5800000000</v>
      </c>
      <c r="G164" s="5">
        <v>4640000000</v>
      </c>
      <c r="I164" s="5">
        <v>5800000000</v>
      </c>
      <c r="J164" s="5">
        <v>3740000000</v>
      </c>
      <c r="K164" s="5">
        <v>3480000000</v>
      </c>
      <c r="L164" s="5">
        <v>3480000000</v>
      </c>
    </row>
    <row r="165" spans="2:12" ht="15.5" x14ac:dyDescent="0.35">
      <c r="C165" t="s">
        <v>191</v>
      </c>
      <c r="D165" s="6">
        <v>1.65</v>
      </c>
      <c r="E165" s="6">
        <v>0.52</v>
      </c>
      <c r="F165" s="6">
        <v>1.67</v>
      </c>
      <c r="G165" s="6">
        <v>4.04</v>
      </c>
    </row>
    <row r="166" spans="2:12" ht="15.5" x14ac:dyDescent="0.35">
      <c r="C166" t="s">
        <v>192</v>
      </c>
      <c r="D166" s="6">
        <v>56.36</v>
      </c>
      <c r="E166" s="5">
        <v>300</v>
      </c>
      <c r="F166" s="6">
        <v>81.44</v>
      </c>
      <c r="G166" s="5">
        <v>0</v>
      </c>
    </row>
    <row r="167" spans="2:12" ht="15.5" x14ac:dyDescent="0.35">
      <c r="C167" t="s">
        <v>59</v>
      </c>
      <c r="D167" s="6">
        <v>0.45</v>
      </c>
      <c r="E167" s="6">
        <v>0.9</v>
      </c>
      <c r="F167" s="6">
        <v>0.89</v>
      </c>
      <c r="G167" s="5">
        <v>0</v>
      </c>
    </row>
    <row r="168" spans="2:12" ht="15.5" x14ac:dyDescent="0.35">
      <c r="C168" t="s">
        <v>193</v>
      </c>
      <c r="D168" s="5">
        <v>15230000000</v>
      </c>
      <c r="E168" s="5">
        <v>7640000000</v>
      </c>
      <c r="F168" s="5">
        <v>15210000000</v>
      </c>
      <c r="G168" s="5">
        <v>30240000000</v>
      </c>
    </row>
    <row r="169" spans="2:12" ht="15.5" x14ac:dyDescent="0.35">
      <c r="C169" t="s">
        <v>194</v>
      </c>
      <c r="D169" s="6">
        <v>1.5600000000000001E-2</v>
      </c>
      <c r="E169" s="6">
        <v>5.4000000000000003E-3</v>
      </c>
      <c r="F169" s="6">
        <v>1.8200000000000001E-2</v>
      </c>
      <c r="G169" s="6">
        <v>6.0299999999999999E-2</v>
      </c>
    </row>
    <row r="170" spans="2:12" ht="15.5" x14ac:dyDescent="0.35">
      <c r="C170" t="s">
        <v>195</v>
      </c>
      <c r="D170" s="6">
        <v>2.2499999999999999E-2</v>
      </c>
      <c r="E170" s="6">
        <v>7.1999999999999998E-3</v>
      </c>
      <c r="F170" s="6">
        <v>2.35E-2</v>
      </c>
      <c r="G170" s="6">
        <v>9.5199999999999993E-2</v>
      </c>
    </row>
    <row r="171" spans="2:12" ht="15.5" x14ac:dyDescent="0.35">
      <c r="C171" t="s">
        <v>196</v>
      </c>
      <c r="D171" s="6">
        <v>2.9500000000000002E-2</v>
      </c>
      <c r="E171" s="6">
        <v>8.5000000000000006E-3</v>
      </c>
      <c r="F171" s="6">
        <v>3.8699999999999998E-2</v>
      </c>
      <c r="G171" s="6">
        <v>0.2278</v>
      </c>
    </row>
    <row r="172" spans="2:12" ht="15.5" x14ac:dyDescent="0.35">
      <c r="C172" t="s">
        <v>197</v>
      </c>
      <c r="D172" s="6">
        <v>7.1</v>
      </c>
      <c r="E172" s="6">
        <v>1.85</v>
      </c>
      <c r="F172" s="6">
        <v>6.66</v>
      </c>
      <c r="G172" s="6">
        <v>15.5</v>
      </c>
    </row>
    <row r="173" spans="2:12" ht="15.5" x14ac:dyDescent="0.35">
      <c r="C173" t="s">
        <v>198</v>
      </c>
      <c r="D173" s="5">
        <v>465000000000</v>
      </c>
      <c r="E173" s="5">
        <v>453000000000</v>
      </c>
      <c r="F173" s="5">
        <v>451000000000</v>
      </c>
      <c r="G173" s="5">
        <v>235000000000</v>
      </c>
    </row>
    <row r="174" spans="2:12" ht="15.5" x14ac:dyDescent="0.35">
      <c r="C174" t="s">
        <v>199</v>
      </c>
      <c r="D174" s="6">
        <v>1.27</v>
      </c>
      <c r="E174" s="6">
        <v>2.1800000000000002</v>
      </c>
      <c r="F174" s="6">
        <v>1.91</v>
      </c>
      <c r="G174" s="5">
        <v>0</v>
      </c>
    </row>
    <row r="175" spans="2:12" ht="15.5" x14ac:dyDescent="0.35">
      <c r="C175" t="s">
        <v>200</v>
      </c>
      <c r="D175" s="6">
        <v>73.23</v>
      </c>
      <c r="E175" s="6">
        <v>71.510000000000005</v>
      </c>
      <c r="F175" s="6">
        <v>71.209999999999994</v>
      </c>
      <c r="G175" s="6">
        <v>42.47</v>
      </c>
    </row>
    <row r="176" spans="2:12" ht="15.5" x14ac:dyDescent="0.35">
      <c r="C176" t="s">
        <v>201</v>
      </c>
      <c r="D176" s="6">
        <v>1.27</v>
      </c>
      <c r="E176" s="6">
        <v>2.1800000000000002</v>
      </c>
      <c r="F176" s="6">
        <v>1.91</v>
      </c>
      <c r="G176" s="5">
        <v>0</v>
      </c>
    </row>
    <row r="177" spans="3:12" ht="15.5" x14ac:dyDescent="0.35">
      <c r="C177" t="s">
        <v>202</v>
      </c>
      <c r="D177" s="6">
        <v>73.23</v>
      </c>
      <c r="E177" s="6">
        <v>71.510000000000005</v>
      </c>
      <c r="F177" s="6">
        <v>71.209999999999994</v>
      </c>
      <c r="G177" s="6">
        <v>42.47</v>
      </c>
    </row>
    <row r="178" spans="3:12" ht="15.5" x14ac:dyDescent="0.35">
      <c r="C178" t="s">
        <v>203</v>
      </c>
      <c r="D178" s="5">
        <v>33000000000</v>
      </c>
      <c r="E178" s="5">
        <v>27000000000</v>
      </c>
      <c r="F178" s="5">
        <v>23000000000</v>
      </c>
      <c r="G178" s="5">
        <v>27000000000</v>
      </c>
    </row>
    <row r="179" spans="3:12" ht="15.5" x14ac:dyDescent="0.35">
      <c r="C179" t="s">
        <v>204</v>
      </c>
    </row>
    <row r="180" spans="3:12" ht="15.5" x14ac:dyDescent="0.35">
      <c r="C180" t="s">
        <v>205</v>
      </c>
      <c r="D180" s="5">
        <v>425000000000</v>
      </c>
      <c r="E180" s="5">
        <v>415000000000</v>
      </c>
      <c r="F180" s="5">
        <v>413000000000</v>
      </c>
      <c r="G180" s="5">
        <v>197000000000</v>
      </c>
    </row>
    <row r="181" spans="3:12" ht="15.5" x14ac:dyDescent="0.35">
      <c r="C181" t="s">
        <v>23</v>
      </c>
      <c r="D181" s="5">
        <v>33000000000</v>
      </c>
      <c r="E181" s="5">
        <v>27000000000</v>
      </c>
      <c r="F181" s="5">
        <v>23000000000</v>
      </c>
      <c r="G181" s="5">
        <v>27000000000</v>
      </c>
    </row>
    <row r="182" spans="3:12" ht="15.5" x14ac:dyDescent="0.35">
      <c r="C182" t="s">
        <v>20</v>
      </c>
      <c r="D182" s="5">
        <v>-165000000000</v>
      </c>
      <c r="E182" s="5">
        <v>-165000000000</v>
      </c>
      <c r="F182" s="5">
        <v>-146000000000</v>
      </c>
      <c r="G182" s="5">
        <v>-8000000000</v>
      </c>
    </row>
    <row r="183" spans="3:12" ht="15.5" x14ac:dyDescent="0.35">
      <c r="C183" t="s">
        <v>206</v>
      </c>
      <c r="D183" s="5">
        <v>419000000000</v>
      </c>
      <c r="E183" s="5">
        <v>406000000000</v>
      </c>
      <c r="F183" s="5">
        <v>402000000000</v>
      </c>
      <c r="G183" s="5">
        <v>188000000000</v>
      </c>
    </row>
    <row r="184" spans="3:12" ht="15.5" x14ac:dyDescent="0.35">
      <c r="C184" t="s">
        <v>207</v>
      </c>
      <c r="D184" s="5">
        <v>3000000000</v>
      </c>
      <c r="E184" s="5">
        <v>-38000000000</v>
      </c>
      <c r="F184" s="5">
        <v>-39000000000</v>
      </c>
      <c r="G184" s="5">
        <v>142000000000</v>
      </c>
    </row>
    <row r="185" spans="3:12" ht="15.5" x14ac:dyDescent="0.35">
      <c r="C185" t="s">
        <v>208</v>
      </c>
      <c r="D185" s="5">
        <v>0</v>
      </c>
      <c r="E185" s="5">
        <v>2000000000</v>
      </c>
      <c r="F185" s="5">
        <v>-4000000000</v>
      </c>
      <c r="G185" s="5">
        <v>-1000000000</v>
      </c>
    </row>
    <row r="186" spans="3:12" ht="15.5" x14ac:dyDescent="0.35">
      <c r="C186" t="s">
        <v>12</v>
      </c>
      <c r="D186" s="5">
        <v>2000000000</v>
      </c>
      <c r="E186" s="5">
        <v>-36000000000</v>
      </c>
      <c r="F186" s="5">
        <v>-44000000000</v>
      </c>
      <c r="G186" s="5">
        <v>141000000000</v>
      </c>
    </row>
    <row r="187" spans="3:12" ht="15.5" x14ac:dyDescent="0.35">
      <c r="C187" t="s">
        <v>15</v>
      </c>
      <c r="D187" s="6">
        <v>0.38</v>
      </c>
      <c r="E187" s="6">
        <v>-6.2</v>
      </c>
      <c r="F187" s="6">
        <v>-7.51</v>
      </c>
      <c r="G187" s="6">
        <v>30.3</v>
      </c>
    </row>
    <row r="188" spans="3:12" ht="15.5" x14ac:dyDescent="0.35">
      <c r="C188" t="s">
        <v>44</v>
      </c>
      <c r="I188" s="6">
        <v>6.33</v>
      </c>
      <c r="J188" s="6">
        <v>13.58</v>
      </c>
      <c r="K188" s="6">
        <v>13.04</v>
      </c>
      <c r="L188" s="6">
        <v>7.09</v>
      </c>
    </row>
    <row r="189" spans="3:12" ht="15.5" x14ac:dyDescent="0.35">
      <c r="C189" t="s">
        <v>58</v>
      </c>
      <c r="I189" s="6">
        <v>24.64</v>
      </c>
      <c r="J189" s="5">
        <v>0</v>
      </c>
      <c r="K189" s="5">
        <v>0</v>
      </c>
      <c r="L189" s="5">
        <v>0</v>
      </c>
    </row>
    <row r="190" spans="3:12" ht="15.5" x14ac:dyDescent="0.35">
      <c r="C190" t="s">
        <v>61</v>
      </c>
      <c r="I190" s="6">
        <v>0.24</v>
      </c>
      <c r="J190" s="5">
        <v>0</v>
      </c>
      <c r="K190" s="5">
        <v>0</v>
      </c>
      <c r="L190" s="5">
        <v>0</v>
      </c>
    </row>
    <row r="191" spans="3:12" ht="15.5" x14ac:dyDescent="0.35">
      <c r="C191" t="s">
        <v>209</v>
      </c>
      <c r="I191" s="5">
        <v>64450000000</v>
      </c>
      <c r="J191" s="5">
        <v>88910000000</v>
      </c>
    </row>
    <row r="192" spans="3:12" ht="15.5" x14ac:dyDescent="0.35">
      <c r="C192" t="s">
        <v>210</v>
      </c>
      <c r="I192" s="6">
        <v>6.6699999999999995E-2</v>
      </c>
      <c r="J192" s="6">
        <v>0.1109</v>
      </c>
      <c r="K192" s="6">
        <v>0.16089999999999999</v>
      </c>
      <c r="L192" s="6">
        <v>6.1500000000000006E-2</v>
      </c>
    </row>
    <row r="193" spans="3:12" ht="15.5" x14ac:dyDescent="0.35">
      <c r="C193" t="s">
        <v>211</v>
      </c>
      <c r="I193" s="6">
        <v>8.8499999999999995E-2</v>
      </c>
      <c r="J193" s="6">
        <v>0.29359999999999997</v>
      </c>
      <c r="K193" s="6">
        <v>0.41</v>
      </c>
      <c r="L193" s="6">
        <v>0.1047</v>
      </c>
    </row>
    <row r="194" spans="3:12" ht="15.5" x14ac:dyDescent="0.35">
      <c r="C194" t="s">
        <v>212</v>
      </c>
      <c r="I194" s="6">
        <v>0.16600000000000001</v>
      </c>
      <c r="J194" s="6">
        <v>0.45659999999999995</v>
      </c>
      <c r="K194" s="6">
        <v>0.32250000000000001</v>
      </c>
      <c r="L194" s="6">
        <v>0.29410000000000003</v>
      </c>
    </row>
    <row r="195" spans="3:12" ht="15.5" x14ac:dyDescent="0.35">
      <c r="C195" t="s">
        <v>213</v>
      </c>
      <c r="I195" s="6">
        <v>5.81</v>
      </c>
      <c r="J195" s="6">
        <v>6.53</v>
      </c>
      <c r="K195" s="6">
        <v>27.95</v>
      </c>
      <c r="L195" s="6">
        <v>12.41</v>
      </c>
    </row>
    <row r="196" spans="3:12" ht="15.5" x14ac:dyDescent="0.35">
      <c r="C196" t="s">
        <v>55</v>
      </c>
      <c r="I196" s="6">
        <v>2.1800000000000002</v>
      </c>
      <c r="J196" s="5">
        <v>0</v>
      </c>
      <c r="K196" s="5">
        <v>0</v>
      </c>
      <c r="L196" s="5">
        <v>0</v>
      </c>
    </row>
    <row r="197" spans="3:12" ht="15.5" x14ac:dyDescent="0.35">
      <c r="C197" t="s">
        <v>52</v>
      </c>
      <c r="I197" s="6">
        <v>71.510000000000005</v>
      </c>
      <c r="J197" s="6">
        <v>46.27</v>
      </c>
      <c r="K197" s="6">
        <v>31.81</v>
      </c>
      <c r="L197" s="6">
        <v>67.69</v>
      </c>
    </row>
    <row r="198" spans="3:12" ht="15.5" x14ac:dyDescent="0.35">
      <c r="C198" t="s">
        <v>214</v>
      </c>
      <c r="I198" s="6">
        <v>2.1800000000000002</v>
      </c>
      <c r="J198" s="5">
        <v>0</v>
      </c>
      <c r="K198" s="5">
        <v>0</v>
      </c>
      <c r="L198" s="5">
        <v>0</v>
      </c>
    </row>
    <row r="199" spans="3:12" ht="15.5" x14ac:dyDescent="0.35">
      <c r="C199" t="s">
        <v>215</v>
      </c>
      <c r="I199" s="6">
        <v>71.510000000000005</v>
      </c>
      <c r="J199" s="6">
        <v>46.27</v>
      </c>
      <c r="K199" s="6">
        <v>31.81</v>
      </c>
      <c r="L199" s="6">
        <v>67.69</v>
      </c>
    </row>
    <row r="200" spans="3:12" ht="15.5" x14ac:dyDescent="0.35">
      <c r="C200" t="s">
        <v>216</v>
      </c>
      <c r="I200" s="5">
        <v>27000000000</v>
      </c>
      <c r="J200" s="5">
        <v>26000000000</v>
      </c>
      <c r="L200" s="5">
        <v>112000000000</v>
      </c>
    </row>
    <row r="201" spans="3:12" ht="15.5" x14ac:dyDescent="0.35">
      <c r="C201" t="s">
        <v>217</v>
      </c>
    </row>
    <row r="202" spans="3:12" ht="15.5" x14ac:dyDescent="0.35">
      <c r="C202" t="s">
        <v>25</v>
      </c>
      <c r="I202" s="5">
        <v>27000000000</v>
      </c>
      <c r="J202" s="5">
        <v>26000000000</v>
      </c>
      <c r="L202" s="5">
        <v>112000000000</v>
      </c>
    </row>
    <row r="203" spans="3:12" ht="15.5" x14ac:dyDescent="0.35">
      <c r="C203" t="s">
        <v>22</v>
      </c>
      <c r="I203" s="5">
        <v>-165000000000</v>
      </c>
      <c r="J203" s="5">
        <v>-54000000000</v>
      </c>
      <c r="K203" s="5">
        <v>-73000000000</v>
      </c>
      <c r="L203" s="5">
        <v>39000000000</v>
      </c>
    </row>
    <row r="204" spans="3:12" ht="15.5" x14ac:dyDescent="0.35">
      <c r="C204" t="s">
        <v>218</v>
      </c>
      <c r="I204" s="5">
        <v>406000000000</v>
      </c>
      <c r="J204" s="5">
        <v>162000000000</v>
      </c>
      <c r="K204" s="5">
        <v>123000000000</v>
      </c>
      <c r="L204" s="5">
        <v>238000000000</v>
      </c>
    </row>
    <row r="205" spans="3:12" ht="15.5" x14ac:dyDescent="0.35">
      <c r="C205" t="s">
        <v>219</v>
      </c>
      <c r="I205" s="5">
        <v>4000000000</v>
      </c>
      <c r="J205" s="5">
        <v>48000000000</v>
      </c>
      <c r="K205" s="5">
        <v>181000000000</v>
      </c>
      <c r="L205" s="5">
        <v>2000000000</v>
      </c>
    </row>
    <row r="206" spans="3:12" ht="15.5" x14ac:dyDescent="0.35">
      <c r="C206" t="s">
        <v>220</v>
      </c>
      <c r="I206" s="5">
        <v>-3000000000</v>
      </c>
      <c r="J206" s="5">
        <v>-39000000000</v>
      </c>
      <c r="K206" s="5">
        <v>-12000000000</v>
      </c>
      <c r="L206" s="5">
        <v>-3000000000</v>
      </c>
    </row>
    <row r="207" spans="3:12" ht="15.5" x14ac:dyDescent="0.35">
      <c r="C207" t="s">
        <v>14</v>
      </c>
      <c r="I207" s="5">
        <v>1000000000</v>
      </c>
      <c r="J207" s="5">
        <v>8000000000</v>
      </c>
      <c r="K207" s="5">
        <v>169000000000</v>
      </c>
      <c r="L207" s="5">
        <v>-1000000000</v>
      </c>
    </row>
    <row r="208" spans="3:12" ht="15.5" x14ac:dyDescent="0.35">
      <c r="C208" t="s">
        <v>16</v>
      </c>
      <c r="I208" s="6">
        <v>0.25</v>
      </c>
      <c r="J208" s="6">
        <v>2.25</v>
      </c>
      <c r="K208" s="6">
        <v>48.53</v>
      </c>
      <c r="L208" s="6">
        <v>-0.36</v>
      </c>
    </row>
    <row r="210" spans="2:12" ht="15.5" x14ac:dyDescent="0.35">
      <c r="B210" t="s">
        <v>221</v>
      </c>
      <c r="C210" t="s">
        <v>222</v>
      </c>
      <c r="D210" s="5">
        <v>10000000000</v>
      </c>
      <c r="E210" s="5">
        <v>3000000000</v>
      </c>
      <c r="F210" s="5">
        <v>10000000000</v>
      </c>
      <c r="G210" s="5">
        <v>19000000000</v>
      </c>
      <c r="H210" s="5">
        <v>38000000000</v>
      </c>
      <c r="I210" s="5">
        <v>37000000000</v>
      </c>
      <c r="J210" s="5">
        <v>51000000000</v>
      </c>
      <c r="K210" s="5">
        <v>45000000000</v>
      </c>
      <c r="L210" s="5">
        <v>25000000000</v>
      </c>
    </row>
    <row r="211" spans="2:12" ht="15.5" x14ac:dyDescent="0.35">
      <c r="C211" t="s">
        <v>223</v>
      </c>
      <c r="H211" s="5">
        <v>41000000000</v>
      </c>
      <c r="I211" s="5">
        <v>37000000000</v>
      </c>
    </row>
    <row r="212" spans="2:12" ht="15.5" x14ac:dyDescent="0.35">
      <c r="C212" t="s">
        <v>224</v>
      </c>
      <c r="H212" s="5">
        <v>5</v>
      </c>
      <c r="I212" s="5">
        <v>5</v>
      </c>
    </row>
    <row r="213" spans="2:12" ht="15.5" x14ac:dyDescent="0.35">
      <c r="C213" t="s">
        <v>63</v>
      </c>
      <c r="H213" s="6">
        <v>0.75840000000000007</v>
      </c>
      <c r="I213" s="6">
        <v>0.78959999999999997</v>
      </c>
    </row>
    <row r="214" spans="2:12" ht="15.5" x14ac:dyDescent="0.35">
      <c r="C214" t="s">
        <v>225</v>
      </c>
      <c r="H214" s="6">
        <v>6.0999999999999999E-2</v>
      </c>
    </row>
    <row r="215" spans="2:12" ht="15.5" x14ac:dyDescent="0.35">
      <c r="C215" t="s">
        <v>43</v>
      </c>
      <c r="D215" s="6">
        <v>1.65</v>
      </c>
      <c r="E215" s="6">
        <v>0.52</v>
      </c>
      <c r="F215" s="6">
        <v>1.67</v>
      </c>
      <c r="G215" s="6">
        <v>3.23</v>
      </c>
      <c r="H215" s="6">
        <v>6.59</v>
      </c>
      <c r="I215" s="6">
        <v>6.33</v>
      </c>
      <c r="J215" s="6">
        <v>8.76</v>
      </c>
      <c r="K215" s="6">
        <v>7.83</v>
      </c>
      <c r="L215" s="6">
        <v>4.25</v>
      </c>
    </row>
    <row r="216" spans="2:12" ht="15.5" x14ac:dyDescent="0.35">
      <c r="C216" t="s">
        <v>226</v>
      </c>
      <c r="H216" s="6">
        <v>7.07</v>
      </c>
      <c r="I216" s="6">
        <v>6.33</v>
      </c>
    </row>
    <row r="217" spans="2:12" ht="15.5" x14ac:dyDescent="0.35">
      <c r="C217" t="s">
        <v>65</v>
      </c>
      <c r="H217" s="5">
        <v>5</v>
      </c>
      <c r="I217" s="5">
        <v>5</v>
      </c>
    </row>
    <row r="218" spans="2:12" ht="15.5" x14ac:dyDescent="0.35">
      <c r="C218" t="s">
        <v>227</v>
      </c>
      <c r="H218" s="6">
        <v>0.75840000000000007</v>
      </c>
      <c r="I218" s="6">
        <v>0.78959999999999997</v>
      </c>
    </row>
    <row r="219" spans="2:12" ht="15.5" x14ac:dyDescent="0.35">
      <c r="C219" t="s">
        <v>228</v>
      </c>
      <c r="H219" s="6">
        <v>6.0999999999999999E-2</v>
      </c>
    </row>
    <row r="220" spans="2:12" ht="15.5" x14ac:dyDescent="0.35">
      <c r="C220" t="s">
        <v>229</v>
      </c>
      <c r="D220" s="5">
        <v>1186000000000</v>
      </c>
      <c r="E220" s="5">
        <v>1007000000000</v>
      </c>
      <c r="F220" s="5">
        <v>884000000000</v>
      </c>
      <c r="G220" s="5">
        <v>977000000000</v>
      </c>
      <c r="H220" s="5">
        <v>4742000000000</v>
      </c>
      <c r="I220" s="5">
        <v>3831000000000</v>
      </c>
      <c r="J220" s="5">
        <v>3899000000000</v>
      </c>
      <c r="K220" s="5">
        <v>3489000000000</v>
      </c>
      <c r="L220" s="5">
        <v>3098000000000</v>
      </c>
    </row>
    <row r="221" spans="2:12" ht="15.5" x14ac:dyDescent="0.35">
      <c r="C221" t="s">
        <v>230</v>
      </c>
      <c r="H221" s="5">
        <v>4053000000000</v>
      </c>
      <c r="I221" s="5">
        <v>3831000000000</v>
      </c>
    </row>
    <row r="222" spans="2:12" ht="15.5" x14ac:dyDescent="0.35">
      <c r="C222" t="s">
        <v>231</v>
      </c>
      <c r="H222" s="5">
        <v>5</v>
      </c>
      <c r="I222" s="5">
        <v>5</v>
      </c>
    </row>
    <row r="223" spans="2:12" ht="15.5" x14ac:dyDescent="0.35">
      <c r="C223" t="s">
        <v>232</v>
      </c>
      <c r="H223" s="6">
        <v>0.75840000000000007</v>
      </c>
      <c r="I223" s="6">
        <v>0.78959999999999997</v>
      </c>
    </row>
    <row r="224" spans="2:12" ht="15.5" x14ac:dyDescent="0.35">
      <c r="C224" t="s">
        <v>233</v>
      </c>
      <c r="H224" s="6">
        <v>6.0999999999999999E-2</v>
      </c>
    </row>
    <row r="225" spans="3:9" ht="15.5" x14ac:dyDescent="0.35">
      <c r="C225" t="s">
        <v>234</v>
      </c>
      <c r="I225" s="6">
        <v>12.44</v>
      </c>
    </row>
    <row r="226" spans="3:9" ht="15.5" x14ac:dyDescent="0.35">
      <c r="C226" t="s">
        <v>235</v>
      </c>
      <c r="I226" s="6">
        <v>11.6</v>
      </c>
    </row>
    <row r="227" spans="3:9" ht="15.5" x14ac:dyDescent="0.35">
      <c r="C227" t="s">
        <v>236</v>
      </c>
      <c r="I227" s="6">
        <v>7.42</v>
      </c>
    </row>
    <row r="228" spans="3:9" ht="15.5" x14ac:dyDescent="0.35">
      <c r="C228" t="s">
        <v>237</v>
      </c>
      <c r="I228" s="6">
        <v>8.6199999999999999E-2</v>
      </c>
    </row>
    <row r="229" spans="3:9" ht="15.5" x14ac:dyDescent="0.35">
      <c r="C229" t="s">
        <v>238</v>
      </c>
      <c r="I229" s="6">
        <v>0.12</v>
      </c>
    </row>
    <row r="230" spans="3:9" ht="15.5" x14ac:dyDescent="0.35">
      <c r="C230" t="s">
        <v>239</v>
      </c>
      <c r="I230" s="6">
        <v>1.1200000000000001</v>
      </c>
    </row>
    <row r="231" spans="3:9" ht="15.5" x14ac:dyDescent="0.35">
      <c r="C231" t="s">
        <v>240</v>
      </c>
      <c r="I231" s="6">
        <v>7.13</v>
      </c>
    </row>
    <row r="232" spans="3:9" ht="15.5" x14ac:dyDescent="0.35">
      <c r="C232" t="s">
        <v>241</v>
      </c>
      <c r="I232" s="6">
        <v>7.51</v>
      </c>
    </row>
    <row r="233" spans="3:9" ht="15.5" x14ac:dyDescent="0.35">
      <c r="C233" t="s">
        <v>242</v>
      </c>
      <c r="I233" s="6">
        <v>7.17</v>
      </c>
    </row>
    <row r="234" spans="3:9" ht="15.5" x14ac:dyDescent="0.35">
      <c r="C234" t="s">
        <v>243</v>
      </c>
      <c r="I234" s="5">
        <v>5</v>
      </c>
    </row>
    <row r="235" spans="3:9" ht="15.5" x14ac:dyDescent="0.35">
      <c r="C235" t="s">
        <v>244</v>
      </c>
      <c r="I235" s="6">
        <v>-0.21</v>
      </c>
    </row>
    <row r="236" spans="3:9" ht="15.5" x14ac:dyDescent="0.35">
      <c r="C236" t="s">
        <v>245</v>
      </c>
      <c r="I236" s="6">
        <v>-3.09</v>
      </c>
    </row>
    <row r="237" spans="3:9" ht="15.5" x14ac:dyDescent="0.35">
      <c r="C237" t="s">
        <v>246</v>
      </c>
      <c r="I237" s="6">
        <v>7.07</v>
      </c>
    </row>
    <row r="238" spans="3:9" ht="15.5" x14ac:dyDescent="0.35">
      <c r="C238" t="s">
        <v>247</v>
      </c>
      <c r="I238" s="6">
        <v>6.59</v>
      </c>
    </row>
    <row r="239" spans="3:9" ht="15.5" x14ac:dyDescent="0.35">
      <c r="C239" t="s">
        <v>248</v>
      </c>
      <c r="I239" s="6">
        <v>698.84</v>
      </c>
    </row>
    <row r="240" spans="3:9" ht="15.5" x14ac:dyDescent="0.35">
      <c r="C240" t="s">
        <v>249</v>
      </c>
      <c r="D240" s="6">
        <v>34.020000000000003</v>
      </c>
    </row>
    <row r="241" spans="3:9" ht="15.5" x14ac:dyDescent="0.35">
      <c r="C241" t="s">
        <v>250</v>
      </c>
      <c r="I241" s="6">
        <v>73.23</v>
      </c>
    </row>
    <row r="242" spans="3:9" ht="15.5" x14ac:dyDescent="0.35">
      <c r="C242" t="s">
        <v>251</v>
      </c>
      <c r="I242" s="6">
        <v>10.91</v>
      </c>
    </row>
    <row r="243" spans="3:9" ht="15.5" x14ac:dyDescent="0.35">
      <c r="C243" t="s">
        <v>252</v>
      </c>
      <c r="D243" s="6">
        <v>3.94</v>
      </c>
    </row>
    <row r="244" spans="3:9" ht="15.5" x14ac:dyDescent="0.35">
      <c r="C244" t="s">
        <v>253</v>
      </c>
      <c r="D244" s="6">
        <v>2.31</v>
      </c>
    </row>
    <row r="245" spans="3:9" ht="15.5" x14ac:dyDescent="0.35">
      <c r="C245" t="s">
        <v>254</v>
      </c>
      <c r="D245" s="6">
        <v>0.08</v>
      </c>
    </row>
    <row r="246" spans="3:9" ht="15.5" x14ac:dyDescent="0.35">
      <c r="C246" t="s">
        <v>256</v>
      </c>
      <c r="D246" s="6">
        <v>0.34</v>
      </c>
    </row>
    <row r="247" spans="3:9" ht="15.5" x14ac:dyDescent="0.35">
      <c r="C247" t="s">
        <v>257</v>
      </c>
      <c r="D247" s="6">
        <v>0.05</v>
      </c>
    </row>
    <row r="248" spans="3:9" ht="15.5" x14ac:dyDescent="0.35">
      <c r="C248" t="s">
        <v>258</v>
      </c>
      <c r="D248" s="6">
        <v>1.44</v>
      </c>
    </row>
    <row r="249" spans="3:9" ht="15.5" x14ac:dyDescent="0.35">
      <c r="C249" t="s">
        <v>259</v>
      </c>
      <c r="I249" s="6">
        <v>7.47</v>
      </c>
    </row>
    <row r="250" spans="3:9" ht="15.5" x14ac:dyDescent="0.35">
      <c r="C250" t="s">
        <v>12</v>
      </c>
      <c r="D250" s="5">
        <v>2000000000</v>
      </c>
    </row>
    <row r="251" spans="3:9" ht="15.5" x14ac:dyDescent="0.35">
      <c r="C251" t="s">
        <v>260</v>
      </c>
      <c r="I251" s="6">
        <v>8.5299999999999994</v>
      </c>
    </row>
    <row r="252" spans="3:9" ht="15.5" x14ac:dyDescent="0.35">
      <c r="C252" t="s">
        <v>261</v>
      </c>
      <c r="I252" s="6">
        <v>6.7099999999999993E-2</v>
      </c>
    </row>
    <row r="253" spans="3:9" ht="15.5" x14ac:dyDescent="0.35">
      <c r="C253" t="s">
        <v>262</v>
      </c>
      <c r="I253" s="6">
        <v>9.6500000000000002E-2</v>
      </c>
    </row>
    <row r="254" spans="3:9" ht="15.5" x14ac:dyDescent="0.35">
      <c r="C254" t="s">
        <v>263</v>
      </c>
      <c r="I254" s="6">
        <v>0.12520000000000001</v>
      </c>
    </row>
    <row r="255" spans="3:9" ht="15.5" x14ac:dyDescent="0.35">
      <c r="C255" t="s">
        <v>264</v>
      </c>
      <c r="I255" s="6">
        <v>9.3599999999999989E-2</v>
      </c>
    </row>
    <row r="256" spans="3:9" ht="15.5" x14ac:dyDescent="0.35">
      <c r="C256" t="s">
        <v>265</v>
      </c>
      <c r="D256" s="6">
        <v>6.43</v>
      </c>
    </row>
    <row r="257" spans="3:9" ht="15.5" x14ac:dyDescent="0.35">
      <c r="C257" t="s">
        <v>266</v>
      </c>
      <c r="D257" s="6">
        <v>17.82</v>
      </c>
    </row>
    <row r="258" spans="3:9" ht="15.5" x14ac:dyDescent="0.35">
      <c r="C258" t="s">
        <v>340</v>
      </c>
      <c r="D258" s="6">
        <v>6.76</v>
      </c>
    </row>
    <row r="259" spans="3:9" ht="15.5" x14ac:dyDescent="0.35">
      <c r="C259" t="s">
        <v>267</v>
      </c>
      <c r="D259" s="6">
        <v>17.489999999999998</v>
      </c>
    </row>
    <row r="260" spans="3:9" ht="15.5" x14ac:dyDescent="0.35">
      <c r="C260" t="s">
        <v>268</v>
      </c>
      <c r="D260" s="6">
        <v>14.15</v>
      </c>
    </row>
    <row r="261" spans="3:9" ht="15.5" x14ac:dyDescent="0.35">
      <c r="C261" t="s">
        <v>269</v>
      </c>
      <c r="I261" s="6">
        <v>6.98</v>
      </c>
    </row>
    <row r="262" spans="3:9" ht="15.5" x14ac:dyDescent="0.35">
      <c r="C262" t="s">
        <v>270</v>
      </c>
      <c r="I262" s="6">
        <v>17.440000000000001</v>
      </c>
    </row>
    <row r="263" spans="3:9" ht="15.5" x14ac:dyDescent="0.35">
      <c r="C263" t="s">
        <v>39</v>
      </c>
      <c r="I263" s="5">
        <v>476000000000</v>
      </c>
    </row>
    <row r="264" spans="3:9" ht="15.5" x14ac:dyDescent="0.35">
      <c r="C264" t="s">
        <v>271</v>
      </c>
      <c r="I264" s="5">
        <v>351000000000</v>
      </c>
    </row>
    <row r="265" spans="3:9" ht="15.5" x14ac:dyDescent="0.35">
      <c r="C265" t="s">
        <v>272</v>
      </c>
      <c r="I265" s="5">
        <v>5800000000</v>
      </c>
    </row>
    <row r="266" spans="3:9" ht="15.5" x14ac:dyDescent="0.35">
      <c r="C266" t="s">
        <v>273</v>
      </c>
      <c r="I266" s="6">
        <v>0.2</v>
      </c>
    </row>
    <row r="267" spans="3:9" ht="15.5" x14ac:dyDescent="0.35">
      <c r="C267" t="s">
        <v>274</v>
      </c>
      <c r="D267" s="6">
        <v>6.1600000000000002E-2</v>
      </c>
    </row>
    <row r="268" spans="3:9" ht="15.5" x14ac:dyDescent="0.35">
      <c r="C268" t="s">
        <v>275</v>
      </c>
      <c r="D268" s="6">
        <v>1.15E-2</v>
      </c>
    </row>
    <row r="269" spans="3:9" ht="15.5" x14ac:dyDescent="0.35">
      <c r="C269" t="s">
        <v>276</v>
      </c>
      <c r="D269" s="6">
        <v>8.1000000000000013E-3</v>
      </c>
    </row>
    <row r="270" spans="3:9" ht="15.5" x14ac:dyDescent="0.35">
      <c r="C270" t="s">
        <v>277</v>
      </c>
      <c r="D270" s="6">
        <v>0.2311</v>
      </c>
    </row>
    <row r="271" spans="3:9" ht="15.5" x14ac:dyDescent="0.35">
      <c r="C271" t="s">
        <v>278</v>
      </c>
      <c r="D271" s="6">
        <v>0.28470000000000001</v>
      </c>
    </row>
    <row r="272" spans="3:9" ht="15.5" x14ac:dyDescent="0.35">
      <c r="C272" t="s">
        <v>279</v>
      </c>
      <c r="D272" s="6">
        <v>0.80709999999999993</v>
      </c>
    </row>
    <row r="273" spans="3:9" ht="15.5" x14ac:dyDescent="0.35">
      <c r="C273" t="s">
        <v>280</v>
      </c>
      <c r="I273" s="5">
        <v>5</v>
      </c>
    </row>
    <row r="274" spans="3:9" ht="15.5" x14ac:dyDescent="0.35">
      <c r="C274" t="s">
        <v>281</v>
      </c>
      <c r="I274" s="5">
        <v>5</v>
      </c>
    </row>
    <row r="275" spans="3:9" ht="15.5" x14ac:dyDescent="0.35">
      <c r="C275" t="s">
        <v>282</v>
      </c>
      <c r="I275" s="6">
        <v>0.75840000000000007</v>
      </c>
    </row>
    <row r="276" spans="3:9" ht="15.5" x14ac:dyDescent="0.35">
      <c r="C276" t="s">
        <v>283</v>
      </c>
      <c r="I276" s="6">
        <v>6.0999999999999999E-2</v>
      </c>
    </row>
    <row r="277" spans="3:9" ht="15.5" x14ac:dyDescent="0.35">
      <c r="C277" t="s">
        <v>284</v>
      </c>
      <c r="I277" t="s">
        <v>1006</v>
      </c>
    </row>
    <row r="278" spans="3:9" ht="15.5" x14ac:dyDescent="0.35">
      <c r="C278" t="s">
        <v>286</v>
      </c>
      <c r="I278" s="5">
        <v>7</v>
      </c>
    </row>
    <row r="279" spans="3:9" ht="15.5" x14ac:dyDescent="0.35">
      <c r="C279" t="s">
        <v>287</v>
      </c>
      <c r="I279" s="6">
        <v>0.17</v>
      </c>
    </row>
    <row r="280" spans="3:9" ht="15.5" x14ac:dyDescent="0.35">
      <c r="C280" t="s">
        <v>288</v>
      </c>
      <c r="I280" s="6">
        <v>0.38</v>
      </c>
    </row>
    <row r="281" spans="3:9" ht="15.5" x14ac:dyDescent="0.35">
      <c r="C281" t="s">
        <v>289</v>
      </c>
      <c r="I281" s="6">
        <v>0.56999999999999995</v>
      </c>
    </row>
    <row r="282" spans="3:9" ht="15.5" x14ac:dyDescent="0.35">
      <c r="C282" t="s">
        <v>290</v>
      </c>
      <c r="I282" s="6">
        <v>0.97</v>
      </c>
    </row>
    <row r="283" spans="3:9" ht="15.5" x14ac:dyDescent="0.35">
      <c r="C283" t="s">
        <v>291</v>
      </c>
      <c r="I283" s="6">
        <v>0.52</v>
      </c>
    </row>
    <row r="284" spans="3:9" ht="15.5" x14ac:dyDescent="0.35">
      <c r="C284" t="s">
        <v>292</v>
      </c>
      <c r="I284" s="6">
        <v>0.33</v>
      </c>
    </row>
    <row r="285" spans="3:9" ht="15.5" x14ac:dyDescent="0.35">
      <c r="C285" t="s">
        <v>293</v>
      </c>
      <c r="I285" s="5">
        <v>4053000000000</v>
      </c>
    </row>
    <row r="286" spans="3:9" ht="15.5" x14ac:dyDescent="0.35">
      <c r="C286" t="s">
        <v>294</v>
      </c>
      <c r="I286" s="5">
        <v>253000000000</v>
      </c>
    </row>
    <row r="287" spans="3:9" ht="15.5" x14ac:dyDescent="0.35">
      <c r="C287" t="s">
        <v>295</v>
      </c>
      <c r="I287" s="5">
        <v>80000000000</v>
      </c>
    </row>
    <row r="288" spans="3:9" ht="15.5" x14ac:dyDescent="0.35">
      <c r="C288" t="s">
        <v>296</v>
      </c>
      <c r="I288" s="5">
        <v>41000000000</v>
      </c>
    </row>
    <row r="289" spans="3:9" ht="15.5" x14ac:dyDescent="0.35">
      <c r="C289" t="s">
        <v>297</v>
      </c>
      <c r="D289" s="5">
        <v>197000000000</v>
      </c>
    </row>
    <row r="290" spans="3:9" ht="15.5" x14ac:dyDescent="0.35">
      <c r="C290" t="s">
        <v>298</v>
      </c>
      <c r="D290" s="5">
        <v>611000000000</v>
      </c>
    </row>
    <row r="291" spans="3:9" ht="15.5" x14ac:dyDescent="0.35">
      <c r="C291" t="s">
        <v>299</v>
      </c>
      <c r="D291" s="5">
        <v>146000000000</v>
      </c>
    </row>
    <row r="292" spans="3:9" ht="15.5" x14ac:dyDescent="0.35">
      <c r="C292" t="s">
        <v>206</v>
      </c>
      <c r="D292" s="5">
        <v>419000000000</v>
      </c>
    </row>
    <row r="293" spans="3:9" ht="15.5" x14ac:dyDescent="0.35">
      <c r="C293" t="s">
        <v>205</v>
      </c>
      <c r="I293" s="5">
        <v>425000000000</v>
      </c>
    </row>
    <row r="294" spans="3:9" ht="15.5" x14ac:dyDescent="0.35">
      <c r="C294" t="s">
        <v>203</v>
      </c>
      <c r="D294" s="5">
        <v>33000000000</v>
      </c>
    </row>
    <row r="295" spans="3:9" ht="15.5" x14ac:dyDescent="0.35">
      <c r="C295" t="s">
        <v>23</v>
      </c>
      <c r="D295" s="5">
        <v>33000000000</v>
      </c>
    </row>
    <row r="296" spans="3:9" ht="15.5" x14ac:dyDescent="0.35">
      <c r="C296" t="s">
        <v>20</v>
      </c>
      <c r="D296" s="5">
        <v>-165000000000</v>
      </c>
    </row>
    <row r="297" spans="3:9" ht="15.5" x14ac:dyDescent="0.35">
      <c r="C297" t="s">
        <v>300</v>
      </c>
      <c r="I297" s="5">
        <v>465000000000</v>
      </c>
    </row>
    <row r="298" spans="3:9" ht="15.5" x14ac:dyDescent="0.35">
      <c r="C298" t="s">
        <v>301</v>
      </c>
      <c r="I298" s="5">
        <v>67000000000</v>
      </c>
    </row>
    <row r="299" spans="3:9" ht="15.5" x14ac:dyDescent="0.35">
      <c r="C299" t="s">
        <v>302</v>
      </c>
      <c r="I299" s="5">
        <v>-3000000000</v>
      </c>
    </row>
    <row r="300" spans="3:9" ht="15.5" x14ac:dyDescent="0.35">
      <c r="C300" t="s">
        <v>303</v>
      </c>
      <c r="I300" s="5">
        <v>104000000000</v>
      </c>
    </row>
    <row r="301" spans="3:9" ht="15.5" x14ac:dyDescent="0.35">
      <c r="C301" t="s">
        <v>304</v>
      </c>
      <c r="I301" s="5">
        <v>-3000000000</v>
      </c>
    </row>
    <row r="302" spans="3:9" ht="15.5" x14ac:dyDescent="0.35">
      <c r="C302" t="s">
        <v>305</v>
      </c>
      <c r="I302" s="5">
        <v>63000000000</v>
      </c>
    </row>
  </sheetData>
  <pageMargins left="0.7" right="0.7" top="0.75" bottom="0.75" header="0.3" footer="0.3"/>
  <ignoredErrors>
    <ignoredError sqref="A1:L303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26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1007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1008</v>
      </c>
      <c r="D2" s="2" vm="136">
        <f ca="1">IFERROR(_xlfn.STOCKHISTORY("XIDX:" &amp; $C$1, D3, , 0, 0, 1), "Libur")</f>
        <v>8400</v>
      </c>
      <c r="H2" s="2" vm="136">
        <f ca="1">IFERROR(INDEX(D2:G2,COUNT(D2:G2)),"")</f>
        <v>8400</v>
      </c>
      <c r="I2" s="2" vm="137">
        <f ca="1">IFERROR(_xlfn.STOCKHISTORY("XIDX:" &amp; $C$1, I1, , 0, 0, 1), "Libur")</f>
        <v>5550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18527</v>
      </c>
      <c r="H4" s="2">
        <f>IFERROR(SUM(D4:G4)*(4/MAX(1,COUNT(D4:G4))),"")</f>
        <v>74108</v>
      </c>
      <c r="I4" s="2">
        <f>IFERROR(INDEX(I51:I500,MATCH($C$4,$C$51:$C$500,0)),"")</f>
        <v>131964</v>
      </c>
      <c r="J4" s="2">
        <f>IFERROR(INDEX(J51:J500,MATCH($C$4,$C$51:$C$500,0)),"")</f>
        <v>1749657</v>
      </c>
      <c r="K4" s="2">
        <f>IFERROR(INDEX(K51:K500,MATCH($C$4,$C$51:$C$500,0)),"")</f>
        <v>1749657</v>
      </c>
      <c r="L4" s="2">
        <f>IFERROR(INDEX(L51:L500,MATCH($C$4,$C$51:$C$500,0)),"")</f>
        <v>1394298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-5287425</v>
      </c>
      <c r="H5" s="2">
        <f>IFERROR(SUM(D5:G5)*(4/MAX(1,COUNT(D5:G5))),"")</f>
        <v>-21149700</v>
      </c>
      <c r="I5" s="2">
        <f>IFERROR(INDEX(I51:I500,MATCH($C$5,$C$51:$C$500,0)),"")</f>
        <v>-27329876</v>
      </c>
      <c r="J5" s="2">
        <f>IFERROR(INDEX(J51:J500,MATCH($C$5,$C$51:$C$500,0)),"")</f>
        <v>-13322017</v>
      </c>
      <c r="K5" s="2">
        <f>IFERROR(INDEX(K51:K500,MATCH($C$5,$C$51:$C$500,0)),"")</f>
        <v>-13322017</v>
      </c>
      <c r="L5" s="2">
        <f>IFERROR(INDEX(L51:L500,MATCH($C$5,$C$51:$C$500,0)),"")</f>
        <v>-6867874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380937918</v>
      </c>
      <c r="H6" s="2">
        <f>IFERROR(INDEX(D6:G6,COUNT(D6:G6)),"")</f>
        <v>380937918</v>
      </c>
      <c r="I6" s="2">
        <f>IFERROR(INDEX(I51:I500,MATCH($C$6,$C$51:$C$500,0)),"")</f>
        <v>380937918</v>
      </c>
      <c r="J6" s="2">
        <f>IFERROR(INDEX(J51:J500,MATCH($C$6,$C$51:$C$500,0)),"")</f>
        <v>273036615</v>
      </c>
      <c r="K6" s="2">
        <f>IFERROR(INDEX(K51:K500,MATCH($C$6,$C$51:$C$500,0)),"")</f>
        <v>155195142</v>
      </c>
      <c r="L6" s="2">
        <f>IFERROR(INDEX(L51:L500,MATCH($C$6,$C$51:$C$500,0)),"")</f>
        <v>166332029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16.18</v>
      </c>
      <c r="H7" s="3">
        <f>IFERROR(INDEX(D7:G7,COUNT(D7:G7)),"")</f>
        <v>16.18</v>
      </c>
      <c r="I7" s="3">
        <f>IFERROR(INDEX(I51:I500,MATCH($C$7,$C$51:$C$500,0))/1000000000,"")</f>
        <v>16.18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-971000000000</v>
      </c>
      <c r="H8" s="2">
        <f>IFERROR(INDEX(D8:G8,COUNT(D8:G8)),"")</f>
        <v>-971000000000</v>
      </c>
      <c r="I8" s="2">
        <f>IFERROR(INDEX(I51:I500,MATCH($C$8,$C$51:$C$500,0)),"")</f>
        <v>-3290000000000</v>
      </c>
      <c r="J8" s="2">
        <f>IFERROR(INDEX(J51:J500,MATCH($C$8,$C$51:$C$500,0)),"")</f>
        <v>-1637000000000</v>
      </c>
      <c r="K8" s="2">
        <f>IFERROR(INDEX(K51:K500,MATCH($C$8,$C$51:$C$500,0)),"")</f>
        <v>-1564000000000</v>
      </c>
      <c r="L8" s="2">
        <f>IFERROR(INDEX(L51:L500,MATCH($C$8,$C$51:$C$500,0)),"")</f>
        <v>-869000000000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-60</v>
      </c>
      <c r="H9" s="3">
        <f>IFERROR(INDEX(D9:G9,COUNT(D9:G9)),"")</f>
        <v>-60</v>
      </c>
      <c r="I9" s="3">
        <f>IFERROR(INDEX(I51:I500,MATCH($C$9,$C$51:$C$500,0)),"")</f>
        <v>-203.35</v>
      </c>
      <c r="J9" s="3">
        <f>IFERROR(INDEX(J51:J500,MATCH($C$9,$C$51:$C$500,0)),"")</f>
        <v>-14630063.779999999</v>
      </c>
      <c r="K9" s="3">
        <f>IFERROR(INDEX(K51:K500,MATCH($C$9,$C$51:$C$500,0)),"")</f>
        <v>-15611465.630000001</v>
      </c>
      <c r="L9" s="3">
        <f>IFERROR(INDEX(L51:L500,MATCH($C$9,$C$51:$C$500,0)),"")</f>
        <v>-8674950.5</v>
      </c>
    </row>
    <row r="10" spans="1:12" ht="15.5" x14ac:dyDescent="0.35">
      <c r="C10" t="s">
        <v>17</v>
      </c>
      <c r="D10" s="3">
        <f ca="1">IFERROR(IF(D9=0,"",D2/D9),"")</f>
        <v>-140</v>
      </c>
      <c r="I10" s="3">
        <f ca="1">IFERROR(IF(I9=0,"",I2/I9),"")</f>
        <v>-27.292844848782888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45308297</v>
      </c>
      <c r="H11" s="2">
        <f>IFERROR(INDEX(D11:G11,COUNT(D11:G11)),"")</f>
        <v>45308297</v>
      </c>
      <c r="I11" s="2">
        <f>IFERROR(INDEX(I51:I500,MATCH($C$11,$C$51:$C$500,0)),"")</f>
        <v>45308297</v>
      </c>
      <c r="J11" s="2">
        <f>IFERROR(INDEX(J51:J500,MATCH($C$11,$C$51:$C$500,0)),"")</f>
        <v>67334348</v>
      </c>
      <c r="K11" s="2">
        <f>IFERROR(INDEX(K51:K500,MATCH($C$11,$C$51:$C$500,0)),"")</f>
        <v>12351287</v>
      </c>
      <c r="L11" s="2">
        <f>IFERROR(INDEX(L51:L500,MATCH($C$11,$C$51:$C$500,0)),"")</f>
        <v>5581506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3596000000000</v>
      </c>
      <c r="H12" s="2">
        <f>IFERROR(INDEX(D12:G12,COUNT(D12:G12)),"")</f>
        <v>3596000000000</v>
      </c>
      <c r="I12" s="2">
        <f>IFERROR(INDEX(I51:I500,MATCH($C$12,$C$51:$C$500,0)),"")</f>
        <v>3596000000000</v>
      </c>
      <c r="J12" s="2">
        <f>IFERROR(INDEX(J51:J500,MATCH($C$12,$C$51:$C$500,0)),"")</f>
        <v>-1020000000000</v>
      </c>
      <c r="K12" s="2">
        <f>IFERROR(INDEX(K51:K500,MATCH($C$12,$C$51:$C$500,0)),"")</f>
        <v>-191000000000</v>
      </c>
      <c r="L12" s="2">
        <f>IFERROR(INDEX(L51:L500,MATCH($C$12,$C$51:$C$500,0)),"")</f>
        <v>-87000000000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4354000000000</v>
      </c>
      <c r="H13" s="2">
        <f>IFERROR(INDEX(D13:G13,COUNT(D13:G13)),"")</f>
        <v>4354000000000</v>
      </c>
      <c r="I13" s="2">
        <f>IFERROR(INDEX(I51:I500,MATCH($C$13,$C$51:$C$500,0)),"")</f>
        <v>4354000000000</v>
      </c>
      <c r="J13" s="2">
        <f>IFERROR(INDEX(J51:J500,MATCH($C$13,$C$51:$C$500,0)),"")</f>
        <v>68000000000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26</v>
      </c>
      <c r="D14" s="2">
        <f>IFERROR(INDEX(D51:D500,MATCH($C$14,$C$51:$C$500,0)),"")</f>
        <v>-2637989</v>
      </c>
      <c r="H14" s="2">
        <f>IFERROR(SUM(D14:G14)*(4/MAX(1,COUNT(D14:G14))),"")</f>
        <v>-10551956</v>
      </c>
      <c r="I14" s="2">
        <f>IFERROR(INDEX(I51:I500,MATCH($C$14,$C$51:$C$500,0)),"")</f>
        <v>-14724113</v>
      </c>
      <c r="J14" s="2">
        <f>IFERROR(INDEX(J51:J500,MATCH($C$14,$C$51:$C$500,0)),"")</f>
        <v>-20673114</v>
      </c>
      <c r="K14" s="2">
        <f>IFERROR(INDEX(K51:K500,MATCH($C$14,$C$51:$C$500,0)),"")</f>
        <v>-19755579</v>
      </c>
      <c r="L14" s="2">
        <f>IFERROR(INDEX(L51:L500,MATCH($C$14,$C$51:$C$500,0)),"")</f>
        <v>-8806096</v>
      </c>
    </row>
    <row r="15" spans="1:1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0</v>
      </c>
      <c r="J15" s="2">
        <f>IFERROR(INDEX(J51:J500,MATCH($C$15,$C$51:$C$500,0)),"")</f>
        <v>0</v>
      </c>
      <c r="K15" s="2">
        <f>IFERROR(INDEX(K51:K500,MATCH($C$15,$C$51:$C$500,0)),"")</f>
        <v>0</v>
      </c>
      <c r="L15" s="2">
        <f>IFERROR(INDEX(L51:L500,MATCH($C$15,$C$51:$C$500,0)),"")</f>
        <v>0</v>
      </c>
    </row>
    <row r="16" spans="1:12" ht="15.5" x14ac:dyDescent="0.35">
      <c r="C16" t="s">
        <v>28</v>
      </c>
      <c r="D16" s="2">
        <f>IFERROR(INDEX(D51:D500,MATCH($C$16,$C$51:$C$500,0)),"")</f>
        <v>-5214700</v>
      </c>
      <c r="H16" s="2">
        <f>IFERROR(SUM(D16:G16)*(4/MAX(1,COUNT(D16:G16))),"")</f>
        <v>-20858800</v>
      </c>
      <c r="I16" s="2">
        <f>IFERROR(INDEX(I51:I500,MATCH($C$16,$C$51:$C$500,0)),"")</f>
        <v>-27494518</v>
      </c>
      <c r="J16" s="2">
        <f>IFERROR(INDEX(J51:J500,MATCH($C$16,$C$51:$C$500,0)),"")</f>
        <v>-12700167</v>
      </c>
      <c r="K16" s="2">
        <f>IFERROR(INDEX(K51:K500,MATCH($C$16,$C$51:$C$500,0)),"")</f>
        <v>-12700167</v>
      </c>
      <c r="L16" s="2">
        <f>IFERROR(INDEX(L51:L500,MATCH($C$16,$C$51:$C$500,0)),"")</f>
        <v>-6836952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</row>
    <row r="19" spans="1:12" ht="15.5" x14ac:dyDescent="0.35">
      <c r="A19" t="s">
        <v>36</v>
      </c>
      <c r="C19" t="s">
        <v>37</v>
      </c>
    </row>
    <row r="20" spans="1:12" ht="15.5" x14ac:dyDescent="0.35">
      <c r="A20" t="s">
        <v>38</v>
      </c>
      <c r="C20" t="s">
        <v>39</v>
      </c>
      <c r="D20" s="2">
        <f ca="1">IFERROR(D21*D2,"")</f>
        <v>135912000000000</v>
      </c>
      <c r="H20" s="2">
        <f ca="1">IFERROR(H21*H2,"")</f>
        <v>135912000000000</v>
      </c>
      <c r="I20" s="2">
        <f ca="1">IFERROR(I21*I2,"")</f>
        <v>89799000000000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16180000000</v>
      </c>
      <c r="H21" s="2">
        <f>IFERROR(INDEX(D21:G21,COUNT(D21:G21)),"")</f>
        <v>16180000000</v>
      </c>
      <c r="I21" s="2">
        <f>IFERROR(INDEX(I51:I500,MATCH($C$7,$C$51:$C$500,0)),"")</f>
        <v>16180000000</v>
      </c>
      <c r="J21" s="2">
        <f>IFERROR(INDEX(J51:J500,MATCH($C$7,$C$51:$C$500,0)),"")</f>
        <v>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40</v>
      </c>
      <c r="C23" t="s">
        <v>41</v>
      </c>
      <c r="D23" s="3">
        <f>IFERROR(D5/D6*100,"")</f>
        <v>-1.3880017583337556</v>
      </c>
      <c r="H23" s="3">
        <f>IFERROR(H5/H6*100,"")</f>
        <v>-5.5520070333350224</v>
      </c>
      <c r="I23" s="3">
        <f>IFERROR(I5/I6*100,"")</f>
        <v>-7.1743648265542319</v>
      </c>
      <c r="J23" s="3">
        <f>IFERROR(J5/J6*100,"")</f>
        <v>-4.8792053036549694</v>
      </c>
      <c r="K23" s="3">
        <f>IFERROR(K5/K6*100,"")</f>
        <v>-8.5840425340117932</v>
      </c>
      <c r="L23" s="3">
        <f>IFERROR(L5/L6*100,"")</f>
        <v>-4.1290147431556914</v>
      </c>
    </row>
    <row r="24" spans="1:12" ht="15.5" x14ac:dyDescent="0.35">
      <c r="C24" t="s">
        <v>42</v>
      </c>
      <c r="D24" s="4">
        <f>IFERROR(_xlfn.RRI(5,I23,D23),"")</f>
        <v>-0.28001854236132462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43</v>
      </c>
      <c r="C25" t="s">
        <v>44</v>
      </c>
      <c r="D25" s="3">
        <f>IFERROR(INDEX(D51:D500,MATCH($A$25,$C$51:$C$500,0)),"")</f>
        <v>-5.9</v>
      </c>
      <c r="H25" s="3">
        <f>IFERROR(INDEX(D25:G25,COUNT(D25:G25)),"")</f>
        <v>-5.9</v>
      </c>
      <c r="I25" s="3">
        <f>IFERROR(INDEX(I51:I500,MATCH($C$25,$C$51:$C$500,0)),"")</f>
        <v>-28</v>
      </c>
      <c r="J25" s="3">
        <f>IFERROR(INDEX(J51:J500,MATCH($C$25,$C$51:$C$500,0)),"")</f>
        <v>-1799273.11</v>
      </c>
      <c r="K25" s="3">
        <f>IFERROR(INDEX(K51:K500,MATCH($C$25,$C$51:$C$500,0)),"")</f>
        <v>-1933768.84</v>
      </c>
      <c r="L25" s="3">
        <f>IFERROR(INDEX(L51:L500,MATCH($C$25,$C$51:$C$500,0)),"")</f>
        <v>-1015103.91</v>
      </c>
    </row>
    <row r="26" spans="1:12" ht="15.5" x14ac:dyDescent="0.35">
      <c r="C26" t="s">
        <v>45</v>
      </c>
      <c r="D26" s="4">
        <f>IFERROR(_xlfn.RRI(5,I25,D25),"")</f>
        <v>-0.26761608748069843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46</v>
      </c>
      <c r="D27" s="3">
        <f>IFERROR(D4/D21,"")</f>
        <v>1.1450556242274413E-6</v>
      </c>
      <c r="H27" s="3">
        <f>IFERROR(H4/H21,"")</f>
        <v>4.5802224969097651E-6</v>
      </c>
      <c r="I27" s="3">
        <f>IFERROR(I4/I21,"")</f>
        <v>8.1559950556242276E-6</v>
      </c>
      <c r="J27" s="3" t="str">
        <f>IFERROR(J4/J21,"")</f>
        <v/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47</v>
      </c>
      <c r="D28" s="4">
        <f>IFERROR(_xlfn.RRI(5,I27,D27),"")</f>
        <v>-0.32474170774428623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48</v>
      </c>
      <c r="H29" s="4">
        <f>IFERROR(((H25-I25)/I25)*100%,"")</f>
        <v>-0.78928571428571437</v>
      </c>
      <c r="I29" s="4">
        <f>IFERROR(((I25-J25)/J25)*100%,"")</f>
        <v>-0.99998443816014126</v>
      </c>
      <c r="J29" s="4">
        <f>IFERROR(((J25-K25)/K25)*100%,"")</f>
        <v>-6.9551089674192892E-2</v>
      </c>
      <c r="K29" s="4">
        <f>IFERROR(((K25-L25)/L25)*100%,"")</f>
        <v>0.90499595258183962</v>
      </c>
      <c r="L29" s="4" t="str">
        <f>IFERROR(((L25-M25)/M25)*100%,"")</f>
        <v/>
      </c>
    </row>
    <row r="30" spans="1:12" ht="15.5" x14ac:dyDescent="0.35">
      <c r="C30" t="s">
        <v>49</v>
      </c>
      <c r="H30" s="4">
        <f>IFERROR(((H27-I27)/I27)*100%,"")</f>
        <v>-0.43842260010305845</v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393.6</v>
      </c>
      <c r="H32" s="3">
        <f>IFERROR(INDEX(D32:G32,COUNT(D32:G32)),"")</f>
        <v>393.6</v>
      </c>
      <c r="I32" s="3">
        <f>IFERROR(INDEX(I51:I500,MATCH($C$32,$C$51:$C$500,0)),"")</f>
        <v>393.6</v>
      </c>
      <c r="J32" s="3">
        <f>IFERROR(INDEX(J51:J500,MATCH($C$32,$C$51:$C$500,0)),"")</f>
        <v>39425652.409999996</v>
      </c>
      <c r="K32" s="3">
        <f>IFERROR(INDEX(K51:K500,MATCH($C$32,$C$51:$C$500,0)),"")</f>
        <v>23916942.59</v>
      </c>
      <c r="L32" s="3">
        <f>IFERROR(INDEX(L51:L500,MATCH($C$32,$C$51:$C$500,0)),"")</f>
        <v>25887141.440000001</v>
      </c>
    </row>
    <row r="33" spans="1:12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14.1</v>
      </c>
      <c r="H33" s="3">
        <f>IFERROR(INDEX(D33:G33,COUNT(D33:G33)),"")</f>
        <v>14.1</v>
      </c>
      <c r="I33" s="3">
        <f>IFERROR(INDEX(I51:I500,MATCH($C$33,$C$51:$C$500,0)),"")</f>
        <v>14.1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-1033.52</v>
      </c>
      <c r="H34" s="3">
        <f>IFERROR(INDEX(D34:G34,COUNT(D34:G34)),"")</f>
        <v>-1033.52</v>
      </c>
      <c r="I34" s="3">
        <f>IFERROR(INDEX(I51:I500,MATCH($C$34,$C$51:$C$500,0)),"")</f>
        <v>-198.21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290799.21000000002</v>
      </c>
      <c r="H35" s="3">
        <f>IFERROR(INDEX(D35:G35,COUNT(D35:G35)),"")</f>
        <v>290799.21000000002</v>
      </c>
      <c r="I35" s="3">
        <f>IFERROR(INDEX(I51:I500,MATCH($C$35,$C$51:$C$500,0)),"")</f>
        <v>41298.14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67</v>
      </c>
      <c r="E50" t="s">
        <v>68</v>
      </c>
      <c r="F50" t="s">
        <v>668</v>
      </c>
      <c r="G50" t="s">
        <v>669</v>
      </c>
      <c r="H50" t="s">
        <v>670</v>
      </c>
      <c r="I50" t="s">
        <v>31</v>
      </c>
      <c r="J50" t="s">
        <v>32</v>
      </c>
      <c r="K50" t="s">
        <v>33</v>
      </c>
      <c r="L50" t="s">
        <v>34</v>
      </c>
    </row>
    <row r="51" spans="2:12" ht="15.5" x14ac:dyDescent="0.35">
      <c r="B51" t="s">
        <v>71</v>
      </c>
      <c r="C51" t="s">
        <v>5</v>
      </c>
      <c r="D51" s="5">
        <v>18527</v>
      </c>
      <c r="E51" s="5">
        <v>113437</v>
      </c>
      <c r="I51" s="5">
        <v>131964</v>
      </c>
      <c r="J51" s="5">
        <v>1749657</v>
      </c>
      <c r="K51" s="5">
        <v>1749657</v>
      </c>
      <c r="L51" s="5">
        <v>1394298</v>
      </c>
    </row>
    <row r="52" spans="2:12" ht="15.5" x14ac:dyDescent="0.35">
      <c r="C52" t="s">
        <v>72</v>
      </c>
      <c r="D52" s="5">
        <v>-192788</v>
      </c>
      <c r="E52" s="5">
        <v>-85171</v>
      </c>
      <c r="I52" s="5">
        <v>-277959</v>
      </c>
      <c r="J52" s="5">
        <v>-1180097</v>
      </c>
      <c r="K52" s="5">
        <v>-1180097</v>
      </c>
      <c r="L52" s="5">
        <v>-935528</v>
      </c>
    </row>
    <row r="53" spans="2:12" ht="15.5" x14ac:dyDescent="0.35">
      <c r="C53" t="s">
        <v>73</v>
      </c>
      <c r="D53" s="5">
        <v>-174261</v>
      </c>
      <c r="E53" s="5">
        <v>28266</v>
      </c>
      <c r="I53" s="5">
        <v>-145995</v>
      </c>
      <c r="J53" s="5">
        <v>569560</v>
      </c>
      <c r="K53" s="5">
        <v>569560</v>
      </c>
      <c r="L53" s="5">
        <v>458770</v>
      </c>
    </row>
    <row r="54" spans="2:12" ht="15.5" x14ac:dyDescent="0.35">
      <c r="C54" t="s">
        <v>74</v>
      </c>
      <c r="D54" s="5">
        <v>-6522378</v>
      </c>
      <c r="E54" s="5">
        <v>-10837578</v>
      </c>
      <c r="F54" s="5">
        <v>-7886606</v>
      </c>
      <c r="G54" s="5">
        <v>-5349680</v>
      </c>
      <c r="I54" s="5">
        <v>-25246562</v>
      </c>
      <c r="J54" s="5">
        <v>-15503456</v>
      </c>
      <c r="K54" s="5">
        <v>-15503456</v>
      </c>
      <c r="L54" s="5">
        <v>-10589281</v>
      </c>
    </row>
    <row r="55" spans="2:12" ht="15.5" x14ac:dyDescent="0.35">
      <c r="C55" t="s">
        <v>75</v>
      </c>
    </row>
    <row r="56" spans="2:12" ht="15.5" x14ac:dyDescent="0.35">
      <c r="C56" t="s">
        <v>77</v>
      </c>
      <c r="D56" s="5">
        <v>-5611551</v>
      </c>
      <c r="E56" s="5">
        <v>-1321578</v>
      </c>
      <c r="F56" s="5">
        <v>-2552507</v>
      </c>
      <c r="G56" s="5">
        <v>-43054</v>
      </c>
      <c r="I56" s="5">
        <v>-9485636</v>
      </c>
      <c r="J56" s="5">
        <v>-1019359</v>
      </c>
      <c r="K56" s="5">
        <v>-1019359</v>
      </c>
      <c r="L56" s="5">
        <v>-2169933</v>
      </c>
    </row>
    <row r="57" spans="2:12" ht="15.5" x14ac:dyDescent="0.35">
      <c r="C57" t="s">
        <v>26</v>
      </c>
      <c r="D57" s="5">
        <v>-2637989</v>
      </c>
      <c r="E57" s="5">
        <v>-7406069</v>
      </c>
      <c r="F57" s="5">
        <v>-4680055</v>
      </c>
      <c r="G57" s="5">
        <v>-5720600</v>
      </c>
      <c r="I57" s="5">
        <v>-14724113</v>
      </c>
      <c r="J57" s="5">
        <v>-20673114</v>
      </c>
      <c r="K57" s="5">
        <v>-19755579</v>
      </c>
      <c r="L57" s="5">
        <v>-8806096</v>
      </c>
    </row>
    <row r="58" spans="2:12" ht="15.5" x14ac:dyDescent="0.35">
      <c r="C58" t="s">
        <v>366</v>
      </c>
      <c r="D58" s="5">
        <v>1208599</v>
      </c>
      <c r="G58" s="5">
        <v>687945</v>
      </c>
      <c r="I58" s="5">
        <v>1208599</v>
      </c>
      <c r="J58" s="5">
        <v>687945</v>
      </c>
    </row>
    <row r="59" spans="2:12" ht="15.5" x14ac:dyDescent="0.35">
      <c r="C59" t="s">
        <v>78</v>
      </c>
      <c r="D59" s="5">
        <v>-1501</v>
      </c>
      <c r="E59" s="5">
        <v>-113</v>
      </c>
      <c r="F59" s="5">
        <v>-576</v>
      </c>
      <c r="G59" s="5">
        <v>-746</v>
      </c>
      <c r="I59" s="5">
        <v>-2190</v>
      </c>
      <c r="J59" s="5">
        <v>-236</v>
      </c>
      <c r="K59" s="5">
        <v>-236</v>
      </c>
      <c r="L59" s="5">
        <v>-699</v>
      </c>
    </row>
    <row r="60" spans="2:12" ht="15.5" x14ac:dyDescent="0.35">
      <c r="C60" t="s">
        <v>79</v>
      </c>
      <c r="D60" s="5">
        <v>-6696639</v>
      </c>
      <c r="E60" s="5">
        <v>-10809312</v>
      </c>
      <c r="F60" s="5">
        <v>-7886606</v>
      </c>
      <c r="G60" s="5">
        <v>-5349680</v>
      </c>
      <c r="I60" s="5">
        <v>-25392557</v>
      </c>
      <c r="J60" s="5">
        <v>-14933896</v>
      </c>
      <c r="K60" s="5">
        <v>-14933896</v>
      </c>
      <c r="L60" s="5">
        <v>-10130511</v>
      </c>
    </row>
    <row r="61" spans="2:12" ht="15.5" x14ac:dyDescent="0.35">
      <c r="C61" t="s">
        <v>80</v>
      </c>
      <c r="D61" s="5">
        <v>1481939</v>
      </c>
      <c r="E61" s="5">
        <v>-2258121</v>
      </c>
      <c r="F61" s="5">
        <v>-1325779</v>
      </c>
      <c r="G61" s="5">
        <v>1261645</v>
      </c>
      <c r="I61" s="5">
        <v>-2101961</v>
      </c>
      <c r="J61" s="5">
        <v>2233729</v>
      </c>
      <c r="K61" s="5">
        <v>2233729</v>
      </c>
      <c r="L61" s="5">
        <v>3293559</v>
      </c>
    </row>
    <row r="62" spans="2:12" ht="15.5" x14ac:dyDescent="0.35">
      <c r="C62" t="s">
        <v>81</v>
      </c>
      <c r="D62" s="5">
        <v>1481939</v>
      </c>
      <c r="E62" s="5">
        <v>-2258121</v>
      </c>
      <c r="F62" s="5">
        <v>-1325779</v>
      </c>
      <c r="G62" s="5">
        <v>1261645</v>
      </c>
      <c r="I62" s="5">
        <v>-2101961</v>
      </c>
      <c r="J62" s="5">
        <v>2233729</v>
      </c>
      <c r="K62" s="5">
        <v>2233729</v>
      </c>
      <c r="L62" s="5">
        <v>3293559</v>
      </c>
    </row>
    <row r="63" spans="2:12" ht="15.5" x14ac:dyDescent="0.35">
      <c r="C63" t="s">
        <v>28</v>
      </c>
      <c r="D63" s="5">
        <v>-5214700</v>
      </c>
      <c r="E63" s="5">
        <v>-13067433</v>
      </c>
      <c r="F63" s="5">
        <v>-9212385</v>
      </c>
      <c r="G63" s="5">
        <v>-4088035</v>
      </c>
      <c r="I63" s="5">
        <v>-27494518</v>
      </c>
      <c r="J63" s="5">
        <v>-12700167</v>
      </c>
      <c r="K63" s="5">
        <v>-12700167</v>
      </c>
      <c r="L63" s="5">
        <v>-6836952</v>
      </c>
    </row>
    <row r="64" spans="2:12" ht="15.5" x14ac:dyDescent="0.35">
      <c r="C64" t="s">
        <v>27</v>
      </c>
    </row>
    <row r="65" spans="2:12" ht="15.5" x14ac:dyDescent="0.35">
      <c r="C65" t="s">
        <v>308</v>
      </c>
      <c r="D65" s="5">
        <v>-5214700</v>
      </c>
      <c r="E65" s="5">
        <v>-13067433</v>
      </c>
      <c r="F65" s="5">
        <v>-9212385</v>
      </c>
      <c r="G65" s="5">
        <v>-4088035</v>
      </c>
      <c r="I65" s="5">
        <v>-27494518</v>
      </c>
      <c r="J65" s="5">
        <v>-12700167</v>
      </c>
      <c r="K65" s="5">
        <v>-12700167</v>
      </c>
      <c r="L65" s="5">
        <v>-6836952</v>
      </c>
    </row>
    <row r="66" spans="2:12" ht="15.5" x14ac:dyDescent="0.35">
      <c r="C66" t="s">
        <v>309</v>
      </c>
    </row>
    <row r="67" spans="2:12" ht="15.5" x14ac:dyDescent="0.35">
      <c r="C67" t="s">
        <v>85</v>
      </c>
      <c r="D67" s="5">
        <v>-5214700</v>
      </c>
      <c r="E67" s="5">
        <v>-13067433</v>
      </c>
      <c r="F67" s="5">
        <v>-9212385</v>
      </c>
      <c r="G67" s="5">
        <v>-4088035</v>
      </c>
      <c r="I67" s="5">
        <v>-27494518</v>
      </c>
      <c r="J67" s="5">
        <v>-12700167</v>
      </c>
      <c r="K67" s="5">
        <v>-12700167</v>
      </c>
      <c r="L67" s="5">
        <v>-6836952</v>
      </c>
    </row>
    <row r="68" spans="2:12" ht="15.5" x14ac:dyDescent="0.35">
      <c r="C68" t="s">
        <v>86</v>
      </c>
      <c r="D68" s="5">
        <v>-74226</v>
      </c>
      <c r="E68" s="5">
        <v>759587</v>
      </c>
      <c r="F68" s="5">
        <v>-522909</v>
      </c>
      <c r="G68" s="5">
        <v>-188866</v>
      </c>
      <c r="I68" s="5">
        <v>162452</v>
      </c>
      <c r="J68" s="5">
        <v>-622086</v>
      </c>
      <c r="K68" s="5">
        <v>-622086</v>
      </c>
      <c r="L68" s="5">
        <v>-31621</v>
      </c>
    </row>
    <row r="69" spans="2:12" ht="15.5" x14ac:dyDescent="0.35">
      <c r="C69" t="s">
        <v>87</v>
      </c>
      <c r="D69" s="5">
        <v>-5288926</v>
      </c>
      <c r="E69" s="5">
        <v>-12307846</v>
      </c>
      <c r="F69" s="5">
        <v>-9735294</v>
      </c>
      <c r="G69" s="5">
        <v>-4276901</v>
      </c>
      <c r="I69" s="5">
        <v>-27332066</v>
      </c>
      <c r="J69" s="5">
        <v>-13322253</v>
      </c>
      <c r="K69" s="5">
        <v>-13322253</v>
      </c>
      <c r="L69" s="5">
        <v>-6868573</v>
      </c>
    </row>
    <row r="70" spans="2:12" ht="15.5" x14ac:dyDescent="0.35">
      <c r="C70" t="s">
        <v>88</v>
      </c>
      <c r="D70" s="5">
        <v>-5214700</v>
      </c>
      <c r="E70" s="5">
        <v>-13067433</v>
      </c>
      <c r="F70" s="5">
        <v>-9212385</v>
      </c>
      <c r="G70" s="5">
        <v>-4088035</v>
      </c>
      <c r="I70" s="5">
        <v>-27494518</v>
      </c>
      <c r="J70" s="5">
        <v>-12700167</v>
      </c>
      <c r="K70" s="5">
        <v>-12700167</v>
      </c>
      <c r="L70" s="5">
        <v>-6836952</v>
      </c>
    </row>
    <row r="71" spans="2:12" ht="15.5" x14ac:dyDescent="0.35">
      <c r="C71" t="s">
        <v>7</v>
      </c>
      <c r="D71" s="5">
        <v>-5287425</v>
      </c>
      <c r="E71" s="5">
        <v>-12307733</v>
      </c>
      <c r="F71" s="5">
        <v>-9734718</v>
      </c>
      <c r="G71" s="5">
        <v>-4276155</v>
      </c>
      <c r="I71" s="5">
        <v>-27329876</v>
      </c>
      <c r="J71" s="5">
        <v>-13322017</v>
      </c>
      <c r="K71" s="5">
        <v>-13322017</v>
      </c>
      <c r="L71" s="5">
        <v>-6867874</v>
      </c>
    </row>
    <row r="72" spans="2:12" ht="15.5" x14ac:dyDescent="0.35">
      <c r="C72" t="s">
        <v>90</v>
      </c>
      <c r="D72" s="5">
        <v>-5214700</v>
      </c>
      <c r="E72" s="5">
        <v>-13067433</v>
      </c>
      <c r="F72" s="5">
        <v>-9212385</v>
      </c>
      <c r="G72" s="5">
        <v>-4088035</v>
      </c>
      <c r="I72" s="5">
        <v>-27494518</v>
      </c>
      <c r="J72" s="5">
        <v>-12700167</v>
      </c>
      <c r="K72" s="5">
        <v>-12700167</v>
      </c>
      <c r="L72" s="5">
        <v>-6836952</v>
      </c>
    </row>
    <row r="73" spans="2:12" ht="15.5" x14ac:dyDescent="0.35">
      <c r="C73" t="s">
        <v>91</v>
      </c>
      <c r="D73" s="5">
        <v>-5288926</v>
      </c>
      <c r="E73" s="5">
        <v>-12307846</v>
      </c>
      <c r="F73" s="5">
        <v>-9735294</v>
      </c>
      <c r="G73" s="5">
        <v>-4276901</v>
      </c>
      <c r="I73" s="5">
        <v>-27332066</v>
      </c>
      <c r="J73" s="5">
        <v>-13322253</v>
      </c>
      <c r="K73" s="5">
        <v>-13322253</v>
      </c>
      <c r="L73" s="5">
        <v>-6868573</v>
      </c>
    </row>
    <row r="74" spans="2:12" ht="15.5" x14ac:dyDescent="0.35">
      <c r="C74" t="s">
        <v>92</v>
      </c>
      <c r="D74" s="5">
        <v>-5288926</v>
      </c>
      <c r="E74" s="5">
        <v>-12307846</v>
      </c>
      <c r="F74" s="5">
        <v>-9735294</v>
      </c>
      <c r="G74" s="5">
        <v>-4276901</v>
      </c>
      <c r="I74" s="5">
        <v>-27332066</v>
      </c>
      <c r="J74" s="5">
        <v>-13322253</v>
      </c>
      <c r="K74" s="5">
        <v>-13322253</v>
      </c>
      <c r="L74" s="5">
        <v>-6868573</v>
      </c>
    </row>
    <row r="76" spans="2:12" ht="15.5" x14ac:dyDescent="0.35">
      <c r="B76" t="s">
        <v>93</v>
      </c>
      <c r="C76" t="s">
        <v>94</v>
      </c>
    </row>
    <row r="77" spans="2:12" ht="15.5" x14ac:dyDescent="0.35">
      <c r="C77" t="s">
        <v>95</v>
      </c>
    </row>
    <row r="78" spans="2:12" ht="15.5" x14ac:dyDescent="0.35">
      <c r="C78" t="s">
        <v>19</v>
      </c>
      <c r="D78" s="5">
        <v>45308297</v>
      </c>
      <c r="E78" s="5">
        <v>80322232</v>
      </c>
      <c r="F78" s="5">
        <v>19659848</v>
      </c>
      <c r="G78" s="5">
        <v>67334348</v>
      </c>
      <c r="I78" s="5">
        <v>45308297</v>
      </c>
      <c r="J78" s="5">
        <v>67334348</v>
      </c>
      <c r="K78" s="5">
        <v>12351287</v>
      </c>
      <c r="L78" s="5">
        <v>5581506</v>
      </c>
    </row>
    <row r="79" spans="2:12" ht="15.5" x14ac:dyDescent="0.35">
      <c r="C79" t="s">
        <v>310</v>
      </c>
    </row>
    <row r="80" spans="2:12" ht="15.5" x14ac:dyDescent="0.35">
      <c r="C80" t="s">
        <v>96</v>
      </c>
      <c r="D80" s="5">
        <v>8921</v>
      </c>
      <c r="E80" s="5">
        <v>30625</v>
      </c>
      <c r="I80" s="5">
        <v>8921</v>
      </c>
      <c r="K80" s="5">
        <v>429614</v>
      </c>
    </row>
    <row r="81" spans="3:12" ht="15.5" x14ac:dyDescent="0.35">
      <c r="C81" t="s">
        <v>97</v>
      </c>
    </row>
    <row r="82" spans="3:12" ht="15.5" x14ac:dyDescent="0.35">
      <c r="C82" t="s">
        <v>98</v>
      </c>
    </row>
    <row r="83" spans="3:12" ht="15.5" x14ac:dyDescent="0.35">
      <c r="C83" t="s">
        <v>99</v>
      </c>
      <c r="D83" s="5">
        <v>8921</v>
      </c>
      <c r="E83" s="5">
        <v>30625</v>
      </c>
      <c r="I83" s="5">
        <v>8921</v>
      </c>
      <c r="K83" s="5">
        <v>429614</v>
      </c>
    </row>
    <row r="84" spans="3:12" ht="15.5" x14ac:dyDescent="0.35">
      <c r="C84" t="s">
        <v>100</v>
      </c>
      <c r="D84" s="5">
        <v>88907</v>
      </c>
      <c r="I84" s="5">
        <v>88907</v>
      </c>
      <c r="K84" s="5">
        <v>4697808</v>
      </c>
      <c r="L84" s="5">
        <v>4701621</v>
      </c>
    </row>
    <row r="85" spans="3:12" ht="15.5" x14ac:dyDescent="0.35">
      <c r="C85" t="s">
        <v>101</v>
      </c>
      <c r="D85" s="5">
        <v>88907</v>
      </c>
      <c r="I85" s="5">
        <v>88907</v>
      </c>
      <c r="K85" s="5">
        <v>4697808</v>
      </c>
      <c r="L85" s="5">
        <v>4701621</v>
      </c>
    </row>
    <row r="86" spans="3:12" ht="15.5" x14ac:dyDescent="0.35">
      <c r="C86" t="s">
        <v>103</v>
      </c>
      <c r="D86" s="5">
        <v>10515055</v>
      </c>
      <c r="E86" s="5">
        <v>1016197</v>
      </c>
      <c r="F86" s="5">
        <v>508518</v>
      </c>
      <c r="G86" s="5">
        <v>572835</v>
      </c>
      <c r="I86" s="5">
        <v>10515055</v>
      </c>
      <c r="J86" s="5">
        <v>572835</v>
      </c>
      <c r="K86" s="5">
        <v>609950</v>
      </c>
      <c r="L86" s="5">
        <v>113863</v>
      </c>
    </row>
    <row r="87" spans="3:12" ht="15.5" x14ac:dyDescent="0.35">
      <c r="C87" t="s">
        <v>78</v>
      </c>
      <c r="D87" s="5">
        <v>-74457783</v>
      </c>
      <c r="E87" s="5">
        <v>-69170358</v>
      </c>
      <c r="F87" s="5">
        <v>-43120790</v>
      </c>
      <c r="G87" s="5">
        <v>-33386072</v>
      </c>
      <c r="I87" s="5">
        <v>-74457783</v>
      </c>
      <c r="J87" s="5">
        <v>-33386072</v>
      </c>
      <c r="K87" s="5">
        <v>-20064055</v>
      </c>
      <c r="L87" s="5">
        <v>-13196181</v>
      </c>
    </row>
    <row r="88" spans="3:12" ht="15.5" x14ac:dyDescent="0.35">
      <c r="C88" t="s">
        <v>104</v>
      </c>
      <c r="D88" s="5">
        <v>61231113</v>
      </c>
      <c r="E88" s="5">
        <v>86309224</v>
      </c>
      <c r="F88" s="5">
        <v>25391859</v>
      </c>
      <c r="G88" s="5">
        <v>71444503</v>
      </c>
      <c r="I88" s="5">
        <v>61231113</v>
      </c>
      <c r="J88" s="5">
        <v>71444503</v>
      </c>
      <c r="K88" s="5">
        <v>19683608</v>
      </c>
      <c r="L88" s="5">
        <v>10527716</v>
      </c>
    </row>
    <row r="89" spans="3:12" ht="15.5" x14ac:dyDescent="0.35">
      <c r="C89" t="s">
        <v>105</v>
      </c>
    </row>
    <row r="90" spans="3:12" ht="15.5" x14ac:dyDescent="0.35">
      <c r="C90" t="s">
        <v>109</v>
      </c>
      <c r="D90" s="5">
        <v>7401728</v>
      </c>
      <c r="E90" s="5">
        <v>5777215</v>
      </c>
      <c r="F90" s="5">
        <v>7486209</v>
      </c>
      <c r="G90" s="5">
        <v>8622471</v>
      </c>
      <c r="I90" s="5">
        <v>7401728</v>
      </c>
      <c r="J90" s="5">
        <v>8622471</v>
      </c>
      <c r="K90" s="5">
        <v>4384983</v>
      </c>
      <c r="L90" s="5">
        <v>875536</v>
      </c>
    </row>
    <row r="91" spans="3:12" ht="15.5" x14ac:dyDescent="0.35">
      <c r="C91" t="s">
        <v>106</v>
      </c>
      <c r="D91" s="5">
        <v>317194992</v>
      </c>
      <c r="E91" s="5">
        <v>273771395</v>
      </c>
      <c r="F91" s="5">
        <v>194573995</v>
      </c>
      <c r="G91" s="5">
        <v>148723952</v>
      </c>
      <c r="I91" s="5">
        <v>317194992</v>
      </c>
      <c r="J91" s="5">
        <v>148723952</v>
      </c>
      <c r="K91" s="5">
        <v>69193587</v>
      </c>
      <c r="L91" s="5">
        <v>20329930</v>
      </c>
    </row>
    <row r="92" spans="3:12" ht="15.5" x14ac:dyDescent="0.35">
      <c r="C92" t="s">
        <v>688</v>
      </c>
      <c r="D92" s="5">
        <v>305584435</v>
      </c>
      <c r="E92" s="5">
        <v>291283149</v>
      </c>
      <c r="F92" s="5">
        <v>88166916</v>
      </c>
      <c r="G92" s="5">
        <v>82922534</v>
      </c>
      <c r="I92" s="5">
        <v>305584435</v>
      </c>
      <c r="J92" s="5">
        <v>82922534</v>
      </c>
    </row>
    <row r="93" spans="3:12" ht="15.5" x14ac:dyDescent="0.35">
      <c r="C93" t="s">
        <v>107</v>
      </c>
      <c r="G93" s="5">
        <v>122029</v>
      </c>
      <c r="J93" s="5">
        <v>122029</v>
      </c>
      <c r="K93" s="5">
        <v>122029</v>
      </c>
      <c r="L93" s="5">
        <v>122029</v>
      </c>
    </row>
    <row r="94" spans="3:12" ht="15.5" x14ac:dyDescent="0.35">
      <c r="C94" t="s">
        <v>110</v>
      </c>
      <c r="D94" s="5">
        <v>679407095</v>
      </c>
      <c r="E94" s="5">
        <v>626163660</v>
      </c>
      <c r="F94" s="5">
        <v>517917628</v>
      </c>
      <c r="G94" s="5">
        <v>458276750</v>
      </c>
      <c r="I94" s="5">
        <v>679407095</v>
      </c>
      <c r="J94" s="5">
        <v>458276750</v>
      </c>
      <c r="K94" s="5">
        <v>308966647</v>
      </c>
      <c r="L94" s="5">
        <v>200420412</v>
      </c>
    </row>
    <row r="95" spans="3:12" ht="15.5" x14ac:dyDescent="0.35">
      <c r="C95" t="s">
        <v>111</v>
      </c>
      <c r="D95" s="5">
        <v>740638208</v>
      </c>
      <c r="E95" s="5">
        <v>712472884</v>
      </c>
      <c r="F95" s="5">
        <v>543309487</v>
      </c>
      <c r="G95" s="5">
        <v>529721253</v>
      </c>
      <c r="I95" s="5">
        <v>740638208</v>
      </c>
      <c r="J95" s="5">
        <v>529721253</v>
      </c>
      <c r="K95" s="5">
        <v>328650255</v>
      </c>
      <c r="L95" s="5">
        <v>210948128</v>
      </c>
    </row>
    <row r="96" spans="3:12" ht="15.5" x14ac:dyDescent="0.35">
      <c r="C96" t="s">
        <v>112</v>
      </c>
    </row>
    <row r="97" spans="3:12" ht="15.5" x14ac:dyDescent="0.35">
      <c r="C97" t="s">
        <v>113</v>
      </c>
    </row>
    <row r="98" spans="3:12" ht="15.5" x14ac:dyDescent="0.35">
      <c r="C98" t="s">
        <v>114</v>
      </c>
      <c r="D98" s="5">
        <v>67849732</v>
      </c>
      <c r="E98" s="5">
        <v>97266349</v>
      </c>
      <c r="F98" s="5">
        <v>77915962</v>
      </c>
      <c r="G98" s="5">
        <v>56041010</v>
      </c>
      <c r="I98" s="5">
        <v>67849732</v>
      </c>
      <c r="J98" s="5">
        <v>56041010</v>
      </c>
      <c r="K98" s="5">
        <v>28943029</v>
      </c>
      <c r="L98" s="5">
        <v>11091831</v>
      </c>
    </row>
    <row r="99" spans="3:12" ht="15.5" x14ac:dyDescent="0.35">
      <c r="C99" t="s">
        <v>311</v>
      </c>
    </row>
    <row r="100" spans="3:12" ht="15.5" x14ac:dyDescent="0.35">
      <c r="C100" t="s">
        <v>115</v>
      </c>
      <c r="D100" s="5">
        <v>23257206</v>
      </c>
      <c r="E100" s="5">
        <v>15186078</v>
      </c>
      <c r="F100" s="5">
        <v>7654649</v>
      </c>
      <c r="G100" s="5">
        <v>10473350</v>
      </c>
      <c r="I100" s="5">
        <v>23257206</v>
      </c>
      <c r="J100" s="5">
        <v>10473350</v>
      </c>
      <c r="K100" s="5">
        <v>5240777</v>
      </c>
      <c r="L100" s="5">
        <v>3071617</v>
      </c>
    </row>
    <row r="101" spans="3:12" ht="15.5" x14ac:dyDescent="0.35">
      <c r="C101" t="s">
        <v>312</v>
      </c>
      <c r="D101" s="5">
        <v>23257206</v>
      </c>
      <c r="E101" s="5">
        <v>15186078</v>
      </c>
      <c r="F101" s="5">
        <v>7654649</v>
      </c>
      <c r="G101" s="5">
        <v>10473350</v>
      </c>
      <c r="I101" s="5">
        <v>23257206</v>
      </c>
      <c r="J101" s="5">
        <v>10473350</v>
      </c>
      <c r="K101" s="5">
        <v>5240777</v>
      </c>
      <c r="L101" s="5">
        <v>3071617</v>
      </c>
    </row>
    <row r="102" spans="3:12" ht="15.5" x14ac:dyDescent="0.35">
      <c r="C102" t="s">
        <v>116</v>
      </c>
    </row>
    <row r="103" spans="3:12" ht="15.5" x14ac:dyDescent="0.35">
      <c r="C103" t="s">
        <v>119</v>
      </c>
      <c r="D103" s="5">
        <v>32587389</v>
      </c>
      <c r="E103" s="5">
        <v>71355146</v>
      </c>
      <c r="F103" s="5">
        <v>56955988</v>
      </c>
      <c r="G103" s="5">
        <v>37924637</v>
      </c>
      <c r="I103" s="5">
        <v>32587389</v>
      </c>
      <c r="J103" s="5">
        <v>37924637</v>
      </c>
      <c r="K103" s="5">
        <v>20024536</v>
      </c>
      <c r="L103" s="5">
        <v>7872873</v>
      </c>
    </row>
    <row r="104" spans="3:12" ht="15.5" x14ac:dyDescent="0.35">
      <c r="C104" t="s">
        <v>118</v>
      </c>
      <c r="D104" s="5">
        <v>1404203</v>
      </c>
      <c r="E104" s="5">
        <v>961333</v>
      </c>
      <c r="F104" s="5">
        <v>1133263</v>
      </c>
      <c r="G104" s="5">
        <v>891797</v>
      </c>
      <c r="I104" s="5">
        <v>1404203</v>
      </c>
      <c r="J104" s="5">
        <v>891797</v>
      </c>
      <c r="K104" s="5">
        <v>321269</v>
      </c>
      <c r="L104" s="5">
        <v>147341</v>
      </c>
    </row>
    <row r="105" spans="3:12" ht="15.5" x14ac:dyDescent="0.35">
      <c r="C105" t="s">
        <v>313</v>
      </c>
    </row>
    <row r="106" spans="3:12" ht="15.5" x14ac:dyDescent="0.35">
      <c r="C106" t="s">
        <v>314</v>
      </c>
      <c r="D106" s="5">
        <v>260403819</v>
      </c>
      <c r="G106" s="5">
        <v>4196437</v>
      </c>
      <c r="I106" s="5">
        <v>260403819</v>
      </c>
      <c r="J106" s="5">
        <v>4196437</v>
      </c>
    </row>
    <row r="107" spans="3:12" ht="15.5" x14ac:dyDescent="0.35">
      <c r="C107" t="s">
        <v>315</v>
      </c>
    </row>
    <row r="108" spans="3:12" ht="15.5" x14ac:dyDescent="0.35">
      <c r="C108" t="s">
        <v>121</v>
      </c>
      <c r="D108" s="5">
        <v>291850558</v>
      </c>
      <c r="E108" s="5">
        <v>228979691</v>
      </c>
      <c r="F108" s="5">
        <v>202092204</v>
      </c>
      <c r="G108" s="5">
        <v>200643628</v>
      </c>
      <c r="I108" s="5">
        <v>291850558</v>
      </c>
      <c r="J108" s="5">
        <v>200643628</v>
      </c>
      <c r="K108" s="5">
        <v>144512084</v>
      </c>
      <c r="L108" s="5">
        <v>33524268</v>
      </c>
    </row>
    <row r="109" spans="3:12" ht="15.5" x14ac:dyDescent="0.35">
      <c r="C109" t="s">
        <v>122</v>
      </c>
      <c r="D109" s="5">
        <v>291850558</v>
      </c>
      <c r="E109" s="5">
        <v>228979691</v>
      </c>
      <c r="F109" s="5">
        <v>202092204</v>
      </c>
      <c r="G109" s="5">
        <v>200643628</v>
      </c>
      <c r="I109" s="5">
        <v>291850558</v>
      </c>
      <c r="J109" s="5">
        <v>200643628</v>
      </c>
      <c r="K109" s="5">
        <v>144512084</v>
      </c>
      <c r="L109" s="5">
        <v>33524268</v>
      </c>
    </row>
    <row r="110" spans="3:12" ht="15.5" x14ac:dyDescent="0.35">
      <c r="C110" t="s">
        <v>316</v>
      </c>
    </row>
    <row r="111" spans="3:12" ht="15.5" x14ac:dyDescent="0.35">
      <c r="C111" t="s">
        <v>317</v>
      </c>
      <c r="D111" s="5">
        <v>279022099</v>
      </c>
      <c r="E111" s="5">
        <v>216966835</v>
      </c>
      <c r="F111" s="5">
        <v>190491020</v>
      </c>
      <c r="G111" s="5">
        <v>193594831</v>
      </c>
      <c r="I111" s="5">
        <v>279022099</v>
      </c>
      <c r="J111" s="5">
        <v>193594831</v>
      </c>
      <c r="K111" s="5">
        <v>144414530</v>
      </c>
      <c r="L111" s="5">
        <v>33500000</v>
      </c>
    </row>
    <row r="112" spans="3:12" ht="15.5" x14ac:dyDescent="0.35">
      <c r="C112" t="s">
        <v>318</v>
      </c>
    </row>
    <row r="113" spans="2:12" ht="15.5" x14ac:dyDescent="0.35">
      <c r="C113" t="s">
        <v>347</v>
      </c>
      <c r="D113" s="5">
        <v>6705285</v>
      </c>
      <c r="E113" s="5">
        <v>6665348</v>
      </c>
      <c r="F113" s="5">
        <v>6513343</v>
      </c>
      <c r="G113" s="5">
        <v>6404164</v>
      </c>
      <c r="I113" s="5">
        <v>6705285</v>
      </c>
      <c r="J113" s="5">
        <v>6404164</v>
      </c>
    </row>
    <row r="114" spans="2:12" ht="15.5" x14ac:dyDescent="0.35">
      <c r="C114" t="s">
        <v>127</v>
      </c>
      <c r="D114" s="5">
        <v>359700290</v>
      </c>
      <c r="E114" s="5">
        <v>326246040</v>
      </c>
      <c r="F114" s="5">
        <v>280008166</v>
      </c>
      <c r="G114" s="5">
        <v>256684638</v>
      </c>
      <c r="I114" s="5">
        <v>359700290</v>
      </c>
      <c r="J114" s="5">
        <v>256684638</v>
      </c>
      <c r="K114" s="5">
        <v>173455113</v>
      </c>
      <c r="L114" s="5">
        <v>44616099</v>
      </c>
    </row>
    <row r="115" spans="2:12" ht="15.5" x14ac:dyDescent="0.35">
      <c r="C115" t="s">
        <v>128</v>
      </c>
    </row>
    <row r="116" spans="2:12" ht="15.5" x14ac:dyDescent="0.35">
      <c r="C116" t="s">
        <v>129</v>
      </c>
      <c r="D116" s="5">
        <v>152891444</v>
      </c>
      <c r="E116" s="5">
        <v>152891444</v>
      </c>
      <c r="F116" s="5">
        <v>138115077</v>
      </c>
      <c r="G116" s="5">
        <v>138115077</v>
      </c>
      <c r="I116" s="5">
        <v>152891444</v>
      </c>
      <c r="J116" s="5">
        <v>138115077</v>
      </c>
      <c r="K116" s="5">
        <v>6996249</v>
      </c>
      <c r="L116" s="5">
        <v>6996249</v>
      </c>
    </row>
    <row r="117" spans="2:12" ht="15.5" x14ac:dyDescent="0.35">
      <c r="C117" t="s">
        <v>130</v>
      </c>
      <c r="D117" s="5">
        <v>302462644</v>
      </c>
      <c r="E117" s="5">
        <v>302462644</v>
      </c>
      <c r="F117" s="5">
        <v>168263807</v>
      </c>
      <c r="G117" s="5">
        <v>168263807</v>
      </c>
      <c r="I117" s="5">
        <v>302462644</v>
      </c>
      <c r="J117" s="5">
        <v>168263807</v>
      </c>
      <c r="K117" s="5">
        <v>168263807</v>
      </c>
      <c r="L117" s="5">
        <v>172532121</v>
      </c>
    </row>
    <row r="118" spans="2:12" ht="15.5" x14ac:dyDescent="0.35">
      <c r="C118" t="s">
        <v>131</v>
      </c>
    </row>
    <row r="119" spans="2:12" ht="15.5" x14ac:dyDescent="0.35">
      <c r="C119" t="s">
        <v>132</v>
      </c>
    </row>
    <row r="120" spans="2:12" ht="15.5" x14ac:dyDescent="0.35">
      <c r="C120" t="s">
        <v>133</v>
      </c>
    </row>
    <row r="121" spans="2:12" ht="15.5" x14ac:dyDescent="0.35">
      <c r="C121" t="s">
        <v>134</v>
      </c>
    </row>
    <row r="122" spans="2:12" ht="15.5" x14ac:dyDescent="0.35">
      <c r="C122" t="s">
        <v>135</v>
      </c>
      <c r="D122" s="5">
        <v>41613</v>
      </c>
      <c r="E122" s="5">
        <v>43114</v>
      </c>
      <c r="F122" s="5">
        <v>43227</v>
      </c>
      <c r="G122" s="5">
        <v>43803</v>
      </c>
      <c r="I122" s="5">
        <v>41613</v>
      </c>
      <c r="J122" s="5">
        <v>43803</v>
      </c>
      <c r="K122" s="5">
        <v>-859</v>
      </c>
      <c r="L122" s="5">
        <v>-160</v>
      </c>
    </row>
    <row r="123" spans="2:12" ht="15.5" x14ac:dyDescent="0.35">
      <c r="C123" t="s">
        <v>9</v>
      </c>
      <c r="D123" s="5">
        <v>380937918</v>
      </c>
      <c r="E123" s="5">
        <v>386226844</v>
      </c>
      <c r="F123" s="5">
        <v>263301321</v>
      </c>
      <c r="G123" s="5">
        <v>273036615</v>
      </c>
      <c r="I123" s="5">
        <v>380937918</v>
      </c>
      <c r="J123" s="5">
        <v>273036615</v>
      </c>
      <c r="K123" s="5">
        <v>155195142</v>
      </c>
      <c r="L123" s="5">
        <v>166332029</v>
      </c>
    </row>
    <row r="124" spans="2:12" ht="15.5" x14ac:dyDescent="0.35">
      <c r="C124" t="s">
        <v>136</v>
      </c>
      <c r="D124" s="5">
        <v>740638208</v>
      </c>
      <c r="E124" s="5">
        <v>712472884</v>
      </c>
      <c r="F124" s="5">
        <v>543309487</v>
      </c>
      <c r="G124" s="5">
        <v>529721253</v>
      </c>
      <c r="I124" s="5">
        <v>740638208</v>
      </c>
      <c r="J124" s="5">
        <v>529721253</v>
      </c>
      <c r="K124" s="5">
        <v>328650255</v>
      </c>
      <c r="L124" s="5">
        <v>210948128</v>
      </c>
    </row>
    <row r="125" spans="2:12" ht="15.5" x14ac:dyDescent="0.35">
      <c r="C125" t="s">
        <v>137</v>
      </c>
      <c r="D125" s="5">
        <v>16180232675</v>
      </c>
      <c r="E125" s="5">
        <v>111875</v>
      </c>
      <c r="F125" s="5">
        <v>111875</v>
      </c>
      <c r="G125" s="5">
        <v>111875</v>
      </c>
      <c r="I125" s="5">
        <v>16180232675</v>
      </c>
      <c r="J125" s="5">
        <v>111875</v>
      </c>
      <c r="K125" s="5">
        <v>100183</v>
      </c>
      <c r="L125" s="5">
        <v>100183</v>
      </c>
    </row>
    <row r="127" spans="2:12" ht="15.5" x14ac:dyDescent="0.35">
      <c r="B127" t="s">
        <v>138</v>
      </c>
      <c r="C127" t="s">
        <v>139</v>
      </c>
      <c r="D127" s="5">
        <v>95092</v>
      </c>
      <c r="E127" s="5">
        <v>-10982048</v>
      </c>
      <c r="F127" s="5">
        <v>-8183915</v>
      </c>
      <c r="G127" s="5">
        <v>272734</v>
      </c>
      <c r="I127" s="5">
        <v>-19070871</v>
      </c>
      <c r="J127" s="5">
        <v>-6899769</v>
      </c>
      <c r="K127" s="5">
        <v>-6899769</v>
      </c>
      <c r="L127" s="5">
        <v>-16336991</v>
      </c>
    </row>
    <row r="128" spans="2:12" ht="15.5" x14ac:dyDescent="0.35">
      <c r="C128" t="s">
        <v>319</v>
      </c>
      <c r="D128" s="5">
        <v>40231</v>
      </c>
      <c r="E128" s="5">
        <v>82812</v>
      </c>
      <c r="I128" s="5">
        <v>123043</v>
      </c>
      <c r="J128" s="5">
        <v>2179271</v>
      </c>
      <c r="K128" s="5">
        <v>2179271</v>
      </c>
      <c r="L128" s="5">
        <v>964684</v>
      </c>
    </row>
    <row r="129" spans="3:12" ht="15.5" x14ac:dyDescent="0.35">
      <c r="C129" t="s">
        <v>320</v>
      </c>
      <c r="D129" s="5">
        <v>-12164</v>
      </c>
      <c r="E129" s="5">
        <v>-11032498</v>
      </c>
      <c r="F129" s="5">
        <v>-8334706</v>
      </c>
      <c r="G129" s="5">
        <v>-398392</v>
      </c>
      <c r="I129" s="5">
        <v>-19379368</v>
      </c>
      <c r="J129" s="5">
        <v>-7840689</v>
      </c>
      <c r="K129" s="5">
        <v>-7840689</v>
      </c>
      <c r="L129" s="5">
        <v>-17074088</v>
      </c>
    </row>
    <row r="130" spans="3:12" ht="15.5" x14ac:dyDescent="0.35">
      <c r="C130" t="s">
        <v>145</v>
      </c>
      <c r="D130" s="5">
        <v>-66210</v>
      </c>
      <c r="E130" s="5">
        <v>-194575</v>
      </c>
      <c r="F130" s="5">
        <v>-35785</v>
      </c>
      <c r="G130" s="5">
        <v>141842</v>
      </c>
      <c r="I130" s="5">
        <v>-296570</v>
      </c>
      <c r="J130" s="5">
        <v>-106039</v>
      </c>
      <c r="K130" s="5">
        <v>-106039</v>
      </c>
      <c r="L130" s="5">
        <v>-415848</v>
      </c>
    </row>
    <row r="131" spans="3:12" ht="15.5" x14ac:dyDescent="0.35">
      <c r="C131" t="s">
        <v>1009</v>
      </c>
      <c r="D131" s="5">
        <v>488995</v>
      </c>
      <c r="E131" s="5">
        <v>482559</v>
      </c>
      <c r="F131" s="5">
        <v>237045</v>
      </c>
      <c r="G131" s="5">
        <v>382384</v>
      </c>
      <c r="I131" s="5">
        <v>1208599</v>
      </c>
      <c r="J131" s="5">
        <v>687945</v>
      </c>
      <c r="K131" s="5">
        <v>687945</v>
      </c>
      <c r="L131" s="5">
        <v>188261</v>
      </c>
    </row>
    <row r="132" spans="3:12" ht="15.5" x14ac:dyDescent="0.35">
      <c r="C132" t="s">
        <v>321</v>
      </c>
    </row>
    <row r="133" spans="3:12" ht="15.5" x14ac:dyDescent="0.35">
      <c r="C133" t="s">
        <v>322</v>
      </c>
      <c r="D133" s="5">
        <v>-355760</v>
      </c>
      <c r="E133" s="5">
        <v>-320346</v>
      </c>
      <c r="F133" s="5">
        <v>-50469</v>
      </c>
      <c r="G133" s="5">
        <v>146900</v>
      </c>
      <c r="I133" s="5">
        <v>-726575</v>
      </c>
      <c r="J133" s="5">
        <v>-1820257</v>
      </c>
      <c r="K133" s="5">
        <v>-1820257</v>
      </c>
    </row>
    <row r="134" spans="3:12" ht="15.5" x14ac:dyDescent="0.35">
      <c r="C134" t="s">
        <v>158</v>
      </c>
    </row>
    <row r="135" spans="3:12" ht="15.5" x14ac:dyDescent="0.35">
      <c r="C135" t="s">
        <v>159</v>
      </c>
      <c r="D135" s="5">
        <v>23744303</v>
      </c>
      <c r="E135" s="5">
        <v>156878961</v>
      </c>
      <c r="F135" s="5">
        <v>1467082</v>
      </c>
      <c r="G135" s="5">
        <v>-2723116</v>
      </c>
      <c r="I135" s="5">
        <v>182090346</v>
      </c>
      <c r="J135" s="5">
        <v>167984512</v>
      </c>
      <c r="K135" s="5">
        <v>167984512</v>
      </c>
      <c r="L135" s="5">
        <v>107981480</v>
      </c>
    </row>
    <row r="136" spans="3:12" ht="15.5" x14ac:dyDescent="0.35">
      <c r="C136" t="s">
        <v>160</v>
      </c>
      <c r="D136" s="5">
        <v>-58196955</v>
      </c>
      <c r="E136" s="5">
        <v>-83503183</v>
      </c>
      <c r="F136" s="5">
        <v>-40860546</v>
      </c>
      <c r="G136" s="5">
        <v>-35305368</v>
      </c>
      <c r="I136" s="5">
        <v>-182560684</v>
      </c>
      <c r="J136" s="5">
        <v>-106039772</v>
      </c>
      <c r="K136" s="5">
        <v>-106039772</v>
      </c>
      <c r="L136" s="5">
        <v>-84697129</v>
      </c>
    </row>
    <row r="137" spans="3:12" ht="15.5" x14ac:dyDescent="0.35">
      <c r="C137" t="s">
        <v>161</v>
      </c>
      <c r="D137" s="5">
        <v>-46544421</v>
      </c>
      <c r="E137" s="5">
        <v>-70503959</v>
      </c>
      <c r="F137" s="5">
        <v>-35072194</v>
      </c>
      <c r="G137" s="5">
        <v>-32532340</v>
      </c>
      <c r="I137" s="5">
        <v>-152120574</v>
      </c>
      <c r="J137" s="5">
        <v>-90928080</v>
      </c>
      <c r="K137" s="5">
        <v>-90928080</v>
      </c>
      <c r="L137" s="5">
        <v>-39402014</v>
      </c>
    </row>
    <row r="138" spans="3:12" ht="15.5" x14ac:dyDescent="0.35">
      <c r="C138" t="s">
        <v>323</v>
      </c>
    </row>
    <row r="139" spans="3:12" ht="15.5" x14ac:dyDescent="0.35">
      <c r="C139" t="s">
        <v>1010</v>
      </c>
      <c r="D139" s="5">
        <v>-269446</v>
      </c>
      <c r="E139" s="5">
        <v>-1894169</v>
      </c>
      <c r="F139" s="5">
        <v>-2686203</v>
      </c>
      <c r="G139" s="5">
        <v>542505</v>
      </c>
      <c r="I139" s="5">
        <v>-4849818</v>
      </c>
      <c r="J139" s="5">
        <v>-3576392</v>
      </c>
      <c r="K139" s="5">
        <v>-3576392</v>
      </c>
      <c r="L139" s="5">
        <v>-18011317</v>
      </c>
    </row>
    <row r="140" spans="3:12" ht="15.5" x14ac:dyDescent="0.35">
      <c r="C140" t="s">
        <v>1011</v>
      </c>
      <c r="L140" s="5">
        <v>-27283798</v>
      </c>
    </row>
    <row r="141" spans="3:12" ht="15.5" x14ac:dyDescent="0.35">
      <c r="C141" t="s">
        <v>324</v>
      </c>
    </row>
    <row r="142" spans="3:12" ht="15.5" x14ac:dyDescent="0.35">
      <c r="C142" t="s">
        <v>699</v>
      </c>
      <c r="D142" s="5">
        <v>-11383088</v>
      </c>
      <c r="E142" s="5">
        <v>-11105055</v>
      </c>
      <c r="F142" s="5">
        <v>-3102149</v>
      </c>
      <c r="G142" s="5">
        <v>-3315533</v>
      </c>
      <c r="I142" s="5">
        <v>-25590292</v>
      </c>
      <c r="J142" s="5">
        <v>-3474273</v>
      </c>
      <c r="K142" s="5">
        <v>-3474273</v>
      </c>
    </row>
    <row r="143" spans="3:12" ht="15.5" x14ac:dyDescent="0.35">
      <c r="C143" t="s">
        <v>173</v>
      </c>
      <c r="J143" s="5">
        <v>-8061027</v>
      </c>
      <c r="K143" s="5">
        <v>-8061027</v>
      </c>
    </row>
    <row r="144" spans="3:12" ht="15.5" x14ac:dyDescent="0.35">
      <c r="C144" t="s">
        <v>325</v>
      </c>
    </row>
    <row r="145" spans="3:12" ht="15.5" x14ac:dyDescent="0.35">
      <c r="C145" t="s">
        <v>326</v>
      </c>
    </row>
    <row r="146" spans="3:12" ht="15.5" x14ac:dyDescent="0.35">
      <c r="C146" t="s">
        <v>329</v>
      </c>
    </row>
    <row r="147" spans="3:12" ht="15.5" x14ac:dyDescent="0.35">
      <c r="C147" t="s">
        <v>170</v>
      </c>
      <c r="D147" s="5">
        <v>23744303</v>
      </c>
      <c r="E147" s="5">
        <v>156878961</v>
      </c>
      <c r="F147" s="5">
        <v>1467082</v>
      </c>
      <c r="G147" s="5">
        <v>-2723116</v>
      </c>
      <c r="I147" s="5">
        <v>182090346</v>
      </c>
      <c r="J147" s="5">
        <v>167984512</v>
      </c>
      <c r="K147" s="5">
        <v>167984512</v>
      </c>
      <c r="L147" s="5">
        <v>107981480</v>
      </c>
    </row>
    <row r="148" spans="3:12" ht="15.5" x14ac:dyDescent="0.35">
      <c r="C148" t="s">
        <v>330</v>
      </c>
      <c r="E148" s="5">
        <v>283690923</v>
      </c>
      <c r="I148" s="5">
        <v>283690923</v>
      </c>
    </row>
    <row r="149" spans="3:12" ht="15.5" x14ac:dyDescent="0.35">
      <c r="C149" t="s">
        <v>1012</v>
      </c>
      <c r="D149" s="5">
        <v>331849</v>
      </c>
      <c r="E149" s="5">
        <v>8056270</v>
      </c>
      <c r="F149" s="5">
        <v>3786065</v>
      </c>
      <c r="G149" s="5">
        <v>932857</v>
      </c>
      <c r="I149" s="5">
        <v>12174184</v>
      </c>
      <c r="J149" s="5">
        <v>12988809</v>
      </c>
      <c r="K149" s="5">
        <v>12988809</v>
      </c>
      <c r="L149" s="5">
        <v>9541446</v>
      </c>
    </row>
    <row r="150" spans="3:12" ht="15.5" x14ac:dyDescent="0.35">
      <c r="C150" t="s">
        <v>331</v>
      </c>
    </row>
    <row r="151" spans="3:12" ht="15.5" x14ac:dyDescent="0.35">
      <c r="C151" t="s">
        <v>152</v>
      </c>
    </row>
    <row r="152" spans="3:12" ht="15.5" x14ac:dyDescent="0.35">
      <c r="C152" t="s">
        <v>185</v>
      </c>
      <c r="D152" s="5">
        <v>-2566509</v>
      </c>
      <c r="E152" s="5">
        <v>-4416026</v>
      </c>
      <c r="F152" s="5">
        <v>-1631072</v>
      </c>
      <c r="G152" s="5">
        <v>-1677292</v>
      </c>
      <c r="I152" s="5">
        <v>-8613607</v>
      </c>
      <c r="J152" s="5">
        <v>-4722710</v>
      </c>
      <c r="K152" s="5">
        <v>-4722710</v>
      </c>
      <c r="L152" s="5">
        <v>-1150634</v>
      </c>
    </row>
    <row r="153" spans="3:12" ht="15.5" x14ac:dyDescent="0.35">
      <c r="C153" t="s">
        <v>156</v>
      </c>
      <c r="D153" s="5">
        <v>-35892444</v>
      </c>
      <c r="E153" s="5">
        <v>-1694078</v>
      </c>
      <c r="F153" s="5">
        <v>-543986</v>
      </c>
      <c r="G153" s="5">
        <v>-1776329</v>
      </c>
      <c r="I153" s="5">
        <v>-38130508</v>
      </c>
      <c r="J153" s="5">
        <v>-15646852</v>
      </c>
      <c r="K153" s="5">
        <v>-15646852</v>
      </c>
      <c r="L153" s="5">
        <v>-609332</v>
      </c>
    </row>
    <row r="154" spans="3:12" ht="15.5" x14ac:dyDescent="0.35">
      <c r="C154" t="s">
        <v>357</v>
      </c>
      <c r="D154" s="5">
        <v>265000000</v>
      </c>
      <c r="E154" s="5">
        <v>45000000</v>
      </c>
      <c r="I154" s="5">
        <v>310000000</v>
      </c>
      <c r="J154" s="5">
        <v>5000000</v>
      </c>
      <c r="K154" s="5">
        <v>5000000</v>
      </c>
    </row>
    <row r="155" spans="3:12" ht="15.5" x14ac:dyDescent="0.35">
      <c r="C155" t="s">
        <v>1013</v>
      </c>
      <c r="E155" s="5">
        <v>-50000000</v>
      </c>
      <c r="I155" s="5">
        <v>-50000000</v>
      </c>
    </row>
    <row r="156" spans="3:12" ht="15.5" x14ac:dyDescent="0.35">
      <c r="C156" t="s">
        <v>382</v>
      </c>
      <c r="E156" s="5">
        <v>261250000</v>
      </c>
      <c r="I156" s="5">
        <v>261250000</v>
      </c>
      <c r="J156" s="5">
        <v>140656000</v>
      </c>
      <c r="K156" s="5">
        <v>140656000</v>
      </c>
      <c r="L156" s="5">
        <v>100200000</v>
      </c>
    </row>
    <row r="157" spans="3:12" ht="15.5" x14ac:dyDescent="0.35">
      <c r="C157" t="s">
        <v>787</v>
      </c>
      <c r="D157" s="5">
        <v>-198449426</v>
      </c>
      <c r="E157" s="5">
        <v>-236550574</v>
      </c>
      <c r="I157" s="5">
        <v>-435000000</v>
      </c>
      <c r="J157" s="5">
        <v>-100606000</v>
      </c>
      <c r="K157" s="5">
        <v>-100606000</v>
      </c>
    </row>
    <row r="158" spans="3:12" ht="15.5" x14ac:dyDescent="0.35">
      <c r="C158" t="s">
        <v>1014</v>
      </c>
      <c r="D158" s="5">
        <v>-4679167</v>
      </c>
      <c r="F158" s="5">
        <v>-143925</v>
      </c>
      <c r="G158" s="5">
        <v>-202352</v>
      </c>
      <c r="I158" s="5">
        <v>-4823092</v>
      </c>
      <c r="J158" s="5">
        <v>-803563</v>
      </c>
      <c r="K158" s="5">
        <v>-803563</v>
      </c>
    </row>
    <row r="159" spans="3:12" ht="15.5" x14ac:dyDescent="0.35">
      <c r="C159" t="s">
        <v>790</v>
      </c>
      <c r="J159" s="5">
        <v>131118828</v>
      </c>
      <c r="K159" s="5">
        <v>131118828</v>
      </c>
    </row>
    <row r="160" spans="3:12" ht="15.5" x14ac:dyDescent="0.35">
      <c r="C160" t="s">
        <v>1015</v>
      </c>
      <c r="E160" s="5">
        <v>-141400000</v>
      </c>
      <c r="I160" s="5">
        <v>-141400000</v>
      </c>
    </row>
    <row r="161" spans="2:12" ht="15.5" x14ac:dyDescent="0.35">
      <c r="C161" t="s">
        <v>338</v>
      </c>
      <c r="E161" s="5">
        <v>-7057554</v>
      </c>
      <c r="I161" s="5">
        <v>-7057554</v>
      </c>
    </row>
    <row r="162" spans="2:12" ht="15.5" x14ac:dyDescent="0.35">
      <c r="C162" t="s">
        <v>187</v>
      </c>
      <c r="D162" s="5">
        <v>-34357560</v>
      </c>
      <c r="E162" s="5">
        <v>62393730</v>
      </c>
      <c r="F162" s="5">
        <v>-47577379</v>
      </c>
      <c r="G162" s="5">
        <v>-37755750</v>
      </c>
      <c r="I162" s="5">
        <v>-19541209</v>
      </c>
      <c r="J162" s="5">
        <v>55044971</v>
      </c>
      <c r="K162" s="5">
        <v>55044971</v>
      </c>
      <c r="L162" s="5">
        <v>6947360</v>
      </c>
    </row>
    <row r="163" spans="2:12" ht="15.5" x14ac:dyDescent="0.35">
      <c r="C163" t="s">
        <v>188</v>
      </c>
      <c r="F163" s="5">
        <v>67334348</v>
      </c>
      <c r="I163" s="5">
        <v>67334348</v>
      </c>
      <c r="J163" s="5">
        <v>12351287</v>
      </c>
      <c r="K163" s="5">
        <v>12351287</v>
      </c>
      <c r="L163" s="5">
        <v>5581506</v>
      </c>
    </row>
    <row r="164" spans="2:12" ht="15.5" x14ac:dyDescent="0.35">
      <c r="C164" t="s">
        <v>339</v>
      </c>
      <c r="D164" s="5">
        <v>-656375</v>
      </c>
      <c r="E164" s="5">
        <v>-1731345</v>
      </c>
      <c r="F164" s="5">
        <v>-97122</v>
      </c>
      <c r="G164" s="5">
        <v>-490751</v>
      </c>
      <c r="I164" s="5">
        <v>-2484842</v>
      </c>
      <c r="J164" s="5">
        <v>-61910</v>
      </c>
      <c r="K164" s="5">
        <v>-61910</v>
      </c>
      <c r="L164" s="5">
        <v>-177579</v>
      </c>
    </row>
    <row r="165" spans="2:12" ht="15.5" x14ac:dyDescent="0.35">
      <c r="C165" t="s">
        <v>189</v>
      </c>
      <c r="D165" s="5">
        <v>-35013935</v>
      </c>
      <c r="E165" s="5">
        <v>60662385</v>
      </c>
      <c r="F165" s="5">
        <v>19659847</v>
      </c>
      <c r="G165" s="5">
        <v>-38246501</v>
      </c>
      <c r="I165" s="5">
        <v>45308297</v>
      </c>
      <c r="J165" s="5">
        <v>67334348</v>
      </c>
      <c r="K165" s="5">
        <v>67334348</v>
      </c>
      <c r="L165" s="5">
        <v>12351287</v>
      </c>
    </row>
    <row r="167" spans="2:12" ht="15.5" x14ac:dyDescent="0.35">
      <c r="B167" t="s">
        <v>190</v>
      </c>
      <c r="C167" t="s">
        <v>11</v>
      </c>
      <c r="D167" s="5">
        <v>16180000000</v>
      </c>
      <c r="E167" s="5">
        <v>0</v>
      </c>
      <c r="F167" s="5">
        <v>0</v>
      </c>
      <c r="G167" s="5">
        <v>0</v>
      </c>
      <c r="I167" s="5">
        <v>16180000000</v>
      </c>
      <c r="J167" s="5">
        <v>0</v>
      </c>
      <c r="K167" s="5">
        <v>0</v>
      </c>
      <c r="L167" s="5">
        <v>0</v>
      </c>
    </row>
    <row r="168" spans="2:12" ht="15.5" x14ac:dyDescent="0.35">
      <c r="C168" t="s">
        <v>191</v>
      </c>
      <c r="D168" s="6">
        <v>-5.37</v>
      </c>
      <c r="E168" s="6">
        <v>-1912181.87</v>
      </c>
      <c r="F168" s="6">
        <v>-1346995.88</v>
      </c>
      <c r="G168" s="6">
        <v>-577124.43000000005</v>
      </c>
    </row>
    <row r="169" spans="2:12" ht="15.5" x14ac:dyDescent="0.35">
      <c r="C169" t="s">
        <v>192</v>
      </c>
      <c r="D169" s="6">
        <v>-1033.52</v>
      </c>
      <c r="E169" s="5">
        <v>0</v>
      </c>
      <c r="F169" s="5">
        <v>0</v>
      </c>
      <c r="G169" s="5">
        <v>0</v>
      </c>
    </row>
    <row r="170" spans="2:12" ht="15.5" x14ac:dyDescent="0.35">
      <c r="C170" t="s">
        <v>59</v>
      </c>
      <c r="D170" s="6">
        <v>290799.21000000002</v>
      </c>
      <c r="E170" s="6">
        <v>0.22</v>
      </c>
      <c r="F170" s="5">
        <v>0</v>
      </c>
      <c r="G170" s="5">
        <v>0</v>
      </c>
    </row>
    <row r="171" spans="2:12" ht="15.5" x14ac:dyDescent="0.35">
      <c r="C171" t="s">
        <v>193</v>
      </c>
      <c r="D171" s="5">
        <v>-30780000000</v>
      </c>
      <c r="E171" s="5">
        <v>-151600000000</v>
      </c>
      <c r="F171" s="5">
        <v>-102230000000</v>
      </c>
      <c r="G171" s="5">
        <v>-28580000000</v>
      </c>
    </row>
    <row r="172" spans="2:12" ht="15.5" x14ac:dyDescent="0.35">
      <c r="C172" t="s">
        <v>194</v>
      </c>
      <c r="D172" s="6">
        <v>-6.9999999999999993E-3</v>
      </c>
      <c r="E172" s="6">
        <v>-1.8000000000000002E-2</v>
      </c>
      <c r="F172" s="6">
        <v>-1.67E-2</v>
      </c>
      <c r="G172" s="6">
        <v>-7.4999999999999997E-3</v>
      </c>
    </row>
    <row r="173" spans="2:12" ht="15.5" x14ac:dyDescent="0.35">
      <c r="C173" t="s">
        <v>195</v>
      </c>
      <c r="D173" s="6">
        <v>-1.3600000000000001E-2</v>
      </c>
      <c r="E173" s="6">
        <v>-3.32E-2</v>
      </c>
      <c r="F173" s="6">
        <v>-3.4599999999999999E-2</v>
      </c>
      <c r="G173" s="6">
        <v>-1.46E-2</v>
      </c>
    </row>
    <row r="174" spans="2:12" ht="15.5" x14ac:dyDescent="0.35">
      <c r="C174" t="s">
        <v>196</v>
      </c>
      <c r="D174" s="6">
        <v>-1.04E-2</v>
      </c>
      <c r="E174" s="6">
        <v>-3.4500000000000003E-2</v>
      </c>
      <c r="F174" s="6">
        <v>-1.6799999999999999E-2</v>
      </c>
      <c r="G174" s="6">
        <v>-2.2099999999999998E-2</v>
      </c>
    </row>
    <row r="175" spans="2:12" ht="15.5" x14ac:dyDescent="0.35">
      <c r="C175" t="s">
        <v>197</v>
      </c>
      <c r="D175" s="6">
        <v>-2.54</v>
      </c>
      <c r="E175" s="6">
        <v>-1.46</v>
      </c>
      <c r="F175" s="6">
        <v>-1.69</v>
      </c>
      <c r="G175" s="6">
        <v>-0.94</v>
      </c>
    </row>
    <row r="176" spans="2:12" ht="15.5" x14ac:dyDescent="0.35">
      <c r="C176" t="s">
        <v>198</v>
      </c>
      <c r="D176" s="5">
        <v>6369000000000</v>
      </c>
      <c r="E176" s="5">
        <v>6447000000000</v>
      </c>
      <c r="F176" s="5">
        <v>4362000000000</v>
      </c>
      <c r="G176" s="5">
        <v>4411000000000</v>
      </c>
    </row>
    <row r="177" spans="3:12" ht="15.5" x14ac:dyDescent="0.35">
      <c r="C177" t="s">
        <v>199</v>
      </c>
      <c r="D177" s="6">
        <v>14.1</v>
      </c>
      <c r="E177" s="5">
        <v>0</v>
      </c>
      <c r="F177" s="5">
        <v>0</v>
      </c>
      <c r="G177" s="5">
        <v>0</v>
      </c>
    </row>
    <row r="178" spans="3:12" ht="15.5" x14ac:dyDescent="0.35">
      <c r="C178" t="s">
        <v>200</v>
      </c>
      <c r="D178" s="6">
        <v>393.6</v>
      </c>
      <c r="E178" s="6">
        <v>57619475.5</v>
      </c>
      <c r="F178" s="6">
        <v>38982199.640000001</v>
      </c>
      <c r="G178" s="6">
        <v>39425652.409999996</v>
      </c>
    </row>
    <row r="179" spans="3:12" ht="15.5" x14ac:dyDescent="0.35">
      <c r="C179" t="s">
        <v>201</v>
      </c>
      <c r="D179" s="6">
        <v>14.1</v>
      </c>
      <c r="E179" s="5">
        <v>0</v>
      </c>
      <c r="F179" s="5">
        <v>0</v>
      </c>
      <c r="G179" s="5">
        <v>0</v>
      </c>
    </row>
    <row r="180" spans="3:12" ht="15.5" x14ac:dyDescent="0.35">
      <c r="C180" t="s">
        <v>202</v>
      </c>
      <c r="D180" s="6">
        <v>393.6</v>
      </c>
      <c r="E180" s="6">
        <v>57619475.5</v>
      </c>
      <c r="F180" s="6">
        <v>38982199.640000001</v>
      </c>
      <c r="G180" s="6">
        <v>39408028.969999999</v>
      </c>
    </row>
    <row r="181" spans="3:12" ht="15.5" x14ac:dyDescent="0.35">
      <c r="C181" t="s">
        <v>203</v>
      </c>
    </row>
    <row r="182" spans="3:12" ht="15.5" x14ac:dyDescent="0.35">
      <c r="C182" t="s">
        <v>204</v>
      </c>
      <c r="D182" s="5">
        <v>4354000000000</v>
      </c>
      <c r="G182" s="5">
        <v>68000000000</v>
      </c>
    </row>
    <row r="183" spans="3:12" ht="15.5" x14ac:dyDescent="0.35">
      <c r="C183" t="s">
        <v>205</v>
      </c>
      <c r="D183" s="5">
        <v>6369000000000</v>
      </c>
      <c r="E183" s="5">
        <v>6446000000000</v>
      </c>
      <c r="F183" s="5">
        <v>4361000000000</v>
      </c>
      <c r="G183" s="5">
        <v>4411000000000</v>
      </c>
    </row>
    <row r="184" spans="3:12" ht="15.5" x14ac:dyDescent="0.35">
      <c r="C184" t="s">
        <v>23</v>
      </c>
      <c r="D184" s="5">
        <v>4354000000000</v>
      </c>
      <c r="G184" s="5">
        <v>68000000000</v>
      </c>
    </row>
    <row r="185" spans="3:12" ht="15.5" x14ac:dyDescent="0.35">
      <c r="C185" t="s">
        <v>20</v>
      </c>
      <c r="D185" s="5">
        <v>3596000000000</v>
      </c>
      <c r="E185" s="5">
        <v>-1341000000000</v>
      </c>
      <c r="F185" s="5">
        <v>-326000000000</v>
      </c>
      <c r="G185" s="5">
        <v>-1020000000000</v>
      </c>
    </row>
    <row r="186" spans="3:12" ht="15.5" x14ac:dyDescent="0.35">
      <c r="C186" t="s">
        <v>206</v>
      </c>
      <c r="D186" s="5">
        <v>-111000000000</v>
      </c>
      <c r="E186" s="5">
        <v>-183000000000</v>
      </c>
      <c r="F186" s="5">
        <v>-870000000000</v>
      </c>
      <c r="G186" s="5">
        <v>249000000000</v>
      </c>
    </row>
    <row r="187" spans="3:12" ht="15.5" x14ac:dyDescent="0.35">
      <c r="C187" t="s">
        <v>207</v>
      </c>
      <c r="D187" s="5">
        <v>1000000000</v>
      </c>
      <c r="E187" s="5">
        <v>-184000000000</v>
      </c>
      <c r="F187" s="5">
        <v>-136000000000</v>
      </c>
      <c r="G187" s="5">
        <v>-3000000000</v>
      </c>
    </row>
    <row r="188" spans="3:12" ht="15.5" x14ac:dyDescent="0.35">
      <c r="C188" t="s">
        <v>208</v>
      </c>
      <c r="D188" s="5">
        <v>-972000000000</v>
      </c>
      <c r="E188" s="5">
        <v>-1367000000000</v>
      </c>
      <c r="F188" s="5">
        <v>-632000000000</v>
      </c>
      <c r="G188" s="5">
        <v>-639000000000</v>
      </c>
    </row>
    <row r="189" spans="3:12" ht="15.5" x14ac:dyDescent="0.35">
      <c r="C189" t="s">
        <v>12</v>
      </c>
      <c r="D189" s="5">
        <v>-971000000000</v>
      </c>
      <c r="E189" s="5">
        <v>-1551000000000</v>
      </c>
      <c r="F189" s="5">
        <v>-768000000000</v>
      </c>
      <c r="G189" s="5">
        <v>-641000000000</v>
      </c>
    </row>
    <row r="190" spans="3:12" ht="15.5" x14ac:dyDescent="0.35">
      <c r="C190" t="s">
        <v>15</v>
      </c>
      <c r="D190" s="5">
        <v>-60</v>
      </c>
      <c r="E190" s="6">
        <v>-13867004.67</v>
      </c>
      <c r="F190" s="6">
        <v>-6864544.3799999999</v>
      </c>
      <c r="G190" s="6">
        <v>-5732906.8600000003</v>
      </c>
    </row>
    <row r="191" spans="3:12" ht="15.5" x14ac:dyDescent="0.35">
      <c r="C191" t="s">
        <v>44</v>
      </c>
      <c r="I191" s="5">
        <v>-28</v>
      </c>
      <c r="J191" s="6">
        <v>-1799273.11</v>
      </c>
      <c r="K191" s="6">
        <v>-1933768.84</v>
      </c>
      <c r="L191" s="6">
        <v>-1015103.91</v>
      </c>
    </row>
    <row r="192" spans="3:12" ht="15.5" x14ac:dyDescent="0.35">
      <c r="C192" t="s">
        <v>58</v>
      </c>
      <c r="I192" s="6">
        <v>-198.21</v>
      </c>
      <c r="J192" s="5">
        <v>0</v>
      </c>
      <c r="K192" s="5">
        <v>0</v>
      </c>
      <c r="L192" s="5">
        <v>0</v>
      </c>
    </row>
    <row r="193" spans="3:12" ht="15.5" x14ac:dyDescent="0.35">
      <c r="C193" t="s">
        <v>61</v>
      </c>
      <c r="I193" s="6">
        <v>41298.14</v>
      </c>
      <c r="J193" s="5">
        <v>0</v>
      </c>
      <c r="K193" s="5">
        <v>0</v>
      </c>
      <c r="L193" s="5">
        <v>0</v>
      </c>
    </row>
    <row r="194" spans="3:12" ht="15.5" x14ac:dyDescent="0.35">
      <c r="C194" t="s">
        <v>209</v>
      </c>
      <c r="I194" s="5">
        <v>-239130000000</v>
      </c>
      <c r="J194" s="5">
        <v>-180770000000</v>
      </c>
    </row>
    <row r="195" spans="3:12" ht="15.5" x14ac:dyDescent="0.35">
      <c r="C195" t="s">
        <v>210</v>
      </c>
      <c r="I195" s="6">
        <v>-3.6600000000000001E-2</v>
      </c>
      <c r="J195" s="6">
        <v>-2.35E-2</v>
      </c>
      <c r="K195" s="6">
        <v>-3.8199999999999998E-2</v>
      </c>
      <c r="L195" s="6">
        <v>-3.0899999999999997E-2</v>
      </c>
    </row>
    <row r="196" spans="3:12" ht="15.5" x14ac:dyDescent="0.35">
      <c r="C196" t="s">
        <v>211</v>
      </c>
      <c r="I196" s="6">
        <v>-7.1099999999999997E-2</v>
      </c>
      <c r="J196" s="6">
        <v>-4.5599999999999995E-2</v>
      </c>
      <c r="K196" s="6">
        <v>-8.09E-2</v>
      </c>
      <c r="L196" s="6">
        <v>-3.9199999999999999E-2</v>
      </c>
    </row>
    <row r="197" spans="3:12" ht="15.5" x14ac:dyDescent="0.35">
      <c r="C197" t="s">
        <v>212</v>
      </c>
      <c r="I197" s="6">
        <v>-4.4299999999999999E-2</v>
      </c>
      <c r="J197" s="6">
        <v>-3.85E-2</v>
      </c>
      <c r="K197" s="6">
        <v>-5.8799999999999998E-2</v>
      </c>
      <c r="L197" s="6">
        <v>-9.6699999999999994E-2</v>
      </c>
    </row>
    <row r="198" spans="3:12" ht="15.5" x14ac:dyDescent="0.35">
      <c r="C198" t="s">
        <v>213</v>
      </c>
      <c r="I198" s="6">
        <v>-1.72</v>
      </c>
      <c r="J198" s="6">
        <v>-0.72</v>
      </c>
      <c r="K198" s="6">
        <v>-0.76</v>
      </c>
      <c r="L198" s="6">
        <v>-1.1499999999999999</v>
      </c>
    </row>
    <row r="199" spans="3:12" ht="15.5" x14ac:dyDescent="0.35">
      <c r="C199" t="s">
        <v>55</v>
      </c>
      <c r="I199" s="6">
        <v>14.1</v>
      </c>
      <c r="J199" s="5">
        <v>0</v>
      </c>
      <c r="K199" s="5">
        <v>0</v>
      </c>
      <c r="L199" s="5">
        <v>0</v>
      </c>
    </row>
    <row r="200" spans="3:12" ht="15.5" x14ac:dyDescent="0.35">
      <c r="C200" t="s">
        <v>52</v>
      </c>
      <c r="I200" s="6">
        <v>393.6</v>
      </c>
      <c r="J200" s="6">
        <v>39425652.409999996</v>
      </c>
      <c r="K200" s="6">
        <v>23916942.59</v>
      </c>
      <c r="L200" s="6">
        <v>25887141.440000001</v>
      </c>
    </row>
    <row r="201" spans="3:12" ht="15.5" x14ac:dyDescent="0.35">
      <c r="C201" t="s">
        <v>214</v>
      </c>
      <c r="I201" s="6">
        <v>14.1</v>
      </c>
      <c r="J201" s="5">
        <v>0</v>
      </c>
      <c r="K201" s="5">
        <v>0</v>
      </c>
      <c r="L201" s="5">
        <v>0</v>
      </c>
    </row>
    <row r="202" spans="3:12" ht="15.5" x14ac:dyDescent="0.35">
      <c r="C202" t="s">
        <v>215</v>
      </c>
      <c r="I202" s="6">
        <v>393.6</v>
      </c>
      <c r="J202" s="6">
        <v>39408028.969999999</v>
      </c>
      <c r="K202" s="6">
        <v>23898136.949999999</v>
      </c>
      <c r="L202" s="6">
        <v>25868149.43</v>
      </c>
    </row>
    <row r="203" spans="3:12" ht="15.5" x14ac:dyDescent="0.35">
      <c r="C203" t="s">
        <v>216</v>
      </c>
    </row>
    <row r="204" spans="3:12" ht="15.5" x14ac:dyDescent="0.35">
      <c r="C204" t="s">
        <v>217</v>
      </c>
      <c r="I204" s="5">
        <v>4354000000000</v>
      </c>
      <c r="J204" s="5">
        <v>68000000000</v>
      </c>
    </row>
    <row r="205" spans="3:12" ht="15.5" x14ac:dyDescent="0.35">
      <c r="C205" t="s">
        <v>25</v>
      </c>
      <c r="I205" s="5">
        <v>4354000000000</v>
      </c>
      <c r="J205" s="5">
        <v>68000000000</v>
      </c>
    </row>
    <row r="206" spans="3:12" ht="15.5" x14ac:dyDescent="0.35">
      <c r="C206" t="s">
        <v>22</v>
      </c>
      <c r="I206" s="5">
        <v>3596000000000</v>
      </c>
      <c r="J206" s="5">
        <v>-1020000000000</v>
      </c>
      <c r="K206" s="5">
        <v>-191000000000</v>
      </c>
      <c r="L206" s="5">
        <v>-87000000000</v>
      </c>
    </row>
    <row r="207" spans="3:12" ht="15.5" x14ac:dyDescent="0.35">
      <c r="C207" t="s">
        <v>218</v>
      </c>
      <c r="I207" s="5">
        <v>-111000000000</v>
      </c>
      <c r="J207" s="5">
        <v>249000000000</v>
      </c>
      <c r="K207" s="5">
        <v>-143000000000</v>
      </c>
      <c r="L207" s="5">
        <v>-9000000000</v>
      </c>
    </row>
    <row r="208" spans="3:12" ht="15.5" x14ac:dyDescent="0.35">
      <c r="C208" t="s">
        <v>219</v>
      </c>
      <c r="I208" s="5">
        <v>-319000000000</v>
      </c>
      <c r="J208" s="5">
        <v>-111000000000</v>
      </c>
      <c r="K208" s="5">
        <v>-107000000000</v>
      </c>
      <c r="L208" s="5">
        <v>-255000000000</v>
      </c>
    </row>
    <row r="209" spans="2:12" ht="15.5" x14ac:dyDescent="0.35">
      <c r="C209" t="s">
        <v>220</v>
      </c>
      <c r="I209" s="5">
        <v>-2971000000000</v>
      </c>
      <c r="J209" s="5">
        <v>-1525000000000</v>
      </c>
      <c r="K209" s="5">
        <v>-1457000000000</v>
      </c>
      <c r="L209" s="5">
        <v>-614000000000</v>
      </c>
    </row>
    <row r="210" spans="2:12" ht="15.5" x14ac:dyDescent="0.35">
      <c r="C210" t="s">
        <v>14</v>
      </c>
      <c r="I210" s="5">
        <v>-3290000000000</v>
      </c>
      <c r="J210" s="5">
        <v>-1637000000000</v>
      </c>
      <c r="K210" s="5">
        <v>-1564000000000</v>
      </c>
      <c r="L210" s="5">
        <v>-869000000000</v>
      </c>
    </row>
    <row r="211" spans="2:12" ht="15.5" x14ac:dyDescent="0.35">
      <c r="C211" t="s">
        <v>16</v>
      </c>
      <c r="I211" s="6">
        <v>-203.35</v>
      </c>
      <c r="J211" s="6">
        <v>-14630063.779999999</v>
      </c>
      <c r="K211" s="6">
        <v>-15611465.630000001</v>
      </c>
      <c r="L211" s="6">
        <v>-8674950.5</v>
      </c>
    </row>
    <row r="213" spans="2:12" ht="15.5" x14ac:dyDescent="0.35">
      <c r="B213" t="s">
        <v>221</v>
      </c>
      <c r="C213" t="s">
        <v>222</v>
      </c>
      <c r="D213" s="5">
        <v>-87000000000</v>
      </c>
      <c r="E213" s="5">
        <v>-214000000000</v>
      </c>
      <c r="F213" s="5">
        <v>-151000000000</v>
      </c>
      <c r="G213" s="5">
        <v>-65000000000</v>
      </c>
      <c r="H213" s="5">
        <v>-453000000000</v>
      </c>
      <c r="J213" s="5">
        <v>-201000000000</v>
      </c>
      <c r="K213" s="5">
        <v>-194000000000</v>
      </c>
      <c r="L213" s="5">
        <v>-102000000000</v>
      </c>
    </row>
    <row r="214" spans="2:12" ht="15.5" x14ac:dyDescent="0.35">
      <c r="C214" t="s">
        <v>43</v>
      </c>
      <c r="D214" s="6">
        <v>-5.9</v>
      </c>
      <c r="E214" s="6">
        <v>-14.52</v>
      </c>
      <c r="F214" s="6">
        <v>-10.23</v>
      </c>
      <c r="G214" s="6">
        <v>-4.38</v>
      </c>
      <c r="H214" s="6">
        <v>-30.75</v>
      </c>
      <c r="J214" s="6">
        <v>-13.66</v>
      </c>
      <c r="K214" s="6">
        <v>-13.15</v>
      </c>
      <c r="L214" s="6">
        <v>-6.9</v>
      </c>
    </row>
    <row r="215" spans="2:12" ht="15.5" x14ac:dyDescent="0.35">
      <c r="C215" t="s">
        <v>229</v>
      </c>
      <c r="D215" s="5">
        <v>309000000</v>
      </c>
      <c r="E215" s="5">
        <v>2000000000</v>
      </c>
      <c r="F215" s="5">
        <v>28000000000</v>
      </c>
      <c r="G215" s="5">
        <v>27000000000</v>
      </c>
      <c r="H215" s="5">
        <v>2000000000</v>
      </c>
      <c r="J215" s="5">
        <v>28000000000</v>
      </c>
      <c r="K215" s="5">
        <v>27000000000</v>
      </c>
      <c r="L215" s="5">
        <v>21000000000</v>
      </c>
    </row>
    <row r="216" spans="2:12" ht="15.5" x14ac:dyDescent="0.35">
      <c r="C216" t="s">
        <v>234</v>
      </c>
      <c r="I216" s="6">
        <v>-228.45</v>
      </c>
    </row>
    <row r="217" spans="2:12" ht="15.5" x14ac:dyDescent="0.35">
      <c r="C217" t="s">
        <v>236</v>
      </c>
      <c r="I217" s="6">
        <v>7.42</v>
      </c>
    </row>
    <row r="218" spans="2:12" ht="15.5" x14ac:dyDescent="0.35">
      <c r="C218" t="s">
        <v>239</v>
      </c>
      <c r="I218" s="6">
        <v>16.25</v>
      </c>
    </row>
    <row r="219" spans="2:12" ht="15.5" x14ac:dyDescent="0.35">
      <c r="C219" t="s">
        <v>240</v>
      </c>
      <c r="I219" s="6">
        <v>-763.33</v>
      </c>
    </row>
    <row r="220" spans="2:12" ht="15.5" x14ac:dyDescent="0.35">
      <c r="C220" t="s">
        <v>241</v>
      </c>
      <c r="I220" s="6">
        <v>-763.33</v>
      </c>
    </row>
    <row r="221" spans="2:12" ht="15.5" x14ac:dyDescent="0.35">
      <c r="C221" t="s">
        <v>243</v>
      </c>
      <c r="I221" s="5">
        <v>597</v>
      </c>
    </row>
    <row r="222" spans="2:12" ht="15.5" x14ac:dyDescent="0.35">
      <c r="C222" t="s">
        <v>247</v>
      </c>
      <c r="I222" s="6">
        <v>-30.75</v>
      </c>
    </row>
    <row r="223" spans="2:12" ht="15.5" x14ac:dyDescent="0.35">
      <c r="C223" t="s">
        <v>249</v>
      </c>
      <c r="D223" s="6">
        <v>51.42</v>
      </c>
    </row>
    <row r="224" spans="2:12" ht="15.5" x14ac:dyDescent="0.35">
      <c r="C224" t="s">
        <v>250</v>
      </c>
      <c r="I224" s="6">
        <v>432.31</v>
      </c>
    </row>
    <row r="225" spans="3:9" ht="15.5" x14ac:dyDescent="0.35">
      <c r="C225" t="s">
        <v>251</v>
      </c>
      <c r="I225" s="6">
        <v>-9.1999999999999993</v>
      </c>
    </row>
    <row r="226" spans="3:9" ht="15.5" x14ac:dyDescent="0.35">
      <c r="C226" t="s">
        <v>252</v>
      </c>
      <c r="D226" s="6">
        <v>0.9</v>
      </c>
    </row>
    <row r="227" spans="3:9" ht="15.5" x14ac:dyDescent="0.35">
      <c r="C227" t="s">
        <v>253</v>
      </c>
      <c r="D227" s="6">
        <v>0.75</v>
      </c>
    </row>
    <row r="228" spans="3:9" ht="15.5" x14ac:dyDescent="0.35">
      <c r="C228" t="s">
        <v>254</v>
      </c>
      <c r="D228" s="6">
        <v>0.68</v>
      </c>
    </row>
    <row r="229" spans="3:9" ht="15.5" x14ac:dyDescent="0.35">
      <c r="C229" t="s">
        <v>255</v>
      </c>
      <c r="D229" s="6">
        <v>0.68</v>
      </c>
    </row>
    <row r="230" spans="3:9" ht="15.5" x14ac:dyDescent="0.35">
      <c r="C230" t="s">
        <v>256</v>
      </c>
      <c r="D230" s="6">
        <v>0.94</v>
      </c>
    </row>
    <row r="231" spans="3:9" ht="15.5" x14ac:dyDescent="0.35">
      <c r="C231" t="s">
        <v>257</v>
      </c>
      <c r="D231" s="6">
        <v>0.35</v>
      </c>
    </row>
    <row r="232" spans="3:9" ht="15.5" x14ac:dyDescent="0.35">
      <c r="C232" t="s">
        <v>258</v>
      </c>
      <c r="D232" s="6">
        <v>1.94</v>
      </c>
    </row>
    <row r="233" spans="3:9" ht="15.5" x14ac:dyDescent="0.35">
      <c r="C233" t="s">
        <v>12</v>
      </c>
      <c r="D233" s="5">
        <v>-971000000000</v>
      </c>
    </row>
    <row r="234" spans="3:9" ht="15.5" x14ac:dyDescent="0.35">
      <c r="C234" t="s">
        <v>260</v>
      </c>
      <c r="I234" s="6">
        <v>1.05</v>
      </c>
    </row>
    <row r="235" spans="3:9" ht="15.5" x14ac:dyDescent="0.35">
      <c r="C235" t="s">
        <v>261</v>
      </c>
      <c r="I235" s="5">
        <v>0</v>
      </c>
    </row>
    <row r="236" spans="3:9" ht="15.5" x14ac:dyDescent="0.35">
      <c r="C236" t="s">
        <v>262</v>
      </c>
      <c r="I236" s="5">
        <v>0</v>
      </c>
    </row>
    <row r="237" spans="3:9" ht="15.5" x14ac:dyDescent="0.35">
      <c r="C237" t="s">
        <v>263</v>
      </c>
      <c r="I237" s="5">
        <v>0</v>
      </c>
    </row>
    <row r="238" spans="3:9" ht="15.5" x14ac:dyDescent="0.35">
      <c r="C238" t="s">
        <v>265</v>
      </c>
      <c r="D238" s="6">
        <v>97.3</v>
      </c>
    </row>
    <row r="239" spans="3:9" ht="15.5" x14ac:dyDescent="0.35">
      <c r="C239" t="s">
        <v>266</v>
      </c>
      <c r="D239" s="6">
        <v>2729.61</v>
      </c>
    </row>
    <row r="240" spans="3:9" ht="15.5" x14ac:dyDescent="0.35">
      <c r="C240" t="s">
        <v>340</v>
      </c>
      <c r="D240" s="6">
        <v>9095.39</v>
      </c>
    </row>
    <row r="241" spans="3:9" ht="15.5" x14ac:dyDescent="0.35">
      <c r="C241" t="s">
        <v>267</v>
      </c>
      <c r="D241" s="6">
        <v>-6268.48</v>
      </c>
    </row>
    <row r="242" spans="3:9" ht="15.5" x14ac:dyDescent="0.35">
      <c r="C242" t="s">
        <v>268</v>
      </c>
      <c r="D242" s="6">
        <v>0.94</v>
      </c>
    </row>
    <row r="243" spans="3:9" ht="15.5" x14ac:dyDescent="0.35">
      <c r="C243" t="s">
        <v>39</v>
      </c>
      <c r="I243" s="5">
        <v>103488000000000</v>
      </c>
    </row>
    <row r="244" spans="3:9" ht="15.5" x14ac:dyDescent="0.35">
      <c r="C244" t="s">
        <v>271</v>
      </c>
      <c r="I244" s="5">
        <v>107085000000000</v>
      </c>
    </row>
    <row r="245" spans="3:9" ht="15.5" x14ac:dyDescent="0.35">
      <c r="C245" t="s">
        <v>272</v>
      </c>
      <c r="I245" s="5">
        <v>14730000000</v>
      </c>
    </row>
    <row r="246" spans="3:9" ht="15.5" x14ac:dyDescent="0.35">
      <c r="C246" t="s">
        <v>273</v>
      </c>
      <c r="I246" s="6">
        <v>0.27479999999999999</v>
      </c>
    </row>
    <row r="247" spans="3:9" ht="15.5" x14ac:dyDescent="0.35">
      <c r="C247" t="s">
        <v>274</v>
      </c>
      <c r="D247" s="6">
        <v>-9.405800000000001</v>
      </c>
    </row>
    <row r="248" spans="3:9" ht="15.5" x14ac:dyDescent="0.35">
      <c r="C248" t="s">
        <v>275</v>
      </c>
      <c r="D248" s="6">
        <v>-361.45300000000003</v>
      </c>
    </row>
    <row r="249" spans="3:9" ht="15.5" x14ac:dyDescent="0.35">
      <c r="C249" t="s">
        <v>276</v>
      </c>
      <c r="D249" s="6">
        <v>-281.3843</v>
      </c>
    </row>
    <row r="250" spans="3:9" ht="15.5" x14ac:dyDescent="0.35">
      <c r="C250" t="s">
        <v>279</v>
      </c>
      <c r="D250" s="6">
        <v>-0.3458</v>
      </c>
    </row>
    <row r="251" spans="3:9" ht="15.5" x14ac:dyDescent="0.35">
      <c r="C251" t="s">
        <v>286</v>
      </c>
      <c r="I251" s="5">
        <v>1</v>
      </c>
    </row>
    <row r="252" spans="3:9" ht="15.5" x14ac:dyDescent="0.35">
      <c r="C252" t="s">
        <v>287</v>
      </c>
      <c r="I252" s="6">
        <v>0.81</v>
      </c>
    </row>
    <row r="253" spans="3:9" ht="15.5" x14ac:dyDescent="0.35">
      <c r="C253" t="s">
        <v>288</v>
      </c>
      <c r="I253" s="6">
        <v>0.98</v>
      </c>
    </row>
    <row r="254" spans="3:9" ht="15.5" x14ac:dyDescent="0.35">
      <c r="C254" t="s">
        <v>291</v>
      </c>
      <c r="I254" s="6">
        <v>0.04</v>
      </c>
    </row>
    <row r="255" spans="3:9" ht="15.5" x14ac:dyDescent="0.35">
      <c r="C255" t="s">
        <v>292</v>
      </c>
      <c r="I255" s="6">
        <v>0.69</v>
      </c>
    </row>
    <row r="256" spans="3:9" ht="15.5" x14ac:dyDescent="0.35">
      <c r="C256" t="s">
        <v>295</v>
      </c>
      <c r="I256" s="5">
        <v>-239000000000</v>
      </c>
    </row>
    <row r="257" spans="3:9" ht="15.5" x14ac:dyDescent="0.35">
      <c r="C257" t="s">
        <v>297</v>
      </c>
      <c r="D257" s="5">
        <v>758000000000</v>
      </c>
    </row>
    <row r="258" spans="3:9" ht="15.5" x14ac:dyDescent="0.35">
      <c r="C258" t="s">
        <v>298</v>
      </c>
      <c r="D258" s="5">
        <v>12383000000000</v>
      </c>
    </row>
    <row r="259" spans="3:9" ht="15.5" x14ac:dyDescent="0.35">
      <c r="C259" t="s">
        <v>299</v>
      </c>
      <c r="D259" s="5">
        <v>6014000000000</v>
      </c>
    </row>
    <row r="260" spans="3:9" ht="15.5" x14ac:dyDescent="0.35">
      <c r="C260" t="s">
        <v>206</v>
      </c>
      <c r="D260" s="5">
        <v>-111000000000</v>
      </c>
    </row>
    <row r="261" spans="3:9" ht="15.5" x14ac:dyDescent="0.35">
      <c r="C261" t="s">
        <v>205</v>
      </c>
      <c r="I261" s="5">
        <v>6369000000000</v>
      </c>
    </row>
    <row r="262" spans="3:9" ht="15.5" x14ac:dyDescent="0.35">
      <c r="C262" t="s">
        <v>204</v>
      </c>
      <c r="D262" s="5">
        <v>4354000000000</v>
      </c>
    </row>
    <row r="263" spans="3:9" ht="15.5" x14ac:dyDescent="0.35">
      <c r="C263" t="s">
        <v>23</v>
      </c>
      <c r="D263" s="5">
        <v>4354000000000</v>
      </c>
    </row>
    <row r="264" spans="3:9" ht="15.5" x14ac:dyDescent="0.35">
      <c r="C264" t="s">
        <v>20</v>
      </c>
      <c r="D264" s="5">
        <v>3596000000000</v>
      </c>
    </row>
    <row r="265" spans="3:9" ht="15.5" x14ac:dyDescent="0.35">
      <c r="C265" t="s">
        <v>300</v>
      </c>
      <c r="I265" s="5">
        <v>6369000000000</v>
      </c>
    </row>
    <row r="266" spans="3:9" ht="15.5" x14ac:dyDescent="0.35">
      <c r="C266" t="s">
        <v>301</v>
      </c>
      <c r="I266" s="5">
        <v>-136000000000</v>
      </c>
    </row>
    <row r="267" spans="3:9" ht="15.5" x14ac:dyDescent="0.35">
      <c r="C267" t="s">
        <v>302</v>
      </c>
      <c r="I267" s="5">
        <v>-677000000000</v>
      </c>
    </row>
    <row r="268" spans="3:9" ht="15.5" x14ac:dyDescent="0.35">
      <c r="C268" t="s">
        <v>303</v>
      </c>
      <c r="I268" s="5">
        <v>24000000000</v>
      </c>
    </row>
    <row r="269" spans="3:9" ht="15.5" x14ac:dyDescent="0.35">
      <c r="C269" t="s">
        <v>305</v>
      </c>
      <c r="I269" s="5">
        <v>-136000000000</v>
      </c>
    </row>
  </sheetData>
  <pageMargins left="0.7" right="0.7" top="0.75" bottom="0.75" header="0.3" footer="0.3"/>
  <ignoredErrors>
    <ignoredError sqref="A1:L270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5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1016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1017</v>
      </c>
      <c r="D2" s="2" vm="3">
        <f ca="1">IFERROR(_xlfn.STOCKHISTORY("XIDX:" &amp; $C$1, D3, , 0, 0, 1), "Libur")</f>
        <v>204</v>
      </c>
      <c r="H2" s="2" vm="3">
        <f ca="1">IFERROR(INDEX(D2:G2,COUNT(D2:G2)),"")</f>
        <v>204</v>
      </c>
      <c r="I2" s="2" vm="138">
        <f ca="1">IFERROR(_xlfn.STOCKHISTORY("XIDX:" &amp; $C$1, I1, , 0, 0, 1), "Libur")</f>
        <v>248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17185000000</v>
      </c>
      <c r="H4" s="2">
        <f>IFERROR(SUM(D4:G4)*(4/MAX(1,COUNT(D4:G4))),"")</f>
        <v>68740000000</v>
      </c>
      <c r="I4" s="2">
        <f>IFERROR(INDEX(I51:I500,MATCH($C$4,$C$51:$C$500,0)),"")</f>
        <v>52885555564</v>
      </c>
      <c r="J4" s="2">
        <f>IFERROR(INDEX(J51:J500,MATCH($C$4,$C$51:$C$500,0)),"")</f>
        <v>54660359446</v>
      </c>
      <c r="K4" s="2">
        <f>IFERROR(INDEX(K51:K500,MATCH($C$4,$C$51:$C$500,0)),"")</f>
        <v>56098693360</v>
      </c>
      <c r="L4" s="2">
        <f>IFERROR(INDEX(L51:L500,MATCH($C$4,$C$51:$C$500,0)),"")</f>
        <v>57531891902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4485951466</v>
      </c>
      <c r="H5" s="2">
        <f>IFERROR(SUM(D5:G5)*(4/MAX(1,COUNT(D5:G5))),"")</f>
        <v>17943805864</v>
      </c>
      <c r="I5" s="2">
        <f>IFERROR(INDEX(I51:I500,MATCH($C$5,$C$51:$C$500,0)),"")</f>
        <v>97537540006</v>
      </c>
      <c r="J5" s="2">
        <f>IFERROR(INDEX(J51:J500,MATCH($C$5,$C$51:$C$500,0)),"")</f>
        <v>17363091507</v>
      </c>
      <c r="K5" s="2">
        <f>IFERROR(INDEX(K51:K500,MATCH($C$5,$C$51:$C$500,0)),"")</f>
        <v>22267863496</v>
      </c>
      <c r="L5" s="2">
        <f>IFERROR(INDEX(L51:L500,MATCH($C$5,$C$51:$C$500,0)),"")</f>
        <v>20565059317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324187029450</v>
      </c>
      <c r="H6" s="2">
        <f>IFERROR(INDEX(D6:G6,COUNT(D6:G6)),"")</f>
        <v>324187029450</v>
      </c>
      <c r="I6" s="2">
        <f>IFERROR(INDEX(I51:I500,MATCH($C$6,$C$51:$C$500,0)),"")</f>
        <v>319718505720</v>
      </c>
      <c r="J6" s="2">
        <f>IFERROR(INDEX(J51:J500,MATCH($C$6,$C$51:$C$500,0)),"")</f>
        <v>84269192845</v>
      </c>
      <c r="K6" s="2">
        <f>IFERROR(INDEX(K51:K500,MATCH($C$6,$C$51:$C$500,0)),"")</f>
        <v>74941963945</v>
      </c>
      <c r="L6" s="2">
        <f>IFERROR(INDEX(L51:L500,MATCH($C$6,$C$51:$C$500,0)),"")</f>
        <v>52930105438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1.44</v>
      </c>
      <c r="H7" s="3">
        <f>IFERROR(INDEX(D7:G7,COUNT(D7:G7)),"")</f>
        <v>1.44</v>
      </c>
      <c r="I7" s="3">
        <f>IFERROR(INDEX(I51:I500,MATCH($C$7,$C$51:$C$500,0))/1000000000,"")</f>
        <v>1.44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>IFERROR(INDEX(I51:I500,MATCH($C$8,$C$51:$C$500,0)),"")</f>
        <v>26000000000</v>
      </c>
      <c r="J8" s="2">
        <f>IFERROR(INDEX(J51:J500,MATCH($C$8,$C$51:$C$500,0)),"")</f>
        <v>23000000000</v>
      </c>
      <c r="K8" s="2">
        <f>IFERROR(INDEX(K51:K500,MATCH($C$8,$C$51:$C$500,0)),"")</f>
        <v>27000000000</v>
      </c>
      <c r="L8" s="2">
        <f>IFERROR(INDEX(L51:L500,MATCH($C$8,$C$51:$C$500,0)),"")</f>
        <v>27000000000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-1.56</v>
      </c>
      <c r="H9" s="3">
        <f>IFERROR(INDEX(D9:G9,COUNT(D9:G9)),"")</f>
        <v>-1.56</v>
      </c>
      <c r="I9" s="3">
        <f>IFERROR(INDEX(I51:I500,MATCH($C$9,$C$51:$C$500,0)),"")</f>
        <v>17.989999999999998</v>
      </c>
      <c r="J9" s="3">
        <f>IFERROR(INDEX(J51:J500,MATCH($C$9,$C$51:$C$500,0)),"")</f>
        <v>151972802.44</v>
      </c>
      <c r="K9" s="3">
        <f>IFERROR(INDEX(K51:K500,MATCH($C$9,$C$51:$C$500,0)),"")</f>
        <v>183120989.46000001</v>
      </c>
      <c r="L9" s="3">
        <f>IFERROR(INDEX(L51:L500,MATCH($C$9,$C$51:$C$500,0)),"")</f>
        <v>177091573.09</v>
      </c>
    </row>
    <row r="10" spans="1:12" ht="15.5" x14ac:dyDescent="0.35">
      <c r="C10" t="s">
        <v>17</v>
      </c>
      <c r="D10" s="3">
        <f ca="1">IFERROR(IF(D9=0,"",D2/D9),"")</f>
        <v>-130.76923076923077</v>
      </c>
      <c r="I10" s="3">
        <f ca="1">IFERROR(IF(I9=0,"",I2/I9),"")</f>
        <v>13.78543635352974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104430205418</v>
      </c>
      <c r="H11" s="2">
        <f>IFERROR(INDEX(D11:G11,COUNT(D11:G11)),"")</f>
        <v>104430205418</v>
      </c>
      <c r="I11" s="2">
        <f>IFERROR(INDEX(I51:I500,MATCH($C$11,$C$51:$C$500,0)),"")</f>
        <v>141753925318</v>
      </c>
      <c r="J11" s="2">
        <f>IFERROR(INDEX(J51:J500,MATCH($C$11,$C$51:$C$500,0)),"")</f>
        <v>16251640511</v>
      </c>
      <c r="K11" s="2">
        <f>IFERROR(INDEX(K51:K500,MATCH($C$11,$C$51:$C$500,0)),"")</f>
        <v>17360706797</v>
      </c>
      <c r="L11" s="2">
        <f>IFERROR(INDEX(L51:L500,MATCH($C$11,$C$51:$C$500,0)),"")</f>
        <v>23112408972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-104000000000</v>
      </c>
      <c r="H12" s="2">
        <f>IFERROR(INDEX(D12:G12,COUNT(D12:G12)),"")</f>
        <v>-104000000000</v>
      </c>
      <c r="I12" s="2">
        <f>IFERROR(INDEX(I51:I500,MATCH($C$12,$C$51:$C$500,0)),"")</f>
        <v>-142000000000</v>
      </c>
      <c r="J12" s="2">
        <f>IFERROR(INDEX(J51:J500,MATCH($C$12,$C$51:$C$500,0)),"")</f>
        <v>-16000000000</v>
      </c>
      <c r="K12" s="2">
        <f>IFERROR(INDEX(K51:K500,MATCH($C$12,$C$51:$C$500,0)),"")</f>
        <v>-17000000000</v>
      </c>
      <c r="L12" s="2">
        <f>IFERROR(INDEX(L51:L500,MATCH($C$12,$C$51:$C$500,0)),"")</f>
        <v>-23000000000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>IFERROR(INDEX(I51:I500,MATCH($C$14,$C$51:$C$500,0)),"")</f>
        <v>0</v>
      </c>
      <c r="J14" s="2">
        <f>IFERROR(INDEX(J51:J500,MATCH($C$14,$C$51:$C$500,0)),"")</f>
        <v>0</v>
      </c>
      <c r="K14" s="2">
        <f>IFERROR(INDEX(K51:K500,MATCH($C$14,$C$51:$C$500,0)),"")</f>
        <v>0</v>
      </c>
      <c r="L14" s="2">
        <f>IFERROR(INDEX(L51:L500,MATCH($C$14,$C$51:$C$500,0)),"")</f>
        <v>0</v>
      </c>
    </row>
    <row r="15" spans="1:12" ht="15.5" x14ac:dyDescent="0.35">
      <c r="C15" t="s">
        <v>27</v>
      </c>
      <c r="D15" s="2">
        <f>IFERROR(INDEX(D51:D500,MATCH($C$15,$C$51:$C$500,0)),"")</f>
        <v>-139320000</v>
      </c>
      <c r="H15" s="2">
        <f>IFERROR(SUM(D15:G15)*(4/MAX(1,COUNT(D15:G15))),"")</f>
        <v>-557280000</v>
      </c>
      <c r="I15" s="2">
        <f>IFERROR(INDEX(I51:I500,MATCH($C$15,$C$51:$C$500,0)),"")</f>
        <v>-856699393</v>
      </c>
      <c r="J15" s="2">
        <f>IFERROR(INDEX(J51:J500,MATCH($C$15,$C$51:$C$500,0)),"")</f>
        <v>-856699393</v>
      </c>
      <c r="K15" s="2">
        <f>IFERROR(INDEX(K51:K500,MATCH($C$15,$C$51:$C$500,0)),"")</f>
        <v>-881019640</v>
      </c>
      <c r="L15" s="2">
        <f>IFERROR(INDEX(L51:L500,MATCH($C$15,$C$51:$C$500,0)),"")</f>
        <v>-853102843</v>
      </c>
    </row>
    <row r="16" spans="1:12" ht="15.5" x14ac:dyDescent="0.35">
      <c r="C16" t="s">
        <v>28</v>
      </c>
      <c r="D16" s="2">
        <f>IFERROR(INDEX(D51:D500,MATCH($C$16,$C$51:$C$500,0)),"")</f>
        <v>4607843732</v>
      </c>
      <c r="H16" s="2">
        <f>IFERROR(SUM(D16:G16)*(4/MAX(1,COUNT(D16:G16))),"")</f>
        <v>18431374928</v>
      </c>
      <c r="I16" s="2">
        <f>IFERROR(INDEX(I51:I500,MATCH($C$16,$C$51:$C$500,0)),"")</f>
        <v>11746108509</v>
      </c>
      <c r="J16" s="2">
        <f>IFERROR(INDEX(J51:J500,MATCH($C$16,$C$51:$C$500,0)),"")</f>
        <v>18047599626</v>
      </c>
      <c r="K16" s="2">
        <f>IFERROR(INDEX(K51:K500,MATCH($C$16,$C$51:$C$500,0)),"")</f>
        <v>23167191091</v>
      </c>
      <c r="L16" s="2">
        <f>IFERROR(INDEX(L51:L500,MATCH($C$16,$C$51:$C$500,0)),"")</f>
        <v>19431754135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</row>
    <row r="19" spans="1:12" ht="15.5" x14ac:dyDescent="0.35">
      <c r="A19" t="s">
        <v>36</v>
      </c>
      <c r="C19" t="s">
        <v>37</v>
      </c>
    </row>
    <row r="20" spans="1:12" ht="15.5" x14ac:dyDescent="0.35">
      <c r="A20" t="s">
        <v>38</v>
      </c>
      <c r="C20" t="s">
        <v>39</v>
      </c>
      <c r="D20" s="2">
        <f ca="1">IFERROR(D21*D2,"")</f>
        <v>293760000000</v>
      </c>
      <c r="H20" s="2">
        <f ca="1">IFERROR(H21*H2,"")</f>
        <v>293760000000</v>
      </c>
      <c r="I20" s="2">
        <f ca="1">IFERROR(I21*I2,"")</f>
        <v>357120000000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1440000000</v>
      </c>
      <c r="H21" s="2">
        <f>IFERROR(INDEX(D21:G21,COUNT(D21:G21)),"")</f>
        <v>1440000000</v>
      </c>
      <c r="I21" s="2">
        <f>IFERROR(INDEX(I51:I500,MATCH($C$7,$C$51:$C$500,0)),"")</f>
        <v>1440000000</v>
      </c>
      <c r="J21" s="2">
        <f>IFERROR(INDEX(J51:J500,MATCH($C$7,$C$51:$C$500,0)),"")</f>
        <v>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40</v>
      </c>
      <c r="C23" t="s">
        <v>41</v>
      </c>
      <c r="D23" s="3">
        <f>IFERROR(D5/D6*100,"")</f>
        <v>1.3837541476013546</v>
      </c>
      <c r="H23" s="3">
        <f>IFERROR(H5/H6*100,"")</f>
        <v>5.5350165904054185</v>
      </c>
      <c r="I23" s="3">
        <f>IFERROR(I5/I6*100,"")</f>
        <v>30.507317612518957</v>
      </c>
      <c r="J23" s="3">
        <f>IFERROR(J5/J6*100,"")</f>
        <v>20.60431685745073</v>
      </c>
      <c r="K23" s="3">
        <f>IFERROR(K5/K6*100,"")</f>
        <v>29.713477368090341</v>
      </c>
      <c r="L23" s="3">
        <f>IFERROR(L5/L6*100,"")</f>
        <v>38.853237012892421</v>
      </c>
    </row>
    <row r="24" spans="1:12" ht="15.5" x14ac:dyDescent="0.35">
      <c r="C24" t="s">
        <v>42</v>
      </c>
      <c r="D24" s="4">
        <f>IFERROR(_xlfn.RRI(5,I23,D23),"")</f>
        <v>-0.46131983755108485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43</v>
      </c>
      <c r="C25" t="s">
        <v>44</v>
      </c>
      <c r="D25" s="3">
        <f>IFERROR(INDEX(D51:D500,MATCH($A$25,$C$51:$C$500,0)),"")</f>
        <v>2.34</v>
      </c>
      <c r="H25" s="3">
        <f>IFERROR(INDEX(D25:G25,COUNT(D25:G25)),"")</f>
        <v>2.34</v>
      </c>
      <c r="I25" s="3">
        <f>IFERROR(INDEX(I51:I500,MATCH($C$25,$C$51:$C$500,0)),"")</f>
        <v>7.85</v>
      </c>
      <c r="J25" s="3">
        <f>IFERROR(INDEX(J51:J500,MATCH($C$25,$C$51:$C$500,0)),"")</f>
        <v>114845085.59999999</v>
      </c>
      <c r="K25" s="3">
        <f>IFERROR(INDEX(K51:K500,MATCH($C$25,$C$51:$C$500,0)),"")</f>
        <v>148614509.59</v>
      </c>
      <c r="L25" s="3">
        <f>IFERROR(INDEX(L51:L500,MATCH($C$25,$C$51:$C$500,0)),"")</f>
        <v>136857675.28</v>
      </c>
    </row>
    <row r="26" spans="1:12" ht="15.5" x14ac:dyDescent="0.35">
      <c r="C26" t="s">
        <v>45</v>
      </c>
      <c r="D26" s="4">
        <f>IFERROR(_xlfn.RRI(5,I25,D25),"")</f>
        <v>-0.21500075303853083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46</v>
      </c>
      <c r="D27" s="3">
        <f>IFERROR(D4/D21,"")</f>
        <v>11.934027777777779</v>
      </c>
      <c r="H27" s="3">
        <f>IFERROR(H4/H21,"")</f>
        <v>47.736111111111114</v>
      </c>
      <c r="I27" s="3">
        <f>IFERROR(I4/I21,"")</f>
        <v>36.726080252777777</v>
      </c>
      <c r="J27" s="3" t="str">
        <f>IFERROR(J4/J21,"")</f>
        <v/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47</v>
      </c>
      <c r="D28" s="4">
        <f>IFERROR(_xlfn.RRI(5,I27,D27),"")</f>
        <v>-0.20133897149793611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48</v>
      </c>
      <c r="H29" s="4">
        <f>IFERROR(((H25-I25)/I25)*100%,"")</f>
        <v>-0.70191082802547766</v>
      </c>
      <c r="I29" s="4">
        <f>IFERROR(((I25-J25)/J25)*100%,"")</f>
        <v>-0.99999993164705347</v>
      </c>
      <c r="J29" s="4">
        <f>IFERROR(((J25-K25)/K25)*100%,"")</f>
        <v>-0.22722831090425569</v>
      </c>
      <c r="K29" s="4">
        <f>IFERROR(((K25-L25)/L25)*100%,"")</f>
        <v>8.5905553239498236E-2</v>
      </c>
      <c r="L29" s="4" t="str">
        <f>IFERROR(((L25-M25)/M25)*100%,"")</f>
        <v/>
      </c>
    </row>
    <row r="30" spans="1:12" ht="15.5" x14ac:dyDescent="0.35">
      <c r="C30" t="s">
        <v>49</v>
      </c>
      <c r="H30" s="4">
        <f>IFERROR(((H27-I27)/I27)*100%,"")</f>
        <v>0.29978780154466916</v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224.92</v>
      </c>
      <c r="H32" s="3">
        <f>IFERROR(INDEX(D32:G32,COUNT(D32:G32)),"")</f>
        <v>224.92</v>
      </c>
      <c r="I32" s="3">
        <f>IFERROR(INDEX(I51:I500,MATCH($C$32,$C$51:$C$500,0)),"")</f>
        <v>221.8</v>
      </c>
      <c r="J32" s="3">
        <f>IFERROR(INDEX(J51:J500,MATCH($C$32,$C$51:$C$500,0)),"")</f>
        <v>558073736.26999998</v>
      </c>
      <c r="K32" s="3">
        <f>IFERROR(INDEX(K51:K500,MATCH($C$32,$C$51:$C$500,0)),"")</f>
        <v>495653126.23000002</v>
      </c>
      <c r="L32" s="3">
        <f>IFERROR(INDEX(L51:L500,MATCH($C$32,$C$51:$C$500,0)),"")</f>
        <v>352867369.58999997</v>
      </c>
    </row>
    <row r="33" spans="1:12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0.88</v>
      </c>
      <c r="H33" s="3">
        <f>IFERROR(INDEX(D33:G33,COUNT(D33:G33)),"")</f>
        <v>0.88</v>
      </c>
      <c r="I33" s="3">
        <f>IFERROR(INDEX(I51:I500,MATCH($C$33,$C$51:$C$500,0)),"")</f>
        <v>1.1200000000000001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63.46</v>
      </c>
      <c r="H34" s="3">
        <f>IFERROR(INDEX(D34:G34,COUNT(D34:G34)),"")</f>
        <v>63.46</v>
      </c>
      <c r="I34" s="3">
        <f>IFERROR(INDEX(I51:I500,MATCH($C$34,$C$51:$C$500,0)),"")</f>
        <v>31.59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16.59</v>
      </c>
      <c r="H35" s="3">
        <f>IFERROR(INDEX(D35:G35,COUNT(D35:G35)),"")</f>
        <v>16.59</v>
      </c>
      <c r="I35" s="3">
        <f>IFERROR(INDEX(I51:I500,MATCH($C$35,$C$51:$C$500,0)),"")</f>
        <v>6.75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66</v>
      </c>
      <c r="E50" t="s">
        <v>67</v>
      </c>
      <c r="F50" t="s">
        <v>668</v>
      </c>
      <c r="G50" t="s">
        <v>669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</row>
    <row r="51" spans="2:12" ht="15.5" x14ac:dyDescent="0.35">
      <c r="B51" t="s">
        <v>71</v>
      </c>
      <c r="C51" t="s">
        <v>5</v>
      </c>
      <c r="D51" s="5">
        <v>17185000000</v>
      </c>
      <c r="E51" s="5">
        <v>39440555564</v>
      </c>
      <c r="F51" s="5">
        <v>13445000000</v>
      </c>
      <c r="G51" s="5">
        <v>36278163500</v>
      </c>
      <c r="I51" s="5">
        <v>52885555564</v>
      </c>
      <c r="J51" s="5">
        <v>54660359446</v>
      </c>
      <c r="K51" s="5">
        <v>56098693360</v>
      </c>
      <c r="L51" s="5">
        <v>57531891902</v>
      </c>
    </row>
    <row r="52" spans="2:12" ht="15.5" x14ac:dyDescent="0.35">
      <c r="C52" t="s">
        <v>72</v>
      </c>
      <c r="D52" s="5">
        <v>-10596306348</v>
      </c>
      <c r="E52" s="5">
        <v>-27982374231</v>
      </c>
      <c r="F52" s="5">
        <v>-6799734600</v>
      </c>
      <c r="G52" s="5">
        <v>-22399682521</v>
      </c>
      <c r="I52" s="5">
        <v>-34782108831</v>
      </c>
      <c r="J52" s="5">
        <v>-32637897698</v>
      </c>
      <c r="K52" s="5">
        <v>-30638858394</v>
      </c>
      <c r="L52" s="5">
        <v>-33749045452</v>
      </c>
    </row>
    <row r="53" spans="2:12" ht="15.5" x14ac:dyDescent="0.35">
      <c r="C53" t="s">
        <v>73</v>
      </c>
      <c r="D53" s="5">
        <v>6588693652</v>
      </c>
      <c r="E53" s="5">
        <v>11458181333</v>
      </c>
      <c r="F53" s="5">
        <v>6645265400</v>
      </c>
      <c r="G53" s="5">
        <v>13878480979</v>
      </c>
      <c r="I53" s="5">
        <v>18103446733</v>
      </c>
      <c r="J53" s="5">
        <v>22022461748</v>
      </c>
      <c r="K53" s="5">
        <v>25459834966</v>
      </c>
      <c r="L53" s="5">
        <v>23782846450</v>
      </c>
    </row>
    <row r="54" spans="2:12" ht="15.5" x14ac:dyDescent="0.35">
      <c r="C54" t="s">
        <v>74</v>
      </c>
      <c r="D54" s="5">
        <v>-3388984779</v>
      </c>
      <c r="E54" s="5">
        <v>-3023019769</v>
      </c>
      <c r="F54" s="5">
        <v>-3692287576</v>
      </c>
      <c r="G54" s="5">
        <v>-3868476407</v>
      </c>
      <c r="I54" s="5">
        <v>-6715307345</v>
      </c>
      <c r="J54" s="5">
        <v>-5140255227</v>
      </c>
      <c r="K54" s="5">
        <v>-3733159013</v>
      </c>
      <c r="L54" s="5">
        <v>-3452948131</v>
      </c>
    </row>
    <row r="55" spans="2:12" ht="15.5" x14ac:dyDescent="0.35">
      <c r="C55" t="s">
        <v>78</v>
      </c>
      <c r="D55" s="5">
        <v>1408134859</v>
      </c>
      <c r="E55" s="5">
        <v>78587733</v>
      </c>
      <c r="F55" s="5">
        <v>279381388</v>
      </c>
      <c r="G55" s="5">
        <v>194748972</v>
      </c>
      <c r="I55" s="5">
        <v>357969121</v>
      </c>
      <c r="J55" s="5">
        <v>1165393105</v>
      </c>
      <c r="K55" s="5">
        <v>1440515138</v>
      </c>
      <c r="L55" s="5">
        <v>-898144184</v>
      </c>
    </row>
    <row r="56" spans="2:12" ht="15.5" x14ac:dyDescent="0.35">
      <c r="C56" t="s">
        <v>79</v>
      </c>
      <c r="D56" s="5">
        <v>3199708873</v>
      </c>
      <c r="E56" s="5">
        <v>8435161564</v>
      </c>
      <c r="F56" s="5">
        <v>2952977824</v>
      </c>
      <c r="G56" s="5">
        <v>10010004572</v>
      </c>
      <c r="I56" s="5">
        <v>11388139388</v>
      </c>
      <c r="J56" s="5">
        <v>16882206521</v>
      </c>
      <c r="K56" s="5">
        <v>21726675953</v>
      </c>
      <c r="L56" s="5">
        <v>20329898319</v>
      </c>
    </row>
    <row r="57" spans="2:12" ht="15.5" x14ac:dyDescent="0.35">
      <c r="C57" t="s">
        <v>80</v>
      </c>
      <c r="D57" s="5">
        <v>1408134859</v>
      </c>
      <c r="E57" s="5">
        <v>78587733</v>
      </c>
      <c r="F57" s="5">
        <v>279381388</v>
      </c>
      <c r="G57" s="5">
        <v>194748972</v>
      </c>
      <c r="I57" s="5">
        <v>357969121</v>
      </c>
      <c r="J57" s="5">
        <v>1165393105</v>
      </c>
      <c r="K57" s="5">
        <v>1440515138</v>
      </c>
      <c r="L57" s="5">
        <v>-898144184</v>
      </c>
    </row>
    <row r="58" spans="2:12" ht="15.5" x14ac:dyDescent="0.35">
      <c r="C58" t="s">
        <v>26</v>
      </c>
    </row>
    <row r="59" spans="2:12" ht="15.5" x14ac:dyDescent="0.35">
      <c r="C59" t="s">
        <v>81</v>
      </c>
      <c r="D59" s="5">
        <v>1408134859</v>
      </c>
      <c r="E59" s="5">
        <v>78587733</v>
      </c>
      <c r="F59" s="5">
        <v>279381388</v>
      </c>
      <c r="G59" s="5">
        <v>194748972</v>
      </c>
      <c r="I59" s="5">
        <v>357969121</v>
      </c>
      <c r="J59" s="5">
        <v>1165393105</v>
      </c>
      <c r="K59" s="5">
        <v>1440515138</v>
      </c>
      <c r="L59" s="5">
        <v>-898144184</v>
      </c>
    </row>
    <row r="60" spans="2:12" ht="15.5" x14ac:dyDescent="0.35">
      <c r="C60" t="s">
        <v>28</v>
      </c>
      <c r="D60" s="5">
        <v>4607843732</v>
      </c>
      <c r="E60" s="5">
        <v>8513749297</v>
      </c>
      <c r="F60" s="5">
        <v>3232359212</v>
      </c>
      <c r="G60" s="5">
        <v>10204753544</v>
      </c>
      <c r="I60" s="5">
        <v>11746108509</v>
      </c>
      <c r="J60" s="5">
        <v>18047599626</v>
      </c>
      <c r="K60" s="5">
        <v>23167191091</v>
      </c>
      <c r="L60" s="5">
        <v>19431754135</v>
      </c>
    </row>
    <row r="61" spans="2:12" ht="15.5" x14ac:dyDescent="0.35">
      <c r="C61" t="s">
        <v>27</v>
      </c>
      <c r="D61" s="5">
        <v>-139320000</v>
      </c>
      <c r="E61" s="5">
        <v>-635840813</v>
      </c>
      <c r="F61" s="5">
        <v>-220858580</v>
      </c>
      <c r="G61" s="5">
        <v>-592465042</v>
      </c>
      <c r="I61" s="5">
        <v>-856699393</v>
      </c>
      <c r="J61" s="5">
        <v>-856699393</v>
      </c>
      <c r="K61" s="5">
        <v>-881019640</v>
      </c>
      <c r="L61" s="5">
        <v>-853102843</v>
      </c>
    </row>
    <row r="62" spans="2:12" ht="15.5" x14ac:dyDescent="0.35">
      <c r="C62" t="s">
        <v>82</v>
      </c>
    </row>
    <row r="63" spans="2:12" ht="15.5" x14ac:dyDescent="0.35">
      <c r="C63" t="s">
        <v>83</v>
      </c>
    </row>
    <row r="64" spans="2:12" ht="15.5" x14ac:dyDescent="0.35">
      <c r="C64" t="s">
        <v>84</v>
      </c>
      <c r="D64" s="5">
        <v>-139320000</v>
      </c>
      <c r="E64" s="5">
        <v>-635840813</v>
      </c>
      <c r="F64" s="5">
        <v>-220858580</v>
      </c>
      <c r="G64" s="5">
        <v>-592465042</v>
      </c>
      <c r="I64" s="5">
        <v>-856699393</v>
      </c>
      <c r="J64" s="5">
        <v>-856699393</v>
      </c>
      <c r="K64" s="5">
        <v>-881019640</v>
      </c>
      <c r="L64" s="5">
        <v>-853102843</v>
      </c>
    </row>
    <row r="65" spans="2:12" ht="15.5" x14ac:dyDescent="0.35">
      <c r="C65" t="s">
        <v>85</v>
      </c>
      <c r="D65" s="5">
        <v>4468523732</v>
      </c>
      <c r="E65" s="5">
        <v>8065463870</v>
      </c>
      <c r="F65" s="5">
        <v>3011500632</v>
      </c>
      <c r="G65" s="5">
        <v>9612288502</v>
      </c>
      <c r="I65" s="5">
        <v>11076964502</v>
      </c>
      <c r="J65" s="5">
        <v>17190900233</v>
      </c>
      <c r="K65" s="5">
        <v>22286171451</v>
      </c>
      <c r="L65" s="5">
        <v>18578651292</v>
      </c>
    </row>
    <row r="66" spans="2:12" ht="15.5" x14ac:dyDescent="0.35">
      <c r="C66" t="s">
        <v>86</v>
      </c>
      <c r="E66" s="5">
        <v>86228826251</v>
      </c>
      <c r="G66" s="5">
        <v>136328667</v>
      </c>
      <c r="I66" s="5">
        <v>86228826251</v>
      </c>
      <c r="J66" s="5">
        <v>136328667</v>
      </c>
      <c r="K66" s="5">
        <v>-24312943</v>
      </c>
      <c r="L66" s="5">
        <v>36408025</v>
      </c>
    </row>
    <row r="67" spans="2:12" ht="15.5" x14ac:dyDescent="0.35">
      <c r="C67" t="s">
        <v>87</v>
      </c>
      <c r="D67" s="5">
        <v>4468523732</v>
      </c>
      <c r="E67" s="5">
        <v>94294290121</v>
      </c>
      <c r="F67" s="5">
        <v>3011500632</v>
      </c>
      <c r="G67" s="5">
        <v>9748617169</v>
      </c>
      <c r="I67" s="5">
        <v>97305790753</v>
      </c>
      <c r="J67" s="5">
        <v>17327228900</v>
      </c>
      <c r="K67" s="5">
        <v>22261858508</v>
      </c>
      <c r="L67" s="5">
        <v>20565059317</v>
      </c>
    </row>
    <row r="68" spans="2:12" ht="15.5" x14ac:dyDescent="0.35">
      <c r="C68" t="s">
        <v>88</v>
      </c>
      <c r="D68" s="5">
        <v>4468523734</v>
      </c>
      <c r="E68" s="5">
        <v>8065463870</v>
      </c>
      <c r="F68" s="5">
        <v>3011500632</v>
      </c>
      <c r="G68" s="5">
        <v>9612288502</v>
      </c>
      <c r="I68" s="5">
        <v>11076964502</v>
      </c>
      <c r="J68" s="5">
        <v>17190900233</v>
      </c>
      <c r="K68" s="5">
        <v>22286171451</v>
      </c>
      <c r="L68" s="5">
        <v>20528651292</v>
      </c>
    </row>
    <row r="69" spans="2:12" ht="15.5" x14ac:dyDescent="0.35">
      <c r="C69" t="s">
        <v>7</v>
      </c>
      <c r="D69" s="5">
        <v>4485951466</v>
      </c>
      <c r="E69" s="5">
        <v>94519072719</v>
      </c>
      <c r="F69" s="5">
        <v>3018467287</v>
      </c>
      <c r="G69" s="5">
        <v>9782017706</v>
      </c>
      <c r="I69" s="5">
        <v>97537540006</v>
      </c>
      <c r="J69" s="5">
        <v>17363091507</v>
      </c>
      <c r="K69" s="5">
        <v>22267863496</v>
      </c>
      <c r="L69" s="5">
        <v>20565059317</v>
      </c>
    </row>
    <row r="70" spans="2:12" ht="15.5" x14ac:dyDescent="0.35">
      <c r="C70" t="s">
        <v>89</v>
      </c>
      <c r="D70" s="5">
        <v>-17427732</v>
      </c>
      <c r="E70" s="5">
        <v>-224782598</v>
      </c>
      <c r="F70" s="5">
        <v>-6966655</v>
      </c>
      <c r="G70" s="5">
        <v>-33400537</v>
      </c>
      <c r="I70" s="5">
        <v>-231749253</v>
      </c>
      <c r="J70" s="5">
        <v>-35862607</v>
      </c>
      <c r="K70" s="5">
        <v>-6004988</v>
      </c>
    </row>
    <row r="71" spans="2:12" ht="15.5" x14ac:dyDescent="0.35">
      <c r="C71" t="s">
        <v>90</v>
      </c>
      <c r="D71" s="5">
        <v>4468523734</v>
      </c>
      <c r="E71" s="5">
        <v>8065463870</v>
      </c>
      <c r="F71" s="5">
        <v>3011500632</v>
      </c>
      <c r="G71" s="5">
        <v>9612288502</v>
      </c>
      <c r="I71" s="5">
        <v>11076964502</v>
      </c>
      <c r="J71" s="5">
        <v>17190900233</v>
      </c>
      <c r="K71" s="5">
        <v>22286171451</v>
      </c>
      <c r="L71" s="5">
        <v>20528651292</v>
      </c>
    </row>
    <row r="72" spans="2:12" ht="15.5" x14ac:dyDescent="0.35">
      <c r="C72" t="s">
        <v>91</v>
      </c>
      <c r="D72" s="5">
        <v>4468523734</v>
      </c>
      <c r="E72" s="5">
        <v>94294290121</v>
      </c>
      <c r="F72" s="5">
        <v>3011500632</v>
      </c>
      <c r="G72" s="5">
        <v>9748617169</v>
      </c>
      <c r="I72" s="5">
        <v>97305790753</v>
      </c>
      <c r="J72" s="5">
        <v>17327228900</v>
      </c>
      <c r="K72" s="5">
        <v>22261858508</v>
      </c>
      <c r="L72" s="5">
        <v>20565059317</v>
      </c>
    </row>
    <row r="73" spans="2:12" ht="15.5" x14ac:dyDescent="0.35">
      <c r="C73" t="s">
        <v>92</v>
      </c>
      <c r="D73" s="5">
        <v>4468523734</v>
      </c>
      <c r="E73" s="5">
        <v>94294290121</v>
      </c>
      <c r="F73" s="5">
        <v>3011500632</v>
      </c>
      <c r="G73" s="5">
        <v>9748617169</v>
      </c>
      <c r="I73" s="5">
        <v>97305790753</v>
      </c>
      <c r="J73" s="5">
        <v>17327228900</v>
      </c>
      <c r="K73" s="5">
        <v>22261858508</v>
      </c>
      <c r="L73" s="5">
        <v>20565059317</v>
      </c>
    </row>
    <row r="75" spans="2:12" ht="15.5" x14ac:dyDescent="0.35">
      <c r="B75" t="s">
        <v>93</v>
      </c>
      <c r="C75" t="s">
        <v>94</v>
      </c>
    </row>
    <row r="76" spans="2:12" ht="15.5" x14ac:dyDescent="0.35">
      <c r="C76" t="s">
        <v>95</v>
      </c>
    </row>
    <row r="77" spans="2:12" ht="15.5" x14ac:dyDescent="0.35">
      <c r="C77" t="s">
        <v>19</v>
      </c>
      <c r="D77" s="5">
        <v>104430205418</v>
      </c>
      <c r="E77" s="5">
        <v>141753925318</v>
      </c>
      <c r="F77" s="5">
        <v>4737607747</v>
      </c>
      <c r="G77" s="5">
        <v>16251640511</v>
      </c>
      <c r="I77" s="5">
        <v>141753925318</v>
      </c>
      <c r="J77" s="5">
        <v>16251640511</v>
      </c>
      <c r="K77" s="5">
        <v>17360706797</v>
      </c>
      <c r="L77" s="5">
        <v>23112408972</v>
      </c>
    </row>
    <row r="78" spans="2:12" ht="15.5" x14ac:dyDescent="0.35">
      <c r="C78" t="s">
        <v>96</v>
      </c>
      <c r="D78" s="5">
        <v>8545150859</v>
      </c>
      <c r="E78" s="5">
        <v>2799225050</v>
      </c>
      <c r="F78" s="5">
        <v>4803945851</v>
      </c>
      <c r="G78" s="5">
        <v>5070964708</v>
      </c>
      <c r="I78" s="5">
        <v>2799225050</v>
      </c>
      <c r="J78" s="5">
        <v>5070964708</v>
      </c>
      <c r="K78" s="5">
        <v>2933994886</v>
      </c>
      <c r="L78" s="5">
        <v>3684961013</v>
      </c>
    </row>
    <row r="79" spans="2:12" ht="15.5" x14ac:dyDescent="0.35">
      <c r="C79" t="s">
        <v>97</v>
      </c>
      <c r="D79" s="5">
        <v>6916240250</v>
      </c>
      <c r="E79" s="5">
        <v>6116240250</v>
      </c>
      <c r="F79" s="5">
        <v>2167610000</v>
      </c>
      <c r="G79" s="5">
        <v>1055110000</v>
      </c>
      <c r="I79" s="5">
        <v>6116240250</v>
      </c>
      <c r="J79" s="5">
        <v>1055110000</v>
      </c>
      <c r="K79" s="5">
        <v>1100000000</v>
      </c>
      <c r="L79" s="5">
        <v>1906783071</v>
      </c>
    </row>
    <row r="80" spans="2:12" ht="15.5" x14ac:dyDescent="0.35">
      <c r="C80" t="s">
        <v>98</v>
      </c>
      <c r="L80" s="5">
        <v>500000000</v>
      </c>
    </row>
    <row r="81" spans="3:12" ht="15.5" x14ac:dyDescent="0.35">
      <c r="C81" t="s">
        <v>99</v>
      </c>
      <c r="D81" s="5">
        <v>8545150859</v>
      </c>
      <c r="E81" s="5">
        <v>2799225050</v>
      </c>
      <c r="F81" s="5">
        <v>4803945851</v>
      </c>
      <c r="G81" s="5">
        <v>5070964708</v>
      </c>
      <c r="I81" s="5">
        <v>2799225050</v>
      </c>
      <c r="J81" s="5">
        <v>5070964708</v>
      </c>
      <c r="K81" s="5">
        <v>2933994886</v>
      </c>
      <c r="L81" s="5">
        <v>3684961013</v>
      </c>
    </row>
    <row r="82" spans="3:12" ht="15.5" x14ac:dyDescent="0.35">
      <c r="C82" t="s">
        <v>100</v>
      </c>
      <c r="D82" s="5">
        <v>2921355</v>
      </c>
      <c r="E82" s="5">
        <v>2921355</v>
      </c>
      <c r="F82" s="5">
        <v>5873254</v>
      </c>
      <c r="G82" s="5">
        <v>5405853258</v>
      </c>
      <c r="I82" s="5">
        <v>2921355</v>
      </c>
      <c r="J82" s="5">
        <v>5405853258</v>
      </c>
      <c r="K82" s="5">
        <v>5005339255</v>
      </c>
      <c r="L82" s="5">
        <v>5001885000</v>
      </c>
    </row>
    <row r="83" spans="3:12" ht="15.5" x14ac:dyDescent="0.35">
      <c r="C83" t="s">
        <v>101</v>
      </c>
      <c r="D83" s="5">
        <v>2921355</v>
      </c>
      <c r="E83" s="5">
        <v>2921355</v>
      </c>
      <c r="F83" s="5">
        <v>5873254</v>
      </c>
      <c r="G83" s="5">
        <v>5405853258</v>
      </c>
      <c r="I83" s="5">
        <v>2921355</v>
      </c>
      <c r="J83" s="5">
        <v>5405853258</v>
      </c>
      <c r="K83" s="5">
        <v>5005339255</v>
      </c>
      <c r="L83" s="5">
        <v>5001885000</v>
      </c>
    </row>
    <row r="84" spans="3:12" ht="15.5" x14ac:dyDescent="0.35">
      <c r="C84" t="s">
        <v>78</v>
      </c>
      <c r="D84" s="5">
        <v>86377250000</v>
      </c>
      <c r="E84" s="5">
        <v>86377250000</v>
      </c>
      <c r="F84" s="5">
        <v>86281941881</v>
      </c>
      <c r="G84" s="5">
        <v>148423749</v>
      </c>
      <c r="I84" s="5">
        <v>86377250000</v>
      </c>
      <c r="J84" s="5">
        <v>148423749</v>
      </c>
      <c r="K84" s="5">
        <v>12095082</v>
      </c>
      <c r="L84" s="5">
        <v>-663591975</v>
      </c>
    </row>
    <row r="85" spans="3:12" ht="15.5" x14ac:dyDescent="0.35">
      <c r="C85" t="s">
        <v>104</v>
      </c>
      <c r="D85" s="5">
        <v>189575610873</v>
      </c>
      <c r="E85" s="5">
        <v>180927138899</v>
      </c>
      <c r="F85" s="5">
        <v>19096359089</v>
      </c>
      <c r="G85" s="5">
        <v>23407787847</v>
      </c>
      <c r="I85" s="5">
        <v>180927138899</v>
      </c>
      <c r="J85" s="5">
        <v>23407787847</v>
      </c>
      <c r="K85" s="5">
        <v>23199566832</v>
      </c>
      <c r="L85" s="5">
        <v>27648089345</v>
      </c>
    </row>
    <row r="86" spans="3:12" ht="15.5" x14ac:dyDescent="0.35">
      <c r="C86" t="s">
        <v>105</v>
      </c>
    </row>
    <row r="87" spans="3:12" ht="15.5" x14ac:dyDescent="0.35">
      <c r="C87" t="s">
        <v>106</v>
      </c>
      <c r="D87" s="5">
        <v>151090981667</v>
      </c>
      <c r="E87" s="5">
        <v>154218255103</v>
      </c>
      <c r="F87" s="5">
        <v>145498992688</v>
      </c>
      <c r="G87" s="5">
        <v>60688549421</v>
      </c>
      <c r="I87" s="5">
        <v>154218255103</v>
      </c>
      <c r="J87" s="5">
        <v>60688549421</v>
      </c>
      <c r="K87" s="5">
        <v>51843968984</v>
      </c>
      <c r="L87" s="5">
        <v>27899865291</v>
      </c>
    </row>
    <row r="88" spans="3:12" ht="15.5" x14ac:dyDescent="0.35">
      <c r="C88" t="s">
        <v>109</v>
      </c>
    </row>
    <row r="89" spans="3:12" ht="15.5" x14ac:dyDescent="0.35">
      <c r="C89" t="s">
        <v>110</v>
      </c>
      <c r="D89" s="5">
        <v>151093903022</v>
      </c>
      <c r="E89" s="5">
        <v>154221176458</v>
      </c>
      <c r="F89" s="5">
        <v>145504865942</v>
      </c>
      <c r="G89" s="5">
        <v>66094402679</v>
      </c>
      <c r="I89" s="5">
        <v>154221176458</v>
      </c>
      <c r="J89" s="5">
        <v>66094402679</v>
      </c>
      <c r="K89" s="5">
        <v>56849308239</v>
      </c>
      <c r="L89" s="5">
        <v>32901750291</v>
      </c>
    </row>
    <row r="90" spans="3:12" ht="15.5" x14ac:dyDescent="0.35">
      <c r="C90" t="s">
        <v>111</v>
      </c>
      <c r="D90" s="5">
        <v>340669513895</v>
      </c>
      <c r="E90" s="5">
        <v>335148315357</v>
      </c>
      <c r="F90" s="5">
        <v>164601225031</v>
      </c>
      <c r="G90" s="5">
        <v>89502190526</v>
      </c>
      <c r="I90" s="5">
        <v>335148315357</v>
      </c>
      <c r="J90" s="5">
        <v>89502190526</v>
      </c>
      <c r="K90" s="5">
        <v>80048875071</v>
      </c>
      <c r="L90" s="5">
        <v>60549839636</v>
      </c>
    </row>
    <row r="91" spans="3:12" ht="15.5" x14ac:dyDescent="0.35">
      <c r="C91" t="s">
        <v>112</v>
      </c>
    </row>
    <row r="92" spans="3:12" ht="15.5" x14ac:dyDescent="0.35">
      <c r="C92" t="s">
        <v>113</v>
      </c>
    </row>
    <row r="93" spans="3:12" ht="15.5" x14ac:dyDescent="0.35">
      <c r="C93" t="s">
        <v>114</v>
      </c>
      <c r="D93" s="5">
        <v>9003688881</v>
      </c>
      <c r="E93" s="5">
        <v>8751014074</v>
      </c>
      <c r="F93" s="5">
        <v>2631379053</v>
      </c>
      <c r="G93" s="5">
        <v>3191804072</v>
      </c>
      <c r="I93" s="5">
        <v>8751014074</v>
      </c>
      <c r="J93" s="5">
        <v>3191804072</v>
      </c>
      <c r="K93" s="5">
        <v>2244674286</v>
      </c>
      <c r="L93" s="5">
        <v>4377015646</v>
      </c>
    </row>
    <row r="94" spans="3:12" ht="15.5" x14ac:dyDescent="0.35">
      <c r="C94" t="s">
        <v>115</v>
      </c>
    </row>
    <row r="95" spans="3:12" ht="15.5" x14ac:dyDescent="0.35">
      <c r="C95" t="s">
        <v>312</v>
      </c>
      <c r="D95" s="5">
        <v>65860057</v>
      </c>
      <c r="E95" s="5">
        <v>246025000</v>
      </c>
      <c r="F95" s="5">
        <v>442857491</v>
      </c>
      <c r="G95" s="5">
        <v>444562396</v>
      </c>
      <c r="I95" s="5">
        <v>246025000</v>
      </c>
      <c r="J95" s="5">
        <v>444562396</v>
      </c>
      <c r="K95" s="5">
        <v>303708910</v>
      </c>
      <c r="L95" s="5">
        <v>2573447155</v>
      </c>
    </row>
    <row r="96" spans="3:12" ht="15.5" x14ac:dyDescent="0.35">
      <c r="C96" t="s">
        <v>116</v>
      </c>
    </row>
    <row r="97" spans="3:12" ht="15.5" x14ac:dyDescent="0.35">
      <c r="C97" t="s">
        <v>318</v>
      </c>
      <c r="D97" s="5">
        <v>6916240250</v>
      </c>
      <c r="E97" s="5">
        <v>6116240250</v>
      </c>
      <c r="F97" s="5">
        <v>2167610000</v>
      </c>
      <c r="G97" s="5">
        <v>1055110000</v>
      </c>
      <c r="I97" s="5">
        <v>6116240250</v>
      </c>
      <c r="J97" s="5">
        <v>1055110000</v>
      </c>
      <c r="K97" s="5">
        <v>1100000000</v>
      </c>
      <c r="L97" s="5">
        <v>2406783071</v>
      </c>
    </row>
    <row r="98" spans="3:12" ht="15.5" x14ac:dyDescent="0.35">
      <c r="C98" t="s">
        <v>118</v>
      </c>
      <c r="D98" s="5">
        <v>812324824</v>
      </c>
      <c r="E98" s="5">
        <v>323713694</v>
      </c>
      <c r="F98" s="5">
        <v>582050382</v>
      </c>
      <c r="G98" s="5">
        <v>829366296</v>
      </c>
      <c r="I98" s="5">
        <v>323713694</v>
      </c>
      <c r="J98" s="5">
        <v>829366296</v>
      </c>
      <c r="K98" s="5">
        <v>901580379</v>
      </c>
      <c r="L98" s="5">
        <v>1219910159</v>
      </c>
    </row>
    <row r="99" spans="3:12" ht="15.5" x14ac:dyDescent="0.35">
      <c r="C99" t="s">
        <v>119</v>
      </c>
      <c r="D99" s="5">
        <v>6390500000</v>
      </c>
      <c r="E99" s="5">
        <v>6390500000</v>
      </c>
      <c r="F99" s="5">
        <v>55500000</v>
      </c>
      <c r="G99" s="5">
        <v>263000000</v>
      </c>
      <c r="I99" s="5">
        <v>6390500000</v>
      </c>
      <c r="J99" s="5">
        <v>263000000</v>
      </c>
      <c r="K99" s="5">
        <v>440000000</v>
      </c>
      <c r="L99" s="5">
        <v>293333331</v>
      </c>
    </row>
    <row r="100" spans="3:12" ht="15.5" x14ac:dyDescent="0.35">
      <c r="C100" t="s">
        <v>313</v>
      </c>
    </row>
    <row r="101" spans="3:12" ht="15.5" x14ac:dyDescent="0.35">
      <c r="C101" t="s">
        <v>314</v>
      </c>
    </row>
    <row r="102" spans="3:12" ht="15.5" x14ac:dyDescent="0.35">
      <c r="C102" t="s">
        <v>125</v>
      </c>
    </row>
    <row r="103" spans="3:12" ht="15.5" x14ac:dyDescent="0.35">
      <c r="C103" t="s">
        <v>315</v>
      </c>
    </row>
    <row r="104" spans="3:12" ht="15.5" x14ac:dyDescent="0.35">
      <c r="C104" t="s">
        <v>121</v>
      </c>
      <c r="D104" s="5">
        <v>7478795563</v>
      </c>
      <c r="E104" s="5">
        <v>6678795563</v>
      </c>
      <c r="F104" s="5">
        <v>2709658746</v>
      </c>
      <c r="G104" s="5">
        <v>2041193609</v>
      </c>
      <c r="I104" s="5">
        <v>6678795563</v>
      </c>
      <c r="J104" s="5">
        <v>2041193609</v>
      </c>
      <c r="K104" s="5">
        <v>2862236840</v>
      </c>
      <c r="L104" s="5">
        <v>3242718552</v>
      </c>
    </row>
    <row r="105" spans="3:12" ht="15.5" x14ac:dyDescent="0.35">
      <c r="C105" t="s">
        <v>122</v>
      </c>
      <c r="D105" s="5">
        <v>7478795563</v>
      </c>
      <c r="E105" s="5">
        <v>6678795563</v>
      </c>
      <c r="F105" s="5">
        <v>2709658746</v>
      </c>
      <c r="G105" s="5">
        <v>2041193609</v>
      </c>
      <c r="I105" s="5">
        <v>6678795563</v>
      </c>
      <c r="J105" s="5">
        <v>2041193609</v>
      </c>
      <c r="K105" s="5">
        <v>2862236840</v>
      </c>
      <c r="L105" s="5">
        <v>3242718552</v>
      </c>
    </row>
    <row r="106" spans="3:12" ht="15.5" x14ac:dyDescent="0.35">
      <c r="C106" t="s">
        <v>316</v>
      </c>
    </row>
    <row r="107" spans="3:12" ht="15.5" x14ac:dyDescent="0.35">
      <c r="C107" t="s">
        <v>317</v>
      </c>
    </row>
    <row r="108" spans="3:12" ht="15.5" x14ac:dyDescent="0.35">
      <c r="C108" t="s">
        <v>127</v>
      </c>
      <c r="D108" s="5">
        <v>16482484444</v>
      </c>
      <c r="E108" s="5">
        <v>15429809637</v>
      </c>
      <c r="F108" s="5">
        <v>5341037799</v>
      </c>
      <c r="G108" s="5">
        <v>5232997681</v>
      </c>
      <c r="I108" s="5">
        <v>15429809637</v>
      </c>
      <c r="J108" s="5">
        <v>5232997681</v>
      </c>
      <c r="K108" s="5">
        <v>5106911126</v>
      </c>
      <c r="L108" s="5">
        <v>7619734198</v>
      </c>
    </row>
    <row r="109" spans="3:12" ht="15.5" x14ac:dyDescent="0.35">
      <c r="C109" t="s">
        <v>128</v>
      </c>
    </row>
    <row r="110" spans="3:12" ht="15.5" x14ac:dyDescent="0.35">
      <c r="C110" t="s">
        <v>129</v>
      </c>
      <c r="D110" s="5">
        <v>72000000000</v>
      </c>
      <c r="E110" s="5">
        <v>72000000000</v>
      </c>
      <c r="F110" s="5">
        <v>72000000000</v>
      </c>
      <c r="G110" s="5">
        <v>1500000000</v>
      </c>
      <c r="I110" s="5">
        <v>72000000000</v>
      </c>
      <c r="J110" s="5">
        <v>1500000000</v>
      </c>
      <c r="K110" s="5">
        <v>1500000000</v>
      </c>
      <c r="L110" s="5">
        <v>1500000000</v>
      </c>
    </row>
    <row r="111" spans="3:12" ht="15.5" x14ac:dyDescent="0.35">
      <c r="C111" t="s">
        <v>130</v>
      </c>
      <c r="D111" s="5">
        <v>152943522122</v>
      </c>
      <c r="E111" s="5">
        <v>152943522122</v>
      </c>
      <c r="F111" s="5">
        <v>-2200000000</v>
      </c>
      <c r="G111" s="5">
        <v>-2200000000</v>
      </c>
      <c r="I111" s="5">
        <v>152943522122</v>
      </c>
      <c r="J111" s="5">
        <v>-2200000000</v>
      </c>
      <c r="K111" s="5">
        <v>-2200000000</v>
      </c>
    </row>
    <row r="112" spans="3:12" ht="15.5" x14ac:dyDescent="0.35">
      <c r="C112" t="s">
        <v>131</v>
      </c>
      <c r="D112" s="5">
        <v>12557301911</v>
      </c>
      <c r="E112" s="5">
        <v>8071350447</v>
      </c>
      <c r="F112" s="5">
        <v>2627079602</v>
      </c>
      <c r="G112" s="5">
        <v>84262636692</v>
      </c>
      <c r="I112" s="5">
        <v>8071350447</v>
      </c>
      <c r="J112" s="5">
        <v>84262636692</v>
      </c>
      <c r="K112" s="5">
        <v>75035873852</v>
      </c>
      <c r="L112" s="5">
        <v>52093697413</v>
      </c>
    </row>
    <row r="113" spans="2:12" ht="15.5" x14ac:dyDescent="0.35">
      <c r="C113" t="s">
        <v>132</v>
      </c>
      <c r="D113" s="5">
        <v>300000000</v>
      </c>
      <c r="E113" s="5">
        <v>300000000</v>
      </c>
      <c r="F113" s="5">
        <v>300000000</v>
      </c>
      <c r="G113" s="5">
        <v>300000000</v>
      </c>
      <c r="I113" s="5">
        <v>300000000</v>
      </c>
      <c r="J113" s="5">
        <v>300000000</v>
      </c>
      <c r="K113" s="5">
        <v>200000000</v>
      </c>
      <c r="L113" s="5">
        <v>100000000</v>
      </c>
    </row>
    <row r="114" spans="2:12" ht="15.5" x14ac:dyDescent="0.35">
      <c r="C114" t="s">
        <v>133</v>
      </c>
      <c r="D114" s="5">
        <v>12257301911</v>
      </c>
      <c r="E114" s="5">
        <v>7771350447</v>
      </c>
      <c r="F114" s="5">
        <v>2327079602</v>
      </c>
      <c r="G114" s="5">
        <v>83962636692</v>
      </c>
      <c r="I114" s="5">
        <v>7771350447</v>
      </c>
      <c r="J114" s="5">
        <v>83962636692</v>
      </c>
      <c r="K114" s="5">
        <v>74835873852</v>
      </c>
      <c r="L114" s="5">
        <v>51993697413</v>
      </c>
    </row>
    <row r="115" spans="2:12" ht="15.5" x14ac:dyDescent="0.35">
      <c r="C115" t="s">
        <v>134</v>
      </c>
      <c r="D115" s="5">
        <v>12557301911</v>
      </c>
      <c r="E115" s="5">
        <v>8071350447</v>
      </c>
      <c r="F115" s="5">
        <v>2627079602</v>
      </c>
      <c r="G115" s="5">
        <v>84262636692</v>
      </c>
      <c r="I115" s="5">
        <v>8071350447</v>
      </c>
      <c r="J115" s="5">
        <v>84262636692</v>
      </c>
      <c r="K115" s="5">
        <v>75035873852</v>
      </c>
      <c r="L115" s="5">
        <v>52093697413</v>
      </c>
    </row>
    <row r="116" spans="2:12" ht="15.5" x14ac:dyDescent="0.35">
      <c r="C116" t="s">
        <v>135</v>
      </c>
      <c r="D116" s="5">
        <v>308955417</v>
      </c>
      <c r="E116" s="5">
        <v>326383151</v>
      </c>
      <c r="F116" s="5">
        <v>551165749</v>
      </c>
      <c r="G116" s="5">
        <v>558132404</v>
      </c>
      <c r="I116" s="5">
        <v>326383151</v>
      </c>
      <c r="J116" s="5">
        <v>558132404</v>
      </c>
      <c r="K116" s="5">
        <v>593995011</v>
      </c>
    </row>
    <row r="117" spans="2:12" ht="15.5" x14ac:dyDescent="0.35">
      <c r="C117" t="s">
        <v>9</v>
      </c>
      <c r="D117" s="5">
        <v>324187029450</v>
      </c>
      <c r="E117" s="5">
        <v>319718505720</v>
      </c>
      <c r="F117" s="5">
        <v>159260187232</v>
      </c>
      <c r="G117" s="5">
        <v>84269192845</v>
      </c>
      <c r="I117" s="5">
        <v>319718505720</v>
      </c>
      <c r="J117" s="5">
        <v>84269192845</v>
      </c>
      <c r="K117" s="5">
        <v>74941963945</v>
      </c>
      <c r="L117" s="5">
        <v>52930105438</v>
      </c>
    </row>
    <row r="118" spans="2:12" ht="15.5" x14ac:dyDescent="0.35">
      <c r="C118" t="s">
        <v>136</v>
      </c>
      <c r="D118" s="5">
        <v>340669513894</v>
      </c>
      <c r="E118" s="5">
        <v>335148315357</v>
      </c>
      <c r="F118" s="5">
        <v>164601225031</v>
      </c>
      <c r="G118" s="5">
        <v>89502190526</v>
      </c>
      <c r="I118" s="5">
        <v>335148315357</v>
      </c>
      <c r="J118" s="5">
        <v>89502190526</v>
      </c>
      <c r="K118" s="5">
        <v>80048875071</v>
      </c>
      <c r="L118" s="5">
        <v>60549839636</v>
      </c>
    </row>
    <row r="119" spans="2:12" ht="15.5" x14ac:dyDescent="0.35">
      <c r="C119" t="s">
        <v>137</v>
      </c>
      <c r="D119" s="5">
        <v>1440000000</v>
      </c>
      <c r="E119" s="5">
        <v>1440000000</v>
      </c>
      <c r="F119" s="5">
        <v>1440000000</v>
      </c>
      <c r="G119" s="5">
        <v>150</v>
      </c>
      <c r="I119" s="5">
        <v>1440000000</v>
      </c>
      <c r="J119" s="5">
        <v>150</v>
      </c>
      <c r="K119" s="5">
        <v>150</v>
      </c>
      <c r="L119" s="5">
        <v>150</v>
      </c>
    </row>
    <row r="121" spans="2:12" ht="15.5" x14ac:dyDescent="0.35">
      <c r="B121" t="s">
        <v>138</v>
      </c>
      <c r="C121" t="s">
        <v>139</v>
      </c>
      <c r="D121" s="5">
        <v>-2242509233</v>
      </c>
      <c r="E121" s="5">
        <v>17663077040</v>
      </c>
      <c r="F121" s="5">
        <v>8241314189</v>
      </c>
      <c r="G121" s="5">
        <v>17500853657</v>
      </c>
      <c r="I121" s="5">
        <v>25904391229</v>
      </c>
      <c r="J121" s="5">
        <v>22795920366</v>
      </c>
      <c r="K121" s="5">
        <v>27468148419</v>
      </c>
      <c r="L121" s="5">
        <v>26563735964</v>
      </c>
    </row>
    <row r="122" spans="2:12" ht="15.5" x14ac:dyDescent="0.35">
      <c r="C122" t="s">
        <v>319</v>
      </c>
      <c r="D122" s="5">
        <v>11439074191</v>
      </c>
      <c r="E122" s="5">
        <v>38755663848</v>
      </c>
      <c r="F122" s="5">
        <v>18779356666</v>
      </c>
      <c r="G122" s="5">
        <v>35776128501</v>
      </c>
      <c r="I122" s="5">
        <v>57535020514</v>
      </c>
      <c r="J122" s="5">
        <v>52074249077</v>
      </c>
      <c r="K122" s="5">
        <v>58020053730</v>
      </c>
      <c r="L122" s="5">
        <v>56702391902</v>
      </c>
    </row>
    <row r="123" spans="2:12" ht="15.5" x14ac:dyDescent="0.35">
      <c r="C123" t="s">
        <v>559</v>
      </c>
      <c r="D123" s="5">
        <v>-13674179732</v>
      </c>
      <c r="E123" s="5">
        <v>-15452054680</v>
      </c>
      <c r="F123" s="5">
        <v>-7416786696</v>
      </c>
      <c r="G123" s="5">
        <v>-14238304345</v>
      </c>
      <c r="I123" s="5">
        <v>-22868841376</v>
      </c>
      <c r="J123" s="5">
        <v>-22907666488</v>
      </c>
      <c r="K123" s="5">
        <v>-25146155904</v>
      </c>
      <c r="L123" s="5">
        <v>-24930773066</v>
      </c>
    </row>
    <row r="124" spans="2:12" ht="15.5" x14ac:dyDescent="0.35">
      <c r="C124" t="s">
        <v>141</v>
      </c>
      <c r="D124" s="5">
        <v>1761585418</v>
      </c>
      <c r="E124" s="5">
        <v>58502179</v>
      </c>
      <c r="F124" s="5">
        <v>164680159</v>
      </c>
      <c r="G124" s="5">
        <v>600155095</v>
      </c>
      <c r="I124" s="5">
        <v>223182338</v>
      </c>
      <c r="J124" s="5">
        <v>879758179</v>
      </c>
      <c r="K124" s="5">
        <v>1103722204</v>
      </c>
      <c r="L124" s="5">
        <v>978335743</v>
      </c>
    </row>
    <row r="125" spans="2:12" ht="15.5" x14ac:dyDescent="0.35">
      <c r="C125" t="s">
        <v>145</v>
      </c>
      <c r="D125" s="5">
        <v>-1764949681</v>
      </c>
      <c r="E125" s="5">
        <v>-5013240984</v>
      </c>
      <c r="F125" s="5">
        <v>-2703704210</v>
      </c>
      <c r="G125" s="5">
        <v>-3959394730</v>
      </c>
      <c r="I125" s="5">
        <v>-7716945194</v>
      </c>
      <c r="J125" s="5">
        <v>-6354308144</v>
      </c>
      <c r="K125" s="5">
        <v>-5424898455</v>
      </c>
      <c r="L125" s="5">
        <v>-5306515992</v>
      </c>
    </row>
    <row r="126" spans="2:12" ht="15.5" x14ac:dyDescent="0.35">
      <c r="C126" t="s">
        <v>146</v>
      </c>
      <c r="D126" s="5">
        <v>349411130</v>
      </c>
      <c r="E126" s="5">
        <v>-670142115</v>
      </c>
      <c r="F126" s="5">
        <v>-572859889</v>
      </c>
      <c r="G126" s="5">
        <v>-665899900</v>
      </c>
      <c r="I126" s="5">
        <v>-1243002004</v>
      </c>
      <c r="J126" s="5">
        <v>-882684197</v>
      </c>
      <c r="K126" s="5">
        <v>-1058303185</v>
      </c>
      <c r="L126" s="5">
        <v>-861016515</v>
      </c>
    </row>
    <row r="127" spans="2:12" ht="15.5" x14ac:dyDescent="0.35">
      <c r="C127" t="s">
        <v>419</v>
      </c>
    </row>
    <row r="128" spans="2:12" ht="15.5" x14ac:dyDescent="0.35">
      <c r="C128" t="s">
        <v>386</v>
      </c>
      <c r="D128" s="5">
        <v>-353450559</v>
      </c>
      <c r="E128" s="5">
        <v>-15651208</v>
      </c>
      <c r="F128" s="5">
        <v>-9371841</v>
      </c>
      <c r="G128" s="5">
        <v>-11830964</v>
      </c>
      <c r="I128" s="5">
        <v>-25023049</v>
      </c>
      <c r="J128" s="5">
        <v>-13428061</v>
      </c>
      <c r="K128" s="5">
        <v>-26269971</v>
      </c>
      <c r="L128" s="5">
        <v>-18686108</v>
      </c>
    </row>
    <row r="129" spans="3:12" ht="15.5" x14ac:dyDescent="0.35">
      <c r="C129" t="s">
        <v>420</v>
      </c>
    </row>
    <row r="130" spans="3:12" ht="15.5" x14ac:dyDescent="0.35">
      <c r="C130" t="s">
        <v>421</v>
      </c>
    </row>
    <row r="131" spans="3:12" ht="15.5" x14ac:dyDescent="0.35">
      <c r="C131" t="s">
        <v>423</v>
      </c>
    </row>
    <row r="132" spans="3:12" ht="15.5" x14ac:dyDescent="0.35">
      <c r="C132" t="s">
        <v>159</v>
      </c>
      <c r="D132" s="5">
        <v>779728620</v>
      </c>
      <c r="E132" s="5">
        <v>158599903631</v>
      </c>
      <c r="F132" s="5">
        <v>-11242151035</v>
      </c>
      <c r="G132" s="5">
        <v>-8002504425</v>
      </c>
      <c r="I132" s="5">
        <v>147357752596</v>
      </c>
      <c r="J132" s="5">
        <v>-8268051425</v>
      </c>
      <c r="K132" s="5">
        <v>-1408447330</v>
      </c>
      <c r="L132" s="5">
        <v>-14052231000</v>
      </c>
    </row>
    <row r="133" spans="3:12" ht="15.5" x14ac:dyDescent="0.35">
      <c r="C133" t="s">
        <v>160</v>
      </c>
      <c r="D133" s="5">
        <v>-35860939288</v>
      </c>
      <c r="E133" s="5">
        <v>-39246663100</v>
      </c>
      <c r="F133" s="5">
        <v>-8513195918</v>
      </c>
      <c r="G133" s="5">
        <v>-9614865626</v>
      </c>
      <c r="I133" s="5">
        <v>-47759859018</v>
      </c>
      <c r="J133" s="5">
        <v>-15636935227</v>
      </c>
      <c r="K133" s="5">
        <v>-31811403264</v>
      </c>
      <c r="L133" s="5">
        <v>-7046425410</v>
      </c>
    </row>
    <row r="134" spans="3:12" ht="15.5" x14ac:dyDescent="0.35">
      <c r="C134" t="s">
        <v>424</v>
      </c>
      <c r="D134" s="5">
        <v>3127273436</v>
      </c>
      <c r="E134" s="5">
        <v>-6945248761</v>
      </c>
      <c r="F134" s="5">
        <v>-839019708</v>
      </c>
      <c r="G134" s="5">
        <v>-8616365626</v>
      </c>
      <c r="I134" s="5">
        <v>-7784268469</v>
      </c>
      <c r="J134" s="5">
        <v>-14638435227</v>
      </c>
      <c r="K134" s="5">
        <v>-29956403264</v>
      </c>
      <c r="L134" s="5">
        <v>-7046425410</v>
      </c>
    </row>
    <row r="135" spans="3:12" ht="15.5" x14ac:dyDescent="0.35">
      <c r="C135" t="s">
        <v>955</v>
      </c>
      <c r="E135" s="5">
        <v>-4519553709</v>
      </c>
      <c r="F135" s="5">
        <v>-522586386</v>
      </c>
      <c r="I135" s="5">
        <v>-5042140095</v>
      </c>
    </row>
    <row r="136" spans="3:12" ht="15.5" x14ac:dyDescent="0.35">
      <c r="C136" t="s">
        <v>400</v>
      </c>
    </row>
    <row r="137" spans="3:12" ht="15.5" x14ac:dyDescent="0.35">
      <c r="C137" t="s">
        <v>1018</v>
      </c>
      <c r="D137" s="5">
        <v>-38988212724</v>
      </c>
      <c r="E137" s="5">
        <v>-27781860630</v>
      </c>
      <c r="F137" s="5">
        <v>-7151589824</v>
      </c>
      <c r="G137" s="5">
        <v>-998500000</v>
      </c>
      <c r="I137" s="5">
        <v>-34933450454</v>
      </c>
      <c r="J137" s="5">
        <v>-998500000</v>
      </c>
      <c r="K137" s="5">
        <v>-1605000000</v>
      </c>
    </row>
    <row r="138" spans="3:12" ht="15.5" x14ac:dyDescent="0.35">
      <c r="C138" t="s">
        <v>328</v>
      </c>
    </row>
    <row r="139" spans="3:12" ht="15.5" x14ac:dyDescent="0.35">
      <c r="C139" t="s">
        <v>974</v>
      </c>
      <c r="K139" s="5">
        <v>-250000000</v>
      </c>
    </row>
    <row r="140" spans="3:12" ht="15.5" x14ac:dyDescent="0.35">
      <c r="C140" t="s">
        <v>425</v>
      </c>
    </row>
    <row r="141" spans="3:12" ht="15.5" x14ac:dyDescent="0.35">
      <c r="C141" t="s">
        <v>170</v>
      </c>
      <c r="D141" s="5">
        <v>779728620</v>
      </c>
      <c r="E141" s="5">
        <v>158599903631</v>
      </c>
      <c r="F141" s="5">
        <v>-11242151035</v>
      </c>
      <c r="G141" s="5">
        <v>-8002504425</v>
      </c>
      <c r="I141" s="5">
        <v>147357752596</v>
      </c>
      <c r="J141" s="5">
        <v>-8268051425</v>
      </c>
      <c r="K141" s="5">
        <v>-1408447330</v>
      </c>
      <c r="L141" s="5">
        <v>-14052231000</v>
      </c>
    </row>
    <row r="142" spans="3:12" ht="15.5" x14ac:dyDescent="0.35">
      <c r="C142" t="s">
        <v>357</v>
      </c>
    </row>
    <row r="143" spans="3:12" ht="15.5" x14ac:dyDescent="0.35">
      <c r="C143" t="s">
        <v>331</v>
      </c>
      <c r="E143" s="5">
        <v>-155500000</v>
      </c>
      <c r="F143" s="5">
        <v>-5000000</v>
      </c>
      <c r="G143" s="5">
        <v>-86224187</v>
      </c>
      <c r="I143" s="5">
        <v>-160500000</v>
      </c>
      <c r="J143" s="5">
        <v>-150224187</v>
      </c>
      <c r="K143" s="5">
        <v>-157000000</v>
      </c>
      <c r="L143" s="5">
        <v>-51130000</v>
      </c>
    </row>
    <row r="144" spans="3:12" ht="15.5" x14ac:dyDescent="0.35">
      <c r="C144" t="s">
        <v>450</v>
      </c>
      <c r="D144" s="5">
        <v>35500000</v>
      </c>
      <c r="E144" s="5">
        <v>66999999</v>
      </c>
      <c r="F144" s="5">
        <v>47919998</v>
      </c>
      <c r="G144" s="5">
        <v>91250000</v>
      </c>
      <c r="I144" s="5">
        <v>114919997</v>
      </c>
      <c r="J144" s="5">
        <v>162100000</v>
      </c>
      <c r="K144" s="5">
        <v>149730000</v>
      </c>
    </row>
    <row r="145" spans="2:12" ht="15.5" x14ac:dyDescent="0.35">
      <c r="C145" t="s">
        <v>459</v>
      </c>
      <c r="D145" s="5">
        <v>800000000</v>
      </c>
      <c r="E145" s="5">
        <v>3948630250</v>
      </c>
      <c r="F145" s="5">
        <v>1112500000</v>
      </c>
      <c r="G145" s="5">
        <v>110000</v>
      </c>
      <c r="I145" s="5">
        <v>5061130250</v>
      </c>
      <c r="J145" s="5">
        <v>110000</v>
      </c>
    </row>
    <row r="146" spans="2:12" ht="15.5" x14ac:dyDescent="0.35">
      <c r="C146" t="s">
        <v>186</v>
      </c>
      <c r="E146" s="5">
        <v>-1271614925</v>
      </c>
      <c r="F146" s="5">
        <v>-242518500</v>
      </c>
      <c r="G146" s="5">
        <v>216465190</v>
      </c>
      <c r="I146" s="5">
        <v>-1514133425</v>
      </c>
      <c r="J146" s="5">
        <v>-55931810</v>
      </c>
      <c r="K146" s="5">
        <v>-590940004</v>
      </c>
      <c r="L146" s="5">
        <v>-2000000000</v>
      </c>
    </row>
    <row r="147" spans="2:12" ht="15.5" x14ac:dyDescent="0.35">
      <c r="C147" t="s">
        <v>978</v>
      </c>
      <c r="E147" s="5">
        <v>-2391563593</v>
      </c>
      <c r="F147" s="5">
        <v>-686342857</v>
      </c>
      <c r="G147" s="5">
        <v>-178571428</v>
      </c>
      <c r="I147" s="5">
        <v>-3077906450</v>
      </c>
      <c r="J147" s="5">
        <v>-178571428</v>
      </c>
    </row>
    <row r="148" spans="2:12" ht="15.5" x14ac:dyDescent="0.35">
      <c r="C148" t="s">
        <v>181</v>
      </c>
    </row>
    <row r="149" spans="2:12" ht="15.5" x14ac:dyDescent="0.35">
      <c r="C149" t="s">
        <v>185</v>
      </c>
    </row>
    <row r="150" spans="2:12" ht="15.5" x14ac:dyDescent="0.35">
      <c r="C150" t="s">
        <v>1019</v>
      </c>
      <c r="E150" s="5">
        <v>158400000000</v>
      </c>
      <c r="I150" s="5">
        <v>158400000000</v>
      </c>
    </row>
    <row r="151" spans="2:12" ht="15.5" x14ac:dyDescent="0.35">
      <c r="C151" t="s">
        <v>426</v>
      </c>
    </row>
    <row r="152" spans="2:12" ht="15.5" x14ac:dyDescent="0.35">
      <c r="C152" t="s">
        <v>358</v>
      </c>
    </row>
    <row r="153" spans="2:12" ht="15.5" x14ac:dyDescent="0.35">
      <c r="C153" t="s">
        <v>427</v>
      </c>
    </row>
    <row r="154" spans="2:12" ht="15.5" x14ac:dyDescent="0.35">
      <c r="C154" t="s">
        <v>409</v>
      </c>
      <c r="F154" s="5">
        <v>-17000000000</v>
      </c>
      <c r="G154" s="5">
        <v>-8000000000</v>
      </c>
      <c r="I154" s="5">
        <v>-17000000000</v>
      </c>
      <c r="J154" s="5">
        <v>-8000000000</v>
      </c>
      <c r="L154" s="5">
        <v>-2000000000</v>
      </c>
    </row>
    <row r="155" spans="2:12" ht="15.5" x14ac:dyDescent="0.35">
      <c r="C155" t="s">
        <v>158</v>
      </c>
      <c r="D155" s="5">
        <v>-55771380</v>
      </c>
    </row>
    <row r="156" spans="2:12" ht="15.5" x14ac:dyDescent="0.35">
      <c r="C156" t="s">
        <v>362</v>
      </c>
      <c r="D156" s="5">
        <v>-37323719901</v>
      </c>
      <c r="E156" s="5">
        <v>137016317571</v>
      </c>
      <c r="F156" s="5">
        <v>-11514032764</v>
      </c>
      <c r="G156" s="5">
        <v>-116516394</v>
      </c>
      <c r="I156" s="5">
        <v>125502284807</v>
      </c>
      <c r="J156" s="5">
        <v>-1109066286</v>
      </c>
      <c r="K156" s="5">
        <v>-5751702175</v>
      </c>
      <c r="L156" s="5">
        <v>5465079554</v>
      </c>
    </row>
    <row r="157" spans="2:12" ht="15.5" x14ac:dyDescent="0.35">
      <c r="C157" t="s">
        <v>188</v>
      </c>
      <c r="D157" s="5">
        <v>141753925318</v>
      </c>
      <c r="F157" s="5">
        <v>16251640511</v>
      </c>
      <c r="I157" s="5">
        <v>16251640511</v>
      </c>
      <c r="J157" s="5">
        <v>17360706797</v>
      </c>
      <c r="K157" s="5">
        <v>23112408972</v>
      </c>
      <c r="L157" s="5">
        <v>17647329418</v>
      </c>
    </row>
    <row r="158" spans="2:12" ht="15.5" x14ac:dyDescent="0.35">
      <c r="C158" t="s">
        <v>189</v>
      </c>
      <c r="D158" s="5">
        <v>104430205417</v>
      </c>
      <c r="E158" s="5">
        <v>137016317571</v>
      </c>
      <c r="F158" s="5">
        <v>4737607747</v>
      </c>
      <c r="G158" s="5">
        <v>-116516394</v>
      </c>
      <c r="I158" s="5">
        <v>141753925318</v>
      </c>
      <c r="J158" s="5">
        <v>16251640511</v>
      </c>
      <c r="K158" s="5">
        <v>17360706797</v>
      </c>
      <c r="L158" s="5">
        <v>23112408972</v>
      </c>
    </row>
    <row r="160" spans="2:12" ht="15.5" x14ac:dyDescent="0.35">
      <c r="B160" t="s">
        <v>190</v>
      </c>
      <c r="C160" t="s">
        <v>11</v>
      </c>
      <c r="D160" s="5">
        <v>1440000000</v>
      </c>
      <c r="E160" s="5">
        <v>1440000000</v>
      </c>
      <c r="F160" s="5">
        <v>1440000000</v>
      </c>
      <c r="G160" s="5">
        <v>0</v>
      </c>
      <c r="I160" s="5">
        <v>1440000000</v>
      </c>
      <c r="J160" s="5">
        <v>0</v>
      </c>
      <c r="K160" s="5">
        <v>0</v>
      </c>
      <c r="L160" s="5">
        <v>0</v>
      </c>
    </row>
    <row r="161" spans="3:7" ht="15.5" x14ac:dyDescent="0.35">
      <c r="C161" t="s">
        <v>191</v>
      </c>
      <c r="D161" s="6">
        <v>3.12</v>
      </c>
      <c r="E161" s="6">
        <v>5.76</v>
      </c>
      <c r="F161" s="6">
        <v>2.1</v>
      </c>
      <c r="G161" s="6">
        <v>64304593.590000004</v>
      </c>
    </row>
    <row r="162" spans="3:7" ht="15.5" x14ac:dyDescent="0.35">
      <c r="C162" t="s">
        <v>192</v>
      </c>
      <c r="D162" s="6">
        <v>63.46</v>
      </c>
      <c r="E162" s="6">
        <v>43.06</v>
      </c>
      <c r="F162" s="5">
        <v>0</v>
      </c>
      <c r="G162" s="5">
        <v>0</v>
      </c>
    </row>
    <row r="163" spans="3:7" ht="15.5" x14ac:dyDescent="0.35">
      <c r="C163" t="s">
        <v>59</v>
      </c>
      <c r="D163" s="6">
        <v>16.59</v>
      </c>
      <c r="E163" s="6">
        <v>9.0500000000000007</v>
      </c>
      <c r="F163" s="5">
        <v>0</v>
      </c>
      <c r="G163" s="5">
        <v>0</v>
      </c>
    </row>
    <row r="164" spans="3:7" ht="15.5" x14ac:dyDescent="0.35">
      <c r="C164" t="s">
        <v>193</v>
      </c>
      <c r="D164" s="5">
        <v>7110000000</v>
      </c>
      <c r="E164" s="5">
        <v>21050000000</v>
      </c>
      <c r="G164" s="5">
        <v>17410000000</v>
      </c>
    </row>
    <row r="165" spans="3:7" ht="15.5" x14ac:dyDescent="0.35">
      <c r="C165" t="s">
        <v>194</v>
      </c>
      <c r="D165" s="6">
        <v>1.32E-2</v>
      </c>
      <c r="E165" s="6">
        <v>2.4700000000000003E-2</v>
      </c>
      <c r="F165" s="6">
        <v>1.83E-2</v>
      </c>
      <c r="G165" s="6">
        <v>0.10779999999999999</v>
      </c>
    </row>
    <row r="166" spans="3:7" ht="15.5" x14ac:dyDescent="0.35">
      <c r="C166" t="s">
        <v>195</v>
      </c>
      <c r="D166" s="6">
        <v>1.3899999999999999E-2</v>
      </c>
      <c r="E166" s="6">
        <v>2.6000000000000002E-2</v>
      </c>
      <c r="F166" s="6">
        <v>1.9E-2</v>
      </c>
      <c r="G166" s="6">
        <v>0.1152</v>
      </c>
    </row>
    <row r="167" spans="3:7" ht="15.5" x14ac:dyDescent="0.35">
      <c r="C167" t="s">
        <v>196</v>
      </c>
      <c r="D167" s="6">
        <v>9.7000000000000003E-3</v>
      </c>
      <c r="E167" s="6">
        <v>5.1699999999999996E-2</v>
      </c>
      <c r="F167" s="6">
        <v>2.3799999999999998E-2</v>
      </c>
      <c r="G167" s="6">
        <v>0.23199999999999998</v>
      </c>
    </row>
    <row r="168" spans="3:7" ht="15.5" x14ac:dyDescent="0.35">
      <c r="C168" t="s">
        <v>197</v>
      </c>
    </row>
    <row r="169" spans="3:7" ht="15.5" x14ac:dyDescent="0.35">
      <c r="C169" t="s">
        <v>198</v>
      </c>
      <c r="D169" s="5">
        <v>324000000000</v>
      </c>
      <c r="E169" s="5">
        <v>320000000000</v>
      </c>
      <c r="F169" s="5">
        <v>159000000000</v>
      </c>
      <c r="G169" s="5">
        <v>84000000000</v>
      </c>
    </row>
    <row r="170" spans="3:7" ht="15.5" x14ac:dyDescent="0.35">
      <c r="C170" t="s">
        <v>199</v>
      </c>
      <c r="D170" s="6">
        <v>0.88</v>
      </c>
      <c r="E170" s="6">
        <v>1.1200000000000001</v>
      </c>
      <c r="F170" s="5">
        <v>0</v>
      </c>
      <c r="G170" s="5">
        <v>0</v>
      </c>
    </row>
    <row r="171" spans="3:7" ht="15.5" x14ac:dyDescent="0.35">
      <c r="C171" t="s">
        <v>200</v>
      </c>
      <c r="D171" s="6">
        <v>224.92</v>
      </c>
      <c r="E171" s="6">
        <v>221.8</v>
      </c>
      <c r="F171" s="6">
        <v>110.21</v>
      </c>
      <c r="G171" s="6">
        <v>558073736.26999998</v>
      </c>
    </row>
    <row r="172" spans="3:7" ht="15.5" x14ac:dyDescent="0.35">
      <c r="C172" t="s">
        <v>201</v>
      </c>
      <c r="D172" s="6">
        <v>0.88</v>
      </c>
      <c r="E172" s="6">
        <v>1.1200000000000001</v>
      </c>
      <c r="F172" s="5">
        <v>0</v>
      </c>
      <c r="G172" s="5">
        <v>0</v>
      </c>
    </row>
    <row r="173" spans="3:7" ht="15.5" x14ac:dyDescent="0.35">
      <c r="C173" t="s">
        <v>202</v>
      </c>
      <c r="D173" s="6">
        <v>224.92</v>
      </c>
      <c r="E173" s="6">
        <v>221.8</v>
      </c>
      <c r="F173" s="6">
        <v>110.21</v>
      </c>
      <c r="G173" s="6">
        <v>558073736.26999998</v>
      </c>
    </row>
    <row r="174" spans="3:7" ht="15.5" x14ac:dyDescent="0.35">
      <c r="C174" t="s">
        <v>203</v>
      </c>
    </row>
    <row r="175" spans="3:7" ht="15.5" x14ac:dyDescent="0.35">
      <c r="C175" t="s">
        <v>204</v>
      </c>
    </row>
    <row r="176" spans="3:7" ht="15.5" x14ac:dyDescent="0.35">
      <c r="C176" t="s">
        <v>205</v>
      </c>
      <c r="D176" s="5">
        <v>324000000000</v>
      </c>
      <c r="E176" s="5">
        <v>319000000000</v>
      </c>
      <c r="F176" s="5">
        <v>159000000000</v>
      </c>
      <c r="G176" s="5">
        <v>84000000000</v>
      </c>
    </row>
    <row r="177" spans="3:12" ht="15.5" x14ac:dyDescent="0.35">
      <c r="C177" t="s">
        <v>23</v>
      </c>
    </row>
    <row r="178" spans="3:12" ht="15.5" x14ac:dyDescent="0.35">
      <c r="C178" t="s">
        <v>20</v>
      </c>
      <c r="D178" s="5">
        <v>-104000000000</v>
      </c>
      <c r="E178" s="5">
        <v>-142000000000</v>
      </c>
      <c r="F178" s="5">
        <v>-5000000000</v>
      </c>
      <c r="G178" s="5">
        <v>-16000000000</v>
      </c>
    </row>
    <row r="179" spans="3:12" ht="15.5" x14ac:dyDescent="0.35">
      <c r="C179" t="s">
        <v>206</v>
      </c>
      <c r="D179" s="5">
        <v>181000000000</v>
      </c>
      <c r="E179" s="5">
        <v>172000000000</v>
      </c>
      <c r="F179" s="5">
        <v>16000000000</v>
      </c>
      <c r="G179" s="5">
        <v>20000000000</v>
      </c>
    </row>
    <row r="180" spans="3:12" ht="15.5" x14ac:dyDescent="0.35">
      <c r="C180" t="s">
        <v>207</v>
      </c>
      <c r="D180" s="5">
        <v>-2000000000</v>
      </c>
      <c r="E180" s="5">
        <v>18000000000</v>
      </c>
      <c r="F180" s="5">
        <v>8000000000</v>
      </c>
      <c r="G180" s="5">
        <v>18000000000</v>
      </c>
    </row>
    <row r="181" spans="3:12" ht="15.5" x14ac:dyDescent="0.35">
      <c r="C181" t="s">
        <v>208</v>
      </c>
    </row>
    <row r="182" spans="3:12" ht="15.5" x14ac:dyDescent="0.35">
      <c r="C182" t="s">
        <v>12</v>
      </c>
      <c r="D182" s="5">
        <v>-2000000000</v>
      </c>
      <c r="E182" s="5">
        <v>18000000000</v>
      </c>
      <c r="F182" s="5">
        <v>8000000000</v>
      </c>
      <c r="G182" s="5">
        <v>18000000000</v>
      </c>
    </row>
    <row r="183" spans="3:12" ht="15.5" x14ac:dyDescent="0.35">
      <c r="C183" t="s">
        <v>15</v>
      </c>
      <c r="D183" s="6">
        <v>-1.56</v>
      </c>
      <c r="E183" s="6">
        <v>12.27</v>
      </c>
      <c r="F183" s="6">
        <v>5.72</v>
      </c>
      <c r="G183" s="6">
        <v>116672357.70999999</v>
      </c>
    </row>
    <row r="184" spans="3:12" ht="15.5" x14ac:dyDescent="0.35">
      <c r="C184" t="s">
        <v>44</v>
      </c>
      <c r="I184" s="6">
        <v>7.85</v>
      </c>
      <c r="J184" s="6">
        <v>114845085.59999999</v>
      </c>
      <c r="K184" s="6">
        <v>148614509.59</v>
      </c>
      <c r="L184" s="6">
        <v>136857675.28</v>
      </c>
    </row>
    <row r="185" spans="3:12" ht="15.5" x14ac:dyDescent="0.35">
      <c r="C185" t="s">
        <v>58</v>
      </c>
      <c r="I185" s="6">
        <v>31.59</v>
      </c>
      <c r="J185" s="5">
        <v>0</v>
      </c>
      <c r="K185" s="5">
        <v>0</v>
      </c>
      <c r="L185" s="5">
        <v>0</v>
      </c>
    </row>
    <row r="186" spans="3:12" ht="15.5" x14ac:dyDescent="0.35">
      <c r="C186" t="s">
        <v>61</v>
      </c>
      <c r="I186" s="6">
        <v>6.75</v>
      </c>
      <c r="J186" s="5">
        <v>0</v>
      </c>
      <c r="K186" s="5">
        <v>0</v>
      </c>
      <c r="L186" s="5">
        <v>0</v>
      </c>
    </row>
    <row r="187" spans="3:12" ht="15.5" x14ac:dyDescent="0.35">
      <c r="C187" t="s">
        <v>209</v>
      </c>
      <c r="I187" s="5">
        <v>24000000000</v>
      </c>
      <c r="J187" s="5">
        <v>24280000000</v>
      </c>
    </row>
    <row r="188" spans="3:12" ht="15.5" x14ac:dyDescent="0.35">
      <c r="C188" t="s">
        <v>210</v>
      </c>
      <c r="I188" s="6">
        <v>3.3700000000000001E-2</v>
      </c>
      <c r="J188" s="6">
        <v>0.1925</v>
      </c>
      <c r="K188" s="6">
        <v>0.27850000000000003</v>
      </c>
      <c r="L188" s="6">
        <v>0.33899999999999997</v>
      </c>
    </row>
    <row r="189" spans="3:12" ht="15.5" x14ac:dyDescent="0.35">
      <c r="C189" t="s">
        <v>211</v>
      </c>
      <c r="I189" s="6">
        <v>3.5400000000000001E-2</v>
      </c>
      <c r="J189" s="6">
        <v>0.20579999999999998</v>
      </c>
      <c r="K189" s="6">
        <v>0.29980000000000001</v>
      </c>
      <c r="L189" s="6">
        <v>0.38780000000000003</v>
      </c>
    </row>
    <row r="190" spans="3:12" ht="15.5" x14ac:dyDescent="0.35">
      <c r="C190" t="s">
        <v>212</v>
      </c>
      <c r="I190" s="6">
        <v>5.5199999999999999E-2</v>
      </c>
      <c r="J190" s="6">
        <v>0.20569999999999999</v>
      </c>
      <c r="K190" s="6">
        <v>0.32429999999999998</v>
      </c>
      <c r="L190" s="6">
        <v>0.7238</v>
      </c>
    </row>
    <row r="191" spans="3:12" ht="15.5" x14ac:dyDescent="0.35">
      <c r="C191" t="s">
        <v>213</v>
      </c>
    </row>
    <row r="192" spans="3:12" ht="15.5" x14ac:dyDescent="0.35">
      <c r="C192" t="s">
        <v>55</v>
      </c>
      <c r="I192" s="6">
        <v>1.1200000000000001</v>
      </c>
      <c r="J192" s="5">
        <v>0</v>
      </c>
      <c r="K192" s="5">
        <v>0</v>
      </c>
      <c r="L192" s="5">
        <v>0</v>
      </c>
    </row>
    <row r="193" spans="2:12" ht="15.5" x14ac:dyDescent="0.35">
      <c r="C193" t="s">
        <v>52</v>
      </c>
      <c r="I193" s="6">
        <v>221.8</v>
      </c>
      <c r="J193" s="6">
        <v>558073736.26999998</v>
      </c>
      <c r="K193" s="6">
        <v>495653126.23000002</v>
      </c>
      <c r="L193" s="6">
        <v>352867369.58999997</v>
      </c>
    </row>
    <row r="194" spans="2:12" ht="15.5" x14ac:dyDescent="0.35">
      <c r="C194" t="s">
        <v>214</v>
      </c>
      <c r="I194" s="6">
        <v>1.1200000000000001</v>
      </c>
      <c r="J194" s="5">
        <v>0</v>
      </c>
      <c r="K194" s="5">
        <v>0</v>
      </c>
      <c r="L194" s="5">
        <v>0</v>
      </c>
    </row>
    <row r="195" spans="2:12" ht="15.5" x14ac:dyDescent="0.35">
      <c r="C195" t="s">
        <v>215</v>
      </c>
      <c r="I195" s="6">
        <v>221.8</v>
      </c>
      <c r="J195" s="6">
        <v>558073736.26999998</v>
      </c>
      <c r="K195" s="6">
        <v>495653126.23000002</v>
      </c>
      <c r="L195" s="6">
        <v>352867369.58999997</v>
      </c>
    </row>
    <row r="196" spans="2:12" ht="15.5" x14ac:dyDescent="0.35">
      <c r="C196" t="s">
        <v>216</v>
      </c>
    </row>
    <row r="197" spans="2:12" ht="15.5" x14ac:dyDescent="0.35">
      <c r="C197" t="s">
        <v>217</v>
      </c>
    </row>
    <row r="198" spans="2:12" ht="15.5" x14ac:dyDescent="0.35">
      <c r="C198" t="s">
        <v>25</v>
      </c>
    </row>
    <row r="199" spans="2:12" ht="15.5" x14ac:dyDescent="0.35">
      <c r="C199" t="s">
        <v>22</v>
      </c>
      <c r="I199" s="5">
        <v>-142000000000</v>
      </c>
      <c r="J199" s="5">
        <v>-16000000000</v>
      </c>
      <c r="K199" s="5">
        <v>-17000000000</v>
      </c>
      <c r="L199" s="5">
        <v>-23000000000</v>
      </c>
    </row>
    <row r="200" spans="2:12" ht="15.5" x14ac:dyDescent="0.35">
      <c r="C200" t="s">
        <v>218</v>
      </c>
      <c r="I200" s="5">
        <v>172000000000</v>
      </c>
      <c r="J200" s="5">
        <v>20000000000</v>
      </c>
      <c r="K200" s="5">
        <v>21000000000</v>
      </c>
      <c r="L200" s="5">
        <v>23000000000</v>
      </c>
    </row>
    <row r="201" spans="2:12" ht="15.5" x14ac:dyDescent="0.35">
      <c r="C201" t="s">
        <v>219</v>
      </c>
      <c r="I201" s="5">
        <v>26000000000</v>
      </c>
      <c r="J201" s="5">
        <v>23000000000</v>
      </c>
      <c r="K201" s="5">
        <v>27000000000</v>
      </c>
      <c r="L201" s="5">
        <v>27000000000</v>
      </c>
    </row>
    <row r="202" spans="2:12" ht="15.5" x14ac:dyDescent="0.35">
      <c r="C202" t="s">
        <v>220</v>
      </c>
    </row>
    <row r="203" spans="2:12" ht="15.5" x14ac:dyDescent="0.35">
      <c r="C203" t="s">
        <v>14</v>
      </c>
      <c r="I203" s="5">
        <v>26000000000</v>
      </c>
      <c r="J203" s="5">
        <v>23000000000</v>
      </c>
      <c r="K203" s="5">
        <v>27000000000</v>
      </c>
      <c r="L203" s="5">
        <v>27000000000</v>
      </c>
    </row>
    <row r="204" spans="2:12" ht="15.5" x14ac:dyDescent="0.35">
      <c r="C204" t="s">
        <v>16</v>
      </c>
      <c r="I204" s="6">
        <v>17.989999999999998</v>
      </c>
      <c r="J204" s="6">
        <v>151972802.44</v>
      </c>
      <c r="K204" s="6">
        <v>183120989.46000001</v>
      </c>
      <c r="L204" s="6">
        <v>177091573.09</v>
      </c>
    </row>
    <row r="206" spans="2:12" ht="15.5" x14ac:dyDescent="0.35">
      <c r="B206" t="s">
        <v>221</v>
      </c>
      <c r="C206" t="s">
        <v>222</v>
      </c>
      <c r="D206" s="5">
        <v>4000000000</v>
      </c>
      <c r="E206" s="5">
        <v>8000000000</v>
      </c>
      <c r="F206" s="5">
        <v>3000000000</v>
      </c>
      <c r="G206" s="5">
        <v>10000000000</v>
      </c>
      <c r="H206" s="5">
        <v>18000000000</v>
      </c>
      <c r="I206" s="5">
        <v>11000000000</v>
      </c>
      <c r="J206" s="5">
        <v>17000000000</v>
      </c>
      <c r="K206" s="5">
        <v>22000000000</v>
      </c>
      <c r="L206" s="5">
        <v>21000000000</v>
      </c>
    </row>
    <row r="207" spans="2:12" ht="15.5" x14ac:dyDescent="0.35">
      <c r="C207" t="s">
        <v>43</v>
      </c>
      <c r="D207" s="6">
        <v>2.34</v>
      </c>
      <c r="E207" s="6">
        <v>4.32</v>
      </c>
      <c r="F207" s="6">
        <v>1.57</v>
      </c>
      <c r="G207" s="6">
        <v>5.0199999999999996</v>
      </c>
      <c r="H207" s="6">
        <v>9.34</v>
      </c>
      <c r="I207" s="6">
        <v>5.89</v>
      </c>
      <c r="J207" s="6">
        <v>8.9700000000000006</v>
      </c>
      <c r="K207" s="6">
        <v>11.61</v>
      </c>
      <c r="L207" s="6">
        <v>10.69</v>
      </c>
    </row>
    <row r="208" spans="2:12" ht="15.5" x14ac:dyDescent="0.35">
      <c r="C208" t="s">
        <v>229</v>
      </c>
      <c r="D208" s="5">
        <v>17000000000</v>
      </c>
      <c r="E208" s="5">
        <v>39000000000</v>
      </c>
      <c r="F208" s="5">
        <v>13000000000</v>
      </c>
      <c r="G208" s="5">
        <v>36000000000</v>
      </c>
      <c r="H208" s="5">
        <v>69000000000</v>
      </c>
      <c r="I208" s="5">
        <v>53000000000</v>
      </c>
      <c r="J208" s="5">
        <v>55000000000</v>
      </c>
      <c r="K208" s="5">
        <v>56000000000</v>
      </c>
      <c r="L208" s="5">
        <v>58000000000</v>
      </c>
    </row>
    <row r="209" spans="3:9" ht="15.5" x14ac:dyDescent="0.35">
      <c r="C209" t="s">
        <v>234</v>
      </c>
      <c r="I209" s="6">
        <v>18.190000000000001</v>
      </c>
    </row>
    <row r="210" spans="3:9" ht="15.5" x14ac:dyDescent="0.35">
      <c r="C210" t="s">
        <v>236</v>
      </c>
      <c r="I210" s="6">
        <v>7.42</v>
      </c>
    </row>
    <row r="211" spans="3:9" ht="15.5" x14ac:dyDescent="0.35">
      <c r="C211" t="s">
        <v>239</v>
      </c>
      <c r="I211" s="6">
        <v>1.01</v>
      </c>
    </row>
    <row r="212" spans="3:9" ht="15.5" x14ac:dyDescent="0.35">
      <c r="C212" t="s">
        <v>243</v>
      </c>
      <c r="I212" s="5">
        <v>13</v>
      </c>
    </row>
    <row r="213" spans="3:9" ht="15.5" x14ac:dyDescent="0.35">
      <c r="C213" t="s">
        <v>247</v>
      </c>
      <c r="I213" s="6">
        <v>9.34</v>
      </c>
    </row>
    <row r="214" spans="3:9" ht="15.5" x14ac:dyDescent="0.35">
      <c r="C214" t="s">
        <v>249</v>
      </c>
      <c r="D214" s="6">
        <v>54.38</v>
      </c>
    </row>
    <row r="215" spans="3:9" ht="15.5" x14ac:dyDescent="0.35">
      <c r="C215" t="s">
        <v>250</v>
      </c>
      <c r="I215" s="6">
        <v>168.66</v>
      </c>
    </row>
    <row r="216" spans="3:9" ht="15.5" x14ac:dyDescent="0.35">
      <c r="C216" t="s">
        <v>252</v>
      </c>
      <c r="D216" s="6">
        <v>21.06</v>
      </c>
    </row>
    <row r="217" spans="3:9" ht="15.5" x14ac:dyDescent="0.35">
      <c r="C217" t="s">
        <v>253</v>
      </c>
      <c r="D217" s="6">
        <v>21.06</v>
      </c>
    </row>
    <row r="218" spans="3:9" ht="15.5" x14ac:dyDescent="0.35">
      <c r="C218" t="s">
        <v>256</v>
      </c>
      <c r="D218" s="6">
        <v>0.05</v>
      </c>
    </row>
    <row r="219" spans="3:9" ht="15.5" x14ac:dyDescent="0.35">
      <c r="C219" t="s">
        <v>258</v>
      </c>
      <c r="D219" s="6">
        <v>1.05</v>
      </c>
    </row>
    <row r="220" spans="3:9" ht="15.5" x14ac:dyDescent="0.35">
      <c r="C220" t="s">
        <v>12</v>
      </c>
      <c r="D220" s="5">
        <v>-2000000000</v>
      </c>
    </row>
    <row r="221" spans="3:9" ht="15.5" x14ac:dyDescent="0.35">
      <c r="C221" t="s">
        <v>260</v>
      </c>
      <c r="I221" s="6">
        <v>24.23</v>
      </c>
    </row>
    <row r="222" spans="3:9" ht="15.5" x14ac:dyDescent="0.35">
      <c r="C222" t="s">
        <v>261</v>
      </c>
      <c r="I222" s="5">
        <v>0</v>
      </c>
    </row>
    <row r="223" spans="3:9" ht="15.5" x14ac:dyDescent="0.35">
      <c r="C223" t="s">
        <v>262</v>
      </c>
      <c r="I223" s="5">
        <v>0</v>
      </c>
    </row>
    <row r="224" spans="3:9" ht="15.5" x14ac:dyDescent="0.35">
      <c r="C224" t="s">
        <v>263</v>
      </c>
      <c r="I224" s="5">
        <v>0</v>
      </c>
    </row>
    <row r="225" spans="3:9" ht="15.5" x14ac:dyDescent="0.35">
      <c r="C225" t="s">
        <v>265</v>
      </c>
      <c r="D225" s="6">
        <v>30.04</v>
      </c>
    </row>
    <row r="226" spans="3:9" ht="15.5" x14ac:dyDescent="0.35">
      <c r="C226" t="s">
        <v>340</v>
      </c>
      <c r="D226" s="6">
        <v>1.34</v>
      </c>
    </row>
    <row r="227" spans="3:9" ht="15.5" x14ac:dyDescent="0.35">
      <c r="C227" t="s">
        <v>268</v>
      </c>
      <c r="D227" s="6">
        <v>3.03</v>
      </c>
    </row>
    <row r="228" spans="3:9" ht="15.5" x14ac:dyDescent="0.35">
      <c r="C228" t="s">
        <v>39</v>
      </c>
      <c r="I228" s="5">
        <v>326000000000</v>
      </c>
    </row>
    <row r="229" spans="3:9" ht="15.5" x14ac:dyDescent="0.35">
      <c r="C229" t="s">
        <v>271</v>
      </c>
      <c r="I229" s="5">
        <v>222000000000</v>
      </c>
    </row>
    <row r="230" spans="3:9" ht="15.5" x14ac:dyDescent="0.35">
      <c r="C230" t="s">
        <v>272</v>
      </c>
      <c r="I230" s="5">
        <v>1920000000</v>
      </c>
    </row>
    <row r="231" spans="3:9" ht="15.5" x14ac:dyDescent="0.35">
      <c r="C231" t="s">
        <v>273</v>
      </c>
      <c r="I231" s="6">
        <v>0.25009999999999999</v>
      </c>
    </row>
    <row r="232" spans="3:9" ht="15.5" x14ac:dyDescent="0.35">
      <c r="C232" t="s">
        <v>274</v>
      </c>
      <c r="D232" s="6">
        <v>0.38340000000000002</v>
      </c>
    </row>
    <row r="233" spans="3:9" ht="15.5" x14ac:dyDescent="0.35">
      <c r="C233" t="s">
        <v>275</v>
      </c>
      <c r="D233" s="6">
        <v>0.1862</v>
      </c>
    </row>
    <row r="234" spans="3:9" ht="15.5" x14ac:dyDescent="0.35">
      <c r="C234" t="s">
        <v>276</v>
      </c>
      <c r="D234" s="6">
        <v>0.26100000000000001</v>
      </c>
    </row>
    <row r="235" spans="3:9" ht="15.5" x14ac:dyDescent="0.35">
      <c r="C235" t="s">
        <v>277</v>
      </c>
      <c r="D235" s="6">
        <v>0.2782</v>
      </c>
    </row>
    <row r="236" spans="3:9" ht="15.5" x14ac:dyDescent="0.35">
      <c r="C236" t="s">
        <v>278</v>
      </c>
      <c r="D236" s="6">
        <v>-8.5000000000000006E-3</v>
      </c>
    </row>
    <row r="237" spans="3:9" ht="15.5" x14ac:dyDescent="0.35">
      <c r="C237" t="s">
        <v>279</v>
      </c>
      <c r="D237" s="6">
        <v>0.48619999999999997</v>
      </c>
    </row>
    <row r="238" spans="3:9" ht="15.5" x14ac:dyDescent="0.35">
      <c r="C238" t="s">
        <v>286</v>
      </c>
      <c r="I238" s="5">
        <v>3</v>
      </c>
    </row>
    <row r="239" spans="3:9" ht="15.5" x14ac:dyDescent="0.35">
      <c r="C239" t="s">
        <v>287</v>
      </c>
      <c r="I239" s="6">
        <v>0.35</v>
      </c>
    </row>
    <row r="240" spans="3:9" ht="15.5" x14ac:dyDescent="0.35">
      <c r="C240" t="s">
        <v>288</v>
      </c>
      <c r="I240" s="6">
        <v>0.28999999999999998</v>
      </c>
    </row>
    <row r="241" spans="3:9" ht="15.5" x14ac:dyDescent="0.35">
      <c r="C241" t="s">
        <v>289</v>
      </c>
      <c r="I241" s="6">
        <v>0.25</v>
      </c>
    </row>
    <row r="242" spans="3:9" ht="15.5" x14ac:dyDescent="0.35">
      <c r="C242" t="s">
        <v>290</v>
      </c>
      <c r="I242" s="6">
        <v>0.17</v>
      </c>
    </row>
    <row r="243" spans="3:9" ht="15.5" x14ac:dyDescent="0.35">
      <c r="C243" t="s">
        <v>291</v>
      </c>
      <c r="I243" s="6">
        <v>0.56000000000000005</v>
      </c>
    </row>
    <row r="244" spans="3:9" ht="15.5" x14ac:dyDescent="0.35">
      <c r="C244" t="s">
        <v>292</v>
      </c>
      <c r="I244" s="6">
        <v>0.02</v>
      </c>
    </row>
    <row r="245" spans="3:9" ht="15.5" x14ac:dyDescent="0.35">
      <c r="C245" t="s">
        <v>295</v>
      </c>
      <c r="I245" s="5">
        <v>20000000000</v>
      </c>
    </row>
    <row r="246" spans="3:9" ht="15.5" x14ac:dyDescent="0.35">
      <c r="C246" t="s">
        <v>297</v>
      </c>
      <c r="D246" s="5">
        <v>104000000000</v>
      </c>
    </row>
    <row r="247" spans="3:9" ht="15.5" x14ac:dyDescent="0.35">
      <c r="C247" t="s">
        <v>298</v>
      </c>
      <c r="D247" s="5">
        <v>341000000000</v>
      </c>
    </row>
    <row r="248" spans="3:9" ht="15.5" x14ac:dyDescent="0.35">
      <c r="C248" t="s">
        <v>299</v>
      </c>
      <c r="D248" s="5">
        <v>16000000000</v>
      </c>
    </row>
    <row r="249" spans="3:9" ht="15.5" x14ac:dyDescent="0.35">
      <c r="C249" t="s">
        <v>206</v>
      </c>
      <c r="D249" s="5">
        <v>181000000000</v>
      </c>
    </row>
    <row r="250" spans="3:9" ht="15.5" x14ac:dyDescent="0.35">
      <c r="C250" t="s">
        <v>205</v>
      </c>
      <c r="I250" s="5">
        <v>324000000000</v>
      </c>
    </row>
    <row r="251" spans="3:9" ht="15.5" x14ac:dyDescent="0.35">
      <c r="C251" t="s">
        <v>20</v>
      </c>
      <c r="D251" s="5">
        <v>-104000000000</v>
      </c>
    </row>
    <row r="252" spans="3:9" ht="15.5" x14ac:dyDescent="0.35">
      <c r="C252" t="s">
        <v>300</v>
      </c>
      <c r="I252" s="5">
        <v>324000000000</v>
      </c>
    </row>
  </sheetData>
  <pageMargins left="0.7" right="0.7" top="0.75" bottom="0.75" header="0.3" footer="0.3"/>
  <ignoredErrors>
    <ignoredError sqref="A1:L253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2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1020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1021</v>
      </c>
      <c r="D2" s="2" vm="139">
        <f ca="1">IFERROR(_xlfn.STOCKHISTORY("XIDX:" &amp; $C$1, D3, , 0, 0, 1), "Libur")</f>
        <v>5850</v>
      </c>
      <c r="H2" s="2" vm="139">
        <f ca="1">IFERROR(INDEX(D2:G2,COUNT(D2:G2)),"")</f>
        <v>5850</v>
      </c>
      <c r="I2" s="2" vm="140">
        <f ca="1">IFERROR(_xlfn.STOCKHISTORY("XIDX:" &amp; $C$1, I1, , 0, 0, 1), "Libur")</f>
        <v>1765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92267765225</v>
      </c>
      <c r="H4" s="2">
        <f>IFERROR(SUM(D4:G4)*(4/MAX(1,COUNT(D4:G4))),"")</f>
        <v>369071060900</v>
      </c>
      <c r="I4" s="2">
        <f>IFERROR(INDEX(I51:I500,MATCH($C$4,$C$51:$C$500,0)),"")</f>
        <v>635168976387</v>
      </c>
      <c r="J4" s="2">
        <f>IFERROR(INDEX(J51:J500,MATCH($C$4,$C$51:$C$500,0)),"")</f>
        <v>530380755775</v>
      </c>
      <c r="K4" s="2">
        <f>IFERROR(INDEX(K51:K500,MATCH($C$4,$C$51:$C$500,0)),"")</f>
        <v>467950155401</v>
      </c>
      <c r="L4" s="2">
        <f>IFERROR(INDEX(L51:L500,MATCH($C$4,$C$51:$C$500,0)),"")</f>
        <v>379455627571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3025480321</v>
      </c>
      <c r="H5" s="2">
        <f>IFERROR(SUM(D5:G5)*(4/MAX(1,COUNT(D5:G5))),"")</f>
        <v>12101921284</v>
      </c>
      <c r="I5" s="2">
        <f>IFERROR(INDEX(I51:I500,MATCH($C$5,$C$51:$C$500,0)),"")</f>
        <v>40943615997</v>
      </c>
      <c r="J5" s="2">
        <f>IFERROR(INDEX(J51:J500,MATCH($C$5,$C$51:$C$500,0)),"")</f>
        <v>9399746471</v>
      </c>
      <c r="K5" s="2">
        <f>IFERROR(INDEX(K51:K500,MATCH($C$5,$C$51:$C$500,0)),"")</f>
        <v>7445572314</v>
      </c>
      <c r="L5" s="2">
        <f>IFERROR(INDEX(L51:L500,MATCH($C$5,$C$51:$C$500,0)),"")</f>
        <v>8769401019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308369674258</v>
      </c>
      <c r="H6" s="2">
        <f>IFERROR(INDEX(D6:G6,COUNT(D6:G6)),"")</f>
        <v>308369674258</v>
      </c>
      <c r="I6" s="2">
        <f>IFERROR(INDEX(I51:I500,MATCH($C$6,$C$51:$C$500,0)),"")</f>
        <v>305343122220</v>
      </c>
      <c r="J6" s="2">
        <f>IFERROR(INDEX(J51:J500,MATCH($C$6,$C$51:$C$500,0)),"")</f>
        <v>64959311410</v>
      </c>
      <c r="K6" s="2">
        <f>IFERROR(INDEX(K51:K500,MATCH($C$6,$C$51:$C$500,0)),"")</f>
        <v>38900624636</v>
      </c>
      <c r="L6" s="2">
        <f>IFERROR(INDEX(L51:L500,MATCH($C$6,$C$51:$C$500,0)),"")</f>
        <v>26252831085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3.12</v>
      </c>
      <c r="H7" s="3">
        <f>IFERROR(INDEX(D7:G7,COUNT(D7:G7)),"")</f>
        <v>3.12</v>
      </c>
      <c r="I7" s="3">
        <f>IFERROR(INDEX(I51:I500,MATCH($C$7,$C$51:$C$500,0))/1000000000,"")</f>
        <v>3.12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-44000000000</v>
      </c>
      <c r="H8" s="2">
        <f>IFERROR(INDEX(D8:G8,COUNT(D8:G8)),"")</f>
        <v>-44000000000</v>
      </c>
      <c r="I8" s="2">
        <f>IFERROR(INDEX(I51:I500,MATCH($C$8,$C$51:$C$500,0)),"")</f>
        <v>-64000000000</v>
      </c>
      <c r="J8" s="2">
        <f>IFERROR(INDEX(J51:J500,MATCH($C$8,$C$51:$C$500,0)),"")</f>
        <v>-97000000000</v>
      </c>
      <c r="K8" s="2">
        <f>IFERROR(INDEX(K51:K500,MATCH($C$8,$C$51:$C$500,0)),"")</f>
        <v>-42000000000</v>
      </c>
      <c r="L8" s="2">
        <f>IFERROR(INDEX(L51:L500,MATCH($C$8,$C$51:$C$500,0)),"")</f>
        <v>9000000000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-14.15</v>
      </c>
      <c r="H9" s="3">
        <f>IFERROR(INDEX(D9:G9,COUNT(D9:G9)),"")</f>
        <v>-14.15</v>
      </c>
      <c r="I9" s="3">
        <f>IFERROR(INDEX(I51:I500,MATCH($C$9,$C$51:$C$500,0)),"")</f>
        <v>-20.350000000000001</v>
      </c>
      <c r="J9" s="3">
        <f>IFERROR(INDEX(J51:J500,MATCH($C$9,$C$51:$C$500,0)),"")</f>
        <v>-32430908.190000001</v>
      </c>
      <c r="K9" s="3">
        <f>IFERROR(INDEX(K51:K500,MATCH($C$9,$C$51:$C$500,0)),"")</f>
        <v>-14077550.74</v>
      </c>
      <c r="L9" s="3">
        <f>IFERROR(INDEX(L51:L500,MATCH($C$9,$C$51:$C$500,0)),"")</f>
        <v>3112773.26</v>
      </c>
    </row>
    <row r="10" spans="1:12" ht="15.5" x14ac:dyDescent="0.35">
      <c r="C10" t="s">
        <v>17</v>
      </c>
      <c r="D10" s="3">
        <f ca="1">IFERROR(IF(D9=0,"",D2/D9),"")</f>
        <v>-413.42756183745581</v>
      </c>
      <c r="I10" s="3">
        <f ca="1">IFERROR(IF(I9=0,"",I2/I9),"")</f>
        <v>-86.732186732186733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68356586097</v>
      </c>
      <c r="H11" s="2">
        <f>IFERROR(INDEX(D11:G11,COUNT(D11:G11)),"")</f>
        <v>68356586097</v>
      </c>
      <c r="I11" s="2">
        <f>IFERROR(INDEX(I51:I500,MATCH($C$11,$C$51:$C$500,0)),"")</f>
        <v>112781817033</v>
      </c>
      <c r="J11" s="2">
        <f>IFERROR(INDEX(J51:J500,MATCH($C$11,$C$51:$C$500,0)),"")</f>
        <v>32164717739</v>
      </c>
      <c r="K11" s="2">
        <f>IFERROR(INDEX(K51:K500,MATCH($C$11,$C$51:$C$500,0)),"")</f>
        <v>28423477846</v>
      </c>
      <c r="L11" s="2">
        <f>IFERROR(INDEX(L51:L500,MATCH($C$11,$C$51:$C$500,0)),"")</f>
        <v>32378419099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421000000000</v>
      </c>
      <c r="H12" s="2">
        <f>IFERROR(INDEX(D12:G12,COUNT(D12:G12)),"")</f>
        <v>421000000000</v>
      </c>
      <c r="I12" s="2">
        <f>IFERROR(INDEX(I51:I500,MATCH($C$12,$C$51:$C$500,0)),"")</f>
        <v>377000000000</v>
      </c>
      <c r="J12" s="2">
        <f>IFERROR(INDEX(J51:J500,MATCH($C$12,$C$51:$C$500,0)),"")</f>
        <v>519000000000</v>
      </c>
      <c r="K12" s="2">
        <f>IFERROR(INDEX(K51:K500,MATCH($C$12,$C$51:$C$500,0)),"")</f>
        <v>416000000000</v>
      </c>
      <c r="L12" s="2">
        <f>IFERROR(INDEX(L51:L500,MATCH($C$12,$C$51:$C$500,0)),"")</f>
        <v>374000000000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490000000000</v>
      </c>
      <c r="H13" s="2">
        <f>IFERROR(INDEX(D13:G13,COUNT(D13:G13)),"")</f>
        <v>490000000000</v>
      </c>
      <c r="I13" s="2">
        <f>IFERROR(INDEX(I51:I500,MATCH($C$13,$C$51:$C$500,0)),"")</f>
        <v>490000000000</v>
      </c>
      <c r="J13" s="2">
        <f>IFERROR(INDEX(J51:J500,MATCH($C$13,$C$51:$C$500,0)),"")</f>
        <v>551000000000</v>
      </c>
      <c r="K13" s="2">
        <f>IFERROR(INDEX(K51:K500,MATCH($C$13,$C$51:$C$500,0)),"")</f>
        <v>445000000000</v>
      </c>
      <c r="L13" s="2">
        <f>IFERROR(INDEX(L51:L500,MATCH($C$13,$C$51:$C$500,0)),"")</f>
        <v>406000000000</v>
      </c>
    </row>
    <row r="14" spans="1:12" ht="15.5" x14ac:dyDescent="0.35">
      <c r="C14" t="s">
        <v>26</v>
      </c>
      <c r="D14" s="2">
        <f>IFERROR(INDEX(D51:D500,MATCH($C$14,$C$51:$C$500,0)),"")</f>
        <v>-9207977966</v>
      </c>
      <c r="H14" s="2">
        <f>IFERROR(SUM(D14:G14)*(4/MAX(1,COUNT(D14:G14))),"")</f>
        <v>-36831911864</v>
      </c>
      <c r="I14" s="2">
        <f>IFERROR(INDEX(I51:I500,MATCH($C$14,$C$51:$C$500,0)),"")</f>
        <v>-37734764212</v>
      </c>
      <c r="J14" s="2">
        <f>IFERROR(INDEX(J51:J500,MATCH($C$14,$C$51:$C$500,0)),"")</f>
        <v>-27715305073</v>
      </c>
      <c r="K14" s="2">
        <f>IFERROR(INDEX(K51:K500,MATCH($C$14,$C$51:$C$500,0)),"")</f>
        <v>-25268862982</v>
      </c>
      <c r="L14" s="2">
        <f>IFERROR(INDEX(L51:L500,MATCH($C$14,$C$51:$C$500,0)),"")</f>
        <v>-19376708437</v>
      </c>
    </row>
    <row r="15" spans="1:12" ht="15.5" x14ac:dyDescent="0.35">
      <c r="C15" t="s">
        <v>27</v>
      </c>
      <c r="D15" s="2">
        <f>IFERROR(INDEX(D51:D500,MATCH($C$15,$C$51:$C$500,0)),"")</f>
        <v>-780133860</v>
      </c>
      <c r="H15" s="2">
        <f>IFERROR(SUM(D15:G15)*(4/MAX(1,COUNT(D15:G15))),"")</f>
        <v>-3120535440</v>
      </c>
      <c r="I15" s="2">
        <f>IFERROR(INDEX(I51:I500,MATCH($C$15,$C$51:$C$500,0)),"")</f>
        <v>-13000132756</v>
      </c>
      <c r="J15" s="2">
        <f>IFERROR(INDEX(J51:J500,MATCH($C$15,$C$51:$C$500,0)),"")</f>
        <v>-20497568079</v>
      </c>
      <c r="K15" s="2">
        <f>IFERROR(INDEX(K51:K500,MATCH($C$15,$C$51:$C$500,0)),"")</f>
        <v>-8633560992</v>
      </c>
      <c r="L15" s="2">
        <f>IFERROR(INDEX(L51:L500,MATCH($C$15,$C$51:$C$500,0)),"")</f>
        <v>-4058064206</v>
      </c>
    </row>
    <row r="16" spans="1:12" ht="15.5" x14ac:dyDescent="0.35">
      <c r="C16" t="s">
        <v>28</v>
      </c>
      <c r="D16" s="2">
        <f>IFERROR(INDEX(D51:D500,MATCH($C$16,$C$51:$C$500,0)),"")</f>
        <v>3806685898</v>
      </c>
      <c r="H16" s="2">
        <f>IFERROR(SUM(D16:G16)*(4/MAX(1,COUNT(D16:G16))),"")</f>
        <v>15226743592</v>
      </c>
      <c r="I16" s="2">
        <f>IFERROR(INDEX(I51:I500,MATCH($C$16,$C$51:$C$500,0)),"")</f>
        <v>53983972162</v>
      </c>
      <c r="J16" s="2">
        <f>IFERROR(INDEX(J51:J500,MATCH($C$16,$C$51:$C$500,0)),"")</f>
        <v>30129253157</v>
      </c>
      <c r="K16" s="2">
        <f>IFERROR(INDEX(K51:K500,MATCH($C$16,$C$51:$C$500,0)),"")</f>
        <v>16229419922</v>
      </c>
      <c r="L16" s="2">
        <f>IFERROR(INDEX(L51:L500,MATCH($C$16,$C$51:$C$500,0)),"")</f>
        <v>12865213278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</row>
    <row r="19" spans="1:12" ht="15.5" x14ac:dyDescent="0.35">
      <c r="A19" t="s">
        <v>36</v>
      </c>
      <c r="C19" t="s">
        <v>37</v>
      </c>
    </row>
    <row r="20" spans="1:12" ht="15.5" x14ac:dyDescent="0.35">
      <c r="A20" t="s">
        <v>38</v>
      </c>
      <c r="C20" t="s">
        <v>39</v>
      </c>
      <c r="D20" s="2">
        <f ca="1">IFERROR(D21*D2,"")</f>
        <v>18252000000000</v>
      </c>
      <c r="H20" s="2">
        <f ca="1">IFERROR(H21*H2,"")</f>
        <v>18252000000000</v>
      </c>
      <c r="I20" s="2">
        <f ca="1">IFERROR(I21*I2,"")</f>
        <v>5506800000000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3120000000</v>
      </c>
      <c r="H21" s="2">
        <f>IFERROR(INDEX(D21:G21,COUNT(D21:G21)),"")</f>
        <v>3120000000</v>
      </c>
      <c r="I21" s="2">
        <f>IFERROR(INDEX(I51:I500,MATCH($C$7,$C$51:$C$500,0)),"")</f>
        <v>3120000000</v>
      </c>
      <c r="J21" s="2">
        <f>IFERROR(INDEX(J51:J500,MATCH($C$7,$C$51:$C$500,0)),"")</f>
        <v>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40</v>
      </c>
      <c r="C23" t="s">
        <v>41</v>
      </c>
      <c r="D23" s="3">
        <f>IFERROR(D5/D6*100,"")</f>
        <v>0.98112122350549524</v>
      </c>
      <c r="H23" s="3">
        <f>IFERROR(H5/H6*100,"")</f>
        <v>3.924484894021981</v>
      </c>
      <c r="I23" s="3">
        <f>IFERROR(I5/I6*100,"")</f>
        <v>13.409051331930799</v>
      </c>
      <c r="J23" s="3">
        <f>IFERROR(J5/J6*100,"")</f>
        <v>14.470206452270027</v>
      </c>
      <c r="K23" s="3">
        <f>IFERROR(K5/K6*100,"")</f>
        <v>19.139981385053666</v>
      </c>
      <c r="L23" s="3">
        <f>IFERROR(L5/L6*100,"")</f>
        <v>33.403639366005542</v>
      </c>
    </row>
    <row r="24" spans="1:12" ht="15.5" x14ac:dyDescent="0.35">
      <c r="C24" t="s">
        <v>42</v>
      </c>
      <c r="D24" s="4">
        <f>IFERROR(_xlfn.RRI(5,I23,D23),"")</f>
        <v>-0.40725906153314284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43</v>
      </c>
      <c r="C25" t="s">
        <v>44</v>
      </c>
      <c r="D25" s="3">
        <f>IFERROR(INDEX(D51:D500,MATCH($A$25,$C$51:$C$500,0)),"")</f>
        <v>0.97</v>
      </c>
      <c r="H25" s="3">
        <f>IFERROR(INDEX(D25:G25,COUNT(D25:G25)),"")</f>
        <v>0.97</v>
      </c>
      <c r="I25" s="3">
        <f>IFERROR(INDEX(I51:I500,MATCH($C$25,$C$51:$C$500,0)),"")</f>
        <v>13.09</v>
      </c>
      <c r="J25" s="3">
        <f>IFERROR(INDEX(J51:J500,MATCH($C$25,$C$51:$C$500,0)),"")</f>
        <v>3108630.91</v>
      </c>
      <c r="K25" s="3">
        <f>IFERROR(INDEX(K51:K500,MATCH($C$25,$C$51:$C$500,0)),"")</f>
        <v>2479975.9</v>
      </c>
      <c r="L25" s="3">
        <f>IFERROR(INDEX(L51:L500,MATCH($C$25,$C$51:$C$500,0)),"")</f>
        <v>2923133.67</v>
      </c>
    </row>
    <row r="26" spans="1:12" ht="15.5" x14ac:dyDescent="0.35">
      <c r="C26" t="s">
        <v>45</v>
      </c>
      <c r="D26" s="4">
        <f>IFERROR(_xlfn.RRI(5,I25,D25),"")</f>
        <v>-0.40575379411931756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46</v>
      </c>
      <c r="D27" s="3">
        <f>IFERROR(D4/D21,"")</f>
        <v>29.573001674679489</v>
      </c>
      <c r="H27" s="3">
        <f>IFERROR(H4/H21,"")</f>
        <v>118.29200669871796</v>
      </c>
      <c r="I27" s="3">
        <f>IFERROR(I4/I21,"")</f>
        <v>203.57980012403846</v>
      </c>
      <c r="J27" s="3" t="str">
        <f>IFERROR(J4/J21,"")</f>
        <v/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47</v>
      </c>
      <c r="D28" s="4">
        <f>IFERROR(_xlfn.RRI(5,I27,D27),"")</f>
        <v>-0.32012018925542784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48</v>
      </c>
      <c r="H29" s="4">
        <f>IFERROR(((H25-I25)/I25)*100%,"")</f>
        <v>-0.92589763177998463</v>
      </c>
      <c r="I29" s="4">
        <f>IFERROR(((I25-J25)/J25)*100%,"")</f>
        <v>-0.9999957891430733</v>
      </c>
      <c r="J29" s="4">
        <f>IFERROR(((J25-K25)/K25)*100%,"")</f>
        <v>0.25349238676069402</v>
      </c>
      <c r="K29" s="4">
        <f>IFERROR(((K25-L25)/L25)*100%,"")</f>
        <v>-0.1516036623805849</v>
      </c>
      <c r="L29" s="4" t="str">
        <f>IFERROR(((L25-M25)/M25)*100%,"")</f>
        <v/>
      </c>
    </row>
    <row r="30" spans="1:12" ht="15.5" x14ac:dyDescent="0.35">
      <c r="C30" t="s">
        <v>49</v>
      </c>
      <c r="H30" s="4">
        <f>IFERROR(((H27-I27)/I27)*100%,"")</f>
        <v>-0.41894035347984321</v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98.46</v>
      </c>
      <c r="H32" s="3">
        <f>IFERROR(INDEX(D32:G32,COUNT(D32:G32)),"")</f>
        <v>98.46</v>
      </c>
      <c r="I32" s="3">
        <f>IFERROR(INDEX(I51:I500,MATCH($C$32,$C$51:$C$500,0)),"")</f>
        <v>97.49</v>
      </c>
      <c r="J32" s="3">
        <f>IFERROR(INDEX(J51:J500,MATCH($C$32,$C$51:$C$500,0)),"")</f>
        <v>21442645.010000002</v>
      </c>
      <c r="K32" s="3">
        <f>IFERROR(INDEX(K51:K500,MATCH($C$32,$C$51:$C$500,0)),"")</f>
        <v>12858675.1</v>
      </c>
      <c r="L32" s="3">
        <f>IFERROR(INDEX(L51:L500,MATCH($C$32,$C$51:$C$500,0)),"")</f>
        <v>8694766.1300000008</v>
      </c>
    </row>
    <row r="33" spans="1:12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64.239999999999995</v>
      </c>
      <c r="H33" s="3">
        <f>IFERROR(INDEX(D33:G33,COUNT(D33:G33)),"")</f>
        <v>64.239999999999995</v>
      </c>
      <c r="I33" s="3">
        <f>IFERROR(INDEX(I51:I500,MATCH($C$33,$C$51:$C$500,0)),"")</f>
        <v>18.100000000000001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6520.62</v>
      </c>
      <c r="H34" s="3">
        <f>IFERROR(INDEX(D34:G34,COUNT(D34:G34)),"")</f>
        <v>6520.62</v>
      </c>
      <c r="I34" s="3">
        <f>IFERROR(INDEX(I51:I500,MATCH($C$34,$C$51:$C$500,0)),"")</f>
        <v>134.84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214.22</v>
      </c>
      <c r="H35" s="3">
        <f>IFERROR(INDEX(D35:G35,COUNT(D35:G35)),"")</f>
        <v>214.22</v>
      </c>
      <c r="I35" s="3">
        <f>IFERROR(INDEX(I51:I500,MATCH($C$35,$C$51:$C$500,0)),"")</f>
        <v>8.68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66</v>
      </c>
      <c r="E50" t="s">
        <v>67</v>
      </c>
      <c r="F50" t="s">
        <v>69</v>
      </c>
      <c r="G50" t="s">
        <v>668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</row>
    <row r="51" spans="2:12" ht="15.5" x14ac:dyDescent="0.35">
      <c r="B51" t="s">
        <v>71</v>
      </c>
      <c r="C51" t="s">
        <v>5</v>
      </c>
      <c r="D51" s="5">
        <v>92267765225</v>
      </c>
      <c r="E51" s="5">
        <v>403853255938</v>
      </c>
      <c r="F51" s="5">
        <v>135735664767</v>
      </c>
      <c r="G51" s="5">
        <v>95580055682</v>
      </c>
      <c r="I51" s="5">
        <v>635168976387</v>
      </c>
      <c r="J51" s="5">
        <v>530380755775</v>
      </c>
      <c r="K51" s="5">
        <v>467950155401</v>
      </c>
      <c r="L51" s="5">
        <v>379455627571</v>
      </c>
    </row>
    <row r="52" spans="2:12" ht="15.5" x14ac:dyDescent="0.35">
      <c r="C52" t="s">
        <v>72</v>
      </c>
      <c r="D52" s="5">
        <v>-71396036897</v>
      </c>
      <c r="E52" s="5">
        <v>-338696959960</v>
      </c>
      <c r="F52" s="5">
        <v>-105740449769</v>
      </c>
      <c r="G52" s="5">
        <v>-72793548103</v>
      </c>
      <c r="I52" s="5">
        <v>-517230957832</v>
      </c>
      <c r="J52" s="5">
        <v>-423409994752</v>
      </c>
      <c r="K52" s="5">
        <v>-386567116590</v>
      </c>
      <c r="L52" s="5">
        <v>-320971063781</v>
      </c>
    </row>
    <row r="53" spans="2:12" ht="15.5" x14ac:dyDescent="0.35">
      <c r="C53" t="s">
        <v>73</v>
      </c>
      <c r="D53" s="5">
        <v>20871728328</v>
      </c>
      <c r="E53" s="5">
        <v>65156295978</v>
      </c>
      <c r="F53" s="5">
        <v>29995214998</v>
      </c>
      <c r="G53" s="5">
        <v>22786507579</v>
      </c>
      <c r="I53" s="5">
        <v>117938018555</v>
      </c>
      <c r="J53" s="5">
        <v>106970761023</v>
      </c>
      <c r="K53" s="5">
        <v>81383038811</v>
      </c>
      <c r="L53" s="5">
        <v>58484563790</v>
      </c>
    </row>
    <row r="54" spans="2:12" ht="15.5" x14ac:dyDescent="0.35">
      <c r="C54" t="s">
        <v>74</v>
      </c>
      <c r="D54" s="5">
        <v>-10193363168</v>
      </c>
      <c r="E54" s="5">
        <v>-13042889180</v>
      </c>
      <c r="F54" s="5">
        <v>-6558940173</v>
      </c>
      <c r="G54" s="5">
        <v>-9423508246</v>
      </c>
      <c r="I54" s="5">
        <v>-29025337599</v>
      </c>
      <c r="J54" s="5">
        <v>-46808711918</v>
      </c>
      <c r="K54" s="5">
        <v>-39480404795</v>
      </c>
      <c r="L54" s="5">
        <v>-28702810975</v>
      </c>
    </row>
    <row r="55" spans="2:12" ht="15.5" x14ac:dyDescent="0.35">
      <c r="C55" t="s">
        <v>77</v>
      </c>
      <c r="D55" s="5">
        <v>-9831263078</v>
      </c>
      <c r="E55" s="5">
        <v>-11827286127</v>
      </c>
      <c r="F55" s="5">
        <v>-6227134709</v>
      </c>
      <c r="G55" s="5">
        <v>-8328593748</v>
      </c>
      <c r="I55" s="5">
        <v>-26383014584</v>
      </c>
      <c r="J55" s="5">
        <v>-28144509539</v>
      </c>
      <c r="K55" s="5">
        <v>-27712811500</v>
      </c>
      <c r="L55" s="5">
        <v>-24125416354</v>
      </c>
    </row>
    <row r="56" spans="2:12" ht="15.5" x14ac:dyDescent="0.35">
      <c r="C56" t="s">
        <v>75</v>
      </c>
      <c r="D56" s="5">
        <v>-362100090</v>
      </c>
      <c r="E56" s="5">
        <v>-1215603053</v>
      </c>
      <c r="F56" s="5">
        <v>-331805464</v>
      </c>
      <c r="G56" s="5">
        <v>-1094914498</v>
      </c>
      <c r="I56" s="5">
        <v>-2642323015</v>
      </c>
      <c r="J56" s="5">
        <v>-18664202379</v>
      </c>
      <c r="K56" s="5">
        <v>-11767593295</v>
      </c>
      <c r="L56" s="5">
        <v>-4577394621</v>
      </c>
    </row>
    <row r="57" spans="2:12" ht="15.5" x14ac:dyDescent="0.35">
      <c r="C57" t="s">
        <v>79</v>
      </c>
      <c r="D57" s="5">
        <v>10678365160</v>
      </c>
      <c r="E57" s="5">
        <v>52113406798</v>
      </c>
      <c r="F57" s="5">
        <v>23436274825</v>
      </c>
      <c r="G57" s="5">
        <v>13362999333</v>
      </c>
      <c r="I57" s="5">
        <v>88912680956</v>
      </c>
      <c r="J57" s="5">
        <v>60162049105</v>
      </c>
      <c r="K57" s="5">
        <v>41902634016</v>
      </c>
      <c r="L57" s="5">
        <v>29781752815</v>
      </c>
    </row>
    <row r="58" spans="2:12" ht="15.5" x14ac:dyDescent="0.35">
      <c r="C58" t="s">
        <v>80</v>
      </c>
      <c r="D58" s="5">
        <v>-6871679262</v>
      </c>
      <c r="E58" s="5">
        <v>-16762041455</v>
      </c>
      <c r="F58" s="5">
        <v>-9013815737</v>
      </c>
      <c r="G58" s="5">
        <v>-9152851602</v>
      </c>
      <c r="I58" s="5">
        <v>-34928708794</v>
      </c>
      <c r="J58" s="5">
        <v>-30032795948</v>
      </c>
      <c r="K58" s="5">
        <v>-25673214094</v>
      </c>
      <c r="L58" s="5">
        <v>-16916539537</v>
      </c>
    </row>
    <row r="59" spans="2:12" ht="15.5" x14ac:dyDescent="0.35">
      <c r="C59" t="s">
        <v>26</v>
      </c>
      <c r="D59" s="5">
        <v>-9207977966</v>
      </c>
      <c r="E59" s="5">
        <v>-20651545714</v>
      </c>
      <c r="F59" s="5">
        <v>-7007337880</v>
      </c>
      <c r="G59" s="5">
        <v>-10075880618</v>
      </c>
      <c r="I59" s="5">
        <v>-37734764212</v>
      </c>
      <c r="J59" s="5">
        <v>-27715305073</v>
      </c>
      <c r="K59" s="5">
        <v>-25268862982</v>
      </c>
      <c r="L59" s="5">
        <v>-19376708437</v>
      </c>
    </row>
    <row r="60" spans="2:12" ht="15.5" x14ac:dyDescent="0.35">
      <c r="C60" t="s">
        <v>78</v>
      </c>
      <c r="D60" s="5">
        <v>1071717</v>
      </c>
      <c r="E60" s="5">
        <v>16877141</v>
      </c>
      <c r="F60" s="5">
        <v>44876984</v>
      </c>
      <c r="G60" s="5">
        <v>1590552</v>
      </c>
      <c r="I60" s="5">
        <v>63344677</v>
      </c>
      <c r="J60" s="5">
        <v>306777040</v>
      </c>
      <c r="K60" s="5">
        <v>156066637</v>
      </c>
      <c r="L60" s="5">
        <v>37748053</v>
      </c>
    </row>
    <row r="61" spans="2:12" ht="15.5" x14ac:dyDescent="0.35">
      <c r="C61" t="s">
        <v>81</v>
      </c>
      <c r="D61" s="5">
        <v>-6871679262</v>
      </c>
      <c r="E61" s="5">
        <v>-16762041455</v>
      </c>
      <c r="F61" s="5">
        <v>-9013815737</v>
      </c>
      <c r="G61" s="5">
        <v>-9152851602</v>
      </c>
      <c r="I61" s="5">
        <v>-34928708794</v>
      </c>
      <c r="J61" s="5">
        <v>-30032795948</v>
      </c>
      <c r="K61" s="5">
        <v>-25673214094</v>
      </c>
      <c r="L61" s="5">
        <v>-16916539537</v>
      </c>
    </row>
    <row r="62" spans="2:12" ht="15.5" x14ac:dyDescent="0.35">
      <c r="C62" t="s">
        <v>28</v>
      </c>
      <c r="D62" s="5">
        <v>3806685898</v>
      </c>
      <c r="E62" s="5">
        <v>35351365343</v>
      </c>
      <c r="F62" s="5">
        <v>14422459088</v>
      </c>
      <c r="G62" s="5">
        <v>4210147731</v>
      </c>
      <c r="I62" s="5">
        <v>53983972162</v>
      </c>
      <c r="J62" s="5">
        <v>30129253157</v>
      </c>
      <c r="K62" s="5">
        <v>16229419922</v>
      </c>
      <c r="L62" s="5">
        <v>12865213278</v>
      </c>
    </row>
    <row r="63" spans="2:12" ht="15.5" x14ac:dyDescent="0.35">
      <c r="C63" t="s">
        <v>27</v>
      </c>
      <c r="D63" s="5">
        <v>-780133860</v>
      </c>
      <c r="E63" s="5">
        <v>-6750931370</v>
      </c>
      <c r="F63" s="5">
        <v>-3175168278</v>
      </c>
      <c r="G63" s="5">
        <v>-3074033108</v>
      </c>
      <c r="I63" s="5">
        <v>-13000132756</v>
      </c>
      <c r="J63" s="5">
        <v>-20497568079</v>
      </c>
      <c r="K63" s="5">
        <v>-8633560992</v>
      </c>
      <c r="L63" s="5">
        <v>-4058064206</v>
      </c>
    </row>
    <row r="64" spans="2:12" ht="15.5" x14ac:dyDescent="0.35">
      <c r="C64" t="s">
        <v>82</v>
      </c>
      <c r="D64" s="5">
        <v>-780133860</v>
      </c>
      <c r="E64" s="5">
        <v>-6909470480</v>
      </c>
      <c r="F64" s="5">
        <v>-3813898880</v>
      </c>
      <c r="G64" s="5">
        <v>-930569640</v>
      </c>
      <c r="I64" s="5">
        <v>-11653939000</v>
      </c>
      <c r="J64" s="5">
        <v>-7268368360</v>
      </c>
      <c r="K64" s="5">
        <v>-3650438000</v>
      </c>
      <c r="L64" s="5">
        <v>-3004938200</v>
      </c>
    </row>
    <row r="65" spans="2:12" ht="15.5" x14ac:dyDescent="0.35">
      <c r="C65" t="s">
        <v>83</v>
      </c>
      <c r="E65" s="5">
        <v>158539109</v>
      </c>
      <c r="F65" s="5">
        <v>638730603</v>
      </c>
      <c r="I65" s="5">
        <v>797269712</v>
      </c>
      <c r="J65" s="5">
        <v>622963544</v>
      </c>
      <c r="K65" s="5">
        <v>63031608</v>
      </c>
      <c r="L65" s="5">
        <v>167394386</v>
      </c>
    </row>
    <row r="66" spans="2:12" ht="15.5" x14ac:dyDescent="0.35">
      <c r="C66" t="s">
        <v>431</v>
      </c>
      <c r="E66" s="5">
        <v>1</v>
      </c>
      <c r="F66" s="5">
        <v>-1</v>
      </c>
      <c r="G66" s="5">
        <v>-2143463468</v>
      </c>
      <c r="I66" s="5">
        <v>-2143463468</v>
      </c>
      <c r="J66" s="5">
        <v>-13852163263</v>
      </c>
      <c r="K66" s="5">
        <v>-5046154600</v>
      </c>
      <c r="L66" s="5">
        <v>-1220520392</v>
      </c>
    </row>
    <row r="67" spans="2:12" ht="15.5" x14ac:dyDescent="0.35">
      <c r="C67" t="s">
        <v>84</v>
      </c>
      <c r="D67" s="5">
        <v>-780133860</v>
      </c>
      <c r="E67" s="5">
        <v>-6750931370</v>
      </c>
      <c r="F67" s="5">
        <v>-3175168278</v>
      </c>
      <c r="G67" s="5">
        <v>-3074033108</v>
      </c>
      <c r="I67" s="5">
        <v>-13000132756</v>
      </c>
      <c r="J67" s="5">
        <v>-20497568079</v>
      </c>
      <c r="K67" s="5">
        <v>-8633560992</v>
      </c>
      <c r="L67" s="5">
        <v>-4058064206</v>
      </c>
    </row>
    <row r="68" spans="2:12" ht="15.5" x14ac:dyDescent="0.35">
      <c r="C68" t="s">
        <v>85</v>
      </c>
      <c r="D68" s="5">
        <v>3026552038</v>
      </c>
      <c r="E68" s="5">
        <v>28600433973</v>
      </c>
      <c r="F68" s="5">
        <v>11247290810</v>
      </c>
      <c r="G68" s="5">
        <v>1136114623</v>
      </c>
      <c r="I68" s="5">
        <v>40983839406</v>
      </c>
      <c r="J68" s="5">
        <v>9631685078</v>
      </c>
      <c r="K68" s="5">
        <v>7595858930</v>
      </c>
      <c r="L68" s="5">
        <v>8807149072</v>
      </c>
    </row>
    <row r="69" spans="2:12" ht="15.5" x14ac:dyDescent="0.35">
      <c r="C69" t="s">
        <v>86</v>
      </c>
      <c r="E69" s="5">
        <v>-10517443</v>
      </c>
      <c r="F69" s="5">
        <v>33638711</v>
      </c>
      <c r="I69" s="5">
        <v>23121268</v>
      </c>
      <c r="J69" s="5">
        <v>74838433</v>
      </c>
      <c r="K69" s="5">
        <v>5780021</v>
      </c>
    </row>
    <row r="70" spans="2:12" ht="15.5" x14ac:dyDescent="0.35">
      <c r="C70" t="s">
        <v>344</v>
      </c>
      <c r="E70" s="5">
        <v>-10517443</v>
      </c>
      <c r="F70" s="5">
        <v>33638711</v>
      </c>
      <c r="I70" s="5">
        <v>23121268</v>
      </c>
      <c r="J70" s="5">
        <v>74838433</v>
      </c>
      <c r="K70" s="5">
        <v>5780021</v>
      </c>
    </row>
    <row r="71" spans="2:12" ht="15.5" x14ac:dyDescent="0.35">
      <c r="C71" t="s">
        <v>87</v>
      </c>
      <c r="D71" s="5">
        <v>3026552038</v>
      </c>
      <c r="E71" s="5">
        <v>28589916530</v>
      </c>
      <c r="F71" s="5">
        <v>11280929521</v>
      </c>
      <c r="G71" s="5">
        <v>1136114623</v>
      </c>
      <c r="I71" s="5">
        <v>41006960674</v>
      </c>
      <c r="J71" s="5">
        <v>9706523511</v>
      </c>
      <c r="K71" s="5">
        <v>7601638951</v>
      </c>
      <c r="L71" s="5">
        <v>8807149072</v>
      </c>
    </row>
    <row r="72" spans="2:12" ht="15.5" x14ac:dyDescent="0.35">
      <c r="C72" t="s">
        <v>88</v>
      </c>
      <c r="D72" s="5">
        <v>3026552038</v>
      </c>
      <c r="E72" s="5">
        <v>28600433973</v>
      </c>
      <c r="F72" s="5">
        <v>11247290810</v>
      </c>
      <c r="G72" s="5">
        <v>1136114623</v>
      </c>
      <c r="I72" s="5">
        <v>40983839406</v>
      </c>
      <c r="J72" s="5">
        <v>9631685078</v>
      </c>
      <c r="K72" s="5">
        <v>7595858930</v>
      </c>
      <c r="L72" s="5">
        <v>8807149072</v>
      </c>
    </row>
    <row r="73" spans="2:12" ht="15.5" x14ac:dyDescent="0.35">
      <c r="C73" t="s">
        <v>7</v>
      </c>
      <c r="D73" s="5">
        <v>3025480321</v>
      </c>
      <c r="E73" s="5">
        <v>28573039389</v>
      </c>
      <c r="F73" s="5">
        <v>11236052537</v>
      </c>
      <c r="G73" s="5">
        <v>1134524071</v>
      </c>
      <c r="I73" s="5">
        <v>40943615997</v>
      </c>
      <c r="J73" s="5">
        <v>9399746471</v>
      </c>
      <c r="K73" s="5">
        <v>7445572314</v>
      </c>
      <c r="L73" s="5">
        <v>8769401019</v>
      </c>
    </row>
    <row r="74" spans="2:12" ht="15.5" x14ac:dyDescent="0.35">
      <c r="C74" t="s">
        <v>90</v>
      </c>
      <c r="D74" s="5">
        <v>3026552038</v>
      </c>
      <c r="E74" s="5">
        <v>28600433973</v>
      </c>
      <c r="F74" s="5">
        <v>11247290810</v>
      </c>
      <c r="G74" s="5">
        <v>1136114623</v>
      </c>
      <c r="I74" s="5">
        <v>40983839406</v>
      </c>
      <c r="J74" s="5">
        <v>9631685078</v>
      </c>
      <c r="K74" s="5">
        <v>7595858930</v>
      </c>
      <c r="L74" s="5">
        <v>8807149072</v>
      </c>
    </row>
    <row r="75" spans="2:12" ht="15.5" x14ac:dyDescent="0.35">
      <c r="C75" t="s">
        <v>91</v>
      </c>
      <c r="D75" s="5">
        <v>3026552038</v>
      </c>
      <c r="E75" s="5">
        <v>28589916530</v>
      </c>
      <c r="F75" s="5">
        <v>11280929521</v>
      </c>
      <c r="G75" s="5">
        <v>1136114623</v>
      </c>
      <c r="I75" s="5">
        <v>41006960674</v>
      </c>
      <c r="J75" s="5">
        <v>9706523511</v>
      </c>
      <c r="K75" s="5">
        <v>7601638951</v>
      </c>
      <c r="L75" s="5">
        <v>8807149072</v>
      </c>
    </row>
    <row r="76" spans="2:12" ht="15.5" x14ac:dyDescent="0.35">
      <c r="C76" t="s">
        <v>92</v>
      </c>
      <c r="D76" s="5">
        <v>3026552038</v>
      </c>
      <c r="E76" s="5">
        <v>28589916530</v>
      </c>
      <c r="F76" s="5">
        <v>11280929521</v>
      </c>
      <c r="G76" s="5">
        <v>1136114623</v>
      </c>
      <c r="I76" s="5">
        <v>41006960674</v>
      </c>
      <c r="J76" s="5">
        <v>9706523511</v>
      </c>
      <c r="K76" s="5">
        <v>7601638951</v>
      </c>
      <c r="L76" s="5">
        <v>8807149072</v>
      </c>
    </row>
    <row r="78" spans="2:12" ht="15.5" x14ac:dyDescent="0.35">
      <c r="B78" t="s">
        <v>93</v>
      </c>
      <c r="C78" t="s">
        <v>94</v>
      </c>
    </row>
    <row r="79" spans="2:12" ht="15.5" x14ac:dyDescent="0.35">
      <c r="C79" t="s">
        <v>95</v>
      </c>
    </row>
    <row r="80" spans="2:12" ht="15.5" x14ac:dyDescent="0.35">
      <c r="C80" t="s">
        <v>19</v>
      </c>
      <c r="D80" s="5">
        <v>68356586097</v>
      </c>
      <c r="E80" s="5">
        <v>112781817033</v>
      </c>
      <c r="F80" s="5">
        <v>4032029903</v>
      </c>
      <c r="I80" s="5">
        <v>112781817033</v>
      </c>
      <c r="J80" s="5">
        <v>32164717739</v>
      </c>
      <c r="K80" s="5">
        <v>28423477846</v>
      </c>
      <c r="L80" s="5">
        <v>32378419099</v>
      </c>
    </row>
    <row r="81" spans="3:12" ht="15.5" x14ac:dyDescent="0.35">
      <c r="C81" t="s">
        <v>96</v>
      </c>
      <c r="D81" s="5">
        <v>301819028036</v>
      </c>
      <c r="E81" s="5">
        <v>273493208788</v>
      </c>
      <c r="F81" s="5">
        <v>300214068881</v>
      </c>
      <c r="I81" s="5">
        <v>273493208788</v>
      </c>
      <c r="J81" s="5">
        <v>234219717891</v>
      </c>
      <c r="K81" s="5">
        <v>149474484322</v>
      </c>
      <c r="L81" s="5">
        <v>117966908848</v>
      </c>
    </row>
    <row r="82" spans="3:12" ht="15.5" x14ac:dyDescent="0.35">
      <c r="C82" t="s">
        <v>97</v>
      </c>
    </row>
    <row r="83" spans="3:12" ht="15.5" x14ac:dyDescent="0.35">
      <c r="C83" t="s">
        <v>98</v>
      </c>
      <c r="D83" s="5">
        <v>634061412</v>
      </c>
      <c r="E83" s="5">
        <v>688030526</v>
      </c>
      <c r="F83" s="5">
        <v>3056788395</v>
      </c>
      <c r="I83" s="5">
        <v>688030526</v>
      </c>
      <c r="J83" s="5">
        <v>7051407127</v>
      </c>
      <c r="K83" s="5">
        <v>3932217429</v>
      </c>
      <c r="L83" s="5">
        <v>2405933647</v>
      </c>
    </row>
    <row r="84" spans="3:12" ht="15.5" x14ac:dyDescent="0.35">
      <c r="C84" t="s">
        <v>99</v>
      </c>
      <c r="D84" s="5">
        <v>301819028036</v>
      </c>
      <c r="E84" s="5">
        <v>273493208788</v>
      </c>
      <c r="F84" s="5">
        <v>300214068881</v>
      </c>
      <c r="I84" s="5">
        <v>273493208788</v>
      </c>
      <c r="J84" s="5">
        <v>234219717891</v>
      </c>
      <c r="K84" s="5">
        <v>149474484322</v>
      </c>
      <c r="L84" s="5">
        <v>117966908848</v>
      </c>
    </row>
    <row r="85" spans="3:12" ht="15.5" x14ac:dyDescent="0.35">
      <c r="C85" t="s">
        <v>103</v>
      </c>
      <c r="D85" s="5">
        <v>308085469008</v>
      </c>
      <c r="E85" s="5">
        <v>281320743019</v>
      </c>
      <c r="F85" s="5">
        <v>234335094911</v>
      </c>
      <c r="I85" s="5">
        <v>281320743019</v>
      </c>
      <c r="J85" s="5">
        <v>238952169832</v>
      </c>
      <c r="K85" s="5">
        <v>194173212387</v>
      </c>
      <c r="L85" s="5">
        <v>161365868209</v>
      </c>
    </row>
    <row r="86" spans="3:12" ht="15.5" x14ac:dyDescent="0.35">
      <c r="C86" t="s">
        <v>78</v>
      </c>
      <c r="D86" s="5">
        <v>102564077</v>
      </c>
      <c r="E86" s="5">
        <v>102564077</v>
      </c>
      <c r="F86" s="5">
        <v>113073817</v>
      </c>
      <c r="I86" s="5">
        <v>102564077</v>
      </c>
      <c r="J86" s="5">
        <v>26927040463</v>
      </c>
      <c r="K86" s="5">
        <v>10501023449</v>
      </c>
      <c r="L86" s="5">
        <v>5449224228</v>
      </c>
    </row>
    <row r="87" spans="3:12" ht="15.5" x14ac:dyDescent="0.35">
      <c r="C87" t="s">
        <v>104</v>
      </c>
      <c r="D87" s="5">
        <v>708261083141</v>
      </c>
      <c r="E87" s="5">
        <v>701595768840</v>
      </c>
      <c r="F87" s="5">
        <v>569770993695</v>
      </c>
      <c r="I87" s="5">
        <v>701595768840</v>
      </c>
      <c r="J87" s="5">
        <v>548447627267</v>
      </c>
      <c r="K87" s="5">
        <v>392071174555</v>
      </c>
      <c r="L87" s="5">
        <v>333711196156</v>
      </c>
    </row>
    <row r="88" spans="3:12" ht="15.5" x14ac:dyDescent="0.35">
      <c r="C88" t="s">
        <v>105</v>
      </c>
    </row>
    <row r="89" spans="3:12" ht="15.5" x14ac:dyDescent="0.35">
      <c r="C89" t="s">
        <v>106</v>
      </c>
      <c r="D89" s="5">
        <v>102854409961</v>
      </c>
      <c r="E89" s="5">
        <v>106545980603</v>
      </c>
      <c r="F89" s="5">
        <v>114542955591</v>
      </c>
      <c r="I89" s="5">
        <v>106545980603</v>
      </c>
      <c r="J89" s="5">
        <v>87691901941</v>
      </c>
      <c r="K89" s="5">
        <v>102685269432</v>
      </c>
      <c r="L89" s="5">
        <v>105405466464</v>
      </c>
    </row>
    <row r="90" spans="3:12" ht="15.5" x14ac:dyDescent="0.35">
      <c r="C90" t="s">
        <v>109</v>
      </c>
      <c r="D90" s="5">
        <v>1621399328</v>
      </c>
      <c r="E90" s="5">
        <v>1621399328</v>
      </c>
      <c r="F90" s="5">
        <v>1459893760</v>
      </c>
      <c r="I90" s="5">
        <v>1621399328</v>
      </c>
      <c r="J90" s="5">
        <v>830650999</v>
      </c>
      <c r="K90" s="5">
        <v>228795731</v>
      </c>
      <c r="L90" s="5">
        <v>167394386</v>
      </c>
    </row>
    <row r="91" spans="3:12" ht="15.5" x14ac:dyDescent="0.35">
      <c r="C91" t="s">
        <v>110</v>
      </c>
      <c r="D91" s="5">
        <v>104475809289</v>
      </c>
      <c r="E91" s="5">
        <v>108167379931</v>
      </c>
      <c r="F91" s="5">
        <v>116002849351</v>
      </c>
      <c r="I91" s="5">
        <v>108167379931</v>
      </c>
      <c r="J91" s="5">
        <v>88522552940</v>
      </c>
      <c r="K91" s="5">
        <v>102914065163</v>
      </c>
      <c r="L91" s="5">
        <v>105572860850</v>
      </c>
    </row>
    <row r="92" spans="3:12" ht="15.5" x14ac:dyDescent="0.35">
      <c r="C92" t="s">
        <v>111</v>
      </c>
      <c r="D92" s="5">
        <v>812736892430</v>
      </c>
      <c r="E92" s="5">
        <v>809763148771</v>
      </c>
      <c r="F92" s="5">
        <v>685773843046</v>
      </c>
      <c r="I92" s="5">
        <v>809763148771</v>
      </c>
      <c r="J92" s="5">
        <v>636970180207</v>
      </c>
      <c r="K92" s="5">
        <v>494985239718</v>
      </c>
      <c r="L92" s="5">
        <v>439284057006</v>
      </c>
    </row>
    <row r="93" spans="3:12" ht="15.5" x14ac:dyDescent="0.35">
      <c r="C93" t="s">
        <v>112</v>
      </c>
    </row>
    <row r="94" spans="3:12" ht="15.5" x14ac:dyDescent="0.35">
      <c r="C94" t="s">
        <v>113</v>
      </c>
    </row>
    <row r="95" spans="3:12" ht="15.5" x14ac:dyDescent="0.35">
      <c r="C95" t="s">
        <v>114</v>
      </c>
      <c r="D95" s="5">
        <v>482339963887</v>
      </c>
      <c r="E95" s="5">
        <v>476725772265</v>
      </c>
      <c r="F95" s="5">
        <v>477967516955</v>
      </c>
      <c r="I95" s="5">
        <v>476725772265</v>
      </c>
      <c r="J95" s="5">
        <v>534493362167</v>
      </c>
      <c r="K95" s="5">
        <v>406129634488</v>
      </c>
      <c r="L95" s="5">
        <v>381370342349</v>
      </c>
    </row>
    <row r="96" spans="3:12" ht="15.5" x14ac:dyDescent="0.35">
      <c r="C96" t="s">
        <v>311</v>
      </c>
      <c r="D96" s="5">
        <v>158850000000</v>
      </c>
      <c r="E96" s="5">
        <v>158850000000</v>
      </c>
      <c r="F96" s="5">
        <v>158850000000</v>
      </c>
      <c r="I96" s="5">
        <v>158850000000</v>
      </c>
      <c r="J96" s="5">
        <v>146040253129</v>
      </c>
      <c r="K96" s="5">
        <v>55440058047</v>
      </c>
      <c r="L96" s="5">
        <v>56735898436</v>
      </c>
    </row>
    <row r="97" spans="3:12" ht="15.5" x14ac:dyDescent="0.35">
      <c r="C97" t="s">
        <v>115</v>
      </c>
    </row>
    <row r="98" spans="3:12" ht="15.5" x14ac:dyDescent="0.35">
      <c r="C98" t="s">
        <v>312</v>
      </c>
      <c r="D98" s="5">
        <v>634061412</v>
      </c>
      <c r="E98" s="5">
        <v>688030526</v>
      </c>
      <c r="F98" s="5">
        <v>3056788395</v>
      </c>
      <c r="I98" s="5">
        <v>688030526</v>
      </c>
      <c r="J98" s="5">
        <v>7051407127</v>
      </c>
      <c r="K98" s="5">
        <v>3932217429</v>
      </c>
      <c r="L98" s="5">
        <v>2405933647</v>
      </c>
    </row>
    <row r="99" spans="3:12" ht="15.5" x14ac:dyDescent="0.35">
      <c r="C99" t="s">
        <v>119</v>
      </c>
      <c r="D99" s="5">
        <v>3395395684</v>
      </c>
      <c r="E99" s="5">
        <v>3365059581</v>
      </c>
      <c r="F99" s="5">
        <v>1020078141</v>
      </c>
      <c r="I99" s="5">
        <v>3365059581</v>
      </c>
      <c r="J99" s="5">
        <v>1157282552</v>
      </c>
      <c r="K99" s="5">
        <v>1057188520</v>
      </c>
      <c r="L99" s="5">
        <v>1151657458</v>
      </c>
    </row>
    <row r="100" spans="3:12" ht="15.5" x14ac:dyDescent="0.35">
      <c r="C100" t="s">
        <v>118</v>
      </c>
      <c r="D100" s="5">
        <v>8890506791</v>
      </c>
      <c r="E100" s="5">
        <v>8706685515</v>
      </c>
      <c r="F100" s="5">
        <v>14834666104</v>
      </c>
      <c r="I100" s="5">
        <v>8706685515</v>
      </c>
      <c r="J100" s="5">
        <v>11339628181</v>
      </c>
      <c r="K100" s="5">
        <v>5508170493</v>
      </c>
      <c r="L100" s="5">
        <v>2443404174</v>
      </c>
    </row>
    <row r="101" spans="3:12" ht="15.5" x14ac:dyDescent="0.35">
      <c r="C101" t="s">
        <v>619</v>
      </c>
      <c r="J101" s="5">
        <v>70000000000</v>
      </c>
      <c r="K101" s="5">
        <v>50000000000</v>
      </c>
      <c r="L101" s="5">
        <v>30000000000</v>
      </c>
    </row>
    <row r="102" spans="3:12" ht="15.5" x14ac:dyDescent="0.35">
      <c r="C102" t="s">
        <v>121</v>
      </c>
      <c r="D102" s="5">
        <v>22027254285</v>
      </c>
      <c r="E102" s="5">
        <v>27694254286</v>
      </c>
      <c r="F102" s="5">
        <v>31286507068</v>
      </c>
      <c r="I102" s="5">
        <v>27694254286</v>
      </c>
      <c r="J102" s="5">
        <v>37517506630</v>
      </c>
      <c r="K102" s="5">
        <v>49954980594</v>
      </c>
      <c r="L102" s="5">
        <v>31660883572</v>
      </c>
    </row>
    <row r="103" spans="3:12" ht="15.5" x14ac:dyDescent="0.35">
      <c r="C103" t="s">
        <v>122</v>
      </c>
      <c r="D103" s="5">
        <v>22027254285</v>
      </c>
      <c r="E103" s="5">
        <v>27694254286</v>
      </c>
      <c r="F103" s="5">
        <v>31286507068</v>
      </c>
      <c r="I103" s="5">
        <v>27694254286</v>
      </c>
      <c r="J103" s="5">
        <v>37517506630</v>
      </c>
      <c r="K103" s="5">
        <v>49954980594</v>
      </c>
      <c r="L103" s="5">
        <v>31660883572</v>
      </c>
    </row>
    <row r="104" spans="3:12" ht="15.5" x14ac:dyDescent="0.35">
      <c r="C104" t="s">
        <v>316</v>
      </c>
    </row>
    <row r="105" spans="3:12" ht="15.5" x14ac:dyDescent="0.35">
      <c r="C105" t="s">
        <v>314</v>
      </c>
      <c r="D105" s="5">
        <v>20411999999</v>
      </c>
      <c r="E105" s="5">
        <v>26079000000</v>
      </c>
      <c r="F105" s="5">
        <v>29912999999</v>
      </c>
      <c r="I105" s="5">
        <v>26079000000</v>
      </c>
      <c r="J105" s="5">
        <v>36246999999</v>
      </c>
      <c r="K105" s="5">
        <v>48914999999</v>
      </c>
      <c r="L105" s="5">
        <v>30900000000</v>
      </c>
    </row>
    <row r="106" spans="3:12" ht="15.5" x14ac:dyDescent="0.35">
      <c r="C106" t="s">
        <v>317</v>
      </c>
      <c r="D106" s="5">
        <v>20411999999</v>
      </c>
      <c r="E106" s="5">
        <v>26079000000</v>
      </c>
      <c r="F106" s="5">
        <v>29912999999</v>
      </c>
      <c r="I106" s="5">
        <v>26079000000</v>
      </c>
      <c r="J106" s="5">
        <v>36246999999</v>
      </c>
      <c r="K106" s="5">
        <v>48914999999</v>
      </c>
      <c r="L106" s="5">
        <v>30900000000</v>
      </c>
    </row>
    <row r="107" spans="3:12" ht="15.5" x14ac:dyDescent="0.35">
      <c r="C107" t="s">
        <v>127</v>
      </c>
      <c r="D107" s="5">
        <v>504367218172</v>
      </c>
      <c r="E107" s="5">
        <v>504420026551</v>
      </c>
      <c r="F107" s="5">
        <v>509254024023</v>
      </c>
      <c r="I107" s="5">
        <v>504420026551</v>
      </c>
      <c r="J107" s="5">
        <v>572010868797</v>
      </c>
      <c r="K107" s="5">
        <v>456084615082</v>
      </c>
      <c r="L107" s="5">
        <v>413031225921</v>
      </c>
    </row>
    <row r="108" spans="3:12" ht="15.5" x14ac:dyDescent="0.35">
      <c r="C108" t="s">
        <v>128</v>
      </c>
    </row>
    <row r="109" spans="3:12" ht="15.5" x14ac:dyDescent="0.35">
      <c r="C109" t="s">
        <v>129</v>
      </c>
      <c r="D109" s="5">
        <v>156250000000</v>
      </c>
      <c r="E109" s="5">
        <v>156250000000</v>
      </c>
      <c r="F109" s="5">
        <v>125000000000</v>
      </c>
      <c r="I109" s="5">
        <v>156250000000</v>
      </c>
      <c r="J109" s="5">
        <v>3000000000</v>
      </c>
      <c r="K109" s="5">
        <v>3000000000</v>
      </c>
      <c r="L109" s="5">
        <v>3000000000</v>
      </c>
    </row>
    <row r="110" spans="3:12" ht="15.5" x14ac:dyDescent="0.35">
      <c r="C110" t="s">
        <v>130</v>
      </c>
      <c r="D110" s="5">
        <v>97974392227</v>
      </c>
      <c r="E110" s="5">
        <v>97974392227</v>
      </c>
      <c r="F110" s="5">
        <v>28991005560</v>
      </c>
      <c r="I110" s="5">
        <v>97974392227</v>
      </c>
    </row>
    <row r="111" spans="3:12" ht="15.5" x14ac:dyDescent="0.35">
      <c r="C111" t="s">
        <v>131</v>
      </c>
      <c r="D111" s="5">
        <v>53346925175</v>
      </c>
      <c r="E111" s="5">
        <v>50321444854</v>
      </c>
      <c r="F111" s="5">
        <v>21737895725</v>
      </c>
      <c r="I111" s="5">
        <v>50321444854</v>
      </c>
      <c r="J111" s="5">
        <v>34400894562</v>
      </c>
      <c r="K111" s="5">
        <v>25075001842</v>
      </c>
      <c r="L111" s="5">
        <v>17635074149</v>
      </c>
    </row>
    <row r="112" spans="3:12" ht="15.5" x14ac:dyDescent="0.35">
      <c r="C112" t="s">
        <v>132</v>
      </c>
      <c r="D112" s="5">
        <v>11290000000</v>
      </c>
      <c r="E112" s="5">
        <v>11290000000</v>
      </c>
      <c r="F112" s="5">
        <v>6250000000</v>
      </c>
      <c r="I112" s="5">
        <v>11290000000</v>
      </c>
    </row>
    <row r="113" spans="2:12" ht="15.5" x14ac:dyDescent="0.35">
      <c r="C113" t="s">
        <v>133</v>
      </c>
      <c r="D113" s="5">
        <v>42056925175</v>
      </c>
      <c r="E113" s="5">
        <v>39031444854</v>
      </c>
      <c r="F113" s="5">
        <v>15487895725</v>
      </c>
      <c r="I113" s="5">
        <v>39031444854</v>
      </c>
      <c r="J113" s="5">
        <v>34400894562</v>
      </c>
      <c r="K113" s="5">
        <v>25075001842</v>
      </c>
      <c r="L113" s="5">
        <v>17635074149</v>
      </c>
    </row>
    <row r="114" spans="2:12" ht="15.5" x14ac:dyDescent="0.35">
      <c r="C114" t="s">
        <v>134</v>
      </c>
      <c r="D114" s="5">
        <v>53346925175</v>
      </c>
      <c r="E114" s="5">
        <v>50321444854</v>
      </c>
      <c r="F114" s="5">
        <v>21737895725</v>
      </c>
      <c r="I114" s="5">
        <v>50321444854</v>
      </c>
      <c r="J114" s="5">
        <v>34400894562</v>
      </c>
      <c r="K114" s="5">
        <v>25075001842</v>
      </c>
      <c r="L114" s="5">
        <v>17635074149</v>
      </c>
    </row>
    <row r="115" spans="2:12" ht="15.5" x14ac:dyDescent="0.35">
      <c r="C115" t="s">
        <v>135</v>
      </c>
      <c r="D115" s="5">
        <v>695792779</v>
      </c>
      <c r="E115" s="5">
        <v>694721062</v>
      </c>
      <c r="F115" s="5">
        <v>677843921</v>
      </c>
      <c r="I115" s="5">
        <v>694721062</v>
      </c>
      <c r="J115" s="5">
        <v>631376385</v>
      </c>
      <c r="K115" s="5">
        <v>324599345</v>
      </c>
      <c r="L115" s="5">
        <v>168532708</v>
      </c>
    </row>
    <row r="116" spans="2:12" ht="15.5" x14ac:dyDescent="0.35">
      <c r="C116" t="s">
        <v>9</v>
      </c>
      <c r="D116" s="5">
        <v>308369674258</v>
      </c>
      <c r="E116" s="5">
        <v>305343122220</v>
      </c>
      <c r="F116" s="5">
        <v>176519819023</v>
      </c>
      <c r="I116" s="5">
        <v>305343122220</v>
      </c>
      <c r="J116" s="5">
        <v>64959311410</v>
      </c>
      <c r="K116" s="5">
        <v>38900624636</v>
      </c>
      <c r="L116" s="5">
        <v>26252831085</v>
      </c>
    </row>
    <row r="117" spans="2:12" ht="15.5" x14ac:dyDescent="0.35">
      <c r="C117" t="s">
        <v>136</v>
      </c>
      <c r="D117" s="5">
        <v>812736892430</v>
      </c>
      <c r="E117" s="5">
        <v>809763148771</v>
      </c>
      <c r="F117" s="5">
        <v>685773843046</v>
      </c>
      <c r="I117" s="5">
        <v>809763148771</v>
      </c>
      <c r="J117" s="5">
        <v>636970180207</v>
      </c>
      <c r="K117" s="5">
        <v>494985239718</v>
      </c>
      <c r="L117" s="5">
        <v>439284057006</v>
      </c>
    </row>
    <row r="118" spans="2:12" ht="15.5" x14ac:dyDescent="0.35">
      <c r="C118" t="s">
        <v>137</v>
      </c>
      <c r="D118" s="5">
        <v>3125000000</v>
      </c>
      <c r="E118" s="5">
        <v>3125000000</v>
      </c>
      <c r="F118" s="5">
        <v>1250000000</v>
      </c>
      <c r="I118" s="5">
        <v>3125000000</v>
      </c>
      <c r="J118" s="5">
        <v>3000</v>
      </c>
      <c r="K118" s="5">
        <v>3000</v>
      </c>
      <c r="L118" s="5">
        <v>3000</v>
      </c>
    </row>
    <row r="120" spans="2:12" ht="15.5" x14ac:dyDescent="0.35">
      <c r="B120" t="s">
        <v>138</v>
      </c>
      <c r="C120" t="s">
        <v>139</v>
      </c>
      <c r="D120" s="5">
        <v>-44212234292</v>
      </c>
      <c r="E120" s="5">
        <v>6250588134</v>
      </c>
      <c r="F120" s="5">
        <v>22640463783</v>
      </c>
      <c r="G120" s="5">
        <v>-59612613432</v>
      </c>
      <c r="I120" s="5">
        <v>-30721561515</v>
      </c>
      <c r="J120" s="5">
        <v>-97292724563</v>
      </c>
      <c r="K120" s="5">
        <v>-28502652228</v>
      </c>
      <c r="L120" s="5">
        <v>14717642061</v>
      </c>
    </row>
    <row r="121" spans="2:12" ht="15.5" x14ac:dyDescent="0.35">
      <c r="C121" t="s">
        <v>140</v>
      </c>
      <c r="D121" s="5">
        <v>63941945977</v>
      </c>
      <c r="E121" s="5">
        <v>430081747030</v>
      </c>
      <c r="F121" s="5">
        <v>102036534986</v>
      </c>
      <c r="G121" s="5">
        <v>60527640546</v>
      </c>
      <c r="I121" s="5">
        <v>592645922562</v>
      </c>
      <c r="J121" s="5">
        <v>443130342476</v>
      </c>
      <c r="K121" s="5">
        <v>436442579927</v>
      </c>
      <c r="L121" s="5">
        <v>392879328293</v>
      </c>
    </row>
    <row r="122" spans="2:12" ht="15.5" x14ac:dyDescent="0.35">
      <c r="C122" t="s">
        <v>419</v>
      </c>
      <c r="D122" s="5">
        <v>-80863177299</v>
      </c>
      <c r="E122" s="5">
        <v>-348249610174</v>
      </c>
      <c r="F122" s="5">
        <v>-56305970701</v>
      </c>
      <c r="G122" s="5">
        <v>-86235461577</v>
      </c>
      <c r="I122" s="5">
        <v>-490791042452</v>
      </c>
      <c r="J122" s="5">
        <v>-412871968168</v>
      </c>
      <c r="K122" s="5">
        <v>-351993131546</v>
      </c>
      <c r="L122" s="5">
        <v>-285383169188</v>
      </c>
    </row>
    <row r="123" spans="2:12" ht="15.5" x14ac:dyDescent="0.35">
      <c r="C123" t="s">
        <v>464</v>
      </c>
      <c r="D123" s="5">
        <v>-15994428920</v>
      </c>
      <c r="E123" s="5">
        <v>-27473246408</v>
      </c>
      <c r="F123" s="5">
        <v>17054244731</v>
      </c>
      <c r="G123" s="5">
        <v>-18736534268</v>
      </c>
      <c r="I123" s="5">
        <v>-29155535945</v>
      </c>
      <c r="J123" s="5">
        <v>-24202227259</v>
      </c>
      <c r="K123" s="5">
        <v>-18383471538</v>
      </c>
      <c r="L123" s="5">
        <v>-6779764593</v>
      </c>
    </row>
    <row r="124" spans="2:12" ht="15.5" x14ac:dyDescent="0.35">
      <c r="C124" t="s">
        <v>145</v>
      </c>
      <c r="D124" s="5">
        <v>-10178580843</v>
      </c>
      <c r="E124" s="5">
        <v>-24638042912</v>
      </c>
      <c r="F124" s="5">
        <v>-22923632872</v>
      </c>
      <c r="G124" s="5">
        <v>-14673421844</v>
      </c>
      <c r="I124" s="5">
        <v>-62235097628</v>
      </c>
      <c r="J124" s="5">
        <v>-73825155981</v>
      </c>
      <c r="K124" s="5">
        <v>-68094854342</v>
      </c>
      <c r="L124" s="5">
        <v>-65071991443</v>
      </c>
    </row>
    <row r="125" spans="2:12" ht="15.5" x14ac:dyDescent="0.35">
      <c r="C125" t="s">
        <v>386</v>
      </c>
      <c r="D125" s="5">
        <v>-9207977966</v>
      </c>
      <c r="E125" s="5">
        <v>-20651545714</v>
      </c>
      <c r="F125" s="5">
        <v>-7007337880</v>
      </c>
      <c r="G125" s="5">
        <v>-10075880618</v>
      </c>
      <c r="I125" s="5">
        <v>-37734764212</v>
      </c>
      <c r="J125" s="5">
        <v>-27715305073</v>
      </c>
      <c r="K125" s="5">
        <v>-25268862982</v>
      </c>
      <c r="L125" s="5">
        <v>-19376708437</v>
      </c>
    </row>
    <row r="126" spans="2:12" ht="15.5" x14ac:dyDescent="0.35">
      <c r="C126" t="s">
        <v>322</v>
      </c>
      <c r="D126" s="5">
        <v>7810208788</v>
      </c>
      <c r="E126" s="5">
        <v>-2840610919</v>
      </c>
      <c r="F126" s="5">
        <v>-10218891954</v>
      </c>
      <c r="G126" s="5">
        <v>9571764202</v>
      </c>
      <c r="I126" s="5">
        <v>-3487738671</v>
      </c>
      <c r="J126" s="5">
        <v>-1840883773</v>
      </c>
      <c r="K126" s="5">
        <v>-1235027412</v>
      </c>
      <c r="L126" s="5">
        <v>-1573663867</v>
      </c>
    </row>
    <row r="127" spans="2:12" ht="15.5" x14ac:dyDescent="0.35">
      <c r="C127" t="s">
        <v>141</v>
      </c>
      <c r="D127" s="5">
        <v>279775971</v>
      </c>
      <c r="E127" s="5">
        <v>21897231</v>
      </c>
      <c r="F127" s="5">
        <v>5517473</v>
      </c>
      <c r="G127" s="5">
        <v>9280127</v>
      </c>
      <c r="I127" s="5">
        <v>36694831</v>
      </c>
      <c r="J127" s="5">
        <v>32473215</v>
      </c>
      <c r="K127" s="5">
        <v>30115665</v>
      </c>
      <c r="L127" s="5">
        <v>23611296</v>
      </c>
    </row>
    <row r="128" spans="2:12" ht="15.5" x14ac:dyDescent="0.35">
      <c r="C128" t="s">
        <v>159</v>
      </c>
      <c r="D128" s="5">
        <v>-212996644</v>
      </c>
      <c r="E128" s="5">
        <v>102499198996</v>
      </c>
      <c r="F128" s="5">
        <v>-26478645537</v>
      </c>
      <c r="G128" s="5">
        <v>60613085545</v>
      </c>
      <c r="I128" s="5">
        <v>136633639004</v>
      </c>
      <c r="J128" s="5">
        <v>108597686261</v>
      </c>
      <c r="K128" s="5">
        <v>38277710975</v>
      </c>
      <c r="L128" s="5">
        <v>12435035660</v>
      </c>
    </row>
    <row r="129" spans="2:12" ht="15.5" x14ac:dyDescent="0.35">
      <c r="C129" t="s">
        <v>160</v>
      </c>
      <c r="G129" s="5">
        <v>-25294978195</v>
      </c>
      <c r="I129" s="5">
        <v>-25294978195</v>
      </c>
      <c r="J129" s="5">
        <v>-7563721805</v>
      </c>
      <c r="K129" s="5">
        <v>-13730000000</v>
      </c>
      <c r="L129" s="5">
        <v>-5379322290</v>
      </c>
    </row>
    <row r="130" spans="2:12" ht="15.5" x14ac:dyDescent="0.35">
      <c r="C130" t="s">
        <v>161</v>
      </c>
      <c r="G130" s="5">
        <v>-32858700000</v>
      </c>
      <c r="I130" s="5">
        <v>-32858700000</v>
      </c>
      <c r="K130" s="5">
        <v>-13730000000</v>
      </c>
      <c r="L130" s="5">
        <v>-5379322290</v>
      </c>
    </row>
    <row r="131" spans="2:12" ht="15.5" x14ac:dyDescent="0.35">
      <c r="C131" t="s">
        <v>1022</v>
      </c>
      <c r="G131" s="5">
        <v>7563721805</v>
      </c>
      <c r="I131" s="5">
        <v>7563721805</v>
      </c>
      <c r="J131" s="5">
        <v>-7563721805</v>
      </c>
    </row>
    <row r="132" spans="2:12" ht="15.5" x14ac:dyDescent="0.35">
      <c r="C132" t="s">
        <v>170</v>
      </c>
      <c r="D132" s="5">
        <v>-212996644</v>
      </c>
      <c r="E132" s="5">
        <v>102499198996</v>
      </c>
      <c r="F132" s="5">
        <v>-26478645537</v>
      </c>
      <c r="G132" s="5">
        <v>60613085545</v>
      </c>
      <c r="I132" s="5">
        <v>136633639004</v>
      </c>
      <c r="J132" s="5">
        <v>108597686261</v>
      </c>
      <c r="K132" s="5">
        <v>38277710975</v>
      </c>
      <c r="L132" s="5">
        <v>12435035660</v>
      </c>
    </row>
    <row r="133" spans="2:12" ht="15.5" x14ac:dyDescent="0.35">
      <c r="C133" t="s">
        <v>338</v>
      </c>
      <c r="E133" s="5">
        <v>-3576813333</v>
      </c>
      <c r="F133" s="5">
        <v>-642500000</v>
      </c>
      <c r="I133" s="5">
        <v>-4219313333</v>
      </c>
      <c r="J133" s="5">
        <v>-547300000</v>
      </c>
    </row>
    <row r="134" spans="2:12" ht="15.5" x14ac:dyDescent="0.35">
      <c r="C134" t="s">
        <v>598</v>
      </c>
      <c r="E134" s="5">
        <v>-14438420000</v>
      </c>
      <c r="F134" s="5">
        <v>1602531849</v>
      </c>
      <c r="G134" s="5">
        <v>12835888151</v>
      </c>
      <c r="J134" s="5">
        <v>30268201179</v>
      </c>
      <c r="K134" s="5">
        <v>82024673414</v>
      </c>
      <c r="L134" s="5">
        <v>105458412050</v>
      </c>
    </row>
    <row r="135" spans="2:12" ht="15.5" x14ac:dyDescent="0.35">
      <c r="C135" t="s">
        <v>353</v>
      </c>
      <c r="D135" s="5">
        <v>-212996644</v>
      </c>
      <c r="E135" s="5">
        <v>15514432329</v>
      </c>
      <c r="F135" s="5">
        <v>-40248424257</v>
      </c>
      <c r="G135" s="5">
        <v>20777197394</v>
      </c>
      <c r="I135" s="5">
        <v>-3956794534</v>
      </c>
      <c r="J135" s="5">
        <v>-34223410000</v>
      </c>
      <c r="K135" s="5">
        <v>-62451122050</v>
      </c>
      <c r="L135" s="5">
        <v>-98355534826</v>
      </c>
    </row>
    <row r="136" spans="2:12" ht="15.5" x14ac:dyDescent="0.35">
      <c r="C136" t="s">
        <v>557</v>
      </c>
      <c r="G136" s="5">
        <v>-70000000000</v>
      </c>
      <c r="I136" s="5">
        <v>-70000000000</v>
      </c>
      <c r="J136" s="5">
        <v>20000000000</v>
      </c>
      <c r="K136" s="5">
        <v>20000000000</v>
      </c>
    </row>
    <row r="137" spans="2:12" ht="15.5" x14ac:dyDescent="0.35">
      <c r="C137" t="s">
        <v>610</v>
      </c>
      <c r="E137" s="5">
        <v>105000000000</v>
      </c>
      <c r="I137" s="5">
        <v>105000000000</v>
      </c>
    </row>
    <row r="138" spans="2:12" ht="15.5" x14ac:dyDescent="0.35">
      <c r="C138" t="s">
        <v>1023</v>
      </c>
      <c r="G138" s="5">
        <v>97000000000</v>
      </c>
      <c r="I138" s="5">
        <v>97000000000</v>
      </c>
    </row>
    <row r="139" spans="2:12" ht="15.5" x14ac:dyDescent="0.35">
      <c r="C139" t="s">
        <v>1024</v>
      </c>
      <c r="J139" s="5">
        <v>2500000000</v>
      </c>
    </row>
    <row r="140" spans="2:12" ht="15.5" x14ac:dyDescent="0.35">
      <c r="C140" t="s">
        <v>187</v>
      </c>
      <c r="D140" s="5">
        <v>-44425230936</v>
      </c>
      <c r="E140" s="5">
        <v>108749787130</v>
      </c>
      <c r="F140" s="5">
        <v>-3838181754</v>
      </c>
      <c r="G140" s="5">
        <v>-24294506082</v>
      </c>
      <c r="I140" s="5">
        <v>80617099294</v>
      </c>
      <c r="J140" s="5">
        <v>3741239893</v>
      </c>
      <c r="K140" s="5">
        <v>-3954941253</v>
      </c>
      <c r="L140" s="5">
        <v>21773355431</v>
      </c>
    </row>
    <row r="141" spans="2:12" ht="15.5" x14ac:dyDescent="0.35">
      <c r="C141" t="s">
        <v>477</v>
      </c>
      <c r="D141" s="5">
        <v>112781817033</v>
      </c>
      <c r="G141" s="5">
        <v>32164717739</v>
      </c>
      <c r="I141" s="5">
        <v>32164717739</v>
      </c>
      <c r="J141" s="5">
        <v>28423477846</v>
      </c>
      <c r="K141" s="5">
        <v>32378419099</v>
      </c>
      <c r="L141" s="5">
        <v>10605063668</v>
      </c>
    </row>
    <row r="142" spans="2:12" ht="15.5" x14ac:dyDescent="0.35">
      <c r="C142" t="s">
        <v>189</v>
      </c>
      <c r="D142" s="5">
        <v>68356586097</v>
      </c>
      <c r="E142" s="5">
        <v>108749787130</v>
      </c>
      <c r="F142" s="5">
        <v>-3838181754</v>
      </c>
      <c r="G142" s="5">
        <v>7870211657</v>
      </c>
      <c r="I142" s="5">
        <v>112781817033</v>
      </c>
      <c r="J142" s="5">
        <v>32164717739</v>
      </c>
      <c r="K142" s="5">
        <v>28423477846</v>
      </c>
      <c r="L142" s="5">
        <v>32378419099</v>
      </c>
    </row>
    <row r="144" spans="2:12" ht="15.5" x14ac:dyDescent="0.35">
      <c r="B144" t="s">
        <v>190</v>
      </c>
      <c r="C144" t="s">
        <v>11</v>
      </c>
      <c r="D144" s="5">
        <v>3120000000</v>
      </c>
      <c r="E144" s="5">
        <v>3120000000</v>
      </c>
      <c r="F144" s="5">
        <v>1250000000</v>
      </c>
      <c r="I144" s="5">
        <v>3120000000</v>
      </c>
      <c r="J144" s="5">
        <v>0</v>
      </c>
      <c r="K144" s="5">
        <v>0</v>
      </c>
      <c r="L144" s="5">
        <v>0</v>
      </c>
    </row>
    <row r="145" spans="3:7" ht="15.5" x14ac:dyDescent="0.35">
      <c r="C145" t="s">
        <v>191</v>
      </c>
      <c r="D145" s="6">
        <v>0.97</v>
      </c>
      <c r="E145" s="6">
        <v>9.15</v>
      </c>
      <c r="F145" s="6">
        <v>8.9600000000000009</v>
      </c>
    </row>
    <row r="146" spans="3:7" ht="15.5" x14ac:dyDescent="0.35">
      <c r="C146" t="s">
        <v>192</v>
      </c>
      <c r="D146" s="6">
        <v>6520.62</v>
      </c>
      <c r="E146" s="6">
        <v>192.9</v>
      </c>
      <c r="F146" s="5">
        <v>0</v>
      </c>
      <c r="G146" s="5">
        <v>0</v>
      </c>
    </row>
    <row r="147" spans="3:7" ht="15.5" x14ac:dyDescent="0.35">
      <c r="C147" t="s">
        <v>59</v>
      </c>
      <c r="D147" s="6">
        <v>214.22</v>
      </c>
      <c r="E147" s="6">
        <v>13.66</v>
      </c>
      <c r="F147" s="5">
        <v>0</v>
      </c>
      <c r="G147" s="5">
        <v>0</v>
      </c>
    </row>
    <row r="148" spans="3:7" ht="15.5" x14ac:dyDescent="0.35">
      <c r="C148" t="s">
        <v>193</v>
      </c>
      <c r="E148" s="6">
        <v>66120000000.000008</v>
      </c>
    </row>
    <row r="149" spans="3:7" ht="15.5" x14ac:dyDescent="0.35">
      <c r="C149" t="s">
        <v>194</v>
      </c>
      <c r="D149" s="6">
        <v>3.7000000000000002E-3</v>
      </c>
      <c r="E149" s="6">
        <v>3.5299999999999998E-2</v>
      </c>
      <c r="F149" s="6">
        <v>1.6299999999999999E-2</v>
      </c>
      <c r="G149" s="5">
        <v>0</v>
      </c>
    </row>
    <row r="150" spans="3:7" ht="15.5" x14ac:dyDescent="0.35">
      <c r="C150" t="s">
        <v>195</v>
      </c>
      <c r="D150" s="6">
        <v>9.7999999999999997E-3</v>
      </c>
      <c r="E150" s="6">
        <v>9.3800000000000008E-2</v>
      </c>
      <c r="F150" s="6">
        <v>6.3700000000000007E-2</v>
      </c>
      <c r="G150" s="5">
        <v>0</v>
      </c>
    </row>
    <row r="151" spans="3:7" ht="15.5" x14ac:dyDescent="0.35">
      <c r="C151" t="s">
        <v>196</v>
      </c>
      <c r="D151" s="6">
        <v>3.2199999999999999E-2</v>
      </c>
      <c r="E151" s="6">
        <v>0.313</v>
      </c>
      <c r="F151" s="6">
        <v>0.22559999999999999</v>
      </c>
      <c r="G151" s="6">
        <v>0.26079999999999998</v>
      </c>
    </row>
    <row r="152" spans="3:7" ht="15.5" x14ac:dyDescent="0.35">
      <c r="C152" t="s">
        <v>197</v>
      </c>
      <c r="D152" s="6">
        <v>1.1599999999999999</v>
      </c>
      <c r="E152" s="6">
        <v>2.52</v>
      </c>
      <c r="F152" s="6">
        <v>3.34</v>
      </c>
      <c r="G152" s="6">
        <v>1.33</v>
      </c>
    </row>
    <row r="153" spans="3:7" ht="15.5" x14ac:dyDescent="0.35">
      <c r="C153" t="s">
        <v>198</v>
      </c>
      <c r="D153" s="5">
        <v>308000000000</v>
      </c>
      <c r="E153" s="5">
        <v>305000000000</v>
      </c>
      <c r="F153" s="5">
        <v>177000000000</v>
      </c>
    </row>
    <row r="154" spans="3:7" ht="15.5" x14ac:dyDescent="0.35">
      <c r="C154" t="s">
        <v>199</v>
      </c>
      <c r="D154" s="6">
        <v>64.239999999999995</v>
      </c>
      <c r="E154" s="6">
        <v>18.100000000000001</v>
      </c>
      <c r="F154" s="5">
        <v>0</v>
      </c>
    </row>
    <row r="155" spans="3:7" ht="15.5" x14ac:dyDescent="0.35">
      <c r="C155" t="s">
        <v>200</v>
      </c>
      <c r="D155" s="6">
        <v>98.46</v>
      </c>
      <c r="E155" s="6">
        <v>97.49</v>
      </c>
      <c r="F155" s="6">
        <v>140.66999999999999</v>
      </c>
    </row>
    <row r="156" spans="3:7" ht="15.5" x14ac:dyDescent="0.35">
      <c r="C156" t="s">
        <v>201</v>
      </c>
      <c r="D156" s="6">
        <v>64.239999999999995</v>
      </c>
      <c r="E156" s="6">
        <v>18.100000000000001</v>
      </c>
      <c r="F156" s="5">
        <v>0</v>
      </c>
    </row>
    <row r="157" spans="3:7" ht="15.5" x14ac:dyDescent="0.35">
      <c r="C157" t="s">
        <v>202</v>
      </c>
      <c r="D157" s="6">
        <v>98.46</v>
      </c>
      <c r="E157" s="6">
        <v>97.49</v>
      </c>
      <c r="F157" s="6">
        <v>140.66999999999999</v>
      </c>
    </row>
    <row r="158" spans="3:7" ht="15.5" x14ac:dyDescent="0.35">
      <c r="C158" t="s">
        <v>203</v>
      </c>
      <c r="D158" s="5">
        <v>469000000000</v>
      </c>
      <c r="E158" s="5">
        <v>464000000000</v>
      </c>
      <c r="F158" s="5">
        <v>459000000000</v>
      </c>
    </row>
    <row r="159" spans="3:7" ht="15.5" x14ac:dyDescent="0.35">
      <c r="C159" t="s">
        <v>204</v>
      </c>
      <c r="D159" s="5">
        <v>20000000000</v>
      </c>
      <c r="E159" s="5">
        <v>26000000000</v>
      </c>
      <c r="F159" s="5">
        <v>30000000000</v>
      </c>
    </row>
    <row r="160" spans="3:7" ht="15.5" x14ac:dyDescent="0.35">
      <c r="C160" t="s">
        <v>205</v>
      </c>
      <c r="D160" s="5">
        <v>308000000000</v>
      </c>
      <c r="E160" s="5">
        <v>305000000000</v>
      </c>
      <c r="F160" s="5">
        <v>176000000000</v>
      </c>
    </row>
    <row r="161" spans="3:12" ht="15.5" x14ac:dyDescent="0.35">
      <c r="C161" t="s">
        <v>23</v>
      </c>
      <c r="D161" s="5">
        <v>490000000000</v>
      </c>
      <c r="E161" s="5">
        <v>490000000000</v>
      </c>
      <c r="F161" s="5">
        <v>489000000000</v>
      </c>
    </row>
    <row r="162" spans="3:12" ht="15.5" x14ac:dyDescent="0.35">
      <c r="C162" t="s">
        <v>20</v>
      </c>
      <c r="D162" s="5">
        <v>421000000000</v>
      </c>
      <c r="E162" s="5">
        <v>377000000000</v>
      </c>
      <c r="F162" s="5">
        <v>485000000000</v>
      </c>
    </row>
    <row r="163" spans="3:12" ht="15.5" x14ac:dyDescent="0.35">
      <c r="C163" t="s">
        <v>206</v>
      </c>
      <c r="D163" s="5">
        <v>226000000000</v>
      </c>
      <c r="E163" s="5">
        <v>225000000000</v>
      </c>
      <c r="F163" s="5">
        <v>92000000000</v>
      </c>
    </row>
    <row r="164" spans="3:12" ht="15.5" x14ac:dyDescent="0.35">
      <c r="C164" t="s">
        <v>207</v>
      </c>
      <c r="D164" s="5">
        <v>-44000000000</v>
      </c>
      <c r="E164" s="5">
        <v>6000000000</v>
      </c>
      <c r="F164" s="5">
        <v>23000000000</v>
      </c>
      <c r="G164" s="5">
        <v>-60000000000</v>
      </c>
    </row>
    <row r="165" spans="3:12" ht="15.5" x14ac:dyDescent="0.35">
      <c r="C165" t="s">
        <v>208</v>
      </c>
      <c r="G165" s="5">
        <v>-33000000000</v>
      </c>
    </row>
    <row r="166" spans="3:12" ht="15.5" x14ac:dyDescent="0.35">
      <c r="C166" t="s">
        <v>12</v>
      </c>
      <c r="D166" s="5">
        <v>-44000000000</v>
      </c>
      <c r="E166" s="5">
        <v>6000000000</v>
      </c>
      <c r="F166" s="5">
        <v>23000000000</v>
      </c>
      <c r="G166" s="5">
        <v>-92000000000</v>
      </c>
    </row>
    <row r="167" spans="3:12" ht="15.5" x14ac:dyDescent="0.35">
      <c r="C167" t="s">
        <v>15</v>
      </c>
      <c r="D167" s="6">
        <v>-14.15</v>
      </c>
      <c r="E167" s="5">
        <v>2</v>
      </c>
      <c r="F167" s="6">
        <v>18.11</v>
      </c>
      <c r="G167" s="5">
        <v>0</v>
      </c>
    </row>
    <row r="168" spans="3:12" ht="15.5" x14ac:dyDescent="0.35">
      <c r="C168" t="s">
        <v>44</v>
      </c>
      <c r="I168" s="6">
        <v>13.09</v>
      </c>
      <c r="J168" s="6">
        <v>3108630.91</v>
      </c>
      <c r="K168" s="6">
        <v>2479975.9</v>
      </c>
      <c r="L168" s="6">
        <v>2923133.67</v>
      </c>
    </row>
    <row r="169" spans="3:12" ht="15.5" x14ac:dyDescent="0.35">
      <c r="C169" t="s">
        <v>58</v>
      </c>
      <c r="I169" s="6">
        <v>134.84</v>
      </c>
      <c r="J169" s="5">
        <v>0</v>
      </c>
      <c r="K169" s="5">
        <v>0</v>
      </c>
      <c r="L169" s="5">
        <v>0</v>
      </c>
    </row>
    <row r="170" spans="3:12" ht="15.5" x14ac:dyDescent="0.35">
      <c r="C170" t="s">
        <v>61</v>
      </c>
      <c r="I170" s="6">
        <v>8.68</v>
      </c>
      <c r="J170" s="5">
        <v>0</v>
      </c>
      <c r="K170" s="5">
        <v>0</v>
      </c>
      <c r="L170" s="5">
        <v>0</v>
      </c>
    </row>
    <row r="171" spans="3:12" ht="15.5" x14ac:dyDescent="0.35">
      <c r="C171" t="s">
        <v>209</v>
      </c>
      <c r="I171" s="5">
        <v>102920000000</v>
      </c>
      <c r="J171" s="5">
        <v>75160000000</v>
      </c>
    </row>
    <row r="172" spans="3:12" ht="15.5" x14ac:dyDescent="0.35">
      <c r="C172" t="s">
        <v>210</v>
      </c>
      <c r="I172" s="6">
        <v>5.0499999999999996E-2</v>
      </c>
      <c r="J172" s="6">
        <v>1.46E-2</v>
      </c>
      <c r="K172" s="6">
        <v>1.4999999999999999E-2</v>
      </c>
      <c r="L172" s="6">
        <v>0.02</v>
      </c>
    </row>
    <row r="173" spans="3:12" ht="15.5" x14ac:dyDescent="0.35">
      <c r="C173" t="s">
        <v>211</v>
      </c>
      <c r="I173" s="6">
        <v>0.1343</v>
      </c>
      <c r="J173" s="6">
        <v>0.14499999999999999</v>
      </c>
      <c r="K173" s="6">
        <v>0.19289999999999999</v>
      </c>
      <c r="L173" s="6">
        <v>0.3362</v>
      </c>
    </row>
    <row r="174" spans="3:12" ht="15.5" x14ac:dyDescent="0.35">
      <c r="C174" t="s">
        <v>212</v>
      </c>
      <c r="I174" s="6">
        <v>0.4083</v>
      </c>
      <c r="J174" s="6">
        <v>0.62890000000000001</v>
      </c>
      <c r="K174" s="6">
        <v>0.57100000000000006</v>
      </c>
      <c r="L174" s="6">
        <v>1.0285</v>
      </c>
    </row>
    <row r="175" spans="3:12" ht="15.5" x14ac:dyDescent="0.35">
      <c r="C175" t="s">
        <v>213</v>
      </c>
      <c r="I175" s="6">
        <v>2.36</v>
      </c>
      <c r="J175" s="6">
        <v>2.17</v>
      </c>
      <c r="K175" s="6">
        <v>1.66</v>
      </c>
      <c r="L175" s="6">
        <v>1.54</v>
      </c>
    </row>
    <row r="176" spans="3:12" ht="15.5" x14ac:dyDescent="0.35">
      <c r="C176" t="s">
        <v>55</v>
      </c>
      <c r="I176" s="6">
        <v>18.100000000000001</v>
      </c>
      <c r="J176" s="5">
        <v>0</v>
      </c>
      <c r="K176" s="5">
        <v>0</v>
      </c>
      <c r="L176" s="5">
        <v>0</v>
      </c>
    </row>
    <row r="177" spans="2:12" ht="15.5" x14ac:dyDescent="0.35">
      <c r="C177" t="s">
        <v>52</v>
      </c>
      <c r="I177" s="6">
        <v>97.49</v>
      </c>
      <c r="J177" s="6">
        <v>21442645.010000002</v>
      </c>
      <c r="K177" s="6">
        <v>12858675.1</v>
      </c>
      <c r="L177" s="6">
        <v>8694766.1300000008</v>
      </c>
    </row>
    <row r="178" spans="2:12" ht="15.5" x14ac:dyDescent="0.35">
      <c r="C178" t="s">
        <v>214</v>
      </c>
      <c r="I178" s="6">
        <v>18.100000000000001</v>
      </c>
      <c r="J178" s="5">
        <v>0</v>
      </c>
      <c r="K178" s="5">
        <v>0</v>
      </c>
      <c r="L178" s="5">
        <v>0</v>
      </c>
    </row>
    <row r="179" spans="2:12" ht="15.5" x14ac:dyDescent="0.35">
      <c r="C179" t="s">
        <v>215</v>
      </c>
      <c r="I179" s="6">
        <v>97.49</v>
      </c>
      <c r="J179" s="6">
        <v>21442645.010000002</v>
      </c>
      <c r="K179" s="6">
        <v>12858675.1</v>
      </c>
      <c r="L179" s="6">
        <v>8694766.1300000008</v>
      </c>
    </row>
    <row r="180" spans="2:12" ht="15.5" x14ac:dyDescent="0.35">
      <c r="C180" t="s">
        <v>216</v>
      </c>
      <c r="I180" s="5">
        <v>464000000000</v>
      </c>
      <c r="J180" s="5">
        <v>515000000000</v>
      </c>
      <c r="K180" s="5">
        <v>396000000000</v>
      </c>
      <c r="L180" s="5">
        <v>375000000000</v>
      </c>
    </row>
    <row r="181" spans="2:12" ht="15.5" x14ac:dyDescent="0.35">
      <c r="C181" t="s">
        <v>217</v>
      </c>
      <c r="I181" s="5">
        <v>26000000000</v>
      </c>
      <c r="J181" s="5">
        <v>36000000000</v>
      </c>
      <c r="K181" s="5">
        <v>49000000000</v>
      </c>
      <c r="L181" s="5">
        <v>31000000000</v>
      </c>
    </row>
    <row r="182" spans="2:12" ht="15.5" x14ac:dyDescent="0.35">
      <c r="C182" t="s">
        <v>25</v>
      </c>
      <c r="I182" s="5">
        <v>490000000000</v>
      </c>
      <c r="J182" s="5">
        <v>551000000000</v>
      </c>
      <c r="K182" s="5">
        <v>445000000000</v>
      </c>
      <c r="L182" s="5">
        <v>406000000000</v>
      </c>
    </row>
    <row r="183" spans="2:12" ht="15.5" x14ac:dyDescent="0.35">
      <c r="C183" t="s">
        <v>22</v>
      </c>
      <c r="I183" s="5">
        <v>377000000000</v>
      </c>
      <c r="J183" s="5">
        <v>519000000000</v>
      </c>
      <c r="K183" s="5">
        <v>416000000000</v>
      </c>
      <c r="L183" s="5">
        <v>374000000000</v>
      </c>
    </row>
    <row r="184" spans="2:12" ht="15.5" x14ac:dyDescent="0.35">
      <c r="C184" t="s">
        <v>218</v>
      </c>
      <c r="I184" s="5">
        <v>225000000000</v>
      </c>
      <c r="J184" s="5">
        <v>14000000000</v>
      </c>
      <c r="K184" s="5">
        <v>-14000000000</v>
      </c>
      <c r="L184" s="5">
        <v>-48000000000</v>
      </c>
    </row>
    <row r="185" spans="2:12" ht="15.5" x14ac:dyDescent="0.35">
      <c r="C185" t="s">
        <v>219</v>
      </c>
      <c r="I185" s="5">
        <v>-31000000000</v>
      </c>
      <c r="J185" s="5">
        <v>-97000000000</v>
      </c>
      <c r="K185" s="5">
        <v>-29000000000</v>
      </c>
      <c r="L185" s="5">
        <v>15000000000</v>
      </c>
    </row>
    <row r="186" spans="2:12" ht="15.5" x14ac:dyDescent="0.35">
      <c r="C186" t="s">
        <v>220</v>
      </c>
      <c r="I186" s="5">
        <v>-33000000000</v>
      </c>
      <c r="K186" s="5">
        <v>-14000000000</v>
      </c>
      <c r="L186" s="5">
        <v>-5000000000</v>
      </c>
    </row>
    <row r="187" spans="2:12" ht="15.5" x14ac:dyDescent="0.35">
      <c r="C187" t="s">
        <v>14</v>
      </c>
      <c r="I187" s="5">
        <v>-64000000000</v>
      </c>
      <c r="J187" s="5">
        <v>-97000000000</v>
      </c>
      <c r="K187" s="5">
        <v>-42000000000</v>
      </c>
      <c r="L187" s="5">
        <v>9000000000</v>
      </c>
    </row>
    <row r="188" spans="2:12" ht="15.5" x14ac:dyDescent="0.35">
      <c r="C188" t="s">
        <v>16</v>
      </c>
      <c r="I188" s="6">
        <v>-20.350000000000001</v>
      </c>
      <c r="J188" s="6">
        <v>-32430908.190000001</v>
      </c>
      <c r="K188" s="6">
        <v>-14077550.74</v>
      </c>
      <c r="L188" s="6">
        <v>3112773.26</v>
      </c>
    </row>
    <row r="190" spans="2:12" ht="15.5" x14ac:dyDescent="0.35">
      <c r="B190" t="s">
        <v>221</v>
      </c>
      <c r="C190" t="s">
        <v>222</v>
      </c>
      <c r="D190" s="5">
        <v>3000000000</v>
      </c>
      <c r="E190" s="5">
        <v>29000000000</v>
      </c>
      <c r="F190" s="5">
        <v>11000000000</v>
      </c>
      <c r="G190" s="5">
        <v>1000000000</v>
      </c>
      <c r="H190" s="5">
        <v>12000000000</v>
      </c>
      <c r="I190" s="5">
        <v>41000000000</v>
      </c>
      <c r="J190" s="5">
        <v>9000000000</v>
      </c>
      <c r="K190" s="5">
        <v>7000000000</v>
      </c>
      <c r="L190" s="5">
        <v>9000000000</v>
      </c>
    </row>
    <row r="191" spans="2:12" ht="15.5" x14ac:dyDescent="0.35">
      <c r="C191" t="s">
        <v>43</v>
      </c>
      <c r="D191" s="6">
        <v>0.97</v>
      </c>
      <c r="E191" s="6">
        <v>9.15</v>
      </c>
      <c r="F191" s="6">
        <v>3.58</v>
      </c>
      <c r="G191" s="6">
        <v>0.36</v>
      </c>
      <c r="H191" s="6">
        <v>3.87</v>
      </c>
      <c r="I191" s="6">
        <v>13.09</v>
      </c>
      <c r="J191" s="6">
        <v>2.98</v>
      </c>
      <c r="K191" s="6">
        <v>2.38</v>
      </c>
      <c r="L191" s="6">
        <v>2.81</v>
      </c>
    </row>
    <row r="192" spans="2:12" ht="15.5" x14ac:dyDescent="0.35">
      <c r="C192" t="s">
        <v>229</v>
      </c>
      <c r="D192" s="5">
        <v>92000000000</v>
      </c>
      <c r="E192" s="5">
        <v>404000000000</v>
      </c>
      <c r="F192" s="5">
        <v>136000000000</v>
      </c>
      <c r="G192" s="5">
        <v>96000000000</v>
      </c>
      <c r="H192" s="5">
        <v>369000000000</v>
      </c>
      <c r="I192" s="5">
        <v>635000000000</v>
      </c>
      <c r="J192" s="5">
        <v>530000000000</v>
      </c>
      <c r="K192" s="5">
        <v>468000000000</v>
      </c>
      <c r="L192" s="5">
        <v>379000000000</v>
      </c>
    </row>
    <row r="193" spans="3:9" ht="15.5" x14ac:dyDescent="0.35">
      <c r="C193" t="s">
        <v>234</v>
      </c>
      <c r="I193" s="6">
        <v>942.52</v>
      </c>
    </row>
    <row r="194" spans="3:9" ht="15.5" x14ac:dyDescent="0.35">
      <c r="C194" t="s">
        <v>236</v>
      </c>
      <c r="I194" s="6">
        <v>7.42</v>
      </c>
    </row>
    <row r="195" spans="3:9" ht="15.5" x14ac:dyDescent="0.35">
      <c r="C195" t="s">
        <v>239</v>
      </c>
      <c r="I195" s="6">
        <v>37.07</v>
      </c>
    </row>
    <row r="196" spans="3:9" ht="15.5" x14ac:dyDescent="0.35">
      <c r="C196" t="s">
        <v>240</v>
      </c>
      <c r="I196" s="6">
        <v>503.8</v>
      </c>
    </row>
    <row r="197" spans="3:9" ht="15.5" x14ac:dyDescent="0.35">
      <c r="C197" t="s">
        <v>241</v>
      </c>
      <c r="I197" s="6">
        <v>503.8</v>
      </c>
    </row>
    <row r="198" spans="3:9" ht="15.5" x14ac:dyDescent="0.35">
      <c r="C198" t="s">
        <v>243</v>
      </c>
      <c r="I198" s="5">
        <v>845</v>
      </c>
    </row>
    <row r="199" spans="3:9" ht="15.5" x14ac:dyDescent="0.35">
      <c r="C199" t="s">
        <v>247</v>
      </c>
      <c r="I199" s="6">
        <v>3.87</v>
      </c>
    </row>
    <row r="200" spans="3:9" ht="15.5" x14ac:dyDescent="0.35">
      <c r="C200" t="s">
        <v>249</v>
      </c>
      <c r="D200" s="6">
        <v>21.87</v>
      </c>
    </row>
    <row r="201" spans="3:9" ht="15.5" x14ac:dyDescent="0.35">
      <c r="C201" t="s">
        <v>250</v>
      </c>
      <c r="I201" s="6">
        <v>98.46</v>
      </c>
    </row>
    <row r="202" spans="3:9" ht="15.5" x14ac:dyDescent="0.35">
      <c r="C202" t="s">
        <v>251</v>
      </c>
      <c r="I202" s="6">
        <v>7.24</v>
      </c>
    </row>
    <row r="203" spans="3:9" ht="15.5" x14ac:dyDescent="0.35">
      <c r="C203" t="s">
        <v>252</v>
      </c>
      <c r="D203" s="6">
        <v>1.47</v>
      </c>
    </row>
    <row r="204" spans="3:9" ht="15.5" x14ac:dyDescent="0.35">
      <c r="C204" t="s">
        <v>253</v>
      </c>
      <c r="D204" s="6">
        <v>0.83</v>
      </c>
    </row>
    <row r="205" spans="3:9" ht="15.5" x14ac:dyDescent="0.35">
      <c r="C205" t="s">
        <v>254</v>
      </c>
      <c r="D205" s="6">
        <v>1.59</v>
      </c>
    </row>
    <row r="206" spans="3:9" ht="15.5" x14ac:dyDescent="0.35">
      <c r="C206" t="s">
        <v>255</v>
      </c>
      <c r="D206" s="6">
        <v>7.0000000000000007E-2</v>
      </c>
    </row>
    <row r="207" spans="3:9" ht="15.5" x14ac:dyDescent="0.35">
      <c r="C207" t="s">
        <v>256</v>
      </c>
      <c r="D207" s="6">
        <v>1.64</v>
      </c>
    </row>
    <row r="208" spans="3:9" ht="15.5" x14ac:dyDescent="0.35">
      <c r="C208" t="s">
        <v>257</v>
      </c>
      <c r="D208" s="6">
        <v>0.6</v>
      </c>
    </row>
    <row r="209" spans="3:9" ht="15.5" x14ac:dyDescent="0.35">
      <c r="C209" t="s">
        <v>258</v>
      </c>
      <c r="D209" s="6">
        <v>2.64</v>
      </c>
    </row>
    <row r="210" spans="3:9" ht="15.5" x14ac:dyDescent="0.35">
      <c r="C210" t="s">
        <v>12</v>
      </c>
      <c r="D210" s="5">
        <v>-44000000000</v>
      </c>
    </row>
    <row r="211" spans="3:9" ht="15.5" x14ac:dyDescent="0.35">
      <c r="C211" t="s">
        <v>260</v>
      </c>
      <c r="I211" s="6">
        <v>2.68</v>
      </c>
    </row>
    <row r="212" spans="3:9" ht="15.5" x14ac:dyDescent="0.35">
      <c r="C212" t="s">
        <v>261</v>
      </c>
      <c r="I212" s="5">
        <v>0</v>
      </c>
    </row>
    <row r="213" spans="3:9" ht="15.5" x14ac:dyDescent="0.35">
      <c r="C213" t="s">
        <v>262</v>
      </c>
      <c r="I213" s="5">
        <v>0</v>
      </c>
    </row>
    <row r="214" spans="3:9" ht="15.5" x14ac:dyDescent="0.35">
      <c r="C214" t="s">
        <v>263</v>
      </c>
      <c r="I214" s="5">
        <v>0</v>
      </c>
    </row>
    <row r="215" spans="3:9" ht="15.5" x14ac:dyDescent="0.35">
      <c r="C215" t="s">
        <v>265</v>
      </c>
      <c r="D215" s="6">
        <v>283.7</v>
      </c>
    </row>
    <row r="216" spans="3:9" ht="15.5" x14ac:dyDescent="0.35">
      <c r="C216" t="s">
        <v>266</v>
      </c>
      <c r="D216" s="6">
        <v>375.62</v>
      </c>
    </row>
    <row r="217" spans="3:9" ht="15.5" x14ac:dyDescent="0.35">
      <c r="C217" t="s">
        <v>340</v>
      </c>
      <c r="D217" s="6">
        <v>0.84</v>
      </c>
    </row>
    <row r="218" spans="3:9" ht="15.5" x14ac:dyDescent="0.35">
      <c r="C218" t="s">
        <v>267</v>
      </c>
      <c r="D218" s="6">
        <v>658.48</v>
      </c>
    </row>
    <row r="219" spans="3:9" ht="15.5" x14ac:dyDescent="0.35">
      <c r="C219" t="s">
        <v>268</v>
      </c>
      <c r="D219" s="6">
        <v>0.32</v>
      </c>
    </row>
    <row r="220" spans="3:9" ht="15.5" x14ac:dyDescent="0.35">
      <c r="C220" t="s">
        <v>39</v>
      </c>
      <c r="I220" s="5">
        <v>11406000000000</v>
      </c>
    </row>
    <row r="221" spans="3:9" ht="15.5" x14ac:dyDescent="0.35">
      <c r="C221" t="s">
        <v>271</v>
      </c>
      <c r="I221" s="5">
        <v>11828000000000</v>
      </c>
    </row>
    <row r="222" spans="3:9" ht="15.5" x14ac:dyDescent="0.35">
      <c r="C222" t="s">
        <v>272</v>
      </c>
      <c r="I222" s="5">
        <v>3120000000</v>
      </c>
    </row>
    <row r="223" spans="3:9" ht="15.5" x14ac:dyDescent="0.35">
      <c r="C223" t="s">
        <v>273</v>
      </c>
      <c r="I223" s="6">
        <v>0.20030000000000001</v>
      </c>
    </row>
    <row r="224" spans="3:9" ht="15.5" x14ac:dyDescent="0.35">
      <c r="C224" t="s">
        <v>274</v>
      </c>
      <c r="D224" s="6">
        <v>0.22620000000000001</v>
      </c>
    </row>
    <row r="225" spans="3:9" ht="15.5" x14ac:dyDescent="0.35">
      <c r="C225" t="s">
        <v>275</v>
      </c>
      <c r="D225" s="6">
        <v>0.1157</v>
      </c>
    </row>
    <row r="226" spans="3:9" ht="15.5" x14ac:dyDescent="0.35">
      <c r="C226" t="s">
        <v>276</v>
      </c>
      <c r="D226" s="6">
        <v>3.2799999999999996E-2</v>
      </c>
    </row>
    <row r="227" spans="3:9" ht="15.5" x14ac:dyDescent="0.35">
      <c r="C227" t="s">
        <v>277</v>
      </c>
      <c r="D227" s="6">
        <v>-3.4700000000000002E-2</v>
      </c>
    </row>
    <row r="228" spans="3:9" ht="15.5" x14ac:dyDescent="0.35">
      <c r="C228" t="s">
        <v>278</v>
      </c>
      <c r="D228" s="6">
        <v>-8.4000000000000005E-2</v>
      </c>
    </row>
    <row r="229" spans="3:9" ht="15.5" x14ac:dyDescent="0.35">
      <c r="C229" t="s">
        <v>279</v>
      </c>
      <c r="D229" s="6">
        <v>1.6666999999999998</v>
      </c>
    </row>
    <row r="230" spans="3:9" ht="15.5" x14ac:dyDescent="0.35">
      <c r="C230" t="s">
        <v>286</v>
      </c>
      <c r="I230" s="5">
        <v>4</v>
      </c>
    </row>
    <row r="231" spans="3:9" ht="15.5" x14ac:dyDescent="0.35">
      <c r="C231" t="s">
        <v>287</v>
      </c>
      <c r="I231" s="6">
        <v>0.88</v>
      </c>
    </row>
    <row r="232" spans="3:9" ht="15.5" x14ac:dyDescent="0.35">
      <c r="C232" t="s">
        <v>288</v>
      </c>
      <c r="I232" s="6">
        <v>0.85</v>
      </c>
    </row>
    <row r="233" spans="3:9" ht="15.5" x14ac:dyDescent="0.35">
      <c r="C233" t="s">
        <v>289</v>
      </c>
      <c r="I233" s="6">
        <v>0.05</v>
      </c>
    </row>
    <row r="234" spans="3:9" ht="15.5" x14ac:dyDescent="0.35">
      <c r="C234" t="s">
        <v>290</v>
      </c>
      <c r="I234" s="6">
        <v>0.1</v>
      </c>
    </row>
    <row r="235" spans="3:9" ht="15.5" x14ac:dyDescent="0.35">
      <c r="C235" t="s">
        <v>291</v>
      </c>
      <c r="I235" s="6">
        <v>0.02</v>
      </c>
    </row>
    <row r="236" spans="3:9" ht="15.5" x14ac:dyDescent="0.35">
      <c r="C236" t="s">
        <v>292</v>
      </c>
      <c r="I236" s="6">
        <v>0.26</v>
      </c>
    </row>
    <row r="237" spans="3:9" ht="15.5" x14ac:dyDescent="0.35">
      <c r="C237" t="s">
        <v>295</v>
      </c>
      <c r="I237" s="5">
        <v>14000000000</v>
      </c>
    </row>
    <row r="238" spans="3:9" ht="15.5" x14ac:dyDescent="0.35">
      <c r="C238" t="s">
        <v>297</v>
      </c>
      <c r="D238" s="5">
        <v>68000000000</v>
      </c>
    </row>
    <row r="239" spans="3:9" ht="15.5" x14ac:dyDescent="0.35">
      <c r="C239" t="s">
        <v>298</v>
      </c>
      <c r="D239" s="5">
        <v>813000000000</v>
      </c>
    </row>
    <row r="240" spans="3:9" ht="15.5" x14ac:dyDescent="0.35">
      <c r="C240" t="s">
        <v>299</v>
      </c>
      <c r="D240" s="5">
        <v>504000000000</v>
      </c>
    </row>
    <row r="241" spans="3:9" ht="15.5" x14ac:dyDescent="0.35">
      <c r="C241" t="s">
        <v>206</v>
      </c>
      <c r="D241" s="5">
        <v>226000000000</v>
      </c>
    </row>
    <row r="242" spans="3:9" ht="15.5" x14ac:dyDescent="0.35">
      <c r="C242" t="s">
        <v>205</v>
      </c>
      <c r="I242" s="5">
        <v>308000000000</v>
      </c>
    </row>
    <row r="243" spans="3:9" ht="15.5" x14ac:dyDescent="0.35">
      <c r="C243" t="s">
        <v>204</v>
      </c>
      <c r="D243" s="5">
        <v>20000000000</v>
      </c>
    </row>
    <row r="244" spans="3:9" ht="15.5" x14ac:dyDescent="0.35">
      <c r="C244" t="s">
        <v>203</v>
      </c>
      <c r="D244" s="5">
        <v>469000000000</v>
      </c>
    </row>
    <row r="245" spans="3:9" ht="15.5" x14ac:dyDescent="0.35">
      <c r="C245" t="s">
        <v>23</v>
      </c>
      <c r="D245" s="5">
        <v>490000000000</v>
      </c>
    </row>
    <row r="246" spans="3:9" ht="15.5" x14ac:dyDescent="0.35">
      <c r="C246" t="s">
        <v>20</v>
      </c>
      <c r="D246" s="5">
        <v>421000000000</v>
      </c>
    </row>
    <row r="247" spans="3:9" ht="15.5" x14ac:dyDescent="0.35">
      <c r="C247" t="s">
        <v>300</v>
      </c>
      <c r="I247" s="5">
        <v>308000000000</v>
      </c>
    </row>
    <row r="248" spans="3:9" ht="15.5" x14ac:dyDescent="0.35">
      <c r="C248" t="s">
        <v>301</v>
      </c>
      <c r="I248" s="5">
        <v>23000000000</v>
      </c>
    </row>
    <row r="249" spans="3:9" ht="15.5" x14ac:dyDescent="0.35">
      <c r="C249" t="s">
        <v>303</v>
      </c>
      <c r="I249" s="5">
        <v>-26000000000</v>
      </c>
    </row>
    <row r="250" spans="3:9" ht="15.5" x14ac:dyDescent="0.35">
      <c r="C250" t="s">
        <v>305</v>
      </c>
      <c r="I250" s="5">
        <v>23000000000</v>
      </c>
    </row>
  </sheetData>
  <pageMargins left="0.7" right="0.7" top="0.75" bottom="0.75" header="0.3" footer="0.3"/>
  <ignoredErrors>
    <ignoredError sqref="A1:L251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3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1025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1026</v>
      </c>
      <c r="D2" s="2" vm="141">
        <f ca="1">IFERROR(_xlfn.STOCKHISTORY("XIDX:" &amp; $C$1, D3, , 0, 0, 1), "Libur")</f>
        <v>860</v>
      </c>
      <c r="H2" s="2" vm="141">
        <f ca="1">IFERROR(INDEX(D2:G2,COUNT(D2:G2)),"")</f>
        <v>860</v>
      </c>
      <c r="I2" s="2" vm="142">
        <f ca="1">IFERROR(_xlfn.STOCKHISTORY("XIDX:" &amp; $C$1, I1, , 0, 0, 1), "Libur")</f>
        <v>935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724646000000</v>
      </c>
      <c r="H4" s="2">
        <f>IFERROR(SUM(D4:G4)*(4/MAX(1,COUNT(D4:G4))),"")</f>
        <v>2898584000000</v>
      </c>
      <c r="I4" s="2">
        <f>IFERROR(INDEX(I51:I500,MATCH($C$4,$C$51:$C$500,0)),"")</f>
        <v>2163280000000</v>
      </c>
      <c r="J4" s="2">
        <f>IFERROR(INDEX(J51:J500,MATCH($C$4,$C$51:$C$500,0)),"")</f>
        <v>743980000000</v>
      </c>
      <c r="K4" s="2">
        <f>IFERROR(INDEX(K51:K500,MATCH($C$4,$C$51:$C$500,0)),"")</f>
        <v>323223000000</v>
      </c>
      <c r="L4" s="2">
        <f>IFERROR(INDEX(L51:L500,MATCH($C$4,$C$51:$C$500,0)),"")</f>
        <v>169341000000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-61424000000</v>
      </c>
      <c r="H5" s="2">
        <f>IFERROR(SUM(D5:G5)*(4/MAX(1,COUNT(D5:G5))),"")</f>
        <v>-245696000000</v>
      </c>
      <c r="I5" s="2">
        <f>IFERROR(INDEX(I51:I500,MATCH($C$5,$C$51:$C$500,0)),"")</f>
        <v>176410000000</v>
      </c>
      <c r="J5" s="2">
        <f>IFERROR(INDEX(J51:J500,MATCH($C$5,$C$51:$C$500,0)),"")</f>
        <v>-384957000000</v>
      </c>
      <c r="K5" s="2">
        <f>IFERROR(INDEX(K51:K500,MATCH($C$5,$C$51:$C$500,0)),"")</f>
        <v>-385900000000</v>
      </c>
      <c r="L5" s="2">
        <f>IFERROR(INDEX(L51:L500,MATCH($C$5,$C$51:$C$500,0)),"")</f>
        <v>-141986000000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8103170000000</v>
      </c>
      <c r="H6" s="2">
        <f>IFERROR(INDEX(D6:G6,COUNT(D6:G6)),"")</f>
        <v>8103170000000</v>
      </c>
      <c r="I6" s="2">
        <f>IFERROR(INDEX(I51:I500,MATCH($C$6,$C$51:$C$500,0)),"")</f>
        <v>8164594000000</v>
      </c>
      <c r="J6" s="2">
        <f>IFERROR(INDEX(J51:J500,MATCH($C$6,$C$51:$C$500,0)),"")</f>
        <v>5247532000000</v>
      </c>
      <c r="K6" s="2">
        <f>IFERROR(INDEX(K51:K500,MATCH($C$6,$C$51:$C$500,0)),"")</f>
        <v>4368337000000</v>
      </c>
      <c r="L6" s="2">
        <f>IFERROR(INDEX(L51:L500,MATCH($C$6,$C$51:$C$500,0)),"")</f>
        <v>3545254000000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33.9</v>
      </c>
      <c r="H7" s="3">
        <f>IFERROR(INDEX(D7:G7,COUNT(D7:G7)),"")</f>
        <v>33.9</v>
      </c>
      <c r="I7" s="3">
        <f>IFERROR(INDEX(I51:I500,MATCH($C$7,$C$51:$C$500,0))/1000000000,"")</f>
        <v>33.9</v>
      </c>
      <c r="J7" s="3">
        <f>IFERROR(INDEX(J51:J500,MATCH($C$7,$C$51:$C$500,0))/1000000000,"")</f>
        <v>29.34</v>
      </c>
      <c r="K7" s="3">
        <f>IFERROR(INDEX(K51:K500,MATCH($C$7,$C$51:$C$500,0))/1000000000,"")</f>
        <v>26.41</v>
      </c>
      <c r="L7" s="3">
        <f>IFERROR(INDEX(L51:L500,MATCH($C$7,$C$51:$C$500,0))/1000000000,"")</f>
        <v>23.16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1726000000000</v>
      </c>
      <c r="H8" s="2">
        <f>IFERROR(INDEX(D8:G8,COUNT(D8:G8)),"")</f>
        <v>1726000000000</v>
      </c>
      <c r="I8" s="2">
        <f>IFERROR(INDEX(I51:I500,MATCH($C$8,$C$51:$C$500,0)),"")</f>
        <v>3258000000000</v>
      </c>
      <c r="J8" s="2">
        <f>IFERROR(INDEX(J51:J500,MATCH($C$8,$C$51:$C$500,0)),"")</f>
        <v>652000000000</v>
      </c>
      <c r="K8" s="2">
        <f>IFERROR(INDEX(K51:K500,MATCH($C$8,$C$51:$C$500,0)),"")</f>
        <v>-1630000000000</v>
      </c>
      <c r="L8" s="2">
        <f>IFERROR(INDEX(L51:L500,MATCH($C$8,$C$51:$C$500,0)),"")</f>
        <v>-755000000000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50.92</v>
      </c>
      <c r="H9" s="3">
        <f>IFERROR(INDEX(D9:G9,COUNT(D9:G9)),"")</f>
        <v>50.92</v>
      </c>
      <c r="I9" s="3">
        <f>IFERROR(INDEX(I51:I500,MATCH($C$9,$C$51:$C$500,0)),"")</f>
        <v>96.11</v>
      </c>
      <c r="J9" s="3">
        <f>IFERROR(INDEX(J51:J500,MATCH($C$9,$C$51:$C$500,0)),"")</f>
        <v>22.23</v>
      </c>
      <c r="K9" s="3">
        <f>IFERROR(INDEX(K51:K500,MATCH($C$9,$C$51:$C$500,0)),"")</f>
        <v>-61.73</v>
      </c>
      <c r="L9" s="3">
        <f>IFERROR(INDEX(L51:L500,MATCH($C$9,$C$51:$C$500,0)),"")</f>
        <v>-32.619999999999997</v>
      </c>
    </row>
    <row r="10" spans="1:12" ht="15.5" x14ac:dyDescent="0.35">
      <c r="C10" t="s">
        <v>17</v>
      </c>
      <c r="D10" s="3">
        <f ca="1">IFERROR(IF(D9=0,"",D2/D9),"")</f>
        <v>16.889238020424195</v>
      </c>
      <c r="I10" s="3">
        <f ca="1">IFERROR(IF(I9=0,"",I2/I9),"")</f>
        <v>9.7284361668921022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222000000</v>
      </c>
      <c r="H11" s="2">
        <f>IFERROR(INDEX(D11:G11,COUNT(D11:G11)),"")</f>
        <v>222000000</v>
      </c>
      <c r="I11" s="2">
        <f>IFERROR(INDEX(I51:I500,MATCH($C$11,$C$51:$C$500,0)),"")</f>
        <v>217000000</v>
      </c>
      <c r="J11" s="2">
        <f>IFERROR(INDEX(J51:J500,MATCH($C$11,$C$51:$C$500,0)),"")</f>
        <v>651000000</v>
      </c>
      <c r="K11" s="2">
        <f>IFERROR(INDEX(K51:K500,MATCH($C$11,$C$51:$C$500,0)),"")</f>
        <v>978000000</v>
      </c>
      <c r="L11" s="2">
        <f>IFERROR(INDEX(L51:L500,MATCH($C$11,$C$51:$C$500,0)),"")</f>
        <v>3603000000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>IFERROR(INDEX(I51:I500,MATCH($C$12,$C$51:$C$500,0)),"")</f>
        <v>0</v>
      </c>
      <c r="J12" s="2">
        <f>IFERROR(INDEX(J51:J500,MATCH($C$12,$C$51:$C$500,0)),"")</f>
        <v>0</v>
      </c>
      <c r="K12" s="2">
        <f>IFERROR(INDEX(K51:K500,MATCH($C$12,$C$51:$C$500,0)),"")</f>
        <v>0</v>
      </c>
      <c r="L12" s="2">
        <f>IFERROR(INDEX(L51:L500,MATCH($C$12,$C$51:$C$500,0)),"")</f>
        <v>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</row>
    <row r="15" spans="1:12" ht="15.5" x14ac:dyDescent="0.35">
      <c r="C15" t="s">
        <v>27</v>
      </c>
      <c r="D15" s="2">
        <f>IFERROR(INDEX(D51:D500,MATCH($C$15,$C$51:$C$500,0)),"")</f>
        <v>-22179000000</v>
      </c>
      <c r="H15" s="2">
        <f>IFERROR(SUM(D15:G15)*(4/MAX(1,COUNT(D15:G15))),"")</f>
        <v>-88716000000</v>
      </c>
      <c r="I15" s="2">
        <f>IFERROR(INDEX(I51:I500,MATCH($C$15,$C$51:$C$500,0)),"")</f>
        <v>-43589000000</v>
      </c>
      <c r="J15" s="2">
        <f>IFERROR(INDEX(J51:J500,MATCH($C$15,$C$51:$C$500,0)),"")</f>
        <v>24826000000</v>
      </c>
      <c r="K15" s="2">
        <f>IFERROR(INDEX(K51:K500,MATCH($C$15,$C$51:$C$500,0)),"")</f>
        <v>106271000000</v>
      </c>
      <c r="L15" s="2">
        <f>IFERROR(INDEX(L51:L500,MATCH($C$15,$C$51:$C$500,0)),"")</f>
        <v>44009000000</v>
      </c>
    </row>
    <row r="16" spans="1:12" ht="15.5" x14ac:dyDescent="0.35">
      <c r="C16" t="s">
        <v>28</v>
      </c>
      <c r="D16" s="2">
        <f>IFERROR(INDEX(D51:D500,MATCH($C$16,$C$51:$C$500,0)),"")</f>
        <v>100369000000</v>
      </c>
      <c r="H16" s="2">
        <f>IFERROR(SUM(D16:G16)*(4/MAX(1,COUNT(D16:G16))),"")</f>
        <v>401476000000</v>
      </c>
      <c r="I16" s="2">
        <f>IFERROR(INDEX(I51:I500,MATCH($C$16,$C$51:$C$500,0)),"")</f>
        <v>143273000000</v>
      </c>
      <c r="J16" s="2">
        <f>IFERROR(INDEX(J51:J500,MATCH($C$16,$C$51:$C$500,0)),"")</f>
        <v>-391193000000</v>
      </c>
      <c r="K16" s="2">
        <f>IFERROR(INDEX(K51:K500,MATCH($C$16,$C$51:$C$500,0)),"")</f>
        <v>-491372000000</v>
      </c>
      <c r="L16" s="2">
        <f>IFERROR(INDEX(L51:L500,MATCH($C$16,$C$51:$C$500,0)),"")</f>
        <v>-199196000000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</row>
    <row r="19" spans="1:12" ht="15.5" x14ac:dyDescent="0.35">
      <c r="A19" t="s">
        <v>36</v>
      </c>
      <c r="C19" t="s">
        <v>37</v>
      </c>
    </row>
    <row r="20" spans="1:12" ht="15.5" x14ac:dyDescent="0.35">
      <c r="A20" t="s">
        <v>38</v>
      </c>
      <c r="C20" t="s">
        <v>39</v>
      </c>
      <c r="D20" s="2">
        <f ca="1">IFERROR(D21*D2,"")</f>
        <v>29154000000000</v>
      </c>
      <c r="H20" s="2">
        <f ca="1">IFERROR(H21*H2,"")</f>
        <v>29154000000000</v>
      </c>
      <c r="I20" s="2">
        <f ca="1">IFERROR(I21*I2,"")</f>
        <v>31696500000000</v>
      </c>
      <c r="J20" s="2" t="str">
        <f ca="1">IFERROR(J21*J2,"")</f>
        <v/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33900000000</v>
      </c>
      <c r="H21" s="2">
        <f>IFERROR(INDEX(D21:G21,COUNT(D21:G21)),"")</f>
        <v>33900000000</v>
      </c>
      <c r="I21" s="2">
        <f>IFERROR(INDEX(I51:I500,MATCH($C$7,$C$51:$C$500,0)),"")</f>
        <v>33900000000</v>
      </c>
      <c r="J21" s="2">
        <f>IFERROR(INDEX(J51:J500,MATCH($C$7,$C$51:$C$500,0)),"")</f>
        <v>29340000000</v>
      </c>
      <c r="K21" s="2">
        <f>IFERROR(INDEX(K51:K500,MATCH($C$7,$C$51:$C$500,0)),"")</f>
        <v>26410000000</v>
      </c>
      <c r="L21" s="2">
        <f>IFERROR(INDEX(L51:L500,MATCH($C$7,$C$51:$C$500,0)),"")</f>
        <v>23160000000</v>
      </c>
    </row>
    <row r="23" spans="1:12" ht="15.5" x14ac:dyDescent="0.35">
      <c r="B23" t="s">
        <v>40</v>
      </c>
      <c r="C23" t="s">
        <v>41</v>
      </c>
      <c r="D23" s="3">
        <f>IFERROR(D5/D6*100,"")</f>
        <v>-0.7580243287503533</v>
      </c>
      <c r="H23" s="3">
        <f>IFERROR(H5/H6*100,"")</f>
        <v>-3.0320973150014132</v>
      </c>
      <c r="I23" s="3">
        <f>IFERROR(I5/I6*100,"")</f>
        <v>2.1606708184142409</v>
      </c>
      <c r="J23" s="3">
        <f>IFERROR(J5/J6*100,"")</f>
        <v>-7.3359628869342774</v>
      </c>
      <c r="K23" s="3">
        <f>IFERROR(K5/K6*100,"")</f>
        <v>-8.8340253968501052</v>
      </c>
      <c r="L23" s="3">
        <f>IFERROR(L5/L6*100,"")</f>
        <v>-4.0049598702942015</v>
      </c>
    </row>
    <row r="24" spans="1:12" ht="15.5" x14ac:dyDescent="0.35">
      <c r="C24" t="s">
        <v>42</v>
      </c>
      <c r="D24" s="4" t="str">
        <f>IFERROR(_xlfn.RRI(5,I23,D23),"")</f>
        <v/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43</v>
      </c>
      <c r="C25" t="s">
        <v>44</v>
      </c>
      <c r="D25" s="3">
        <f>IFERROR(INDEX(D51:D500,MATCH($A$25,$C$51:$C$500,0)),"")</f>
        <v>2.31</v>
      </c>
      <c r="H25" s="3">
        <f>IFERROR(INDEX(D25:G25,COUNT(D25:G25)),"")</f>
        <v>2.31</v>
      </c>
      <c r="I25" s="3">
        <f>IFERROR(INDEX(I51:I500,MATCH($C$25,$C$51:$C$500,0)),"")</f>
        <v>2.94</v>
      </c>
      <c r="J25" s="3">
        <f>IFERROR(INDEX(J51:J500,MATCH($C$25,$C$51:$C$500,0)),"")</f>
        <v>-12.49</v>
      </c>
      <c r="K25" s="3">
        <f>IFERROR(INDEX(K51:K500,MATCH($C$25,$C$51:$C$500,0)),"")</f>
        <v>-14.58</v>
      </c>
      <c r="L25" s="3">
        <f>IFERROR(INDEX(L51:L500,MATCH($C$25,$C$51:$C$500,0)),"")</f>
        <v>-6.7</v>
      </c>
    </row>
    <row r="26" spans="1:12" ht="15.5" x14ac:dyDescent="0.35">
      <c r="C26" t="s">
        <v>45</v>
      </c>
      <c r="D26" s="4">
        <f>IFERROR(_xlfn.RRI(5,I25,D25),"")</f>
        <v>-4.7087706305644628E-2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46</v>
      </c>
      <c r="D27" s="3">
        <f>IFERROR(D4/D21,"")</f>
        <v>21.375988200589969</v>
      </c>
      <c r="H27" s="3">
        <f>IFERROR(H4/H21,"")</f>
        <v>85.503952802359876</v>
      </c>
      <c r="I27" s="3">
        <f>IFERROR(I4/I21,"")</f>
        <v>63.813569321533926</v>
      </c>
      <c r="J27" s="3">
        <f>IFERROR(J4/J21,"")</f>
        <v>25.357191547375596</v>
      </c>
      <c r="K27" s="3">
        <f>IFERROR(K4/K21,"")</f>
        <v>12.238659598636881</v>
      </c>
      <c r="L27" s="3">
        <f>IFERROR(L4/L21,"")</f>
        <v>7.3117875647668393</v>
      </c>
    </row>
    <row r="28" spans="1:12" ht="15.5" x14ac:dyDescent="0.35">
      <c r="C28" t="s">
        <v>47</v>
      </c>
      <c r="D28" s="4">
        <f>IFERROR(_xlfn.RRI(5,I27,D27),"")</f>
        <v>-0.19646900658224875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48</v>
      </c>
      <c r="H29" s="4">
        <f>IFERROR(((H25-I25)/I25)*100%,"")</f>
        <v>-0.21428571428571425</v>
      </c>
      <c r="I29" s="4">
        <f>IFERROR(((I25-J25)/J25)*100%,"")</f>
        <v>-1.2353883106485188</v>
      </c>
      <c r="J29" s="4">
        <f>IFERROR(((J25-K25)/K25)*100%,"")</f>
        <v>-0.14334705075445814</v>
      </c>
      <c r="K29" s="4">
        <f>IFERROR(((K25-L25)/L25)*100%,"")</f>
        <v>1.1761194029850746</v>
      </c>
      <c r="L29" s="4" t="str">
        <f>IFERROR(((L25-M25)/M25)*100%,"")</f>
        <v/>
      </c>
    </row>
    <row r="30" spans="1:12" ht="15.5" x14ac:dyDescent="0.35">
      <c r="C30" t="s">
        <v>49</v>
      </c>
      <c r="H30" s="4">
        <f>IFERROR(((H27-I27)/I27)*100%,"")</f>
        <v>0.33990237047446453</v>
      </c>
      <c r="I30" s="4">
        <f>IFERROR(((I27-J27)/J27)*100%,"")</f>
        <v>1.5165866339065639</v>
      </c>
      <c r="J30" s="4">
        <f>IFERROR(((J27-K27)/K27)*100%,"")</f>
        <v>1.0718928689053362</v>
      </c>
      <c r="K30" s="4">
        <f>IFERROR(((K27-L27)/L27)*100%,"")</f>
        <v>0.67382592700190835</v>
      </c>
      <c r="L30" s="4" t="str">
        <f>IFERROR(((L27-M27)/M27)*100%,"")</f>
        <v/>
      </c>
    </row>
    <row r="32" spans="1:12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239.05</v>
      </c>
      <c r="H32" s="3">
        <f>IFERROR(INDEX(D32:G32,COUNT(D32:G32)),"")</f>
        <v>239.05</v>
      </c>
      <c r="I32" s="3">
        <f>IFERROR(INDEX(I51:I500,MATCH($C$32,$C$51:$C$500,0)),"")</f>
        <v>240.86</v>
      </c>
      <c r="J32" s="3">
        <f>IFERROR(INDEX(J51:J500,MATCH($C$32,$C$51:$C$500,0)),"")</f>
        <v>178.85</v>
      </c>
      <c r="K32" s="3">
        <f>IFERROR(INDEX(K51:K500,MATCH($C$32,$C$51:$C$500,0)),"")</f>
        <v>165.41</v>
      </c>
      <c r="L32" s="3">
        <f>IFERROR(INDEX(L51:L500,MATCH($C$32,$C$51:$C$500,0)),"")</f>
        <v>153.06</v>
      </c>
    </row>
    <row r="33" spans="1:12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3.56</v>
      </c>
      <c r="H33" s="3">
        <f>IFERROR(INDEX(D33:G33,COUNT(D33:G33)),"")</f>
        <v>3.56</v>
      </c>
      <c r="I33" s="3">
        <f>IFERROR(INDEX(I51:I500,MATCH($C$33,$C$51:$C$500,0)),"")</f>
        <v>3.88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367.97</v>
      </c>
      <c r="H34" s="3">
        <f>IFERROR(INDEX(D34:G34,COUNT(D34:G34)),"")</f>
        <v>367.97</v>
      </c>
      <c r="I34" s="3">
        <f>IFERROR(INDEX(I51:I500,MATCH($C$34,$C$51:$C$500,0)),"")</f>
        <v>318.02999999999997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39.76</v>
      </c>
      <c r="H35" s="3">
        <f>IFERROR(INDEX(D35:G35,COUNT(D35:G35)),"")</f>
        <v>39.76</v>
      </c>
      <c r="I35" s="3">
        <f>IFERROR(INDEX(I51:I500,MATCH($C$35,$C$51:$C$500,0)),"")</f>
        <v>14.65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66</v>
      </c>
      <c r="E50" t="s">
        <v>67</v>
      </c>
      <c r="F50" t="s">
        <v>69</v>
      </c>
      <c r="G50" t="s">
        <v>668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</row>
    <row r="51" spans="2:12" ht="15.5" x14ac:dyDescent="0.35">
      <c r="B51" t="s">
        <v>71</v>
      </c>
      <c r="C51" t="s">
        <v>5</v>
      </c>
      <c r="D51" s="5">
        <v>724646000000</v>
      </c>
      <c r="E51" s="5">
        <v>1258788000000</v>
      </c>
      <c r="F51" s="5">
        <v>538042000000</v>
      </c>
      <c r="G51" s="5">
        <v>366450000000</v>
      </c>
      <c r="I51" s="5">
        <v>2163280000000</v>
      </c>
      <c r="J51" s="5">
        <v>743980000000</v>
      </c>
      <c r="K51" s="5">
        <v>323223000000</v>
      </c>
      <c r="L51" s="5">
        <v>169341000000</v>
      </c>
    </row>
    <row r="52" spans="2:12" ht="15.5" x14ac:dyDescent="0.35">
      <c r="C52" t="s">
        <v>321</v>
      </c>
      <c r="D52" s="5">
        <v>724646000000</v>
      </c>
      <c r="E52" s="5">
        <v>1258788000000</v>
      </c>
      <c r="F52" s="5">
        <v>538042000000</v>
      </c>
      <c r="G52" s="5">
        <v>366450000000</v>
      </c>
      <c r="I52" s="5">
        <v>2163280000000</v>
      </c>
      <c r="J52" s="5">
        <v>743980000000</v>
      </c>
      <c r="K52" s="5">
        <v>323223000000</v>
      </c>
      <c r="L52" s="5">
        <v>169341000000</v>
      </c>
    </row>
    <row r="53" spans="2:12" ht="15.5" x14ac:dyDescent="0.35">
      <c r="C53" t="s">
        <v>1027</v>
      </c>
    </row>
    <row r="54" spans="2:12" ht="15.5" x14ac:dyDescent="0.35">
      <c r="C54" t="s">
        <v>78</v>
      </c>
      <c r="D54" s="5">
        <v>-139614000000</v>
      </c>
      <c r="E54" s="5">
        <v>26394000000</v>
      </c>
      <c r="F54" s="5">
        <v>35322000000</v>
      </c>
      <c r="G54" s="5">
        <v>15010000000</v>
      </c>
      <c r="I54" s="5">
        <v>76726000000</v>
      </c>
      <c r="J54" s="5">
        <v>-18590000000</v>
      </c>
      <c r="K54" s="5">
        <v>-799000000</v>
      </c>
      <c r="L54" s="5">
        <v>13201000000</v>
      </c>
    </row>
    <row r="55" spans="2:12" ht="15.5" x14ac:dyDescent="0.35">
      <c r="C55" t="s">
        <v>72</v>
      </c>
      <c r="D55" s="5">
        <v>-221323000000</v>
      </c>
      <c r="E55" s="5">
        <v>-347808000000</v>
      </c>
      <c r="F55" s="5">
        <v>-135737000000</v>
      </c>
      <c r="G55" s="5">
        <v>-103461000000</v>
      </c>
      <c r="I55" s="5">
        <v>-587006000000</v>
      </c>
      <c r="J55" s="5">
        <v>-137136000000</v>
      </c>
      <c r="K55" s="5">
        <v>-22119000000</v>
      </c>
      <c r="L55" s="5">
        <v>-17599000000</v>
      </c>
    </row>
    <row r="56" spans="2:12" ht="15.5" x14ac:dyDescent="0.35">
      <c r="C56" t="s">
        <v>1028</v>
      </c>
      <c r="D56" s="5">
        <v>-221323000000</v>
      </c>
      <c r="E56" s="5">
        <v>-347808000000</v>
      </c>
      <c r="F56" s="5">
        <v>-135737000000</v>
      </c>
      <c r="G56" s="5">
        <v>-103461000000</v>
      </c>
      <c r="I56" s="5">
        <v>-587006000000</v>
      </c>
      <c r="J56" s="5">
        <v>-137136000000</v>
      </c>
      <c r="K56" s="5">
        <v>-22119000000</v>
      </c>
      <c r="L56" s="5">
        <v>-17599000000</v>
      </c>
    </row>
    <row r="57" spans="2:12" ht="15.5" x14ac:dyDescent="0.35">
      <c r="C57" t="s">
        <v>1029</v>
      </c>
    </row>
    <row r="58" spans="2:12" ht="15.5" x14ac:dyDescent="0.35">
      <c r="C58" t="s">
        <v>1030</v>
      </c>
      <c r="D58" s="5">
        <v>-221323000000</v>
      </c>
      <c r="E58" s="5">
        <v>-347808000000</v>
      </c>
      <c r="F58" s="5">
        <v>-135737000000</v>
      </c>
      <c r="G58" s="5">
        <v>-103461000000</v>
      </c>
      <c r="I58" s="5">
        <v>-587006000000</v>
      </c>
      <c r="J58" s="5">
        <v>-137136000000</v>
      </c>
      <c r="K58" s="5">
        <v>-22119000000</v>
      </c>
      <c r="L58" s="5">
        <v>-17599000000</v>
      </c>
    </row>
    <row r="59" spans="2:12" ht="15.5" x14ac:dyDescent="0.35">
      <c r="C59" t="s">
        <v>73</v>
      </c>
      <c r="D59" s="5">
        <v>503323000000</v>
      </c>
      <c r="E59" s="5">
        <v>910980000000</v>
      </c>
      <c r="F59" s="5">
        <v>402305000000</v>
      </c>
      <c r="G59" s="5">
        <v>262989000000</v>
      </c>
      <c r="I59" s="5">
        <v>1576274000000</v>
      </c>
      <c r="J59" s="5">
        <v>606844000000</v>
      </c>
      <c r="K59" s="5">
        <v>301104000000</v>
      </c>
      <c r="L59" s="5">
        <v>151742000000</v>
      </c>
    </row>
    <row r="60" spans="2:12" ht="15.5" x14ac:dyDescent="0.35">
      <c r="C60" t="s">
        <v>74</v>
      </c>
      <c r="D60" s="5">
        <v>-402954000000</v>
      </c>
      <c r="E60" s="5">
        <v>-798188000000</v>
      </c>
      <c r="F60" s="5">
        <v>-372075000000</v>
      </c>
      <c r="G60" s="5">
        <v>-262738000000</v>
      </c>
      <c r="I60" s="5">
        <v>-1433001000000</v>
      </c>
      <c r="J60" s="5">
        <v>-998037000000</v>
      </c>
      <c r="K60" s="5">
        <v>-792476000000</v>
      </c>
      <c r="L60" s="5">
        <v>-350938000000</v>
      </c>
    </row>
    <row r="61" spans="2:12" ht="15.5" x14ac:dyDescent="0.35">
      <c r="C61" t="s">
        <v>1031</v>
      </c>
    </row>
    <row r="62" spans="2:12" ht="15.5" x14ac:dyDescent="0.35">
      <c r="C62" t="s">
        <v>1032</v>
      </c>
      <c r="D62" s="5">
        <v>16105000000</v>
      </c>
      <c r="E62" s="5">
        <v>9035000000</v>
      </c>
      <c r="F62" s="5">
        <v>-11557000000</v>
      </c>
      <c r="G62" s="5">
        <v>18045000000</v>
      </c>
      <c r="I62" s="5">
        <v>15523000000</v>
      </c>
      <c r="J62" s="5">
        <v>23756000000</v>
      </c>
      <c r="K62" s="5">
        <v>576000000</v>
      </c>
      <c r="L62" s="5">
        <v>589000000</v>
      </c>
    </row>
    <row r="63" spans="2:12" ht="15.5" x14ac:dyDescent="0.35">
      <c r="C63" t="s">
        <v>1033</v>
      </c>
    </row>
    <row r="64" spans="2:12" ht="15.5" x14ac:dyDescent="0.35">
      <c r="C64" t="s">
        <v>1034</v>
      </c>
    </row>
    <row r="65" spans="3:12" ht="15.5" x14ac:dyDescent="0.35">
      <c r="C65" t="s">
        <v>1035</v>
      </c>
    </row>
    <row r="66" spans="3:12" ht="15.5" x14ac:dyDescent="0.35">
      <c r="C66" t="s">
        <v>1036</v>
      </c>
    </row>
    <row r="67" spans="3:12" ht="15.5" x14ac:dyDescent="0.35">
      <c r="C67" t="s">
        <v>1037</v>
      </c>
      <c r="D67" s="5">
        <v>10280000000</v>
      </c>
      <c r="E67" s="5">
        <v>22312000000</v>
      </c>
      <c r="F67" s="5">
        <v>838000000</v>
      </c>
      <c r="G67" s="5">
        <v>1434000000</v>
      </c>
      <c r="I67" s="5">
        <v>24584000000</v>
      </c>
      <c r="J67" s="5">
        <v>4950000000</v>
      </c>
      <c r="K67" s="5">
        <v>9235000000</v>
      </c>
    </row>
    <row r="68" spans="3:12" ht="15.5" x14ac:dyDescent="0.35">
      <c r="C68" t="s">
        <v>1038</v>
      </c>
      <c r="D68" s="5">
        <v>26389000000</v>
      </c>
      <c r="E68" s="5">
        <v>31447000000</v>
      </c>
      <c r="F68" s="5">
        <v>-10697000000</v>
      </c>
      <c r="G68" s="5">
        <v>19514000000</v>
      </c>
      <c r="I68" s="5">
        <v>40264000000</v>
      </c>
      <c r="J68" s="5">
        <v>31115000000</v>
      </c>
      <c r="K68" s="5">
        <v>14049000000</v>
      </c>
      <c r="L68" s="5">
        <v>2288000000</v>
      </c>
    </row>
    <row r="69" spans="3:12" ht="15.5" x14ac:dyDescent="0.35">
      <c r="C69" t="s">
        <v>1039</v>
      </c>
    </row>
    <row r="70" spans="3:12" ht="15.5" x14ac:dyDescent="0.35">
      <c r="C70" t="s">
        <v>1040</v>
      </c>
      <c r="D70" s="5">
        <v>-125671000000</v>
      </c>
      <c r="E70" s="5">
        <v>-183619000000</v>
      </c>
      <c r="F70" s="5">
        <v>-80674000000</v>
      </c>
      <c r="G70" s="5">
        <v>-55432000000</v>
      </c>
      <c r="I70" s="5">
        <v>-319725000000</v>
      </c>
      <c r="J70" s="5">
        <v>-101886000000</v>
      </c>
      <c r="K70" s="5">
        <v>-112252000000</v>
      </c>
      <c r="L70" s="5">
        <v>-145246000000</v>
      </c>
    </row>
    <row r="71" spans="3:12" ht="15.5" x14ac:dyDescent="0.35">
      <c r="C71" t="s">
        <v>1041</v>
      </c>
      <c r="D71" s="5">
        <v>-119718000000</v>
      </c>
      <c r="E71" s="5">
        <v>-225795000000</v>
      </c>
      <c r="F71" s="5">
        <v>-115906000000</v>
      </c>
      <c r="G71" s="5">
        <v>-98679000000</v>
      </c>
      <c r="I71" s="5">
        <v>-440380000000</v>
      </c>
      <c r="J71" s="5">
        <v>-415934000000</v>
      </c>
      <c r="K71" s="5">
        <v>-414863000000</v>
      </c>
      <c r="L71" s="5">
        <v>-133146000000</v>
      </c>
    </row>
    <row r="72" spans="3:12" ht="15.5" x14ac:dyDescent="0.35">
      <c r="C72" t="s">
        <v>365</v>
      </c>
      <c r="D72" s="5">
        <v>-183954000000</v>
      </c>
      <c r="E72" s="5">
        <v>-420074000000</v>
      </c>
      <c r="F72" s="5">
        <v>-164587000000</v>
      </c>
      <c r="G72" s="5">
        <v>-126913000000</v>
      </c>
      <c r="I72" s="5">
        <v>-711574000000</v>
      </c>
      <c r="J72" s="5">
        <v>-506913000000</v>
      </c>
      <c r="K72" s="5">
        <v>-277130000000</v>
      </c>
      <c r="L72" s="5">
        <v>-74276000000</v>
      </c>
    </row>
    <row r="73" spans="3:12" ht="15.5" x14ac:dyDescent="0.35">
      <c r="C73" t="s">
        <v>1042</v>
      </c>
    </row>
    <row r="74" spans="3:12" ht="15.5" x14ac:dyDescent="0.35">
      <c r="C74" t="s">
        <v>158</v>
      </c>
      <c r="F74" s="5">
        <v>1000000</v>
      </c>
      <c r="G74" s="5">
        <v>-1000000</v>
      </c>
    </row>
    <row r="75" spans="3:12" ht="15.5" x14ac:dyDescent="0.35">
      <c r="C75" t="s">
        <v>1043</v>
      </c>
      <c r="D75" s="5">
        <v>-429343000000</v>
      </c>
      <c r="E75" s="5">
        <v>-829635000000</v>
      </c>
      <c r="F75" s="5">
        <v>-361378000000</v>
      </c>
      <c r="G75" s="5">
        <v>-282252000000</v>
      </c>
      <c r="I75" s="5">
        <v>-1473265000000</v>
      </c>
      <c r="J75" s="5">
        <v>-1029152000000</v>
      </c>
      <c r="K75" s="5">
        <v>-806525000000</v>
      </c>
      <c r="L75" s="5">
        <v>-353226000000</v>
      </c>
    </row>
    <row r="76" spans="3:12" ht="15.5" x14ac:dyDescent="0.35">
      <c r="C76" t="s">
        <v>79</v>
      </c>
      <c r="D76" s="5">
        <v>100369000000</v>
      </c>
      <c r="E76" s="5">
        <v>112792000000</v>
      </c>
      <c r="F76" s="5">
        <v>30230000000</v>
      </c>
      <c r="G76" s="5">
        <v>251000000</v>
      </c>
      <c r="I76" s="5">
        <v>143273000000</v>
      </c>
      <c r="J76" s="5">
        <v>-391193000000</v>
      </c>
      <c r="K76" s="5">
        <v>-491372000000</v>
      </c>
      <c r="L76" s="5">
        <v>-199196000000</v>
      </c>
    </row>
    <row r="77" spans="3:12" ht="15.5" x14ac:dyDescent="0.35">
      <c r="C77" t="s">
        <v>80</v>
      </c>
    </row>
    <row r="78" spans="3:12" ht="15.5" x14ac:dyDescent="0.35">
      <c r="C78" t="s">
        <v>481</v>
      </c>
    </row>
    <row r="79" spans="3:12" ht="15.5" x14ac:dyDescent="0.35">
      <c r="C79" t="s">
        <v>390</v>
      </c>
    </row>
    <row r="80" spans="3:12" ht="15.5" x14ac:dyDescent="0.35">
      <c r="C80" t="s">
        <v>81</v>
      </c>
    </row>
    <row r="81" spans="3:12" ht="15.5" x14ac:dyDescent="0.35">
      <c r="C81" t="s">
        <v>28</v>
      </c>
      <c r="D81" s="5">
        <v>100369000000</v>
      </c>
      <c r="E81" s="5">
        <v>112792000000</v>
      </c>
      <c r="F81" s="5">
        <v>30230000000</v>
      </c>
      <c r="G81" s="5">
        <v>251000000</v>
      </c>
      <c r="I81" s="5">
        <v>143273000000</v>
      </c>
      <c r="J81" s="5">
        <v>-391193000000</v>
      </c>
      <c r="K81" s="5">
        <v>-491372000000</v>
      </c>
      <c r="L81" s="5">
        <v>-199196000000</v>
      </c>
    </row>
    <row r="82" spans="3:12" ht="15.5" x14ac:dyDescent="0.35">
      <c r="C82" t="s">
        <v>27</v>
      </c>
      <c r="D82" s="5">
        <v>-22179000000</v>
      </c>
      <c r="E82" s="5">
        <v>-33616000000</v>
      </c>
      <c r="F82" s="5">
        <v>-9973000000</v>
      </c>
      <c r="I82" s="5">
        <v>-43589000000</v>
      </c>
      <c r="J82" s="5">
        <v>24826000000</v>
      </c>
      <c r="K82" s="5">
        <v>106271000000</v>
      </c>
      <c r="L82" s="5">
        <v>44009000000</v>
      </c>
    </row>
    <row r="83" spans="3:12" ht="15.5" x14ac:dyDescent="0.35">
      <c r="C83" t="s">
        <v>82</v>
      </c>
      <c r="D83" s="5">
        <v>-22179000000</v>
      </c>
      <c r="E83" s="5">
        <v>-33616000000</v>
      </c>
      <c r="F83" s="5">
        <v>-9973000000</v>
      </c>
      <c r="I83" s="5">
        <v>-43589000000</v>
      </c>
      <c r="J83" s="5">
        <v>24826000000</v>
      </c>
      <c r="K83" s="5">
        <v>106271000000</v>
      </c>
      <c r="L83" s="5">
        <v>44009000000</v>
      </c>
    </row>
    <row r="84" spans="3:12" ht="15.5" x14ac:dyDescent="0.35">
      <c r="C84" t="s">
        <v>83</v>
      </c>
    </row>
    <row r="85" spans="3:12" ht="15.5" x14ac:dyDescent="0.35">
      <c r="C85" t="s">
        <v>84</v>
      </c>
      <c r="D85" s="5">
        <v>-22179000000</v>
      </c>
      <c r="E85" s="5">
        <v>-33616000000</v>
      </c>
      <c r="F85" s="5">
        <v>-9973000000</v>
      </c>
      <c r="I85" s="5">
        <v>-43589000000</v>
      </c>
      <c r="J85" s="5">
        <v>24826000000</v>
      </c>
      <c r="K85" s="5">
        <v>106271000000</v>
      </c>
      <c r="L85" s="5">
        <v>44009000000</v>
      </c>
    </row>
    <row r="86" spans="3:12" ht="15.5" x14ac:dyDescent="0.35">
      <c r="C86" t="s">
        <v>85</v>
      </c>
      <c r="D86" s="5">
        <v>78190000000</v>
      </c>
      <c r="E86" s="5">
        <v>79176000000</v>
      </c>
      <c r="F86" s="5">
        <v>20257000000</v>
      </c>
      <c r="G86" s="5">
        <v>251000000</v>
      </c>
      <c r="I86" s="5">
        <v>99684000000</v>
      </c>
      <c r="J86" s="5">
        <v>-366367000000</v>
      </c>
      <c r="K86" s="5">
        <v>-385101000000</v>
      </c>
      <c r="L86" s="5">
        <v>-155187000000</v>
      </c>
    </row>
    <row r="87" spans="3:12" ht="15.5" x14ac:dyDescent="0.35">
      <c r="C87" t="s">
        <v>86</v>
      </c>
      <c r="D87" s="5">
        <v>-139614000000</v>
      </c>
      <c r="E87" s="5">
        <v>26394000000</v>
      </c>
      <c r="F87" s="5">
        <v>35322000000</v>
      </c>
      <c r="G87" s="5">
        <v>15010000000</v>
      </c>
      <c r="I87" s="5">
        <v>76726000000</v>
      </c>
      <c r="J87" s="5">
        <v>-18590000000</v>
      </c>
      <c r="K87" s="5">
        <v>-799000000</v>
      </c>
      <c r="L87" s="5">
        <v>13201000000</v>
      </c>
    </row>
    <row r="88" spans="3:12" ht="15.5" x14ac:dyDescent="0.35">
      <c r="C88" t="s">
        <v>344</v>
      </c>
      <c r="D88" s="5">
        <v>-139614000000</v>
      </c>
      <c r="E88" s="5">
        <v>26394000000</v>
      </c>
      <c r="F88" s="5">
        <v>35322000000</v>
      </c>
      <c r="G88" s="5">
        <v>15010000000</v>
      </c>
      <c r="I88" s="5">
        <v>76726000000</v>
      </c>
      <c r="J88" s="5">
        <v>-18590000000</v>
      </c>
      <c r="K88" s="5">
        <v>-799000000</v>
      </c>
      <c r="L88" s="5">
        <v>13201000000</v>
      </c>
    </row>
    <row r="89" spans="3:12" ht="15.5" x14ac:dyDescent="0.35">
      <c r="C89" t="s">
        <v>87</v>
      </c>
      <c r="D89" s="5">
        <v>-61424000000</v>
      </c>
      <c r="E89" s="5">
        <v>105570000000</v>
      </c>
      <c r="F89" s="5">
        <v>55579000000</v>
      </c>
      <c r="G89" s="5">
        <v>15261000000</v>
      </c>
      <c r="I89" s="5">
        <v>176410000000</v>
      </c>
      <c r="J89" s="5">
        <v>-384957000000</v>
      </c>
      <c r="K89" s="5">
        <v>-385900000000</v>
      </c>
      <c r="L89" s="5">
        <v>-141986000000</v>
      </c>
    </row>
    <row r="90" spans="3:12" ht="15.5" x14ac:dyDescent="0.35">
      <c r="C90" t="s">
        <v>88</v>
      </c>
      <c r="D90" s="5">
        <v>78190000000</v>
      </c>
      <c r="E90" s="5">
        <v>79176000000</v>
      </c>
      <c r="F90" s="5">
        <v>20257000000</v>
      </c>
      <c r="G90" s="5">
        <v>251000000</v>
      </c>
      <c r="I90" s="5">
        <v>99684000000</v>
      </c>
      <c r="J90" s="5">
        <v>-366367000000</v>
      </c>
      <c r="K90" s="5">
        <v>-385101000000</v>
      </c>
      <c r="L90" s="5">
        <v>-155187000000</v>
      </c>
    </row>
    <row r="91" spans="3:12" ht="15.5" x14ac:dyDescent="0.35">
      <c r="C91" t="s">
        <v>7</v>
      </c>
      <c r="D91" s="5">
        <v>-61424000000</v>
      </c>
      <c r="E91" s="5">
        <v>105570000000</v>
      </c>
      <c r="F91" s="5">
        <v>55579000000</v>
      </c>
      <c r="G91" s="5">
        <v>15261000000</v>
      </c>
      <c r="I91" s="5">
        <v>176410000000</v>
      </c>
      <c r="J91" s="5">
        <v>-384957000000</v>
      </c>
      <c r="K91" s="5">
        <v>-385900000000</v>
      </c>
      <c r="L91" s="5">
        <v>-141986000000</v>
      </c>
    </row>
    <row r="92" spans="3:12" ht="15.5" x14ac:dyDescent="0.35">
      <c r="C92" t="s">
        <v>89</v>
      </c>
    </row>
    <row r="93" spans="3:12" ht="15.5" x14ac:dyDescent="0.35">
      <c r="C93" t="s">
        <v>90</v>
      </c>
      <c r="D93" s="5">
        <v>78190000000</v>
      </c>
      <c r="E93" s="5">
        <v>79176000000</v>
      </c>
      <c r="F93" s="5">
        <v>20257000000</v>
      </c>
      <c r="G93" s="5">
        <v>251000000</v>
      </c>
      <c r="I93" s="5">
        <v>99684000000</v>
      </c>
      <c r="J93" s="5">
        <v>-366367000000</v>
      </c>
      <c r="K93" s="5">
        <v>-385101000000</v>
      </c>
      <c r="L93" s="5">
        <v>-155187000000</v>
      </c>
    </row>
    <row r="94" spans="3:12" ht="15.5" x14ac:dyDescent="0.35">
      <c r="C94" t="s">
        <v>91</v>
      </c>
      <c r="D94" s="5">
        <v>-61424000000</v>
      </c>
      <c r="E94" s="5">
        <v>105570000000</v>
      </c>
      <c r="F94" s="5">
        <v>55579000000</v>
      </c>
      <c r="G94" s="5">
        <v>15261000000</v>
      </c>
      <c r="I94" s="5">
        <v>176410000000</v>
      </c>
      <c r="J94" s="5">
        <v>-384957000000</v>
      </c>
      <c r="K94" s="5">
        <v>-385900000000</v>
      </c>
      <c r="L94" s="5">
        <v>-141986000000</v>
      </c>
    </row>
    <row r="95" spans="3:12" ht="15.5" x14ac:dyDescent="0.35">
      <c r="C95" t="s">
        <v>92</v>
      </c>
      <c r="D95" s="5">
        <v>-61424000000</v>
      </c>
      <c r="E95" s="5">
        <v>105570000000</v>
      </c>
      <c r="F95" s="5">
        <v>55579000000</v>
      </c>
      <c r="G95" s="5">
        <v>15261000000</v>
      </c>
      <c r="I95" s="5">
        <v>176410000000</v>
      </c>
      <c r="J95" s="5">
        <v>-384957000000</v>
      </c>
      <c r="K95" s="5">
        <v>-385900000000</v>
      </c>
      <c r="L95" s="5">
        <v>-141986000000</v>
      </c>
    </row>
    <row r="97" spans="2:12" ht="15.5" x14ac:dyDescent="0.35">
      <c r="B97" t="s">
        <v>93</v>
      </c>
      <c r="C97" t="s">
        <v>94</v>
      </c>
    </row>
    <row r="98" spans="2:12" ht="15.5" x14ac:dyDescent="0.35">
      <c r="C98" t="s">
        <v>19</v>
      </c>
      <c r="D98" s="5">
        <v>222000000</v>
      </c>
      <c r="E98" s="5">
        <v>217000000</v>
      </c>
      <c r="F98" s="5">
        <v>211000000</v>
      </c>
      <c r="I98" s="5">
        <v>217000000</v>
      </c>
      <c r="J98" s="5">
        <v>651000000</v>
      </c>
      <c r="K98" s="5">
        <v>978000000</v>
      </c>
      <c r="L98" s="5">
        <v>3603000000</v>
      </c>
    </row>
    <row r="99" spans="2:12" ht="15.5" x14ac:dyDescent="0.35">
      <c r="C99" t="s">
        <v>1044</v>
      </c>
      <c r="D99" s="5">
        <v>1025360000000</v>
      </c>
      <c r="E99" s="5">
        <v>389295000000</v>
      </c>
      <c r="F99" s="5">
        <v>698018000000</v>
      </c>
      <c r="I99" s="5">
        <v>389295000000</v>
      </c>
      <c r="J99" s="5">
        <v>271632000000</v>
      </c>
      <c r="K99" s="5">
        <v>45068000000</v>
      </c>
      <c r="L99" s="5">
        <v>135374000000</v>
      </c>
    </row>
    <row r="100" spans="2:12" ht="15.5" x14ac:dyDescent="0.35">
      <c r="C100" t="s">
        <v>1045</v>
      </c>
    </row>
    <row r="101" spans="2:12" ht="15.5" x14ac:dyDescent="0.35">
      <c r="C101" t="s">
        <v>78</v>
      </c>
      <c r="D101" s="5">
        <v>-70036000000</v>
      </c>
      <c r="E101" s="5">
        <v>69578000000</v>
      </c>
      <c r="F101" s="5">
        <v>44000000000</v>
      </c>
      <c r="I101" s="5">
        <v>69578000000</v>
      </c>
      <c r="J101" s="5">
        <v>-6332000000</v>
      </c>
      <c r="K101" s="5">
        <v>19669000000</v>
      </c>
      <c r="L101" s="5">
        <v>19556000000</v>
      </c>
    </row>
    <row r="102" spans="2:12" ht="15.5" x14ac:dyDescent="0.35">
      <c r="C102" t="s">
        <v>1046</v>
      </c>
      <c r="D102" s="5">
        <v>158587000000</v>
      </c>
      <c r="E102" s="5">
        <v>1808594000000</v>
      </c>
      <c r="F102" s="5">
        <v>274100000000</v>
      </c>
      <c r="I102" s="5">
        <v>1808594000000</v>
      </c>
      <c r="J102" s="5">
        <v>128681000000</v>
      </c>
      <c r="K102" s="5">
        <v>137400000000</v>
      </c>
      <c r="L102" s="5">
        <v>42300000000</v>
      </c>
    </row>
    <row r="103" spans="2:12" ht="15.5" x14ac:dyDescent="0.35">
      <c r="C103" t="s">
        <v>1047</v>
      </c>
    </row>
    <row r="104" spans="2:12" ht="15.5" x14ac:dyDescent="0.35">
      <c r="C104" t="s">
        <v>1048</v>
      </c>
    </row>
    <row r="105" spans="2:12" ht="15.5" x14ac:dyDescent="0.35">
      <c r="C105" t="s">
        <v>97</v>
      </c>
      <c r="D105" s="5">
        <v>90297000000</v>
      </c>
      <c r="E105" s="5">
        <v>45091000000</v>
      </c>
      <c r="F105" s="5">
        <v>40862000000</v>
      </c>
      <c r="I105" s="5">
        <v>45091000000</v>
      </c>
      <c r="J105" s="5">
        <v>137606000000</v>
      </c>
      <c r="K105" s="5">
        <v>416183000000</v>
      </c>
      <c r="L105" s="5">
        <v>417000000</v>
      </c>
    </row>
    <row r="106" spans="2:12" ht="15.5" x14ac:dyDescent="0.35">
      <c r="C106" t="s">
        <v>98</v>
      </c>
      <c r="D106" s="5">
        <v>14353684000000</v>
      </c>
      <c r="E106" s="5">
        <v>11782038000000</v>
      </c>
      <c r="F106" s="5">
        <v>8384342000000</v>
      </c>
      <c r="I106" s="5">
        <v>11782038000000</v>
      </c>
      <c r="J106" s="5">
        <v>4805220000000</v>
      </c>
      <c r="K106" s="5">
        <v>505523000000</v>
      </c>
      <c r="L106" s="5">
        <v>370411000000</v>
      </c>
    </row>
    <row r="107" spans="2:12" ht="15.5" x14ac:dyDescent="0.35">
      <c r="C107" t="s">
        <v>1049</v>
      </c>
      <c r="D107" s="5">
        <v>10995052000000</v>
      </c>
      <c r="E107" s="5">
        <v>9199578000000</v>
      </c>
      <c r="F107" s="5">
        <v>7860727000000</v>
      </c>
      <c r="I107" s="5">
        <v>9199578000000</v>
      </c>
      <c r="J107" s="5">
        <v>6054713000000</v>
      </c>
      <c r="K107" s="5">
        <v>2642234000000</v>
      </c>
      <c r="L107" s="5">
        <v>752334000000</v>
      </c>
    </row>
    <row r="108" spans="2:12" ht="15.5" x14ac:dyDescent="0.35">
      <c r="C108" t="s">
        <v>1050</v>
      </c>
    </row>
    <row r="109" spans="2:12" ht="15.5" x14ac:dyDescent="0.35">
      <c r="C109" t="s">
        <v>106</v>
      </c>
      <c r="D109" s="5">
        <v>69876000000</v>
      </c>
      <c r="E109" s="5">
        <v>75194000000</v>
      </c>
      <c r="F109" s="5">
        <v>82075000000</v>
      </c>
      <c r="I109" s="5">
        <v>75194000000</v>
      </c>
      <c r="J109" s="5">
        <v>84078000000</v>
      </c>
      <c r="K109" s="5">
        <v>41232000000</v>
      </c>
      <c r="L109" s="5">
        <v>236615000000</v>
      </c>
    </row>
    <row r="110" spans="2:12" ht="15.5" x14ac:dyDescent="0.35">
      <c r="C110" t="s">
        <v>109</v>
      </c>
      <c r="D110" s="5">
        <v>111948000000</v>
      </c>
      <c r="E110" s="5">
        <v>134127000000</v>
      </c>
      <c r="F110" s="5">
        <v>175187000000</v>
      </c>
      <c r="I110" s="5">
        <v>134127000000</v>
      </c>
      <c r="J110" s="5">
        <v>199356000000</v>
      </c>
      <c r="K110" s="5">
        <v>167241000000</v>
      </c>
      <c r="L110" s="5">
        <v>60523000000</v>
      </c>
    </row>
    <row r="111" spans="2:12" ht="15.5" x14ac:dyDescent="0.35">
      <c r="C111" t="s">
        <v>369</v>
      </c>
      <c r="D111" s="5">
        <v>470226000000</v>
      </c>
      <c r="E111" s="5">
        <v>432987000000</v>
      </c>
      <c r="F111" s="5">
        <v>298942000000</v>
      </c>
      <c r="I111" s="5">
        <v>432987000000</v>
      </c>
      <c r="J111" s="5">
        <v>229189000000</v>
      </c>
      <c r="K111" s="5">
        <v>131674000000</v>
      </c>
      <c r="L111" s="5">
        <v>58347000000</v>
      </c>
    </row>
    <row r="112" spans="2:12" ht="15.5" x14ac:dyDescent="0.35">
      <c r="C112" t="s">
        <v>111</v>
      </c>
      <c r="D112" s="5">
        <v>23950374000000</v>
      </c>
      <c r="E112" s="5">
        <v>21282312000000</v>
      </c>
      <c r="F112" s="5">
        <v>14876560000000</v>
      </c>
      <c r="I112" s="5">
        <v>21282312000000</v>
      </c>
      <c r="J112" s="5">
        <v>11395094000000</v>
      </c>
      <c r="K112" s="5">
        <v>5556074000000</v>
      </c>
      <c r="L112" s="5">
        <v>3995633000000</v>
      </c>
    </row>
    <row r="113" spans="3:12" ht="15.5" x14ac:dyDescent="0.35">
      <c r="C113" t="s">
        <v>112</v>
      </c>
    </row>
    <row r="114" spans="3:12" ht="15.5" x14ac:dyDescent="0.35">
      <c r="C114" t="s">
        <v>113</v>
      </c>
    </row>
    <row r="115" spans="3:12" ht="15.5" x14ac:dyDescent="0.35">
      <c r="C115" t="s">
        <v>1051</v>
      </c>
      <c r="D115" s="5">
        <v>80105000000</v>
      </c>
      <c r="E115" s="5">
        <v>784359000000</v>
      </c>
      <c r="F115" s="5">
        <v>55931000000</v>
      </c>
      <c r="I115" s="5">
        <v>784359000000</v>
      </c>
      <c r="J115" s="5">
        <v>343915000000</v>
      </c>
      <c r="K115" s="5">
        <v>120000000</v>
      </c>
    </row>
    <row r="116" spans="3:12" ht="15.5" x14ac:dyDescent="0.35">
      <c r="C116" t="s">
        <v>1052</v>
      </c>
      <c r="D116" s="5">
        <v>14443981000000</v>
      </c>
      <c r="E116" s="5">
        <v>11827129000000</v>
      </c>
      <c r="F116" s="5">
        <v>8425204000000</v>
      </c>
      <c r="I116" s="5">
        <v>11827129000000</v>
      </c>
      <c r="J116" s="5">
        <v>4942826000000</v>
      </c>
      <c r="K116" s="5">
        <v>921706000000</v>
      </c>
      <c r="L116" s="5">
        <v>370828000000</v>
      </c>
    </row>
    <row r="117" spans="3:12" ht="15.5" x14ac:dyDescent="0.35">
      <c r="C117" t="s">
        <v>1053</v>
      </c>
      <c r="D117" s="5">
        <v>14443981000000</v>
      </c>
      <c r="E117" s="5">
        <v>11827129000000</v>
      </c>
      <c r="F117" s="5">
        <v>8425204000000</v>
      </c>
      <c r="I117" s="5">
        <v>11827129000000</v>
      </c>
      <c r="J117" s="5">
        <v>4942826000000</v>
      </c>
      <c r="K117" s="5">
        <v>921706000000</v>
      </c>
      <c r="L117" s="5">
        <v>370828000000</v>
      </c>
    </row>
    <row r="118" spans="3:12" ht="15.5" x14ac:dyDescent="0.35">
      <c r="C118" t="s">
        <v>1054</v>
      </c>
    </row>
    <row r="119" spans="3:12" ht="15.5" x14ac:dyDescent="0.35">
      <c r="C119" t="s">
        <v>1055</v>
      </c>
    </row>
    <row r="120" spans="3:12" ht="15.5" x14ac:dyDescent="0.35">
      <c r="C120" t="s">
        <v>1056</v>
      </c>
    </row>
    <row r="121" spans="3:12" ht="15.5" x14ac:dyDescent="0.35">
      <c r="C121" t="s">
        <v>1057</v>
      </c>
    </row>
    <row r="122" spans="3:12" ht="15.5" x14ac:dyDescent="0.35">
      <c r="C122" t="s">
        <v>1058</v>
      </c>
    </row>
    <row r="123" spans="3:12" ht="15.5" x14ac:dyDescent="0.35">
      <c r="C123" t="s">
        <v>1059</v>
      </c>
    </row>
    <row r="124" spans="3:12" ht="15.5" x14ac:dyDescent="0.35">
      <c r="C124" t="s">
        <v>1060</v>
      </c>
    </row>
    <row r="125" spans="3:12" ht="15.5" x14ac:dyDescent="0.35">
      <c r="C125" t="s">
        <v>523</v>
      </c>
    </row>
    <row r="126" spans="3:12" ht="15.5" x14ac:dyDescent="0.35">
      <c r="C126" t="s">
        <v>127</v>
      </c>
      <c r="D126" s="5">
        <v>15847204000000</v>
      </c>
      <c r="E126" s="5">
        <v>13117718000000</v>
      </c>
      <c r="F126" s="5">
        <v>9548300000000</v>
      </c>
      <c r="I126" s="5">
        <v>13117718000000</v>
      </c>
      <c r="J126" s="5">
        <v>6147562000000</v>
      </c>
      <c r="K126" s="5">
        <v>1187737000000</v>
      </c>
      <c r="L126" s="5">
        <v>450379000000</v>
      </c>
    </row>
    <row r="127" spans="3:12" ht="15.5" x14ac:dyDescent="0.35">
      <c r="C127" t="s">
        <v>128</v>
      </c>
    </row>
    <row r="128" spans="3:12" ht="15.5" x14ac:dyDescent="0.35">
      <c r="C128" t="s">
        <v>129</v>
      </c>
      <c r="D128" s="5">
        <v>3389702000000</v>
      </c>
      <c r="E128" s="5">
        <v>3389702000000</v>
      </c>
      <c r="F128" s="5">
        <v>2884691000000</v>
      </c>
      <c r="I128" s="5">
        <v>3389702000000</v>
      </c>
      <c r="J128" s="5">
        <v>2884541000000</v>
      </c>
      <c r="K128" s="5">
        <v>2603925000000</v>
      </c>
      <c r="L128" s="5">
        <v>2316206000000</v>
      </c>
    </row>
    <row r="129" spans="2:12" ht="15.5" x14ac:dyDescent="0.35">
      <c r="C129" t="s">
        <v>130</v>
      </c>
      <c r="D129" s="5">
        <v>5538342000000</v>
      </c>
      <c r="E129" s="5">
        <v>5538342000000</v>
      </c>
      <c r="F129" s="5">
        <v>3312589000000</v>
      </c>
      <c r="I129" s="5">
        <v>5538342000000</v>
      </c>
      <c r="J129" s="5">
        <v>3302851000000</v>
      </c>
      <c r="K129" s="5">
        <v>2319315000000</v>
      </c>
      <c r="L129" s="5">
        <v>1398051000000</v>
      </c>
    </row>
    <row r="130" spans="2:12" ht="15.5" x14ac:dyDescent="0.35">
      <c r="C130" t="s">
        <v>131</v>
      </c>
      <c r="D130" s="5">
        <v>-754838000000</v>
      </c>
      <c r="E130" s="5">
        <v>-833028000000</v>
      </c>
      <c r="F130" s="5">
        <v>-913020000000</v>
      </c>
      <c r="I130" s="5">
        <v>-833028000000</v>
      </c>
      <c r="J130" s="5">
        <v>-933528000000</v>
      </c>
      <c r="K130" s="5">
        <v>-574572000000</v>
      </c>
      <c r="L130" s="5">
        <v>-188559000000</v>
      </c>
    </row>
    <row r="131" spans="2:12" ht="15.5" x14ac:dyDescent="0.35">
      <c r="C131" t="s">
        <v>132</v>
      </c>
      <c r="D131" s="5">
        <v>13100000000</v>
      </c>
      <c r="E131" s="5">
        <v>13100000000</v>
      </c>
      <c r="F131" s="5">
        <v>13100000000</v>
      </c>
      <c r="I131" s="5">
        <v>13100000000</v>
      </c>
      <c r="J131" s="5">
        <v>13100000000</v>
      </c>
      <c r="K131" s="5">
        <v>13100000000</v>
      </c>
      <c r="L131" s="5">
        <v>13100000000</v>
      </c>
    </row>
    <row r="132" spans="2:12" ht="15.5" x14ac:dyDescent="0.35">
      <c r="C132" t="s">
        <v>133</v>
      </c>
      <c r="D132" s="5">
        <v>-767938000000</v>
      </c>
      <c r="E132" s="5">
        <v>-846128000000</v>
      </c>
      <c r="F132" s="5">
        <v>-926120000000</v>
      </c>
      <c r="I132" s="5">
        <v>-846128000000</v>
      </c>
      <c r="J132" s="5">
        <v>-946628000000</v>
      </c>
      <c r="K132" s="5">
        <v>-587672000000</v>
      </c>
      <c r="L132" s="5">
        <v>-201659000000</v>
      </c>
    </row>
    <row r="133" spans="2:12" ht="15.5" x14ac:dyDescent="0.35">
      <c r="C133" t="s">
        <v>134</v>
      </c>
      <c r="D133" s="5">
        <v>-754838000000</v>
      </c>
      <c r="E133" s="5">
        <v>-833028000000</v>
      </c>
      <c r="F133" s="5">
        <v>-913020000000</v>
      </c>
      <c r="I133" s="5">
        <v>-833028000000</v>
      </c>
      <c r="J133" s="5">
        <v>-933528000000</v>
      </c>
      <c r="K133" s="5">
        <v>-574572000000</v>
      </c>
      <c r="L133" s="5">
        <v>-188559000000</v>
      </c>
    </row>
    <row r="134" spans="2:12" ht="15.5" x14ac:dyDescent="0.35">
      <c r="C134" t="s">
        <v>135</v>
      </c>
    </row>
    <row r="135" spans="2:12" ht="15.5" x14ac:dyDescent="0.35">
      <c r="C135" t="s">
        <v>9</v>
      </c>
      <c r="D135" s="5">
        <v>8103170000000</v>
      </c>
      <c r="E135" s="5">
        <v>8164594000000</v>
      </c>
      <c r="F135" s="5">
        <v>5328260000000</v>
      </c>
      <c r="I135" s="5">
        <v>8164594000000</v>
      </c>
      <c r="J135" s="5">
        <v>5247532000000</v>
      </c>
      <c r="K135" s="5">
        <v>4368337000000</v>
      </c>
      <c r="L135" s="5">
        <v>3545254000000</v>
      </c>
    </row>
    <row r="136" spans="2:12" ht="15.5" x14ac:dyDescent="0.35">
      <c r="C136" t="s">
        <v>136</v>
      </c>
      <c r="D136" s="5">
        <v>23950374000000</v>
      </c>
      <c r="E136" s="5">
        <v>21282312000000</v>
      </c>
      <c r="F136" s="5">
        <v>14876560000000</v>
      </c>
      <c r="I136" s="5">
        <v>21282312000000</v>
      </c>
      <c r="J136" s="5">
        <v>11395094000000</v>
      </c>
      <c r="K136" s="5">
        <v>5556074000000</v>
      </c>
      <c r="L136" s="5">
        <v>3995633000000</v>
      </c>
    </row>
    <row r="137" spans="2:12" ht="15.5" x14ac:dyDescent="0.35">
      <c r="C137" t="s">
        <v>137</v>
      </c>
      <c r="D137" s="5">
        <v>33897017650</v>
      </c>
      <c r="E137" s="5">
        <v>33897017650</v>
      </c>
      <c r="F137" s="5">
        <v>33897017650</v>
      </c>
      <c r="I137" s="5">
        <v>33897017650</v>
      </c>
      <c r="J137" s="5">
        <v>29340405350</v>
      </c>
      <c r="K137" s="5">
        <v>26408717026</v>
      </c>
      <c r="L137" s="5">
        <v>23162059576</v>
      </c>
    </row>
    <row r="139" spans="2:12" ht="15.5" x14ac:dyDescent="0.35">
      <c r="B139" t="s">
        <v>138</v>
      </c>
      <c r="C139" t="s">
        <v>139</v>
      </c>
      <c r="D139" s="5">
        <v>1727590000000</v>
      </c>
      <c r="E139" s="5">
        <v>1685681000000</v>
      </c>
      <c r="F139" s="5">
        <v>610717000000</v>
      </c>
      <c r="G139" s="5">
        <v>976951000000</v>
      </c>
      <c r="I139" s="5">
        <v>3273349000000</v>
      </c>
      <c r="J139" s="5">
        <v>682424000000</v>
      </c>
      <c r="K139" s="5">
        <v>-1611717000000</v>
      </c>
      <c r="L139" s="5">
        <v>-743815000000</v>
      </c>
    </row>
    <row r="140" spans="2:12" ht="15.5" x14ac:dyDescent="0.35">
      <c r="C140" t="s">
        <v>498</v>
      </c>
      <c r="D140" s="5">
        <v>667342000000</v>
      </c>
      <c r="E140" s="5">
        <v>1103877000000</v>
      </c>
      <c r="F140" s="5">
        <v>498580000000</v>
      </c>
      <c r="G140" s="5">
        <v>348386000000</v>
      </c>
      <c r="I140" s="5">
        <v>1950843000000</v>
      </c>
      <c r="J140" s="5">
        <v>766799000000</v>
      </c>
      <c r="K140" s="5">
        <v>280141000000</v>
      </c>
      <c r="L140" s="5">
        <v>146363000000</v>
      </c>
    </row>
    <row r="141" spans="2:12" ht="15.5" x14ac:dyDescent="0.35">
      <c r="C141" t="s">
        <v>1061</v>
      </c>
      <c r="D141" s="5">
        <v>1947000000</v>
      </c>
      <c r="E141" s="5">
        <v>12701000000</v>
      </c>
      <c r="F141" s="5">
        <v>6628000000</v>
      </c>
      <c r="G141" s="5">
        <v>259000000</v>
      </c>
      <c r="I141" s="5">
        <v>19588000000</v>
      </c>
      <c r="J141" s="5">
        <v>26452000000</v>
      </c>
      <c r="K141" s="5">
        <v>19456000000</v>
      </c>
      <c r="L141" s="5">
        <v>12532000000</v>
      </c>
    </row>
    <row r="142" spans="2:12" ht="15.5" x14ac:dyDescent="0.35">
      <c r="C142" t="s">
        <v>1031</v>
      </c>
      <c r="D142" s="5">
        <v>4000000</v>
      </c>
      <c r="E142" s="5">
        <v>100000000</v>
      </c>
      <c r="F142" s="5">
        <v>22000000</v>
      </c>
      <c r="G142" s="5">
        <v>35000000</v>
      </c>
      <c r="I142" s="5">
        <v>157000000</v>
      </c>
      <c r="J142" s="5">
        <v>551000000</v>
      </c>
      <c r="K142" s="5">
        <v>2834000000</v>
      </c>
      <c r="L142" s="5">
        <v>2525000000</v>
      </c>
    </row>
    <row r="143" spans="2:12" ht="15.5" x14ac:dyDescent="0.35">
      <c r="C143" t="s">
        <v>1062</v>
      </c>
      <c r="D143" s="5">
        <v>-206587000000</v>
      </c>
      <c r="E143" s="5">
        <v>-332747000000</v>
      </c>
      <c r="F143" s="5">
        <v>-128551000000</v>
      </c>
      <c r="G143" s="5">
        <v>-91075000000</v>
      </c>
      <c r="I143" s="5">
        <v>-552373000000</v>
      </c>
      <c r="J143" s="5">
        <v>-118396000000</v>
      </c>
      <c r="K143" s="5">
        <v>-22454000000</v>
      </c>
      <c r="L143" s="5">
        <v>-18165000000</v>
      </c>
    </row>
    <row r="144" spans="2:12" ht="15.5" x14ac:dyDescent="0.35">
      <c r="C144" t="s">
        <v>1063</v>
      </c>
    </row>
    <row r="145" spans="3:12" ht="15.5" x14ac:dyDescent="0.35">
      <c r="C145" t="s">
        <v>1064</v>
      </c>
    </row>
    <row r="146" spans="3:12" ht="15.5" x14ac:dyDescent="0.35">
      <c r="C146" t="s">
        <v>1065</v>
      </c>
      <c r="D146" s="5">
        <v>-68469000000</v>
      </c>
      <c r="E146" s="5">
        <v>-151369000000</v>
      </c>
      <c r="F146" s="5">
        <v>-141370000000</v>
      </c>
      <c r="G146" s="5">
        <v>-70144000000</v>
      </c>
      <c r="I146" s="5">
        <v>-362883000000</v>
      </c>
      <c r="J146" s="5">
        <v>-373427000000</v>
      </c>
      <c r="K146" s="5">
        <v>-265109000000</v>
      </c>
      <c r="L146" s="5">
        <v>-103507000000</v>
      </c>
    </row>
    <row r="147" spans="3:12" ht="15.5" x14ac:dyDescent="0.35">
      <c r="C147" t="s">
        <v>1066</v>
      </c>
      <c r="E147" s="5">
        <v>3082000000</v>
      </c>
      <c r="F147" s="5">
        <v>-3082000000</v>
      </c>
      <c r="J147" s="5">
        <v>-6408000000</v>
      </c>
      <c r="K147" s="5">
        <v>-7525000000</v>
      </c>
      <c r="L147" s="5">
        <v>-282000000</v>
      </c>
    </row>
    <row r="148" spans="3:12" ht="15.5" x14ac:dyDescent="0.35">
      <c r="C148" t="s">
        <v>1067</v>
      </c>
      <c r="D148" s="5">
        <v>-166757000000</v>
      </c>
      <c r="E148" s="5">
        <v>-487452000000</v>
      </c>
      <c r="F148" s="5">
        <v>-13199000000</v>
      </c>
      <c r="G148" s="5">
        <v>-156364000000</v>
      </c>
      <c r="I148" s="5">
        <v>-657015000000</v>
      </c>
      <c r="J148" s="5">
        <v>-508134000000</v>
      </c>
      <c r="K148" s="5">
        <v>-239944000000</v>
      </c>
      <c r="L148" s="5">
        <v>-84805000000</v>
      </c>
    </row>
    <row r="149" spans="3:12" ht="15.5" x14ac:dyDescent="0.35">
      <c r="C149" t="s">
        <v>1039</v>
      </c>
      <c r="E149" s="5">
        <v>-147000000</v>
      </c>
      <c r="F149" s="5">
        <v>-212000000</v>
      </c>
      <c r="G149" s="5">
        <v>-1227000000</v>
      </c>
      <c r="I149" s="5">
        <v>-1586000000</v>
      </c>
      <c r="J149" s="5">
        <v>-4419000000</v>
      </c>
      <c r="K149" s="5">
        <v>-3309000000</v>
      </c>
      <c r="L149" s="5">
        <v>-3903000000</v>
      </c>
    </row>
    <row r="150" spans="3:12" ht="15.5" x14ac:dyDescent="0.35">
      <c r="C150" t="s">
        <v>1068</v>
      </c>
    </row>
    <row r="151" spans="3:12" ht="15.5" x14ac:dyDescent="0.35">
      <c r="C151" t="s">
        <v>146</v>
      </c>
    </row>
    <row r="152" spans="3:12" ht="15.5" x14ac:dyDescent="0.35">
      <c r="C152" t="s">
        <v>1069</v>
      </c>
    </row>
    <row r="153" spans="3:12" ht="15.5" x14ac:dyDescent="0.35">
      <c r="C153" t="s">
        <v>1070</v>
      </c>
    </row>
    <row r="154" spans="3:12" ht="15.5" x14ac:dyDescent="0.35">
      <c r="C154" t="s">
        <v>1071</v>
      </c>
    </row>
    <row r="155" spans="3:12" ht="15.5" x14ac:dyDescent="0.35">
      <c r="C155" t="s">
        <v>1072</v>
      </c>
    </row>
    <row r="156" spans="3:12" ht="15.5" x14ac:dyDescent="0.35">
      <c r="C156" t="s">
        <v>1073</v>
      </c>
    </row>
    <row r="157" spans="3:12" ht="15.5" x14ac:dyDescent="0.35">
      <c r="C157" t="s">
        <v>1074</v>
      </c>
    </row>
    <row r="158" spans="3:12" ht="15.5" x14ac:dyDescent="0.35">
      <c r="C158" t="s">
        <v>1075</v>
      </c>
    </row>
    <row r="159" spans="3:12" ht="15.5" x14ac:dyDescent="0.35">
      <c r="C159" t="s">
        <v>1076</v>
      </c>
    </row>
    <row r="160" spans="3:12" ht="15.5" x14ac:dyDescent="0.35">
      <c r="C160" t="s">
        <v>1077</v>
      </c>
    </row>
    <row r="161" spans="3:12" ht="15.5" x14ac:dyDescent="0.35">
      <c r="C161" t="s">
        <v>1078</v>
      </c>
      <c r="D161" s="5">
        <v>-1923560000000</v>
      </c>
      <c r="E161" s="5">
        <v>-1504413000000</v>
      </c>
      <c r="F161" s="5">
        <v>-789934000000</v>
      </c>
      <c r="G161" s="5">
        <v>-1182604000000</v>
      </c>
      <c r="I161" s="5">
        <v>-3476951000000</v>
      </c>
      <c r="J161" s="5">
        <v>-3532536000000</v>
      </c>
      <c r="K161" s="5">
        <v>-2018856000000</v>
      </c>
      <c r="L161" s="5">
        <v>-334111000000</v>
      </c>
    </row>
    <row r="162" spans="3:12" ht="15.5" x14ac:dyDescent="0.35">
      <c r="C162" t="s">
        <v>1079</v>
      </c>
    </row>
    <row r="163" spans="3:12" ht="15.5" x14ac:dyDescent="0.35">
      <c r="C163" t="s">
        <v>1080</v>
      </c>
    </row>
    <row r="164" spans="3:12" ht="15.5" x14ac:dyDescent="0.35">
      <c r="C164" t="s">
        <v>1081</v>
      </c>
    </row>
    <row r="165" spans="3:12" ht="15.5" x14ac:dyDescent="0.35">
      <c r="C165" t="s">
        <v>677</v>
      </c>
      <c r="D165" s="5">
        <v>50818000000</v>
      </c>
      <c r="E165" s="5">
        <v>-150362000000</v>
      </c>
      <c r="F165" s="5">
        <v>155494000000</v>
      </c>
      <c r="G165" s="5">
        <v>-222667000000</v>
      </c>
      <c r="I165" s="5">
        <v>-217535000000</v>
      </c>
      <c r="J165" s="5">
        <v>-81089000000</v>
      </c>
      <c r="K165" s="5">
        <v>27769000000</v>
      </c>
      <c r="L165" s="5">
        <v>4930000000</v>
      </c>
    </row>
    <row r="166" spans="3:12" ht="15.5" x14ac:dyDescent="0.35">
      <c r="C166" t="s">
        <v>1051</v>
      </c>
      <c r="D166" s="5">
        <v>-1264000000</v>
      </c>
      <c r="E166" s="5">
        <v>354715000000</v>
      </c>
      <c r="F166" s="5">
        <v>-419335000000</v>
      </c>
      <c r="G166" s="5">
        <v>131351000000</v>
      </c>
      <c r="I166" s="5">
        <v>66731000000</v>
      </c>
      <c r="J166" s="5">
        <v>343795000000</v>
      </c>
      <c r="K166" s="5">
        <v>120000000</v>
      </c>
    </row>
    <row r="167" spans="3:12" ht="15.5" x14ac:dyDescent="0.35">
      <c r="C167" t="s">
        <v>1082</v>
      </c>
      <c r="D167" s="5">
        <v>2616853000000</v>
      </c>
      <c r="E167" s="5">
        <v>3401925000000</v>
      </c>
      <c r="F167" s="5">
        <v>1340922000000</v>
      </c>
      <c r="G167" s="5">
        <v>2141456000000</v>
      </c>
      <c r="I167" s="5">
        <v>6884303000000</v>
      </c>
      <c r="J167" s="5">
        <v>4021121000000</v>
      </c>
      <c r="K167" s="5">
        <v>550878000000</v>
      </c>
      <c r="L167" s="5">
        <v>-371678000000</v>
      </c>
    </row>
    <row r="168" spans="3:12" ht="15.5" x14ac:dyDescent="0.35">
      <c r="C168" t="s">
        <v>1083</v>
      </c>
    </row>
    <row r="169" spans="3:12" ht="15.5" x14ac:dyDescent="0.35">
      <c r="C169" t="s">
        <v>1084</v>
      </c>
    </row>
    <row r="170" spans="3:12" ht="15.5" x14ac:dyDescent="0.35">
      <c r="C170" t="s">
        <v>1085</v>
      </c>
    </row>
    <row r="171" spans="3:12" ht="15.5" x14ac:dyDescent="0.35">
      <c r="C171" t="s">
        <v>1086</v>
      </c>
      <c r="D171" s="5">
        <v>-5588000000</v>
      </c>
      <c r="E171" s="5">
        <v>-2203000000</v>
      </c>
      <c r="F171" s="5">
        <v>18892000000</v>
      </c>
      <c r="G171" s="5">
        <v>1087000000</v>
      </c>
      <c r="I171" s="5">
        <v>17776000000</v>
      </c>
      <c r="J171" s="5">
        <v>96462000000</v>
      </c>
      <c r="K171" s="5">
        <v>79252000000</v>
      </c>
      <c r="L171" s="5">
        <v>18875000000</v>
      </c>
    </row>
    <row r="172" spans="3:12" ht="15.5" x14ac:dyDescent="0.35">
      <c r="C172" t="s">
        <v>523</v>
      </c>
    </row>
    <row r="173" spans="3:12" ht="15.5" x14ac:dyDescent="0.35">
      <c r="C173" t="s">
        <v>1087</v>
      </c>
    </row>
    <row r="174" spans="3:12" ht="15.5" x14ac:dyDescent="0.35">
      <c r="C174" t="s">
        <v>1088</v>
      </c>
      <c r="D174" s="5">
        <v>643476000000</v>
      </c>
      <c r="E174" s="5">
        <v>-599597000000</v>
      </c>
      <c r="F174" s="5">
        <v>166559000000</v>
      </c>
      <c r="G174" s="5">
        <v>-36587000000</v>
      </c>
      <c r="I174" s="5">
        <v>-469625000000</v>
      </c>
      <c r="J174" s="5">
        <v>469625000000</v>
      </c>
    </row>
    <row r="175" spans="3:12" ht="15.5" x14ac:dyDescent="0.35">
      <c r="C175" t="s">
        <v>1089</v>
      </c>
    </row>
    <row r="176" spans="3:12" ht="15.5" x14ac:dyDescent="0.35">
      <c r="C176" t="s">
        <v>1090</v>
      </c>
      <c r="D176" s="5">
        <v>119277000000</v>
      </c>
      <c r="E176" s="5">
        <v>37571000000</v>
      </c>
      <c r="F176" s="5">
        <v>-80699000000</v>
      </c>
      <c r="G176" s="5">
        <v>115047000000</v>
      </c>
      <c r="I176" s="5">
        <v>71919000000</v>
      </c>
      <c r="J176" s="5">
        <v>-417972000000</v>
      </c>
      <c r="K176" s="5">
        <v>-14970000000</v>
      </c>
      <c r="L176" s="5">
        <v>-12589000000</v>
      </c>
    </row>
    <row r="177" spans="3:12" ht="15.5" x14ac:dyDescent="0.35">
      <c r="C177" t="s">
        <v>158</v>
      </c>
      <c r="D177" s="5">
        <v>-1000000</v>
      </c>
    </row>
    <row r="178" spans="3:12" ht="15.5" x14ac:dyDescent="0.35">
      <c r="C178" t="s">
        <v>1091</v>
      </c>
      <c r="D178" s="5">
        <v>1500110000000</v>
      </c>
      <c r="E178" s="5">
        <v>1537636000000</v>
      </c>
      <c r="F178" s="5">
        <v>391901000000</v>
      </c>
      <c r="G178" s="5">
        <v>947081000000</v>
      </c>
      <c r="I178" s="5">
        <v>2876618000000</v>
      </c>
      <c r="J178" s="5">
        <v>899406000000</v>
      </c>
      <c r="K178" s="5">
        <v>-1375807000000</v>
      </c>
      <c r="L178" s="5">
        <v>-694573000000</v>
      </c>
    </row>
    <row r="179" spans="3:12" ht="15.5" x14ac:dyDescent="0.35">
      <c r="C179" t="s">
        <v>159</v>
      </c>
      <c r="D179" s="5">
        <v>-2505000000</v>
      </c>
      <c r="E179" s="5">
        <v>2733864000000</v>
      </c>
      <c r="F179" s="5">
        <v>-2355000000</v>
      </c>
      <c r="G179" s="5">
        <v>-2505000000</v>
      </c>
      <c r="I179" s="5">
        <v>2729004000000</v>
      </c>
      <c r="J179" s="5">
        <v>1248814000000</v>
      </c>
      <c r="K179" s="5">
        <v>1182743000000</v>
      </c>
      <c r="L179" s="5">
        <v>1736883000000</v>
      </c>
    </row>
    <row r="180" spans="3:12" ht="15.5" x14ac:dyDescent="0.35">
      <c r="C180" t="s">
        <v>160</v>
      </c>
      <c r="D180" s="5">
        <v>-2671477000000</v>
      </c>
      <c r="E180" s="5">
        <v>-2839021000000</v>
      </c>
      <c r="F180" s="5">
        <v>-787629000000</v>
      </c>
      <c r="G180" s="5">
        <v>-129219000000</v>
      </c>
      <c r="I180" s="5">
        <v>-3755869000000</v>
      </c>
      <c r="J180" s="5">
        <v>-2193115000000</v>
      </c>
      <c r="K180" s="5">
        <v>102108000000</v>
      </c>
      <c r="L180" s="5">
        <v>-1790771000000</v>
      </c>
    </row>
    <row r="181" spans="3:12" ht="15.5" x14ac:dyDescent="0.35">
      <c r="C181" t="s">
        <v>1092</v>
      </c>
      <c r="D181" s="5">
        <v>-4729445000000</v>
      </c>
      <c r="E181" s="5">
        <v>-9120616000000</v>
      </c>
      <c r="F181" s="5">
        <v>-1789889000000</v>
      </c>
      <c r="G181" s="5">
        <v>-2699926000000</v>
      </c>
      <c r="I181" s="5">
        <v>-13610431000000</v>
      </c>
      <c r="J181" s="5">
        <v>-6144922000000</v>
      </c>
      <c r="K181" s="5">
        <v>-1231744000000</v>
      </c>
      <c r="L181" s="5">
        <v>-1770942000000</v>
      </c>
    </row>
    <row r="182" spans="3:12" ht="15.5" x14ac:dyDescent="0.35">
      <c r="C182" t="s">
        <v>1093</v>
      </c>
      <c r="D182" s="5">
        <v>2109491000000</v>
      </c>
      <c r="E182" s="5">
        <v>6438337000000</v>
      </c>
      <c r="F182" s="5">
        <v>1160821000000</v>
      </c>
      <c r="G182" s="5">
        <v>2581853000000</v>
      </c>
      <c r="I182" s="5">
        <v>10181011000000</v>
      </c>
      <c r="J182" s="5">
        <v>3818998000000</v>
      </c>
      <c r="K182" s="5">
        <v>1439235000000</v>
      </c>
      <c r="L182" s="5">
        <v>34110000000</v>
      </c>
    </row>
    <row r="183" spans="3:12" ht="15.5" x14ac:dyDescent="0.35">
      <c r="C183" t="s">
        <v>1094</v>
      </c>
    </row>
    <row r="184" spans="3:12" ht="15.5" x14ac:dyDescent="0.35">
      <c r="C184" t="s">
        <v>1095</v>
      </c>
    </row>
    <row r="185" spans="3:12" ht="15.5" x14ac:dyDescent="0.35">
      <c r="C185" t="s">
        <v>702</v>
      </c>
    </row>
    <row r="186" spans="3:12" ht="15.5" x14ac:dyDescent="0.35">
      <c r="C186" t="s">
        <v>1096</v>
      </c>
    </row>
    <row r="187" spans="3:12" ht="15.5" x14ac:dyDescent="0.35">
      <c r="C187" t="s">
        <v>1097</v>
      </c>
    </row>
    <row r="188" spans="3:12" ht="15.5" x14ac:dyDescent="0.35">
      <c r="C188" t="s">
        <v>161</v>
      </c>
      <c r="D188" s="5">
        <v>-1708000000</v>
      </c>
      <c r="E188" s="5">
        <v>-2818000000</v>
      </c>
      <c r="F188" s="5">
        <v>-10107000000</v>
      </c>
      <c r="G188" s="5">
        <v>-2743000000</v>
      </c>
      <c r="I188" s="5">
        <v>-15668000000</v>
      </c>
      <c r="J188" s="5">
        <v>-30311000000</v>
      </c>
      <c r="K188" s="5">
        <v>-18571000000</v>
      </c>
      <c r="L188" s="5">
        <v>-11627000000</v>
      </c>
    </row>
    <row r="189" spans="3:12" ht="15.5" x14ac:dyDescent="0.35">
      <c r="C189" t="s">
        <v>1098</v>
      </c>
      <c r="K189" s="5">
        <v>-3403000000</v>
      </c>
      <c r="L189" s="5">
        <v>-585000000</v>
      </c>
    </row>
    <row r="190" spans="3:12" ht="15.5" x14ac:dyDescent="0.35">
      <c r="C190" t="s">
        <v>376</v>
      </c>
      <c r="D190" s="5">
        <v>-49816000000</v>
      </c>
      <c r="E190" s="5">
        <v>-153924000000</v>
      </c>
      <c r="F190" s="5">
        <v>-148454000000</v>
      </c>
      <c r="G190" s="5">
        <v>-8403000000</v>
      </c>
      <c r="I190" s="5">
        <v>-310781000000</v>
      </c>
      <c r="J190" s="5">
        <v>-42170000000</v>
      </c>
      <c r="K190" s="5">
        <v>-83409000000</v>
      </c>
      <c r="L190" s="5">
        <v>-41727000000</v>
      </c>
    </row>
    <row r="191" spans="3:12" ht="15.5" x14ac:dyDescent="0.35">
      <c r="C191" t="s">
        <v>352</v>
      </c>
      <c r="J191" s="5">
        <v>7319000000</v>
      </c>
    </row>
    <row r="192" spans="3:12" ht="15.5" x14ac:dyDescent="0.35">
      <c r="C192" t="s">
        <v>1099</v>
      </c>
      <c r="J192" s="5">
        <v>197971000000</v>
      </c>
    </row>
    <row r="193" spans="3:12" ht="15.5" x14ac:dyDescent="0.35">
      <c r="C193" t="s">
        <v>1100</v>
      </c>
    </row>
    <row r="194" spans="3:12" ht="15.5" x14ac:dyDescent="0.35">
      <c r="C194" t="s">
        <v>1101</v>
      </c>
    </row>
    <row r="195" spans="3:12" ht="15.5" x14ac:dyDescent="0.35">
      <c r="C195" t="s">
        <v>165</v>
      </c>
    </row>
    <row r="196" spans="3:12" ht="15.5" x14ac:dyDescent="0.35">
      <c r="C196" t="s">
        <v>1102</v>
      </c>
    </row>
    <row r="197" spans="3:12" ht="15.5" x14ac:dyDescent="0.35">
      <c r="C197" t="s">
        <v>1103</v>
      </c>
    </row>
    <row r="198" spans="3:12" ht="15.5" x14ac:dyDescent="0.35">
      <c r="C198" t="s">
        <v>1104</v>
      </c>
    </row>
    <row r="199" spans="3:12" ht="15.5" x14ac:dyDescent="0.35">
      <c r="C199" t="s">
        <v>1105</v>
      </c>
    </row>
    <row r="200" spans="3:12" ht="15.5" x14ac:dyDescent="0.35">
      <c r="C200" t="s">
        <v>170</v>
      </c>
      <c r="D200" s="5">
        <v>-2505000000</v>
      </c>
      <c r="E200" s="5">
        <v>2733864000000</v>
      </c>
      <c r="F200" s="5">
        <v>-2355000000</v>
      </c>
      <c r="G200" s="5">
        <v>-2505000000</v>
      </c>
      <c r="I200" s="5">
        <v>2729004000000</v>
      </c>
      <c r="J200" s="5">
        <v>1248814000000</v>
      </c>
      <c r="K200" s="5">
        <v>1182743000000</v>
      </c>
      <c r="L200" s="5">
        <v>1736883000000</v>
      </c>
    </row>
    <row r="201" spans="3:12" ht="15.5" x14ac:dyDescent="0.35">
      <c r="C201" t="s">
        <v>1106</v>
      </c>
    </row>
    <row r="202" spans="3:12" ht="15.5" x14ac:dyDescent="0.35">
      <c r="C202" t="s">
        <v>1107</v>
      </c>
    </row>
    <row r="203" spans="3:12" ht="15.5" x14ac:dyDescent="0.35">
      <c r="C203" t="s">
        <v>379</v>
      </c>
      <c r="E203" s="5">
        <v>2798199000000</v>
      </c>
      <c r="F203" s="5">
        <v>150000000</v>
      </c>
      <c r="I203" s="5">
        <v>2798349000000</v>
      </c>
      <c r="J203" s="5">
        <v>1257750000000</v>
      </c>
      <c r="K203" s="5">
        <v>1189767000000</v>
      </c>
      <c r="L203" s="5">
        <v>1736883000000</v>
      </c>
    </row>
    <row r="204" spans="3:12" ht="15.5" x14ac:dyDescent="0.35">
      <c r="C204" t="s">
        <v>185</v>
      </c>
      <c r="D204" s="5">
        <v>-2504000000</v>
      </c>
      <c r="E204" s="5">
        <v>-5009000000</v>
      </c>
      <c r="F204" s="5">
        <v>-2505000000</v>
      </c>
      <c r="G204" s="5">
        <v>-2505000000</v>
      </c>
      <c r="I204" s="5">
        <v>-10019000000</v>
      </c>
      <c r="J204" s="5">
        <v>-8936000000</v>
      </c>
      <c r="K204" s="5">
        <v>-7024000000</v>
      </c>
    </row>
    <row r="205" spans="3:12" ht="15.5" x14ac:dyDescent="0.35">
      <c r="C205" t="s">
        <v>1108</v>
      </c>
    </row>
    <row r="206" spans="3:12" ht="15.5" x14ac:dyDescent="0.35">
      <c r="C206" t="s">
        <v>1109</v>
      </c>
    </row>
    <row r="207" spans="3:12" ht="15.5" x14ac:dyDescent="0.35">
      <c r="C207" t="s">
        <v>1110</v>
      </c>
    </row>
    <row r="208" spans="3:12" ht="15.5" x14ac:dyDescent="0.35">
      <c r="C208" t="s">
        <v>533</v>
      </c>
    </row>
    <row r="209" spans="2:12" ht="15.5" x14ac:dyDescent="0.35">
      <c r="C209" t="s">
        <v>1111</v>
      </c>
    </row>
    <row r="210" spans="2:12" ht="15.5" x14ac:dyDescent="0.35">
      <c r="C210" t="s">
        <v>797</v>
      </c>
      <c r="E210" s="5">
        <v>-59326000000</v>
      </c>
      <c r="I210" s="5">
        <v>-59326000000</v>
      </c>
    </row>
    <row r="211" spans="2:12" ht="15.5" x14ac:dyDescent="0.35">
      <c r="C211" t="s">
        <v>1112</v>
      </c>
    </row>
    <row r="212" spans="2:12" ht="15.5" x14ac:dyDescent="0.35">
      <c r="C212" t="s">
        <v>1113</v>
      </c>
    </row>
    <row r="213" spans="2:12" ht="15.5" x14ac:dyDescent="0.35">
      <c r="C213" t="s">
        <v>187</v>
      </c>
      <c r="D213" s="5">
        <v>-946392000000</v>
      </c>
      <c r="E213" s="5">
        <v>1580524000000</v>
      </c>
      <c r="F213" s="5">
        <v>-179267000000</v>
      </c>
      <c r="G213" s="5">
        <v>845227000000</v>
      </c>
      <c r="I213" s="5">
        <v>2246484000000</v>
      </c>
      <c r="J213" s="5">
        <v>-261877000000</v>
      </c>
      <c r="K213" s="5">
        <v>-326866000000</v>
      </c>
      <c r="L213" s="5">
        <v>-797703000000</v>
      </c>
    </row>
    <row r="214" spans="2:12" ht="15.5" x14ac:dyDescent="0.35">
      <c r="C214" t="s">
        <v>188</v>
      </c>
      <c r="D214" s="5">
        <v>2678100000000</v>
      </c>
      <c r="G214" s="5">
        <v>431617000000</v>
      </c>
      <c r="I214" s="5">
        <v>431617000000</v>
      </c>
      <c r="J214" s="5">
        <v>693494000000</v>
      </c>
      <c r="K214" s="5">
        <v>1020360000000</v>
      </c>
      <c r="L214" s="5">
        <v>1818063000000</v>
      </c>
    </row>
    <row r="215" spans="2:12" ht="15.5" x14ac:dyDescent="0.35">
      <c r="C215" t="s">
        <v>339</v>
      </c>
    </row>
    <row r="216" spans="2:12" ht="15.5" x14ac:dyDescent="0.35">
      <c r="C216" t="s">
        <v>189</v>
      </c>
      <c r="D216" s="5">
        <v>1731708000000</v>
      </c>
      <c r="E216" s="5">
        <v>1580524000000</v>
      </c>
      <c r="F216" s="5">
        <v>-179267000000</v>
      </c>
      <c r="G216" s="5">
        <v>1276844000000</v>
      </c>
      <c r="I216" s="5">
        <v>2678101000000</v>
      </c>
      <c r="J216" s="5">
        <v>431617000000</v>
      </c>
      <c r="K216" s="5">
        <v>693494000000</v>
      </c>
      <c r="L216" s="5">
        <v>1020360000000</v>
      </c>
    </row>
    <row r="218" spans="2:12" ht="15.5" x14ac:dyDescent="0.35">
      <c r="B218" t="s">
        <v>190</v>
      </c>
      <c r="C218" t="s">
        <v>11</v>
      </c>
      <c r="D218" s="5">
        <v>33900000000</v>
      </c>
      <c r="E218" s="5">
        <v>33900000000</v>
      </c>
      <c r="F218" s="5">
        <v>33900000000</v>
      </c>
      <c r="I218" s="5">
        <v>33900000000</v>
      </c>
      <c r="J218" s="5">
        <v>29340000000</v>
      </c>
      <c r="K218" s="5">
        <v>26410000000</v>
      </c>
      <c r="L218" s="5">
        <v>23160000000</v>
      </c>
    </row>
    <row r="219" spans="2:12" ht="15.5" x14ac:dyDescent="0.35">
      <c r="C219" t="s">
        <v>191</v>
      </c>
      <c r="D219" s="6">
        <v>2.31</v>
      </c>
      <c r="E219" s="6">
        <v>2.34</v>
      </c>
      <c r="F219" s="6">
        <v>0.6</v>
      </c>
    </row>
    <row r="220" spans="2:12" ht="15.5" x14ac:dyDescent="0.35">
      <c r="C220" t="s">
        <v>192</v>
      </c>
      <c r="D220" s="6">
        <v>367.97</v>
      </c>
      <c r="E220" s="6">
        <v>399.57</v>
      </c>
      <c r="F220" s="5">
        <v>0</v>
      </c>
      <c r="G220" s="5">
        <v>0</v>
      </c>
    </row>
    <row r="221" spans="2:12" ht="15.5" x14ac:dyDescent="0.35">
      <c r="C221" t="s">
        <v>59</v>
      </c>
      <c r="D221" s="6">
        <v>39.76</v>
      </c>
      <c r="E221" s="6">
        <v>25.18</v>
      </c>
      <c r="F221" s="5">
        <v>0</v>
      </c>
      <c r="G221" s="5">
        <v>0</v>
      </c>
    </row>
    <row r="222" spans="2:12" ht="15.5" x14ac:dyDescent="0.35">
      <c r="C222" t="s">
        <v>193</v>
      </c>
      <c r="D222" s="5">
        <v>118550000000</v>
      </c>
      <c r="E222" s="5">
        <v>142110000000</v>
      </c>
      <c r="F222" s="5">
        <v>54620000000</v>
      </c>
    </row>
    <row r="223" spans="2:12" ht="15.5" x14ac:dyDescent="0.35">
      <c r="C223" t="s">
        <v>194</v>
      </c>
      <c r="D223" s="6">
        <v>3.3E-3</v>
      </c>
      <c r="E223" s="6">
        <v>3.7000000000000002E-3</v>
      </c>
      <c r="F223" s="6">
        <v>1.4000000000000002E-3</v>
      </c>
      <c r="G223" s="5">
        <v>0</v>
      </c>
    </row>
    <row r="224" spans="2:12" ht="15.5" x14ac:dyDescent="0.35">
      <c r="C224" t="s">
        <v>195</v>
      </c>
      <c r="D224" s="6">
        <v>9.5999999999999992E-3</v>
      </c>
      <c r="E224" s="6">
        <v>9.7000000000000003E-3</v>
      </c>
      <c r="F224" s="6">
        <v>3.8E-3</v>
      </c>
      <c r="G224" s="5">
        <v>0</v>
      </c>
    </row>
    <row r="225" spans="3:7" ht="15.5" x14ac:dyDescent="0.35">
      <c r="C225" t="s">
        <v>196</v>
      </c>
      <c r="D225" s="6">
        <v>4.4000000000000003E-3</v>
      </c>
      <c r="E225" s="6">
        <v>1.06E-2</v>
      </c>
      <c r="F225" s="6">
        <v>4.0999999999999995E-3</v>
      </c>
      <c r="G225" s="5">
        <v>0</v>
      </c>
    </row>
    <row r="226" spans="3:7" ht="15.5" x14ac:dyDescent="0.35">
      <c r="C226" t="s">
        <v>197</v>
      </c>
    </row>
    <row r="227" spans="3:7" ht="15.5" x14ac:dyDescent="0.35">
      <c r="C227" t="s">
        <v>198</v>
      </c>
      <c r="D227" s="5">
        <v>8103000000000</v>
      </c>
      <c r="E227" s="5">
        <v>8165000000000</v>
      </c>
      <c r="F227" s="5">
        <v>5328000000000</v>
      </c>
    </row>
    <row r="228" spans="3:7" ht="15.5" x14ac:dyDescent="0.35">
      <c r="C228" t="s">
        <v>199</v>
      </c>
      <c r="D228" s="6">
        <v>3.56</v>
      </c>
      <c r="E228" s="6">
        <v>3.88</v>
      </c>
      <c r="F228" s="5">
        <v>0</v>
      </c>
    </row>
    <row r="229" spans="3:7" ht="15.5" x14ac:dyDescent="0.35">
      <c r="C229" t="s">
        <v>200</v>
      </c>
      <c r="D229" s="6">
        <v>239.05</v>
      </c>
      <c r="E229" s="6">
        <v>240.86</v>
      </c>
      <c r="F229" s="6">
        <v>157.19</v>
      </c>
    </row>
    <row r="230" spans="3:7" ht="15.5" x14ac:dyDescent="0.35">
      <c r="C230" t="s">
        <v>201</v>
      </c>
      <c r="D230" s="6">
        <v>3.77</v>
      </c>
      <c r="E230" s="6">
        <v>4.0999999999999996</v>
      </c>
      <c r="F230" s="5">
        <v>0</v>
      </c>
    </row>
    <row r="231" spans="3:7" ht="15.5" x14ac:dyDescent="0.35">
      <c r="C231" t="s">
        <v>202</v>
      </c>
      <c r="D231" s="6">
        <v>225.18</v>
      </c>
      <c r="E231" s="6">
        <v>228.09</v>
      </c>
      <c r="F231" s="6">
        <v>148.37</v>
      </c>
    </row>
    <row r="232" spans="3:7" ht="15.5" x14ac:dyDescent="0.35">
      <c r="C232" t="s">
        <v>203</v>
      </c>
    </row>
    <row r="233" spans="3:7" ht="15.5" x14ac:dyDescent="0.35">
      <c r="C233" t="s">
        <v>204</v>
      </c>
    </row>
    <row r="234" spans="3:7" ht="15.5" x14ac:dyDescent="0.35">
      <c r="C234" t="s">
        <v>205</v>
      </c>
      <c r="D234" s="5">
        <v>8103000000000</v>
      </c>
      <c r="E234" s="5">
        <v>8165000000000</v>
      </c>
      <c r="F234" s="5">
        <v>5328000000000</v>
      </c>
    </row>
    <row r="235" spans="3:7" ht="15.5" x14ac:dyDescent="0.35">
      <c r="C235" t="s">
        <v>23</v>
      </c>
    </row>
    <row r="236" spans="3:7" ht="15.5" x14ac:dyDescent="0.35">
      <c r="C236" t="s">
        <v>20</v>
      </c>
    </row>
    <row r="237" spans="3:7" ht="15.5" x14ac:dyDescent="0.35">
      <c r="C237" t="s">
        <v>206</v>
      </c>
    </row>
    <row r="238" spans="3:7" ht="15.5" x14ac:dyDescent="0.35">
      <c r="C238" t="s">
        <v>207</v>
      </c>
      <c r="D238" s="5">
        <v>1728000000000</v>
      </c>
      <c r="E238" s="5">
        <v>1686000000000</v>
      </c>
      <c r="F238" s="5">
        <v>611000000000</v>
      </c>
      <c r="G238" s="5">
        <v>977000000000</v>
      </c>
    </row>
    <row r="239" spans="3:7" ht="15.5" x14ac:dyDescent="0.35">
      <c r="C239" t="s">
        <v>208</v>
      </c>
      <c r="D239" s="5">
        <v>-2000000000</v>
      </c>
      <c r="E239" s="5">
        <v>-3000000000</v>
      </c>
      <c r="F239" s="5">
        <v>-10000000000</v>
      </c>
      <c r="G239" s="5">
        <v>-3000000000</v>
      </c>
    </row>
    <row r="240" spans="3:7" ht="15.5" x14ac:dyDescent="0.35">
      <c r="C240" t="s">
        <v>12</v>
      </c>
      <c r="D240" s="5">
        <v>1726000000000</v>
      </c>
      <c r="E240" s="5">
        <v>1683000000000</v>
      </c>
      <c r="F240" s="5">
        <v>601000000000</v>
      </c>
      <c r="G240" s="5">
        <v>974000000000</v>
      </c>
    </row>
    <row r="241" spans="3:12" ht="15.5" x14ac:dyDescent="0.35">
      <c r="C241" t="s">
        <v>15</v>
      </c>
      <c r="D241" s="6">
        <v>50.92</v>
      </c>
      <c r="E241" s="6">
        <v>49.65</v>
      </c>
      <c r="F241" s="6">
        <v>17.72</v>
      </c>
      <c r="G241" s="5">
        <v>0</v>
      </c>
    </row>
    <row r="242" spans="3:12" ht="15.5" x14ac:dyDescent="0.35">
      <c r="C242" t="s">
        <v>44</v>
      </c>
      <c r="I242" s="6">
        <v>2.94</v>
      </c>
      <c r="J242" s="6">
        <v>-12.49</v>
      </c>
      <c r="K242" s="6">
        <v>-14.58</v>
      </c>
      <c r="L242" s="6">
        <v>-6.7</v>
      </c>
    </row>
    <row r="243" spans="3:12" ht="15.5" x14ac:dyDescent="0.35">
      <c r="C243" t="s">
        <v>58</v>
      </c>
      <c r="I243" s="6">
        <v>318.02999999999997</v>
      </c>
      <c r="J243" s="5">
        <v>0</v>
      </c>
      <c r="K243" s="5">
        <v>0</v>
      </c>
      <c r="L243" s="5">
        <v>0</v>
      </c>
    </row>
    <row r="244" spans="3:12" ht="15.5" x14ac:dyDescent="0.35">
      <c r="C244" t="s">
        <v>61</v>
      </c>
      <c r="I244" s="6">
        <v>14.65</v>
      </c>
      <c r="J244" s="5">
        <v>0</v>
      </c>
      <c r="K244" s="5">
        <v>0</v>
      </c>
      <c r="L244" s="5">
        <v>0</v>
      </c>
    </row>
    <row r="245" spans="3:12" ht="15.5" x14ac:dyDescent="0.35">
      <c r="C245" t="s">
        <v>209</v>
      </c>
      <c r="I245" s="5">
        <v>196980000000</v>
      </c>
    </row>
    <row r="246" spans="3:12" ht="15.5" x14ac:dyDescent="0.35">
      <c r="C246" t="s">
        <v>210</v>
      </c>
      <c r="I246" s="6">
        <v>4.6999999999999993E-3</v>
      </c>
      <c r="J246" s="6">
        <v>-3.2199999999999999E-2</v>
      </c>
      <c r="K246" s="6">
        <v>-6.93E-2</v>
      </c>
      <c r="L246" s="6">
        <v>-3.8800000000000001E-2</v>
      </c>
    </row>
    <row r="247" spans="3:12" ht="15.5" x14ac:dyDescent="0.35">
      <c r="C247" t="s">
        <v>211</v>
      </c>
      <c r="I247" s="6">
        <v>1.2199999999999999E-2</v>
      </c>
      <c r="J247" s="6">
        <v>-6.9800000000000001E-2</v>
      </c>
      <c r="K247" s="6">
        <v>-8.8200000000000001E-2</v>
      </c>
      <c r="L247" s="6">
        <v>-4.3799999999999999E-2</v>
      </c>
    </row>
    <row r="248" spans="3:12" ht="15.5" x14ac:dyDescent="0.35">
      <c r="C248" t="s">
        <v>212</v>
      </c>
      <c r="I248" s="6">
        <v>8.8000000000000005E-3</v>
      </c>
      <c r="J248" s="6">
        <v>-4.6199999999999998E-2</v>
      </c>
      <c r="K248" s="6">
        <v>-0.10289999999999999</v>
      </c>
      <c r="L248" s="6">
        <v>-9.9700000000000011E-2</v>
      </c>
    </row>
    <row r="249" spans="3:12" ht="15.5" x14ac:dyDescent="0.35">
      <c r="C249" t="s">
        <v>213</v>
      </c>
    </row>
    <row r="250" spans="3:12" ht="15.5" x14ac:dyDescent="0.35">
      <c r="C250" t="s">
        <v>55</v>
      </c>
      <c r="I250" s="6">
        <v>3.88</v>
      </c>
      <c r="J250" s="5">
        <v>0</v>
      </c>
      <c r="K250" s="5">
        <v>0</v>
      </c>
      <c r="L250" s="5">
        <v>0</v>
      </c>
    </row>
    <row r="251" spans="3:12" ht="15.5" x14ac:dyDescent="0.35">
      <c r="C251" t="s">
        <v>52</v>
      </c>
      <c r="I251" s="6">
        <v>240.86</v>
      </c>
      <c r="J251" s="6">
        <v>178.85</v>
      </c>
      <c r="K251" s="6">
        <v>165.41</v>
      </c>
      <c r="L251" s="6">
        <v>153.06</v>
      </c>
    </row>
    <row r="252" spans="3:12" ht="15.5" x14ac:dyDescent="0.35">
      <c r="C252" t="s">
        <v>214</v>
      </c>
      <c r="I252" s="6">
        <v>4.0999999999999996</v>
      </c>
      <c r="J252" s="5">
        <v>0</v>
      </c>
      <c r="K252" s="5">
        <v>0</v>
      </c>
      <c r="L252" s="5">
        <v>0</v>
      </c>
    </row>
    <row r="253" spans="3:12" ht="15.5" x14ac:dyDescent="0.35">
      <c r="C253" t="s">
        <v>215</v>
      </c>
      <c r="I253" s="6">
        <v>228.09</v>
      </c>
      <c r="J253" s="6">
        <v>171.04</v>
      </c>
      <c r="K253" s="6">
        <v>160.43</v>
      </c>
      <c r="L253" s="6">
        <v>150.54</v>
      </c>
    </row>
    <row r="254" spans="3:12" ht="15.5" x14ac:dyDescent="0.35">
      <c r="C254" t="s">
        <v>216</v>
      </c>
    </row>
    <row r="255" spans="3:12" ht="15.5" x14ac:dyDescent="0.35">
      <c r="C255" t="s">
        <v>217</v>
      </c>
    </row>
    <row r="256" spans="3:12" ht="15.5" x14ac:dyDescent="0.35">
      <c r="C256" t="s">
        <v>25</v>
      </c>
    </row>
    <row r="257" spans="2:12" ht="15.5" x14ac:dyDescent="0.35">
      <c r="C257" t="s">
        <v>22</v>
      </c>
    </row>
    <row r="258" spans="2:12" ht="15.5" x14ac:dyDescent="0.35">
      <c r="C258" t="s">
        <v>218</v>
      </c>
    </row>
    <row r="259" spans="2:12" ht="15.5" x14ac:dyDescent="0.35">
      <c r="C259" t="s">
        <v>219</v>
      </c>
      <c r="I259" s="5">
        <v>3273000000000</v>
      </c>
      <c r="J259" s="5">
        <v>682000000000</v>
      </c>
      <c r="K259" s="5">
        <v>-1612000000000</v>
      </c>
      <c r="L259" s="5">
        <v>-744000000000</v>
      </c>
    </row>
    <row r="260" spans="2:12" ht="15.5" x14ac:dyDescent="0.35">
      <c r="C260" t="s">
        <v>220</v>
      </c>
      <c r="I260" s="5">
        <v>-16000000000</v>
      </c>
      <c r="J260" s="5">
        <v>-30000000000</v>
      </c>
      <c r="K260" s="5">
        <v>-19000000000</v>
      </c>
      <c r="L260" s="5">
        <v>-12000000000</v>
      </c>
    </row>
    <row r="261" spans="2:12" ht="15.5" x14ac:dyDescent="0.35">
      <c r="C261" t="s">
        <v>14</v>
      </c>
      <c r="I261" s="5">
        <v>3258000000000</v>
      </c>
      <c r="J261" s="5">
        <v>652000000000</v>
      </c>
      <c r="K261" s="5">
        <v>-1630000000000</v>
      </c>
      <c r="L261" s="5">
        <v>-755000000000</v>
      </c>
    </row>
    <row r="262" spans="2:12" ht="15.5" x14ac:dyDescent="0.35">
      <c r="C262" t="s">
        <v>16</v>
      </c>
      <c r="I262" s="6">
        <v>96.11</v>
      </c>
      <c r="J262" s="6">
        <v>22.23</v>
      </c>
      <c r="K262" s="6">
        <v>-61.73</v>
      </c>
      <c r="L262" s="6">
        <v>-32.619999999999997</v>
      </c>
    </row>
    <row r="264" spans="2:12" ht="15.5" x14ac:dyDescent="0.35">
      <c r="B264" t="s">
        <v>221</v>
      </c>
      <c r="C264" t="s">
        <v>222</v>
      </c>
      <c r="D264" s="5">
        <v>78000000000</v>
      </c>
      <c r="E264" s="5">
        <v>79000000000</v>
      </c>
      <c r="F264" s="5">
        <v>20000000000</v>
      </c>
      <c r="G264" s="5">
        <v>251000000</v>
      </c>
      <c r="H264" s="5">
        <v>313000000000</v>
      </c>
      <c r="I264" s="5">
        <v>100000000000</v>
      </c>
      <c r="J264" s="5">
        <v>-366000000000</v>
      </c>
      <c r="K264" s="5">
        <v>-385000000000</v>
      </c>
      <c r="L264" s="5">
        <v>-155000000000</v>
      </c>
    </row>
    <row r="265" spans="2:12" ht="15.5" x14ac:dyDescent="0.35">
      <c r="C265" t="s">
        <v>43</v>
      </c>
      <c r="D265" s="6">
        <v>2.31</v>
      </c>
      <c r="E265" s="6">
        <v>2.34</v>
      </c>
      <c r="F265" s="6">
        <v>0.6</v>
      </c>
      <c r="G265" s="6">
        <v>0.01</v>
      </c>
      <c r="H265" s="6">
        <v>9.23</v>
      </c>
      <c r="I265" s="6">
        <v>2.94</v>
      </c>
      <c r="J265" s="6">
        <v>-10.81</v>
      </c>
      <c r="K265" s="6">
        <v>-11.36</v>
      </c>
      <c r="L265" s="6">
        <v>-4.58</v>
      </c>
    </row>
    <row r="266" spans="2:12" ht="15.5" x14ac:dyDescent="0.35">
      <c r="C266" t="s">
        <v>229</v>
      </c>
      <c r="D266" s="5">
        <v>725000000000</v>
      </c>
      <c r="E266" s="5">
        <v>1259000000000</v>
      </c>
      <c r="F266" s="5">
        <v>538000000000</v>
      </c>
      <c r="G266" s="5">
        <v>366000000000</v>
      </c>
      <c r="H266" s="5">
        <v>2899000000000</v>
      </c>
      <c r="I266" s="5">
        <v>2163000000000</v>
      </c>
      <c r="J266" s="5">
        <v>744000000000</v>
      </c>
      <c r="K266" s="5">
        <v>323000000000</v>
      </c>
      <c r="L266" s="5">
        <v>169000000000</v>
      </c>
    </row>
    <row r="267" spans="2:12" ht="15.5" x14ac:dyDescent="0.35">
      <c r="C267" t="s">
        <v>230</v>
      </c>
      <c r="H267" s="5">
        <v>538000000000</v>
      </c>
      <c r="I267" s="5">
        <v>904000000000</v>
      </c>
    </row>
    <row r="268" spans="2:12" ht="15.5" x14ac:dyDescent="0.35">
      <c r="C268" t="s">
        <v>234</v>
      </c>
      <c r="I268" s="6">
        <v>61.23</v>
      </c>
    </row>
    <row r="269" spans="2:12" ht="15.5" x14ac:dyDescent="0.35">
      <c r="C269" t="s">
        <v>236</v>
      </c>
      <c r="I269" s="6">
        <v>7.42</v>
      </c>
    </row>
    <row r="270" spans="2:12" ht="15.5" x14ac:dyDescent="0.35">
      <c r="C270" t="s">
        <v>238</v>
      </c>
      <c r="I270" s="6">
        <v>35.6</v>
      </c>
    </row>
    <row r="271" spans="2:12" ht="15.5" x14ac:dyDescent="0.35">
      <c r="C271" t="s">
        <v>239</v>
      </c>
      <c r="I271" s="6">
        <v>2.36</v>
      </c>
    </row>
    <row r="272" spans="2:12" ht="15.5" x14ac:dyDescent="0.35">
      <c r="C272" t="s">
        <v>240</v>
      </c>
      <c r="I272" s="6">
        <v>31.36</v>
      </c>
    </row>
    <row r="273" spans="3:9" ht="15.5" x14ac:dyDescent="0.35">
      <c r="C273" t="s">
        <v>241</v>
      </c>
      <c r="I273" s="6">
        <v>31.36</v>
      </c>
    </row>
    <row r="274" spans="3:9" ht="15.5" x14ac:dyDescent="0.35">
      <c r="C274" t="s">
        <v>243</v>
      </c>
      <c r="I274" s="5">
        <v>266</v>
      </c>
    </row>
    <row r="275" spans="3:9" ht="15.5" x14ac:dyDescent="0.35">
      <c r="C275" t="s">
        <v>247</v>
      </c>
      <c r="I275" s="6">
        <v>9.23</v>
      </c>
    </row>
    <row r="276" spans="3:9" ht="15.5" x14ac:dyDescent="0.35">
      <c r="C276" t="s">
        <v>248</v>
      </c>
      <c r="I276" s="6">
        <v>15.87</v>
      </c>
    </row>
    <row r="277" spans="3:9" ht="15.5" x14ac:dyDescent="0.35">
      <c r="C277" t="s">
        <v>249</v>
      </c>
      <c r="D277" s="6">
        <v>0.01</v>
      </c>
    </row>
    <row r="278" spans="3:9" ht="15.5" x14ac:dyDescent="0.35">
      <c r="C278" t="s">
        <v>250</v>
      </c>
      <c r="I278" s="6">
        <v>239.05</v>
      </c>
    </row>
    <row r="279" spans="3:9" ht="15.5" x14ac:dyDescent="0.35">
      <c r="C279" t="s">
        <v>251</v>
      </c>
      <c r="I279" s="6">
        <v>18.02</v>
      </c>
    </row>
    <row r="280" spans="3:9" ht="15.5" x14ac:dyDescent="0.35">
      <c r="C280" t="s">
        <v>256</v>
      </c>
      <c r="D280" s="6">
        <v>1.96</v>
      </c>
    </row>
    <row r="281" spans="3:9" ht="15.5" x14ac:dyDescent="0.35">
      <c r="C281" t="s">
        <v>258</v>
      </c>
      <c r="D281" s="6">
        <v>2.96</v>
      </c>
    </row>
    <row r="282" spans="3:9" ht="15.5" x14ac:dyDescent="0.35">
      <c r="C282" t="s">
        <v>12</v>
      </c>
      <c r="D282" s="5">
        <v>1726000000000</v>
      </c>
    </row>
    <row r="283" spans="3:9" ht="15.5" x14ac:dyDescent="0.35">
      <c r="C283" t="s">
        <v>260</v>
      </c>
      <c r="I283" s="6">
        <v>0.43</v>
      </c>
    </row>
    <row r="284" spans="3:9" ht="15.5" x14ac:dyDescent="0.35">
      <c r="C284" t="s">
        <v>261</v>
      </c>
      <c r="I284" s="5">
        <v>0</v>
      </c>
    </row>
    <row r="285" spans="3:9" ht="15.5" x14ac:dyDescent="0.35">
      <c r="C285" t="s">
        <v>262</v>
      </c>
      <c r="I285" s="5">
        <v>0</v>
      </c>
    </row>
    <row r="286" spans="3:9" ht="15.5" x14ac:dyDescent="0.35">
      <c r="C286" t="s">
        <v>263</v>
      </c>
      <c r="I286" s="5">
        <v>0</v>
      </c>
    </row>
    <row r="287" spans="3:9" ht="15.5" x14ac:dyDescent="0.35">
      <c r="C287" t="s">
        <v>269</v>
      </c>
      <c r="I287" s="6">
        <v>0.02</v>
      </c>
    </row>
    <row r="288" spans="3:9" ht="15.5" x14ac:dyDescent="0.35">
      <c r="C288" t="s">
        <v>39</v>
      </c>
      <c r="I288" s="5">
        <v>19152000000000</v>
      </c>
    </row>
    <row r="289" spans="3:9" ht="15.5" x14ac:dyDescent="0.35">
      <c r="C289" t="s">
        <v>271</v>
      </c>
      <c r="I289" s="5">
        <v>19152000000000</v>
      </c>
    </row>
    <row r="290" spans="3:9" ht="15.5" x14ac:dyDescent="0.35">
      <c r="C290" t="s">
        <v>272</v>
      </c>
      <c r="I290" s="5">
        <v>33900000000</v>
      </c>
    </row>
    <row r="291" spans="3:9" ht="15.5" x14ac:dyDescent="0.35">
      <c r="C291" t="s">
        <v>273</v>
      </c>
      <c r="I291" s="6">
        <v>0.1134</v>
      </c>
    </row>
    <row r="292" spans="3:9" ht="15.5" x14ac:dyDescent="0.35">
      <c r="C292" t="s">
        <v>274</v>
      </c>
      <c r="D292" s="6">
        <v>0.69459999999999988</v>
      </c>
    </row>
    <row r="293" spans="3:9" ht="15.5" x14ac:dyDescent="0.35">
      <c r="C293" t="s">
        <v>275</v>
      </c>
      <c r="D293" s="6">
        <v>0.13849999999999998</v>
      </c>
    </row>
    <row r="294" spans="3:9" ht="15.5" x14ac:dyDescent="0.35">
      <c r="C294" t="s">
        <v>276</v>
      </c>
      <c r="D294" s="6">
        <v>0.1079</v>
      </c>
    </row>
    <row r="295" spans="3:9" ht="15.5" x14ac:dyDescent="0.35">
      <c r="C295" t="s">
        <v>277</v>
      </c>
      <c r="D295" s="6">
        <v>0.97750000000000004</v>
      </c>
    </row>
    <row r="296" spans="3:9" ht="15.5" x14ac:dyDescent="0.35">
      <c r="C296" t="s">
        <v>278</v>
      </c>
      <c r="D296" s="6">
        <v>0.91390000000000005</v>
      </c>
    </row>
    <row r="297" spans="3:9" ht="15.5" x14ac:dyDescent="0.35">
      <c r="C297" t="s">
        <v>279</v>
      </c>
      <c r="D297" s="6">
        <v>310.51389999999998</v>
      </c>
    </row>
    <row r="298" spans="3:9" ht="15.5" x14ac:dyDescent="0.35">
      <c r="C298" t="s">
        <v>286</v>
      </c>
      <c r="I298" s="5">
        <v>4</v>
      </c>
    </row>
    <row r="299" spans="3:9" ht="15.5" x14ac:dyDescent="0.35">
      <c r="C299" t="s">
        <v>287</v>
      </c>
      <c r="I299" s="6">
        <v>0.21</v>
      </c>
    </row>
    <row r="300" spans="3:9" ht="15.5" x14ac:dyDescent="0.35">
      <c r="C300" t="s">
        <v>288</v>
      </c>
      <c r="I300" s="6">
        <v>0.9</v>
      </c>
    </row>
    <row r="301" spans="3:9" ht="15.5" x14ac:dyDescent="0.35">
      <c r="C301" t="s">
        <v>290</v>
      </c>
      <c r="I301" s="6">
        <v>0.05</v>
      </c>
    </row>
    <row r="302" spans="3:9" ht="15.5" x14ac:dyDescent="0.35">
      <c r="C302" t="s">
        <v>291</v>
      </c>
      <c r="I302" s="6">
        <v>0.27</v>
      </c>
    </row>
    <row r="303" spans="3:9" ht="15.5" x14ac:dyDescent="0.35">
      <c r="C303" t="s">
        <v>292</v>
      </c>
      <c r="I303" s="6">
        <v>0.27</v>
      </c>
    </row>
    <row r="304" spans="3:9" ht="15.5" x14ac:dyDescent="0.35">
      <c r="C304" t="s">
        <v>293</v>
      </c>
      <c r="I304" s="5">
        <v>538000000000</v>
      </c>
    </row>
    <row r="305" spans="3:9" ht="15.5" x14ac:dyDescent="0.35">
      <c r="C305" t="s">
        <v>295</v>
      </c>
      <c r="I305" s="5">
        <v>316000000000</v>
      </c>
    </row>
    <row r="306" spans="3:9" ht="15.5" x14ac:dyDescent="0.35">
      <c r="C306" t="s">
        <v>297</v>
      </c>
      <c r="D306" s="5">
        <v>0</v>
      </c>
    </row>
    <row r="307" spans="3:9" ht="15.5" x14ac:dyDescent="0.35">
      <c r="C307" t="s">
        <v>298</v>
      </c>
      <c r="D307" s="5">
        <v>23950000000000</v>
      </c>
    </row>
    <row r="308" spans="3:9" ht="15.5" x14ac:dyDescent="0.35">
      <c r="C308" t="s">
        <v>299</v>
      </c>
      <c r="D308" s="5">
        <v>15847000000000</v>
      </c>
    </row>
    <row r="309" spans="3:9" ht="15.5" x14ac:dyDescent="0.35">
      <c r="C309" t="s">
        <v>205</v>
      </c>
      <c r="I309" s="5">
        <v>8103000000000</v>
      </c>
    </row>
    <row r="310" spans="3:9" ht="15.5" x14ac:dyDescent="0.35">
      <c r="C310" t="s">
        <v>300</v>
      </c>
      <c r="I310" s="5">
        <v>8103000000000</v>
      </c>
    </row>
    <row r="311" spans="3:9" ht="15.5" x14ac:dyDescent="0.35">
      <c r="C311" t="s">
        <v>301</v>
      </c>
      <c r="I311" s="5">
        <v>611000000000</v>
      </c>
    </row>
    <row r="312" spans="3:9" ht="15.5" x14ac:dyDescent="0.35">
      <c r="C312" t="s">
        <v>302</v>
      </c>
      <c r="I312" s="5">
        <v>-788000000000</v>
      </c>
    </row>
    <row r="313" spans="3:9" ht="15.5" x14ac:dyDescent="0.35">
      <c r="C313" t="s">
        <v>303</v>
      </c>
      <c r="I313" s="5">
        <v>-2000000000</v>
      </c>
    </row>
    <row r="314" spans="3:9" ht="15.5" x14ac:dyDescent="0.35">
      <c r="C314" t="s">
        <v>305</v>
      </c>
      <c r="I314" s="5">
        <v>611000000000</v>
      </c>
    </row>
  </sheetData>
  <pageMargins left="0.7" right="0.7" top="0.75" bottom="0.75" header="0.3" footer="0.3"/>
  <ignoredErrors>
    <ignoredError sqref="A1:L315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1" width="18.83203125" customWidth="1"/>
  </cols>
  <sheetData>
    <row r="1" spans="1:11" ht="15.5" x14ac:dyDescent="0.35">
      <c r="C1" t="s">
        <v>1114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</row>
    <row r="2" spans="1:11" ht="15.5" x14ac:dyDescent="0.35">
      <c r="C2" t="s">
        <v>1115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</row>
    <row r="3" spans="1:11" ht="15.5" x14ac:dyDescent="0.35">
      <c r="D3" s="1">
        <v>46111</v>
      </c>
      <c r="H3" s="1">
        <f>IFERROR(INDEX(D3:G3,COUNT(D3:G3)),"")</f>
        <v>46111</v>
      </c>
    </row>
    <row r="4" spans="1:11" ht="15.5" x14ac:dyDescent="0.35">
      <c r="B4" t="s">
        <v>4</v>
      </c>
      <c r="C4" t="s">
        <v>5</v>
      </c>
      <c r="D4" s="2">
        <f>IFERROR(INDEX(D51:D500,MATCH($C$4,$C$51:$C$500,0)),"")</f>
        <v>1544766349000</v>
      </c>
      <c r="H4" s="2">
        <f>IFERROR(SUM(D4:G4)*(4/MAX(1,COUNT(D4:G4))),"")</f>
        <v>6179065396000</v>
      </c>
      <c r="I4" s="2">
        <f>IFERROR(INDEX(I51:I500,MATCH($C$4,$C$51:$C$500,0)),"")</f>
        <v>1772043819000</v>
      </c>
      <c r="J4" s="2">
        <f>IFERROR(INDEX(J51:J500,MATCH($C$4,$C$51:$C$500,0)),"")</f>
        <v>1729352029000</v>
      </c>
      <c r="K4" s="2">
        <f>IFERROR(INDEX(K51:K500,MATCH($C$4,$C$51:$C$500,0)),"")</f>
        <v>1286937782000</v>
      </c>
    </row>
    <row r="5" spans="1:11" ht="15.5" x14ac:dyDescent="0.35">
      <c r="B5" t="s">
        <v>6</v>
      </c>
      <c r="C5" t="s">
        <v>7</v>
      </c>
      <c r="D5" s="2">
        <f>IFERROR(INDEX(D51:D500,MATCH($C$5,$C$51:$C$500,0)),"")</f>
        <v>24127813000</v>
      </c>
      <c r="H5" s="2">
        <f>IFERROR(SUM(D5:G5)*(4/MAX(1,COUNT(D5:G5))),"")</f>
        <v>96511252000</v>
      </c>
      <c r="I5" s="2">
        <f>IFERROR(INDEX(I51:I500,MATCH($C$5,$C$51:$C$500,0)),"")</f>
        <v>14950698000</v>
      </c>
      <c r="J5" s="2">
        <f>IFERROR(INDEX(J51:J500,MATCH($C$5,$C$51:$C$500,0)),"")</f>
        <v>2453781000</v>
      </c>
      <c r="K5" s="2">
        <f>IFERROR(INDEX(K51:K500,MATCH($C$5,$C$51:$C$500,0)),"")</f>
        <v>12259545000</v>
      </c>
    </row>
    <row r="6" spans="1:11" ht="15.5" x14ac:dyDescent="0.35">
      <c r="B6" t="s">
        <v>8</v>
      </c>
      <c r="C6" t="s">
        <v>9</v>
      </c>
      <c r="D6" s="2">
        <f>IFERROR(INDEX(D51:D500,MATCH($C$6,$C$51:$C$500,0)),"")</f>
        <v>330237813000</v>
      </c>
      <c r="H6" s="2">
        <f>IFERROR(INDEX(D6:G6,COUNT(D6:G6)),"")</f>
        <v>330237813000</v>
      </c>
      <c r="I6" s="2">
        <f>IFERROR(INDEX(I51:I500,MATCH($C$6,$C$51:$C$500,0)),"")</f>
        <v>119418299000</v>
      </c>
      <c r="J6" s="2">
        <f>IFERROR(INDEX(J51:J500,MATCH($C$6,$C$51:$C$500,0)),"")</f>
        <v>100158683000</v>
      </c>
      <c r="K6" s="2">
        <f>IFERROR(INDEX(K51:K500,MATCH($C$6,$C$51:$C$500,0)),"")</f>
        <v>39983434000</v>
      </c>
    </row>
    <row r="7" spans="1:11" ht="15.5" x14ac:dyDescent="0.35">
      <c r="B7" t="s">
        <v>10</v>
      </c>
      <c r="C7" t="s">
        <v>11</v>
      </c>
      <c r="D7" s="3">
        <f>IFERROR(INDEX(D51:D500,MATCH($C$7,$C$51:$C$500,0))/1000000000,"")</f>
        <v>8.68</v>
      </c>
      <c r="H7" s="3">
        <f>IFERROR(INDEX(D7:G7,COUNT(D7:G7)),"")</f>
        <v>8.68</v>
      </c>
      <c r="I7" s="3">
        <f>IFERROR(INDEX(I51:I500,MATCH($C$7,$C$51:$C$500,0))/1000000000,"")</f>
        <v>0</v>
      </c>
      <c r="J7" s="3">
        <f>IFERROR(INDEX(J51:J500,MATCH($C$7,$C$51:$C$500,0))/1000000000,"")</f>
        <v>0</v>
      </c>
      <c r="K7" s="3">
        <f>IFERROR(INDEX(K51:K500,MATCH($C$7,$C$51:$C$500,0))/1000000000,"")</f>
        <v>0</v>
      </c>
    </row>
    <row r="8" spans="1:1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44000000000</v>
      </c>
      <c r="H8" s="2">
        <f>IFERROR(INDEX(D8:G8,COUNT(D8:G8)),"")</f>
        <v>44000000000</v>
      </c>
      <c r="I8" s="2">
        <f>IFERROR(INDEX(I51:I500,MATCH($C$8,$C$51:$C$500,0)),"")</f>
        <v>163000000000</v>
      </c>
      <c r="J8" s="2">
        <f>IFERROR(INDEX(J51:J500,MATCH($C$8,$C$51:$C$500,0)),"")</f>
        <v>0</v>
      </c>
      <c r="K8" s="2">
        <f>IFERROR(INDEX(K51:K500,MATCH($C$8,$C$51:$C$500,0)),"")</f>
        <v>54000000000</v>
      </c>
    </row>
    <row r="9" spans="1:11" ht="15.5" x14ac:dyDescent="0.35">
      <c r="A9" t="s">
        <v>15</v>
      </c>
      <c r="C9" t="s">
        <v>16</v>
      </c>
      <c r="D9" s="3">
        <f>IFERROR(INDEX(D51:D500,MATCH("Free cash flow per share (Quarter)",$C$51:$C$500,0)),"")</f>
        <v>5.0599999999999996</v>
      </c>
      <c r="H9" s="3">
        <f>IFERROR(INDEX(D9:G9,COUNT(D9:G9)),"")</f>
        <v>5.0599999999999996</v>
      </c>
      <c r="I9" s="3">
        <f>IFERROR(INDEX(I51:I500,MATCH($C$9,$C$51:$C$500,0)),"")</f>
        <v>2709963.48</v>
      </c>
      <c r="J9" s="3">
        <f>IFERROR(INDEX(J51:J500,MATCH($C$9,$C$51:$C$500,0)),"")</f>
        <v>0</v>
      </c>
      <c r="K9" s="3">
        <f>IFERROR(INDEX(K51:K500,MATCH($C$9,$C$51:$C$500,0)),"")</f>
        <v>5433212.5</v>
      </c>
    </row>
    <row r="10" spans="1:11" ht="15.5" x14ac:dyDescent="0.35">
      <c r="C10" t="s">
        <v>17</v>
      </c>
      <c r="D10" s="3" t="str">
        <f ca="1">IFERROR(IF(D9=0,"",D2/D9),"")</f>
        <v/>
      </c>
      <c r="I10" s="3" t="str">
        <f ca="1">IFERROR(IF(I9=0,"",I2/I9),"")</f>
        <v/>
      </c>
      <c r="J10" s="3" t="str">
        <f>IFERROR(IF(J9=0,"",J2/J9),"")</f>
        <v/>
      </c>
      <c r="K10" s="3" t="str">
        <f ca="1">IFERROR(IF(K9=0,"",K2/K9),"")</f>
        <v/>
      </c>
    </row>
    <row r="11" spans="1:11" ht="15.5" x14ac:dyDescent="0.35">
      <c r="B11" t="s">
        <v>18</v>
      </c>
      <c r="C11" t="s">
        <v>19</v>
      </c>
      <c r="D11" s="2">
        <f>IFERROR(INDEX(D51:D500,MATCH($C$11,$C$51:$C$500,0)),"")</f>
        <v>213690043000</v>
      </c>
      <c r="H11" s="2">
        <f>IFERROR(INDEX(D11:G11,COUNT(D11:G11)),"")</f>
        <v>213690043000</v>
      </c>
      <c r="I11" s="2">
        <f>IFERROR(INDEX(I51:I500,MATCH($C$11,$C$51:$C$500,0)),"")</f>
        <v>19639818000</v>
      </c>
      <c r="J11" s="2">
        <f>IFERROR(INDEX(J51:J500,MATCH($C$11,$C$51:$C$500,0)),"")</f>
        <v>115810276000</v>
      </c>
      <c r="K11" s="2">
        <f>IFERROR(INDEX(K51:K500,MATCH($C$11,$C$51:$C$500,0)),"")</f>
        <v>55699371000</v>
      </c>
    </row>
    <row r="12" spans="1:1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-113000000000</v>
      </c>
      <c r="H12" s="2">
        <f>IFERROR(INDEX(D12:G12,COUNT(D12:G12)),"")</f>
        <v>-113000000000</v>
      </c>
      <c r="I12" s="2">
        <f>IFERROR(INDEX(I51:I500,MATCH($C$12,$C$51:$C$500,0)),"")</f>
        <v>154000000000</v>
      </c>
      <c r="J12" s="2">
        <f>IFERROR(INDEX(J51:J500,MATCH($C$12,$C$51:$C$500,0)),"")</f>
        <v>131000000000</v>
      </c>
      <c r="K12" s="2">
        <f>IFERROR(INDEX(K51:K500,MATCH($C$12,$C$51:$C$500,0)),"")</f>
        <v>36000000000</v>
      </c>
    </row>
    <row r="13" spans="1:1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101000000000</v>
      </c>
      <c r="H13" s="2">
        <f>IFERROR(INDEX(D13:G13,COUNT(D13:G13)),"")</f>
        <v>101000000000</v>
      </c>
      <c r="I13" s="2">
        <f>IFERROR(INDEX(I51:I500,MATCH($C$13,$C$51:$C$500,0)),"")</f>
        <v>173000000000</v>
      </c>
      <c r="J13" s="2">
        <f>IFERROR(INDEX(J51:J500,MATCH($C$13,$C$51:$C$500,0)),"")</f>
        <v>247000000000</v>
      </c>
      <c r="K13" s="2">
        <f>IFERROR(INDEX(K51:K500,MATCH($C$13,$C$51:$C$500,0)),"")</f>
        <v>91000000000</v>
      </c>
    </row>
    <row r="14" spans="1:11" ht="15.5" x14ac:dyDescent="0.35">
      <c r="C14" t="s">
        <v>26</v>
      </c>
      <c r="D14" s="2">
        <f>IFERROR(INDEX(D51:D500,MATCH($C$14,$C$51:$C$500,0)),"")</f>
        <v>-33541791000</v>
      </c>
      <c r="H14" s="2">
        <f>IFERROR(SUM(D14:G14)*(4/MAX(1,COUNT(D14:G14))),"")</f>
        <v>-134167164000</v>
      </c>
      <c r="I14" s="2">
        <f>IFERROR(INDEX(I51:I500,MATCH($C$14,$C$51:$C$500,0)),"")</f>
        <v>-33748961000</v>
      </c>
      <c r="J14" s="2">
        <f>IFERROR(INDEX(J51:J500,MATCH($C$14,$C$51:$C$500,0)),"")</f>
        <v>-19799477000</v>
      </c>
      <c r="K14" s="2">
        <f>IFERROR(INDEX(K51:K500,MATCH($C$14,$C$51:$C$500,0)),"")</f>
        <v>-8119586000</v>
      </c>
    </row>
    <row r="15" spans="1:11" ht="15.5" x14ac:dyDescent="0.35">
      <c r="C15" t="s">
        <v>27</v>
      </c>
      <c r="D15" s="2">
        <f>IFERROR(INDEX(D51:D500,MATCH($C$15,$C$51:$C$500,0)),"")</f>
        <v>-10246331000</v>
      </c>
      <c r="H15" s="2">
        <f>IFERROR(SUM(D15:G15)*(4/MAX(1,COUNT(D15:G15))),"")</f>
        <v>-40985324000</v>
      </c>
      <c r="I15" s="2">
        <f>IFERROR(INDEX(I51:I500,MATCH($C$15,$C$51:$C$500,0)),"")</f>
        <v>-6092512000</v>
      </c>
      <c r="J15" s="2">
        <f>IFERROR(INDEX(J51:J500,MATCH($C$15,$C$51:$C$500,0)),"")</f>
        <v>-1827707000</v>
      </c>
      <c r="K15" s="2">
        <f>IFERROR(INDEX(K51:K500,MATCH($C$15,$C$51:$C$500,0)),"")</f>
        <v>-5644439000</v>
      </c>
    </row>
    <row r="16" spans="1:11" ht="15.5" x14ac:dyDescent="0.35">
      <c r="C16" t="s">
        <v>28</v>
      </c>
      <c r="D16" s="2">
        <f>IFERROR(INDEX(D51:D500,MATCH($C$16,$C$51:$C$500,0)),"")</f>
        <v>34636866000</v>
      </c>
      <c r="H16" s="2">
        <f>IFERROR(SUM(D16:G16)*(4/MAX(1,COUNT(D16:G16))),"")</f>
        <v>138547464000</v>
      </c>
      <c r="I16" s="2">
        <f>IFERROR(INDEX(I51:I500,MATCH($C$16,$C$51:$C$500,0)),"")</f>
        <v>16322259000</v>
      </c>
      <c r="J16" s="2">
        <f>IFERROR(INDEX(J51:J500,MATCH($C$16,$C$51:$C$500,0)),"")</f>
        <v>4888521000</v>
      </c>
      <c r="K16" s="2">
        <f>IFERROR(INDEX(K51:K500,MATCH($C$16,$C$51:$C$500,0)),"")</f>
        <v>17522449000</v>
      </c>
    </row>
    <row r="17" spans="1:11" ht="15.5" x14ac:dyDescent="0.35">
      <c r="A17" t="s">
        <v>29</v>
      </c>
    </row>
    <row r="18" spans="1:11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</row>
    <row r="19" spans="1:11" ht="15.5" x14ac:dyDescent="0.35">
      <c r="A19" t="s">
        <v>36</v>
      </c>
      <c r="C19" t="s">
        <v>37</v>
      </c>
    </row>
    <row r="20" spans="1:11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ca="1">IFERROR(H21*H2,"")</f>
        <v/>
      </c>
      <c r="I20" s="2" t="str">
        <f ca="1">IFERROR(I21*I2,"")</f>
        <v/>
      </c>
      <c r="J20" s="2" t="str">
        <f ca="1">IFERROR(J21*J2,"")</f>
        <v/>
      </c>
      <c r="K20" s="2" t="str">
        <f ca="1">IFERROR(K21*K2,"")</f>
        <v/>
      </c>
    </row>
    <row r="21" spans="1:11" ht="15.5" x14ac:dyDescent="0.35">
      <c r="C21" t="s">
        <v>11</v>
      </c>
      <c r="D21" s="2">
        <f>IFERROR(INDEX(D51:D500,MATCH($C$7,$C$51:$C$500,0)),"")</f>
        <v>8680000000</v>
      </c>
      <c r="H21" s="2">
        <f>IFERROR(INDEX(D21:G21,COUNT(D21:G21)),"")</f>
        <v>8680000000</v>
      </c>
      <c r="I21" s="2">
        <f>IFERROR(INDEX(I51:I500,MATCH($C$7,$C$51:$C$500,0)),"")</f>
        <v>0</v>
      </c>
      <c r="J21" s="2">
        <f>IFERROR(INDEX(J51:J500,MATCH($C$7,$C$51:$C$500,0)),"")</f>
        <v>0</v>
      </c>
      <c r="K21" s="2">
        <f>IFERROR(INDEX(K51:K500,MATCH($C$7,$C$51:$C$500,0)),"")</f>
        <v>0</v>
      </c>
    </row>
    <row r="23" spans="1:11" ht="15.5" x14ac:dyDescent="0.35">
      <c r="B23" t="s">
        <v>40</v>
      </c>
      <c r="C23" t="s">
        <v>41</v>
      </c>
      <c r="D23" s="3">
        <f>IFERROR(D5/D6*100,"")</f>
        <v>7.3061933098497107</v>
      </c>
      <c r="H23" s="3">
        <f>IFERROR(H5/H6*100,"")</f>
        <v>29.224773239398843</v>
      </c>
      <c r="I23" s="3">
        <f>IFERROR(I5/I6*100,"")</f>
        <v>12.519603884158489</v>
      </c>
      <c r="J23" s="3">
        <f>IFERROR(J5/J6*100,"")</f>
        <v>2.4498934355995874</v>
      </c>
      <c r="K23" s="3">
        <f>IFERROR(K5/K6*100,"")</f>
        <v>30.66156098548214</v>
      </c>
    </row>
    <row r="24" spans="1:11" ht="15.5" x14ac:dyDescent="0.35">
      <c r="C24" t="s">
        <v>42</v>
      </c>
      <c r="D24" s="4">
        <f>IFERROR(_xlfn.RRI(5,I23,D23),"")</f>
        <v>-0.10211624504986638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</row>
    <row r="25" spans="1:11" ht="15.5" x14ac:dyDescent="0.35">
      <c r="A25" t="s">
        <v>43</v>
      </c>
      <c r="C25" t="s">
        <v>44</v>
      </c>
      <c r="D25" s="3">
        <f>IFERROR(INDEX(D51:D500,MATCH($A$25,$C$51:$C$500,0)),"")</f>
        <v>2.81</v>
      </c>
      <c r="H25" s="3">
        <f>IFERROR(INDEX(D25:G25,COUNT(D25:G25)),"")</f>
        <v>2.81</v>
      </c>
      <c r="I25" s="3">
        <f>IFERROR(INDEX(I51:I500,MATCH($C$25,$C$51:$C$500,0)),"")</f>
        <v>170495.78</v>
      </c>
      <c r="J25" s="3">
        <f>IFERROR(INDEX(J51:J500,MATCH($C$25,$C$51:$C$500,0)),"")</f>
        <v>51013.57</v>
      </c>
      <c r="K25" s="3">
        <f>IFERROR(INDEX(K51:K500,MATCH($C$25,$C$51:$C$500,0)),"")</f>
        <v>1187801</v>
      </c>
    </row>
    <row r="26" spans="1:11" ht="15.5" x14ac:dyDescent="0.35">
      <c r="C26" t="s">
        <v>45</v>
      </c>
      <c r="D26" s="4">
        <f>IFERROR(_xlfn.RRI(5,I25,D25),"")</f>
        <v>-0.88949077399636411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</row>
    <row r="27" spans="1:11" ht="15.5" x14ac:dyDescent="0.35">
      <c r="C27" t="s">
        <v>46</v>
      </c>
      <c r="D27" s="3">
        <f>IFERROR(D4/D21,"")</f>
        <v>177.96847338709676</v>
      </c>
      <c r="H27" s="3">
        <f>IFERROR(H4/H21,"")</f>
        <v>711.87389354838706</v>
      </c>
      <c r="I27" s="3" t="str">
        <f>IFERROR(I4/I21,"")</f>
        <v/>
      </c>
      <c r="J27" s="3" t="str">
        <f>IFERROR(J4/J21,"")</f>
        <v/>
      </c>
      <c r="K27" s="3" t="str">
        <f>IFERROR(K4/K21,"")</f>
        <v/>
      </c>
    </row>
    <row r="28" spans="1:11" ht="15.5" x14ac:dyDescent="0.35">
      <c r="C28" t="s">
        <v>47</v>
      </c>
      <c r="D28" s="4" t="str">
        <f>IFERROR(_xlfn.RRI(5,I27,D27),"")</f>
        <v/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</row>
    <row r="29" spans="1:11" ht="15.5" x14ac:dyDescent="0.35">
      <c r="C29" t="s">
        <v>48</v>
      </c>
      <c r="H29" s="4">
        <f>IFERROR(((H25-I25)/I25)*100%,"")</f>
        <v>-0.9999835186536582</v>
      </c>
      <c r="I29" s="4">
        <f>IFERROR(((I25-J25)/J25)*100%,"")</f>
        <v>2.342165231721677</v>
      </c>
      <c r="J29" s="4">
        <f>IFERROR(((J25-K25)/K25)*100%,"")</f>
        <v>-0.95705209037540795</v>
      </c>
      <c r="K29" s="4" t="str">
        <f>IFERROR(((K25-L25)/L25)*100%,"")</f>
        <v/>
      </c>
    </row>
    <row r="30" spans="1:11" ht="15.5" x14ac:dyDescent="0.35">
      <c r="C30" t="s">
        <v>49</v>
      </c>
      <c r="H30" s="4" t="str">
        <f>IFERROR(((H27-I27)/I27)*100%,"")</f>
        <v/>
      </c>
      <c r="I30" s="4" t="str">
        <f>IFERROR(((I27-J27)/J27)*100%,"")</f>
        <v/>
      </c>
      <c r="J30" s="4" t="str">
        <f>IFERROR(((J27-K27)/K27)*100%,"")</f>
        <v/>
      </c>
      <c r="K30" s="4" t="str">
        <f>IFERROR(((K27-L27)/L27)*100%,"")</f>
        <v/>
      </c>
    </row>
    <row r="32" spans="1:11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38.07</v>
      </c>
      <c r="H32" s="3">
        <f>IFERROR(INDEX(D32:G32,COUNT(D32:G32)),"")</f>
        <v>38.07</v>
      </c>
      <c r="I32" s="3">
        <f>IFERROR(INDEX(I51:I500,MATCH($C$32,$C$51:$C$500,0)),"")</f>
        <v>1990304.98</v>
      </c>
      <c r="J32" s="3">
        <f>IFERROR(INDEX(J51:J500,MATCH($C$32,$C$51:$C$500,0)),"")</f>
        <v>1669311.38</v>
      </c>
      <c r="K32" s="3">
        <f>IFERROR(INDEX(K51:K500,MATCH($C$32,$C$51:$C$500,0)),"")</f>
        <v>3998343.4</v>
      </c>
    </row>
    <row r="33" spans="1:11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</v>
      </c>
      <c r="H33" s="3">
        <f>IFERROR(INDEX(D33:G33,COUNT(D33:G33)),"")</f>
        <v>0</v>
      </c>
      <c r="I33" s="3">
        <f>IFERROR(INDEX(I51:I500,MATCH($C$33,$C$51:$C$500,0)),"")</f>
        <v>0</v>
      </c>
      <c r="J33" s="3">
        <f>IFERROR(INDEX(J51:J500,MATCH($C$33,$C$51:$C$500,0)),"")</f>
        <v>0</v>
      </c>
      <c r="K33" s="3">
        <f>IFERROR(INDEX(K51:K500,MATCH($C$33,$C$51:$C$500,0)),"")</f>
        <v>0</v>
      </c>
    </row>
    <row r="34" spans="1:11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0</v>
      </c>
      <c r="H34" s="3">
        <f>IFERROR(INDEX(D34:G34,COUNT(D34:G34)),"")</f>
        <v>0</v>
      </c>
      <c r="I34" s="3">
        <f>IFERROR(INDEX(I51:I500,MATCH($C$34,$C$51:$C$500,0)),"")</f>
        <v>0</v>
      </c>
      <c r="J34" s="3">
        <f>IFERROR(INDEX(J51:J500,MATCH($C$34,$C$51:$C$500,0)),"")</f>
        <v>0</v>
      </c>
      <c r="K34" s="3">
        <f>IFERROR(INDEX(K51:K500,MATCH($C$34,$C$51:$C$500,0)),"")</f>
        <v>0</v>
      </c>
    </row>
    <row r="35" spans="1:11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>IFERROR(INDEX(I51:I500,MATCH($C$35,$C$51:$C$500,0)),"")</f>
        <v>0</v>
      </c>
      <c r="J35" s="3">
        <f>IFERROR(INDEX(J51:J500,MATCH($C$35,$C$51:$C$500,0)),"")</f>
        <v>0</v>
      </c>
      <c r="K35" s="3">
        <f>IFERROR(INDEX(K51:K500,MATCH($C$35,$C$51:$C$500,0)),"")</f>
        <v>0</v>
      </c>
    </row>
    <row r="36" spans="1:11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</row>
    <row r="37" spans="1:11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</row>
    <row r="50" spans="2:11" ht="15.5" x14ac:dyDescent="0.35">
      <c r="D50" t="s">
        <v>68</v>
      </c>
      <c r="E50" t="s">
        <v>669</v>
      </c>
      <c r="F50" t="s">
        <v>729</v>
      </c>
      <c r="G50" t="s">
        <v>1116</v>
      </c>
      <c r="H50" t="s">
        <v>670</v>
      </c>
      <c r="I50" t="s">
        <v>32</v>
      </c>
      <c r="J50" t="s">
        <v>33</v>
      </c>
      <c r="K50" t="s">
        <v>34</v>
      </c>
    </row>
    <row r="51" spans="2:11" ht="15.5" x14ac:dyDescent="0.35">
      <c r="B51" t="s">
        <v>71</v>
      </c>
      <c r="C51" t="s">
        <v>5</v>
      </c>
      <c r="D51" s="5">
        <v>1544766349000</v>
      </c>
      <c r="E51" s="5">
        <v>575160323000</v>
      </c>
      <c r="F51" s="5">
        <v>1196883496000</v>
      </c>
      <c r="G51" s="5">
        <v>1729352029000</v>
      </c>
      <c r="I51" s="5">
        <v>1772043819000</v>
      </c>
      <c r="J51" s="5">
        <v>1729352029000</v>
      </c>
      <c r="K51" s="5">
        <v>1286937782000</v>
      </c>
    </row>
    <row r="52" spans="2:11" ht="15.5" x14ac:dyDescent="0.35">
      <c r="C52" t="s">
        <v>72</v>
      </c>
      <c r="D52" s="5">
        <v>-1305164288000</v>
      </c>
      <c r="E52" s="5">
        <v>-508199268000</v>
      </c>
      <c r="F52" s="5">
        <v>-1026344520000</v>
      </c>
      <c r="G52" s="5">
        <v>-1552141212000</v>
      </c>
      <c r="I52" s="5">
        <v>-1534543788000</v>
      </c>
      <c r="J52" s="5">
        <v>-1552141212000</v>
      </c>
      <c r="K52" s="5">
        <v>-1140152123000</v>
      </c>
    </row>
    <row r="53" spans="2:11" ht="15.5" x14ac:dyDescent="0.35">
      <c r="C53" t="s">
        <v>73</v>
      </c>
      <c r="D53" s="5">
        <v>239602061000</v>
      </c>
      <c r="E53" s="5">
        <v>66961055000</v>
      </c>
      <c r="F53" s="5">
        <v>170538976000</v>
      </c>
      <c r="G53" s="5">
        <v>177210817000</v>
      </c>
      <c r="I53" s="5">
        <v>237500031000</v>
      </c>
      <c r="J53" s="5">
        <v>177210817000</v>
      </c>
      <c r="K53" s="5">
        <v>146785659000</v>
      </c>
    </row>
    <row r="54" spans="2:11" ht="15.5" x14ac:dyDescent="0.35">
      <c r="C54" t="s">
        <v>74</v>
      </c>
      <c r="D54" s="5">
        <v>-172945639000</v>
      </c>
      <c r="E54" s="5">
        <v>-45902640000</v>
      </c>
      <c r="F54" s="5">
        <v>-141971895000</v>
      </c>
      <c r="G54" s="5">
        <v>-152823380000</v>
      </c>
      <c r="I54" s="5">
        <v>-187874535000</v>
      </c>
      <c r="J54" s="5">
        <v>-152823380000</v>
      </c>
      <c r="K54" s="5">
        <v>-121251022000</v>
      </c>
    </row>
    <row r="55" spans="2:11" ht="15.5" x14ac:dyDescent="0.35">
      <c r="C55" t="s">
        <v>75</v>
      </c>
      <c r="D55" s="5">
        <v>-168419516000</v>
      </c>
      <c r="E55" s="5">
        <v>-53070145000</v>
      </c>
      <c r="F55" s="5">
        <v>-131130500000</v>
      </c>
      <c r="G55" s="5">
        <v>-154172964000</v>
      </c>
      <c r="I55" s="5">
        <v>-184200645000</v>
      </c>
      <c r="J55" s="5">
        <v>-154172964000</v>
      </c>
      <c r="K55" s="5">
        <v>-122941488000</v>
      </c>
    </row>
    <row r="56" spans="2:11" ht="15.5" x14ac:dyDescent="0.35">
      <c r="C56" t="s">
        <v>77</v>
      </c>
    </row>
    <row r="57" spans="2:11" ht="15.5" x14ac:dyDescent="0.35">
      <c r="C57" t="s">
        <v>78</v>
      </c>
      <c r="D57" s="5">
        <v>-262722000</v>
      </c>
      <c r="F57" s="5">
        <v>4720951000</v>
      </c>
      <c r="G57" s="5">
        <v>-607033000</v>
      </c>
      <c r="I57" s="5">
        <v>4720951000</v>
      </c>
      <c r="J57" s="5">
        <v>-607033000</v>
      </c>
      <c r="K57" s="5">
        <v>381535000</v>
      </c>
    </row>
    <row r="58" spans="2:11" ht="15.5" x14ac:dyDescent="0.35">
      <c r="C58" t="s">
        <v>79</v>
      </c>
      <c r="D58" s="5">
        <v>66656422000</v>
      </c>
      <c r="E58" s="5">
        <v>21058415000</v>
      </c>
      <c r="F58" s="5">
        <v>28567081000</v>
      </c>
      <c r="G58" s="5">
        <v>24387437000</v>
      </c>
      <c r="I58" s="5">
        <v>49625496000</v>
      </c>
      <c r="J58" s="5">
        <v>24387437000</v>
      </c>
      <c r="K58" s="5">
        <v>25534637000</v>
      </c>
    </row>
    <row r="59" spans="2:11" ht="15.5" x14ac:dyDescent="0.35">
      <c r="C59" t="s">
        <v>80</v>
      </c>
      <c r="D59" s="5">
        <v>-32019556000</v>
      </c>
      <c r="E59" s="5">
        <v>-11170919000</v>
      </c>
      <c r="F59" s="5">
        <v>-22132318000</v>
      </c>
      <c r="G59" s="5">
        <v>-19498916000</v>
      </c>
      <c r="I59" s="5">
        <v>-33303237000</v>
      </c>
      <c r="J59" s="5">
        <v>-19498916000</v>
      </c>
      <c r="K59" s="5">
        <v>-8012188000</v>
      </c>
    </row>
    <row r="60" spans="2:11" ht="15.5" x14ac:dyDescent="0.35">
      <c r="C60" t="s">
        <v>26</v>
      </c>
      <c r="D60" s="5">
        <v>-33541791000</v>
      </c>
      <c r="E60" s="5">
        <v>-11219223000</v>
      </c>
      <c r="F60" s="5">
        <v>-22529738000</v>
      </c>
      <c r="G60" s="5">
        <v>-19799477000</v>
      </c>
      <c r="I60" s="5">
        <v>-33748961000</v>
      </c>
      <c r="J60" s="5">
        <v>-19799477000</v>
      </c>
      <c r="K60" s="5">
        <v>-8119586000</v>
      </c>
    </row>
    <row r="61" spans="2:11" ht="15.5" x14ac:dyDescent="0.35">
      <c r="C61" t="s">
        <v>366</v>
      </c>
      <c r="D61" s="5">
        <v>1522235000</v>
      </c>
      <c r="E61" s="5">
        <v>48304000</v>
      </c>
      <c r="F61" s="5">
        <v>397420000</v>
      </c>
      <c r="G61" s="5">
        <v>300561000</v>
      </c>
      <c r="I61" s="5">
        <v>445724000</v>
      </c>
      <c r="J61" s="5">
        <v>300561000</v>
      </c>
      <c r="K61" s="5">
        <v>107398000</v>
      </c>
    </row>
    <row r="62" spans="2:11" ht="15.5" x14ac:dyDescent="0.35">
      <c r="C62" t="s">
        <v>481</v>
      </c>
    </row>
    <row r="63" spans="2:11" ht="15.5" x14ac:dyDescent="0.35">
      <c r="C63" t="s">
        <v>390</v>
      </c>
    </row>
    <row r="64" spans="2:11" ht="15.5" x14ac:dyDescent="0.35">
      <c r="C64" t="s">
        <v>158</v>
      </c>
    </row>
    <row r="65" spans="3:11" ht="15.5" x14ac:dyDescent="0.35">
      <c r="C65" t="s">
        <v>81</v>
      </c>
      <c r="D65" s="5">
        <v>-32019556000</v>
      </c>
      <c r="E65" s="5">
        <v>-11170919000</v>
      </c>
      <c r="F65" s="5">
        <v>-22132318000</v>
      </c>
      <c r="G65" s="5">
        <v>-19498916000</v>
      </c>
      <c r="I65" s="5">
        <v>-33303237000</v>
      </c>
      <c r="J65" s="5">
        <v>-19498916000</v>
      </c>
      <c r="K65" s="5">
        <v>-8012188000</v>
      </c>
    </row>
    <row r="66" spans="3:11" ht="15.5" x14ac:dyDescent="0.35">
      <c r="C66" t="s">
        <v>28</v>
      </c>
      <c r="D66" s="5">
        <v>34636866000</v>
      </c>
      <c r="E66" s="5">
        <v>9887496000</v>
      </c>
      <c r="F66" s="5">
        <v>6434763000</v>
      </c>
      <c r="G66" s="5">
        <v>4888521000</v>
      </c>
      <c r="I66" s="5">
        <v>16322259000</v>
      </c>
      <c r="J66" s="5">
        <v>4888521000</v>
      </c>
      <c r="K66" s="5">
        <v>17522449000</v>
      </c>
    </row>
    <row r="67" spans="3:11" ht="15.5" x14ac:dyDescent="0.35">
      <c r="C67" t="s">
        <v>27</v>
      </c>
      <c r="D67" s="5">
        <v>-10246331000</v>
      </c>
      <c r="E67" s="5">
        <v>-1199533000</v>
      </c>
      <c r="F67" s="5">
        <v>-4892979000</v>
      </c>
      <c r="G67" s="5">
        <v>-1827707000</v>
      </c>
      <c r="I67" s="5">
        <v>-6092512000</v>
      </c>
      <c r="J67" s="5">
        <v>-1827707000</v>
      </c>
      <c r="K67" s="5">
        <v>-5644439000</v>
      </c>
    </row>
    <row r="68" spans="3:11" ht="15.5" x14ac:dyDescent="0.35">
      <c r="C68" t="s">
        <v>82</v>
      </c>
      <c r="D68" s="5">
        <v>-10246331000</v>
      </c>
      <c r="E68" s="5">
        <v>-1199533000</v>
      </c>
      <c r="F68" s="5">
        <v>-4892979000</v>
      </c>
      <c r="G68" s="5">
        <v>-1827707000</v>
      </c>
      <c r="I68" s="5">
        <v>-6092512000</v>
      </c>
      <c r="J68" s="5">
        <v>-1827707000</v>
      </c>
      <c r="K68" s="5">
        <v>-5644439000</v>
      </c>
    </row>
    <row r="69" spans="3:11" ht="15.5" x14ac:dyDescent="0.35">
      <c r="C69" t="s">
        <v>83</v>
      </c>
    </row>
    <row r="70" spans="3:11" ht="15.5" x14ac:dyDescent="0.35">
      <c r="C70" t="s">
        <v>84</v>
      </c>
      <c r="D70" s="5">
        <v>-10246331000</v>
      </c>
      <c r="E70" s="5">
        <v>-1199533000</v>
      </c>
      <c r="F70" s="5">
        <v>-4892979000</v>
      </c>
      <c r="G70" s="5">
        <v>-1827707000</v>
      </c>
      <c r="I70" s="5">
        <v>-6092512000</v>
      </c>
      <c r="J70" s="5">
        <v>-1827707000</v>
      </c>
      <c r="K70" s="5">
        <v>-5644439000</v>
      </c>
    </row>
    <row r="71" spans="3:11" ht="15.5" x14ac:dyDescent="0.35">
      <c r="C71" t="s">
        <v>85</v>
      </c>
      <c r="D71" s="5">
        <v>24390535000</v>
      </c>
      <c r="E71" s="5">
        <v>8687963000</v>
      </c>
      <c r="F71" s="5">
        <v>1541784000</v>
      </c>
      <c r="G71" s="5">
        <v>3060814000</v>
      </c>
      <c r="I71" s="5">
        <v>10229747000</v>
      </c>
      <c r="J71" s="5">
        <v>3060814000</v>
      </c>
      <c r="K71" s="5">
        <v>11878010000</v>
      </c>
    </row>
    <row r="72" spans="3:11" ht="15.5" x14ac:dyDescent="0.35">
      <c r="C72" t="s">
        <v>86</v>
      </c>
      <c r="D72" s="5">
        <v>-262722000</v>
      </c>
      <c r="F72" s="5">
        <v>4720951000</v>
      </c>
      <c r="G72" s="5">
        <v>-607033000</v>
      </c>
      <c r="I72" s="5">
        <v>4720951000</v>
      </c>
      <c r="J72" s="5">
        <v>-607033000</v>
      </c>
      <c r="K72" s="5">
        <v>381535000</v>
      </c>
    </row>
    <row r="73" spans="3:11" ht="15.5" x14ac:dyDescent="0.35">
      <c r="C73" t="s">
        <v>344</v>
      </c>
      <c r="D73" s="5">
        <v>-262722000</v>
      </c>
      <c r="F73" s="5">
        <v>4720951000</v>
      </c>
      <c r="G73" s="5">
        <v>-607033000</v>
      </c>
      <c r="I73" s="5">
        <v>4720951000</v>
      </c>
      <c r="J73" s="5">
        <v>-607033000</v>
      </c>
      <c r="K73" s="5">
        <v>381535000</v>
      </c>
    </row>
    <row r="74" spans="3:11" ht="15.5" x14ac:dyDescent="0.35">
      <c r="C74" t="s">
        <v>87</v>
      </c>
      <c r="D74" s="5">
        <v>24127813000</v>
      </c>
      <c r="E74" s="5">
        <v>8687963000</v>
      </c>
      <c r="F74" s="5">
        <v>6262735000</v>
      </c>
      <c r="G74" s="5">
        <v>2453781000</v>
      </c>
      <c r="I74" s="5">
        <v>14950698000</v>
      </c>
      <c r="J74" s="5">
        <v>2453781000</v>
      </c>
      <c r="K74" s="5">
        <v>12259545000</v>
      </c>
    </row>
    <row r="75" spans="3:11" ht="15.5" x14ac:dyDescent="0.35">
      <c r="C75" t="s">
        <v>88</v>
      </c>
      <c r="D75" s="5">
        <v>24390535000</v>
      </c>
      <c r="E75" s="5">
        <v>8687963000</v>
      </c>
      <c r="F75" s="5">
        <v>1541784000</v>
      </c>
      <c r="G75" s="5">
        <v>3060814000</v>
      </c>
      <c r="I75" s="5">
        <v>10229747000</v>
      </c>
      <c r="J75" s="5">
        <v>3060814000</v>
      </c>
      <c r="K75" s="5">
        <v>11878010000</v>
      </c>
    </row>
    <row r="76" spans="3:11" ht="15.5" x14ac:dyDescent="0.35">
      <c r="C76" t="s">
        <v>7</v>
      </c>
      <c r="D76" s="5">
        <v>24127813000</v>
      </c>
      <c r="E76" s="5">
        <v>8687963000</v>
      </c>
      <c r="F76" s="5">
        <v>6262735000</v>
      </c>
      <c r="G76" s="5">
        <v>2453781000</v>
      </c>
      <c r="I76" s="5">
        <v>14950698000</v>
      </c>
      <c r="J76" s="5">
        <v>2453781000</v>
      </c>
      <c r="K76" s="5">
        <v>12259545000</v>
      </c>
    </row>
    <row r="77" spans="3:11" ht="15.5" x14ac:dyDescent="0.35">
      <c r="C77" t="s">
        <v>89</v>
      </c>
    </row>
    <row r="78" spans="3:11" ht="15.5" x14ac:dyDescent="0.35">
      <c r="C78" t="s">
        <v>90</v>
      </c>
      <c r="D78" s="5">
        <v>24390535000</v>
      </c>
      <c r="E78" s="5">
        <v>8687963000</v>
      </c>
      <c r="F78" s="5">
        <v>1541784000</v>
      </c>
      <c r="G78" s="5">
        <v>3060814000</v>
      </c>
      <c r="I78" s="5">
        <v>10229747000</v>
      </c>
      <c r="J78" s="5">
        <v>3060814000</v>
      </c>
      <c r="K78" s="5">
        <v>11878010000</v>
      </c>
    </row>
    <row r="79" spans="3:11" ht="15.5" x14ac:dyDescent="0.35">
      <c r="C79" t="s">
        <v>91</v>
      </c>
      <c r="D79" s="5">
        <v>24127813000</v>
      </c>
      <c r="E79" s="5">
        <v>8687963000</v>
      </c>
      <c r="F79" s="5">
        <v>6262735000</v>
      </c>
      <c r="G79" s="5">
        <v>2453781000</v>
      </c>
      <c r="I79" s="5">
        <v>14950698000</v>
      </c>
      <c r="J79" s="5">
        <v>2453781000</v>
      </c>
      <c r="K79" s="5">
        <v>12259545000</v>
      </c>
    </row>
    <row r="80" spans="3:11" ht="15.5" x14ac:dyDescent="0.35">
      <c r="C80" t="s">
        <v>92</v>
      </c>
      <c r="D80" s="5">
        <v>24127813000</v>
      </c>
      <c r="E80" s="5">
        <v>8687963000</v>
      </c>
      <c r="F80" s="5">
        <v>6262735000</v>
      </c>
      <c r="G80" s="5">
        <v>2453781000</v>
      </c>
      <c r="I80" s="5">
        <v>14950698000</v>
      </c>
      <c r="J80" s="5">
        <v>2453781000</v>
      </c>
      <c r="K80" s="5">
        <v>12259545000</v>
      </c>
    </row>
    <row r="82" spans="2:11" ht="15.5" x14ac:dyDescent="0.35">
      <c r="B82" t="s">
        <v>93</v>
      </c>
      <c r="C82" t="s">
        <v>94</v>
      </c>
    </row>
    <row r="83" spans="2:11" ht="15.5" x14ac:dyDescent="0.35">
      <c r="C83" t="s">
        <v>95</v>
      </c>
    </row>
    <row r="84" spans="2:11" ht="15.5" x14ac:dyDescent="0.35">
      <c r="C84" t="s">
        <v>19</v>
      </c>
      <c r="D84" s="5">
        <v>213690043000</v>
      </c>
      <c r="E84" s="5">
        <v>19639818000</v>
      </c>
      <c r="G84" s="5">
        <v>115810276000</v>
      </c>
      <c r="I84" s="5">
        <v>19639818000</v>
      </c>
      <c r="J84" s="5">
        <v>115810276000</v>
      </c>
      <c r="K84" s="5">
        <v>55699371000</v>
      </c>
    </row>
    <row r="85" spans="2:11" ht="15.5" x14ac:dyDescent="0.35">
      <c r="C85" t="s">
        <v>96</v>
      </c>
      <c r="D85" s="5">
        <v>321833186000</v>
      </c>
      <c r="E85" s="5">
        <v>355137477000</v>
      </c>
      <c r="G85" s="5">
        <v>419191040000</v>
      </c>
      <c r="I85" s="5">
        <v>355137477000</v>
      </c>
      <c r="J85" s="5">
        <v>419191040000</v>
      </c>
      <c r="K85" s="5">
        <v>284836854000</v>
      </c>
    </row>
    <row r="86" spans="2:11" ht="15.5" x14ac:dyDescent="0.35">
      <c r="C86" t="s">
        <v>98</v>
      </c>
      <c r="D86" s="5">
        <v>5519408000</v>
      </c>
      <c r="E86" s="5">
        <v>27295112000</v>
      </c>
      <c r="G86" s="5">
        <v>5301555000</v>
      </c>
      <c r="I86" s="5">
        <v>27295112000</v>
      </c>
      <c r="J86" s="5">
        <v>5301555000</v>
      </c>
      <c r="K86" s="5">
        <v>8148755000</v>
      </c>
    </row>
    <row r="87" spans="2:11" ht="15.5" x14ac:dyDescent="0.35">
      <c r="C87" t="s">
        <v>97</v>
      </c>
    </row>
    <row r="88" spans="2:11" ht="15.5" x14ac:dyDescent="0.35">
      <c r="C88" t="s">
        <v>99</v>
      </c>
      <c r="D88" s="5">
        <v>321833186000</v>
      </c>
      <c r="E88" s="5">
        <v>355137477000</v>
      </c>
      <c r="G88" s="5">
        <v>419191040000</v>
      </c>
      <c r="I88" s="5">
        <v>355137477000</v>
      </c>
      <c r="J88" s="5">
        <v>419191040000</v>
      </c>
      <c r="K88" s="5">
        <v>284836854000</v>
      </c>
    </row>
    <row r="89" spans="2:11" ht="15.5" x14ac:dyDescent="0.35">
      <c r="C89" t="s">
        <v>100</v>
      </c>
      <c r="D89" s="5">
        <v>55481298000</v>
      </c>
      <c r="E89" s="5">
        <v>29282184000</v>
      </c>
      <c r="G89" s="5">
        <v>3170312000</v>
      </c>
      <c r="I89" s="5">
        <v>29282184000</v>
      </c>
      <c r="J89" s="5">
        <v>3170312000</v>
      </c>
      <c r="K89" s="5">
        <v>27570311000</v>
      </c>
    </row>
    <row r="90" spans="2:11" ht="15.5" x14ac:dyDescent="0.35">
      <c r="C90" t="s">
        <v>101</v>
      </c>
      <c r="D90" s="5">
        <v>55481298000</v>
      </c>
      <c r="E90" s="5">
        <v>29282184000</v>
      </c>
      <c r="G90" s="5">
        <v>3170312000</v>
      </c>
      <c r="I90" s="5">
        <v>29282184000</v>
      </c>
      <c r="J90" s="5">
        <v>3170312000</v>
      </c>
      <c r="K90" s="5">
        <v>27570311000</v>
      </c>
    </row>
    <row r="91" spans="2:11" ht="15.5" x14ac:dyDescent="0.35">
      <c r="C91" t="s">
        <v>368</v>
      </c>
    </row>
    <row r="92" spans="2:11" ht="15.5" x14ac:dyDescent="0.35">
      <c r="C92" t="s">
        <v>103</v>
      </c>
    </row>
    <row r="93" spans="2:11" ht="15.5" x14ac:dyDescent="0.35">
      <c r="C93" t="s">
        <v>78</v>
      </c>
    </row>
    <row r="94" spans="2:11" ht="15.5" x14ac:dyDescent="0.35">
      <c r="C94" t="s">
        <v>104</v>
      </c>
      <c r="D94" s="5">
        <v>607092003000</v>
      </c>
      <c r="E94" s="5">
        <v>437406189000</v>
      </c>
      <c r="G94" s="5">
        <v>569603942000</v>
      </c>
      <c r="I94" s="5">
        <v>437406189000</v>
      </c>
      <c r="J94" s="5">
        <v>569603942000</v>
      </c>
      <c r="K94" s="5">
        <v>376147111000</v>
      </c>
    </row>
    <row r="95" spans="2:11" ht="15.5" x14ac:dyDescent="0.35">
      <c r="C95" t="s">
        <v>105</v>
      </c>
    </row>
    <row r="96" spans="2:11" ht="15.5" x14ac:dyDescent="0.35">
      <c r="C96" t="s">
        <v>391</v>
      </c>
    </row>
    <row r="97" spans="3:11" ht="15.5" x14ac:dyDescent="0.35">
      <c r="C97" t="s">
        <v>107</v>
      </c>
    </row>
    <row r="98" spans="3:11" ht="15.5" x14ac:dyDescent="0.35">
      <c r="C98" t="s">
        <v>495</v>
      </c>
    </row>
    <row r="99" spans="3:11" ht="15.5" x14ac:dyDescent="0.35">
      <c r="C99" t="s">
        <v>109</v>
      </c>
      <c r="D99" s="5">
        <v>4583265000</v>
      </c>
      <c r="G99" s="5">
        <v>4738347000</v>
      </c>
      <c r="J99" s="5">
        <v>4738347000</v>
      </c>
      <c r="K99" s="5">
        <v>737988000</v>
      </c>
    </row>
    <row r="100" spans="3:11" ht="15.5" x14ac:dyDescent="0.35">
      <c r="C100" t="s">
        <v>106</v>
      </c>
      <c r="D100" s="5">
        <v>74627988000</v>
      </c>
      <c r="E100" s="5">
        <v>17982061000</v>
      </c>
      <c r="G100" s="5">
        <v>13226157000</v>
      </c>
      <c r="I100" s="5">
        <v>17982061000</v>
      </c>
      <c r="J100" s="5">
        <v>13226157000</v>
      </c>
      <c r="K100" s="5">
        <v>3811845000</v>
      </c>
    </row>
    <row r="101" spans="3:11" ht="15.5" x14ac:dyDescent="0.35">
      <c r="C101" t="s">
        <v>369</v>
      </c>
    </row>
    <row r="102" spans="3:11" ht="15.5" x14ac:dyDescent="0.35">
      <c r="C102" t="s">
        <v>158</v>
      </c>
    </row>
    <row r="103" spans="3:11" ht="15.5" x14ac:dyDescent="0.35">
      <c r="C103" t="s">
        <v>110</v>
      </c>
      <c r="D103" s="5">
        <v>549923298000</v>
      </c>
      <c r="E103" s="5">
        <v>436654282000</v>
      </c>
      <c r="G103" s="5">
        <v>300810716000</v>
      </c>
      <c r="I103" s="5">
        <v>436654282000</v>
      </c>
      <c r="J103" s="5">
        <v>300810716000</v>
      </c>
      <c r="K103" s="5">
        <v>188820839000</v>
      </c>
    </row>
    <row r="104" spans="3:11" ht="15.5" x14ac:dyDescent="0.35">
      <c r="C104" t="s">
        <v>111</v>
      </c>
      <c r="D104" s="5">
        <v>1157015301000</v>
      </c>
      <c r="E104" s="5">
        <v>874060471000</v>
      </c>
      <c r="G104" s="5">
        <v>870414658000</v>
      </c>
      <c r="I104" s="5">
        <v>874060471000</v>
      </c>
      <c r="J104" s="5">
        <v>870414658000</v>
      </c>
      <c r="K104" s="5">
        <v>564967950000</v>
      </c>
    </row>
    <row r="105" spans="3:11" ht="15.5" x14ac:dyDescent="0.35">
      <c r="C105" t="s">
        <v>112</v>
      </c>
    </row>
    <row r="106" spans="3:11" ht="15.5" x14ac:dyDescent="0.35">
      <c r="C106" t="s">
        <v>113</v>
      </c>
    </row>
    <row r="107" spans="3:11" ht="15.5" x14ac:dyDescent="0.35">
      <c r="C107" t="s">
        <v>114</v>
      </c>
      <c r="D107" s="5">
        <v>423857401000</v>
      </c>
      <c r="E107" s="5">
        <v>465356552000</v>
      </c>
      <c r="G107" s="5">
        <v>567708833000</v>
      </c>
      <c r="I107" s="5">
        <v>465356552000</v>
      </c>
      <c r="J107" s="5">
        <v>567708833000</v>
      </c>
      <c r="K107" s="5">
        <v>422536685000</v>
      </c>
    </row>
    <row r="108" spans="3:11" ht="15.5" x14ac:dyDescent="0.35">
      <c r="C108" t="s">
        <v>117</v>
      </c>
    </row>
    <row r="109" spans="3:11" ht="15.5" x14ac:dyDescent="0.35">
      <c r="C109" t="s">
        <v>311</v>
      </c>
      <c r="D109" s="5">
        <v>67023085000</v>
      </c>
      <c r="E109" s="5">
        <v>168580557000</v>
      </c>
      <c r="G109" s="5">
        <v>241724452000</v>
      </c>
      <c r="I109" s="5">
        <v>168580557000</v>
      </c>
      <c r="J109" s="5">
        <v>241724452000</v>
      </c>
      <c r="K109" s="5">
        <v>91352782000</v>
      </c>
    </row>
    <row r="110" spans="3:11" ht="15.5" x14ac:dyDescent="0.35">
      <c r="C110" t="s">
        <v>115</v>
      </c>
    </row>
    <row r="111" spans="3:11" ht="15.5" x14ac:dyDescent="0.35">
      <c r="C111" t="s">
        <v>312</v>
      </c>
      <c r="D111" s="5">
        <v>239043904000</v>
      </c>
      <c r="E111" s="5">
        <v>186210866000</v>
      </c>
      <c r="G111" s="5">
        <v>232329889000</v>
      </c>
      <c r="I111" s="5">
        <v>186210866000</v>
      </c>
      <c r="J111" s="5">
        <v>232329889000</v>
      </c>
      <c r="K111" s="5">
        <v>233105064000</v>
      </c>
    </row>
    <row r="112" spans="3:11" ht="15.5" x14ac:dyDescent="0.35">
      <c r="C112" t="s">
        <v>116</v>
      </c>
    </row>
    <row r="113" spans="3:11" ht="15.5" x14ac:dyDescent="0.35">
      <c r="C113" t="s">
        <v>318</v>
      </c>
      <c r="D113" s="5">
        <v>5519408000</v>
      </c>
      <c r="E113" s="5">
        <v>27295112000</v>
      </c>
      <c r="G113" s="5">
        <v>5301555000</v>
      </c>
      <c r="I113" s="5">
        <v>27295112000</v>
      </c>
      <c r="J113" s="5">
        <v>5301555000</v>
      </c>
      <c r="K113" s="5">
        <v>8148755000</v>
      </c>
    </row>
    <row r="114" spans="3:11" ht="15.5" x14ac:dyDescent="0.35">
      <c r="C114" t="s">
        <v>119</v>
      </c>
      <c r="D114" s="5">
        <v>41126446000</v>
      </c>
      <c r="E114" s="5">
        <v>18083568000</v>
      </c>
      <c r="G114" s="5">
        <v>13815444000</v>
      </c>
      <c r="I114" s="5">
        <v>18083568000</v>
      </c>
      <c r="J114" s="5">
        <v>13815444000</v>
      </c>
      <c r="K114" s="5">
        <v>13544876000</v>
      </c>
    </row>
    <row r="115" spans="3:11" ht="15.5" x14ac:dyDescent="0.35">
      <c r="C115" t="s">
        <v>118</v>
      </c>
      <c r="D115" s="5">
        <v>6505983000</v>
      </c>
      <c r="E115" s="5">
        <v>7096068000</v>
      </c>
      <c r="G115" s="5">
        <v>10764080000</v>
      </c>
      <c r="I115" s="5">
        <v>7096068000</v>
      </c>
      <c r="J115" s="5">
        <v>10764080000</v>
      </c>
      <c r="K115" s="5">
        <v>8204066000</v>
      </c>
    </row>
    <row r="116" spans="3:11" ht="15.5" x14ac:dyDescent="0.35">
      <c r="C116" t="s">
        <v>313</v>
      </c>
    </row>
    <row r="117" spans="3:11" ht="15.5" x14ac:dyDescent="0.35">
      <c r="C117" t="s">
        <v>314</v>
      </c>
    </row>
    <row r="118" spans="3:11" ht="15.5" x14ac:dyDescent="0.35">
      <c r="C118" t="s">
        <v>346</v>
      </c>
      <c r="D118" s="5">
        <v>2534953000</v>
      </c>
      <c r="E118" s="5">
        <v>3458822000</v>
      </c>
      <c r="G118" s="5">
        <v>3985025000</v>
      </c>
      <c r="I118" s="5">
        <v>3458822000</v>
      </c>
      <c r="J118" s="5">
        <v>3985025000</v>
      </c>
    </row>
    <row r="119" spans="3:11" ht="15.5" x14ac:dyDescent="0.35">
      <c r="C119" t="s">
        <v>315</v>
      </c>
      <c r="D119" s="5">
        <v>64638575000</v>
      </c>
      <c r="E119" s="5">
        <v>58090381000</v>
      </c>
      <c r="G119" s="5">
        <v>63773413000</v>
      </c>
      <c r="I119" s="5">
        <v>58090381000</v>
      </c>
      <c r="J119" s="5">
        <v>63773413000</v>
      </c>
      <c r="K119" s="5">
        <v>68181142000</v>
      </c>
    </row>
    <row r="120" spans="3:11" ht="15.5" x14ac:dyDescent="0.35">
      <c r="C120" t="s">
        <v>121</v>
      </c>
      <c r="D120" s="5">
        <v>402920087000</v>
      </c>
      <c r="E120" s="5">
        <v>289285620000</v>
      </c>
      <c r="G120" s="5">
        <v>202547142000</v>
      </c>
      <c r="I120" s="5">
        <v>289285620000</v>
      </c>
      <c r="J120" s="5">
        <v>202547142000</v>
      </c>
      <c r="K120" s="5">
        <v>102447831000</v>
      </c>
    </row>
    <row r="121" spans="3:11" ht="15.5" x14ac:dyDescent="0.35">
      <c r="C121" t="s">
        <v>122</v>
      </c>
      <c r="D121" s="5">
        <v>402920087000</v>
      </c>
      <c r="E121" s="5">
        <v>289285620000</v>
      </c>
      <c r="G121" s="5">
        <v>202547142000</v>
      </c>
      <c r="I121" s="5">
        <v>289285620000</v>
      </c>
      <c r="J121" s="5">
        <v>202547142000</v>
      </c>
      <c r="K121" s="5">
        <v>102447831000</v>
      </c>
    </row>
    <row r="122" spans="3:11" ht="15.5" x14ac:dyDescent="0.35">
      <c r="C122" t="s">
        <v>316</v>
      </c>
    </row>
    <row r="123" spans="3:11" ht="15.5" x14ac:dyDescent="0.35">
      <c r="C123" t="s">
        <v>317</v>
      </c>
      <c r="D123" s="5">
        <v>352160307000</v>
      </c>
      <c r="E123" s="5">
        <v>270790619000</v>
      </c>
      <c r="G123" s="5">
        <v>177586166000</v>
      </c>
      <c r="I123" s="5">
        <v>270790619000</v>
      </c>
      <c r="J123" s="5">
        <v>177586166000</v>
      </c>
      <c r="K123" s="5">
        <v>82555590000</v>
      </c>
    </row>
    <row r="124" spans="3:11" ht="15.5" x14ac:dyDescent="0.35">
      <c r="C124" t="s">
        <v>1117</v>
      </c>
      <c r="D124" s="5">
        <v>30000000000</v>
      </c>
    </row>
    <row r="125" spans="3:11" ht="15.5" x14ac:dyDescent="0.35">
      <c r="C125" t="s">
        <v>347</v>
      </c>
      <c r="E125" s="5">
        <v>401035000</v>
      </c>
      <c r="I125" s="5">
        <v>401035000</v>
      </c>
    </row>
    <row r="126" spans="3:11" ht="15.5" x14ac:dyDescent="0.35">
      <c r="C126" t="s">
        <v>765</v>
      </c>
    </row>
    <row r="127" spans="3:11" ht="15.5" x14ac:dyDescent="0.35">
      <c r="C127" t="s">
        <v>127</v>
      </c>
      <c r="D127" s="5">
        <v>826777488000</v>
      </c>
      <c r="E127" s="5">
        <v>754642172000</v>
      </c>
      <c r="G127" s="5">
        <v>770255975000</v>
      </c>
      <c r="I127" s="5">
        <v>754642172000</v>
      </c>
      <c r="J127" s="5">
        <v>770255975000</v>
      </c>
      <c r="K127" s="5">
        <v>524984516000</v>
      </c>
    </row>
    <row r="128" spans="3:11" ht="15.5" x14ac:dyDescent="0.35">
      <c r="C128" t="s">
        <v>128</v>
      </c>
    </row>
    <row r="129" spans="2:11" ht="15.5" x14ac:dyDescent="0.35">
      <c r="C129" t="s">
        <v>129</v>
      </c>
      <c r="D129" s="5">
        <v>245000000000</v>
      </c>
      <c r="E129" s="5">
        <v>60000000000</v>
      </c>
      <c r="G129" s="5">
        <v>60000000000</v>
      </c>
      <c r="I129" s="5">
        <v>60000000000</v>
      </c>
      <c r="J129" s="5">
        <v>60000000000</v>
      </c>
      <c r="K129" s="5">
        <v>10000000000</v>
      </c>
    </row>
    <row r="130" spans="2:11" ht="15.5" x14ac:dyDescent="0.35">
      <c r="C130" t="s">
        <v>130</v>
      </c>
      <c r="D130" s="5">
        <v>1136244000</v>
      </c>
      <c r="E130" s="5">
        <v>1136244000</v>
      </c>
      <c r="G130" s="5">
        <v>1136244000</v>
      </c>
      <c r="I130" s="5">
        <v>1136244000</v>
      </c>
      <c r="J130" s="5">
        <v>1136244000</v>
      </c>
    </row>
    <row r="131" spans="2:11" ht="15.5" x14ac:dyDescent="0.35">
      <c r="C131" t="s">
        <v>131</v>
      </c>
      <c r="D131" s="5">
        <v>64653819000</v>
      </c>
      <c r="E131" s="5">
        <v>40263284000</v>
      </c>
      <c r="G131" s="5">
        <v>30033537000</v>
      </c>
      <c r="I131" s="5">
        <v>40263284000</v>
      </c>
      <c r="J131" s="5">
        <v>30033537000</v>
      </c>
      <c r="K131" s="5">
        <v>26972723000</v>
      </c>
    </row>
    <row r="132" spans="2:11" ht="15.5" x14ac:dyDescent="0.35">
      <c r="C132" t="s">
        <v>132</v>
      </c>
      <c r="D132" s="5">
        <v>10000000000</v>
      </c>
    </row>
    <row r="133" spans="2:11" ht="15.5" x14ac:dyDescent="0.35">
      <c r="C133" t="s">
        <v>133</v>
      </c>
      <c r="D133" s="5">
        <v>54653819000</v>
      </c>
      <c r="E133" s="5">
        <v>40263284000</v>
      </c>
      <c r="G133" s="5">
        <v>30033537000</v>
      </c>
      <c r="I133" s="5">
        <v>40263284000</v>
      </c>
      <c r="J133" s="5">
        <v>30033537000</v>
      </c>
      <c r="K133" s="5">
        <v>26972723000</v>
      </c>
    </row>
    <row r="134" spans="2:11" ht="15.5" x14ac:dyDescent="0.35">
      <c r="C134" t="s">
        <v>134</v>
      </c>
      <c r="D134" s="5">
        <v>64653819000</v>
      </c>
      <c r="E134" s="5">
        <v>40263284000</v>
      </c>
      <c r="G134" s="5">
        <v>30033537000</v>
      </c>
      <c r="I134" s="5">
        <v>40263284000</v>
      </c>
      <c r="J134" s="5">
        <v>30033537000</v>
      </c>
      <c r="K134" s="5">
        <v>26972723000</v>
      </c>
    </row>
    <row r="135" spans="2:11" ht="15.5" x14ac:dyDescent="0.35">
      <c r="C135" t="s">
        <v>135</v>
      </c>
      <c r="D135" s="5">
        <v>1000000</v>
      </c>
    </row>
    <row r="136" spans="2:11" ht="15.5" x14ac:dyDescent="0.35">
      <c r="C136" t="s">
        <v>9</v>
      </c>
      <c r="D136" s="5">
        <v>330237813000</v>
      </c>
      <c r="E136" s="5">
        <v>119418299000</v>
      </c>
      <c r="G136" s="5">
        <v>100158683000</v>
      </c>
      <c r="I136" s="5">
        <v>119418299000</v>
      </c>
      <c r="J136" s="5">
        <v>100158683000</v>
      </c>
      <c r="K136" s="5">
        <v>39983434000</v>
      </c>
    </row>
    <row r="137" spans="2:11" ht="15.5" x14ac:dyDescent="0.35">
      <c r="C137" t="s">
        <v>136</v>
      </c>
      <c r="D137" s="5">
        <v>1157015301000</v>
      </c>
      <c r="E137" s="5">
        <v>874060471000</v>
      </c>
      <c r="G137" s="5">
        <v>870414658000</v>
      </c>
      <c r="I137" s="5">
        <v>874060471000</v>
      </c>
      <c r="J137" s="5">
        <v>870414658000</v>
      </c>
      <c r="K137" s="5">
        <v>564967950000</v>
      </c>
    </row>
    <row r="138" spans="2:11" ht="15.5" x14ac:dyDescent="0.35">
      <c r="C138" t="s">
        <v>137</v>
      </c>
      <c r="D138" s="5">
        <v>8675000000</v>
      </c>
      <c r="E138" s="5">
        <v>60000</v>
      </c>
      <c r="G138" s="5">
        <v>60000</v>
      </c>
      <c r="I138" s="5">
        <v>60000</v>
      </c>
      <c r="J138" s="5">
        <v>60000</v>
      </c>
      <c r="K138" s="5">
        <v>10000</v>
      </c>
    </row>
    <row r="140" spans="2:11" ht="15.5" x14ac:dyDescent="0.35">
      <c r="B140" t="s">
        <v>138</v>
      </c>
      <c r="C140" t="s">
        <v>139</v>
      </c>
      <c r="D140" s="5">
        <v>108365313000</v>
      </c>
      <c r="E140" s="5">
        <v>51155437000</v>
      </c>
      <c r="F140" s="5">
        <v>120594565000</v>
      </c>
      <c r="I140" s="5">
        <v>171750002000</v>
      </c>
      <c r="K140" s="5">
        <v>57046163000</v>
      </c>
    </row>
    <row r="141" spans="2:11" ht="15.5" x14ac:dyDescent="0.35">
      <c r="C141" t="s">
        <v>319</v>
      </c>
      <c r="D141" s="5">
        <v>1578070640000</v>
      </c>
      <c r="E141" s="5">
        <v>585583677000</v>
      </c>
      <c r="F141" s="5">
        <v>1250513705000</v>
      </c>
      <c r="I141" s="5">
        <v>1836097382000</v>
      </c>
      <c r="K141" s="5">
        <v>1088200971000</v>
      </c>
    </row>
    <row r="142" spans="2:11" ht="15.5" x14ac:dyDescent="0.35">
      <c r="C142" t="s">
        <v>320</v>
      </c>
      <c r="D142" s="5">
        <v>-1176521388000</v>
      </c>
      <c r="E142" s="5">
        <v>-539882937000</v>
      </c>
      <c r="F142" s="5">
        <v>-952839838000</v>
      </c>
      <c r="I142" s="5">
        <v>-1492722775000</v>
      </c>
      <c r="K142" s="5">
        <v>-941277320000</v>
      </c>
    </row>
    <row r="143" spans="2:11" ht="15.5" x14ac:dyDescent="0.35">
      <c r="C143" t="s">
        <v>145</v>
      </c>
      <c r="D143" s="5">
        <v>-46875715000</v>
      </c>
      <c r="E143" s="5">
        <v>-12912302000</v>
      </c>
      <c r="F143" s="5">
        <v>-40133286000</v>
      </c>
      <c r="I143" s="5">
        <v>-53045588000</v>
      </c>
      <c r="K143" s="5">
        <v>-33600199000</v>
      </c>
    </row>
    <row r="144" spans="2:11" ht="15.5" x14ac:dyDescent="0.35">
      <c r="C144" t="s">
        <v>1118</v>
      </c>
    </row>
    <row r="145" spans="3:11" ht="15.5" x14ac:dyDescent="0.35">
      <c r="C145" t="s">
        <v>1119</v>
      </c>
    </row>
    <row r="146" spans="3:11" ht="15.5" x14ac:dyDescent="0.35">
      <c r="C146" t="s">
        <v>1120</v>
      </c>
    </row>
    <row r="147" spans="3:11" ht="15.5" x14ac:dyDescent="0.35">
      <c r="C147" t="s">
        <v>1121</v>
      </c>
    </row>
    <row r="148" spans="3:11" ht="15.5" x14ac:dyDescent="0.35">
      <c r="C148" t="s">
        <v>1122</v>
      </c>
    </row>
    <row r="149" spans="3:11" ht="15.5" x14ac:dyDescent="0.35">
      <c r="C149" t="s">
        <v>1123</v>
      </c>
      <c r="D149" s="5">
        <v>14082531000</v>
      </c>
      <c r="F149" s="5">
        <v>4019885000</v>
      </c>
      <c r="I149" s="5">
        <v>4019885000</v>
      </c>
    </row>
    <row r="150" spans="3:11" ht="15.5" x14ac:dyDescent="0.35">
      <c r="C150" t="s">
        <v>1124</v>
      </c>
      <c r="D150" s="5">
        <v>14082531000</v>
      </c>
      <c r="F150" s="5">
        <v>4019885000</v>
      </c>
      <c r="I150" s="5">
        <v>4019885000</v>
      </c>
    </row>
    <row r="151" spans="3:11" ht="15.5" x14ac:dyDescent="0.35">
      <c r="C151" t="s">
        <v>176</v>
      </c>
      <c r="D151" s="5">
        <v>109081401000</v>
      </c>
      <c r="E151" s="5">
        <v>113300622000</v>
      </c>
      <c r="F151" s="5">
        <v>161036663000</v>
      </c>
      <c r="I151" s="5">
        <v>274337285000</v>
      </c>
      <c r="K151" s="5">
        <v>31352782000</v>
      </c>
    </row>
    <row r="152" spans="3:11" ht="15.5" x14ac:dyDescent="0.35">
      <c r="C152" t="s">
        <v>1125</v>
      </c>
      <c r="D152" s="5">
        <v>-40801626000</v>
      </c>
    </row>
    <row r="153" spans="3:11" ht="15.5" x14ac:dyDescent="0.35">
      <c r="C153" t="s">
        <v>157</v>
      </c>
      <c r="D153" s="5">
        <v>1522234000</v>
      </c>
      <c r="E153" s="5">
        <v>48304000</v>
      </c>
      <c r="F153" s="5">
        <v>397420000</v>
      </c>
      <c r="I153" s="5">
        <v>445724000</v>
      </c>
      <c r="K153" s="5">
        <v>107398000</v>
      </c>
    </row>
    <row r="154" spans="3:11" ht="15.5" x14ac:dyDescent="0.35">
      <c r="C154" t="s">
        <v>156</v>
      </c>
    </row>
    <row r="155" spans="3:11" ht="15.5" x14ac:dyDescent="0.35">
      <c r="C155" t="s">
        <v>865</v>
      </c>
      <c r="D155" s="5">
        <v>-106366909000</v>
      </c>
      <c r="E155" s="5">
        <v>-13452476000</v>
      </c>
      <c r="F155" s="5">
        <v>-104859863000</v>
      </c>
      <c r="I155" s="5">
        <v>-118312339000</v>
      </c>
      <c r="K155" s="5">
        <v>-63746120000</v>
      </c>
    </row>
    <row r="156" spans="3:11" ht="15.5" x14ac:dyDescent="0.35">
      <c r="C156" t="s">
        <v>322</v>
      </c>
      <c r="D156" s="5">
        <v>-20970487000</v>
      </c>
      <c r="E156" s="5">
        <v>-17416452000</v>
      </c>
      <c r="F156" s="5">
        <v>-14391976000</v>
      </c>
      <c r="I156" s="5">
        <v>-31808428000</v>
      </c>
      <c r="K156" s="5">
        <v>-21643493000</v>
      </c>
    </row>
    <row r="157" spans="3:11" ht="15.5" x14ac:dyDescent="0.35">
      <c r="C157" t="s">
        <v>1126</v>
      </c>
    </row>
    <row r="158" spans="3:11" ht="15.5" x14ac:dyDescent="0.35">
      <c r="C158" t="s">
        <v>158</v>
      </c>
    </row>
    <row r="159" spans="3:11" ht="15.5" x14ac:dyDescent="0.35">
      <c r="C159" t="s">
        <v>159</v>
      </c>
      <c r="D159" s="5">
        <v>142833236000</v>
      </c>
      <c r="E159" s="5">
        <v>-58819640000</v>
      </c>
      <c r="F159" s="5">
        <v>-191143093000</v>
      </c>
      <c r="I159" s="5">
        <v>-249962733000</v>
      </c>
      <c r="K159" s="5">
        <v>-13464333000</v>
      </c>
    </row>
    <row r="160" spans="3:11" ht="15.5" x14ac:dyDescent="0.35">
      <c r="C160" t="s">
        <v>160</v>
      </c>
      <c r="D160" s="5">
        <v>-57148324000</v>
      </c>
      <c r="E160" s="5">
        <v>-8184659000</v>
      </c>
      <c r="F160" s="5">
        <v>-9773068000</v>
      </c>
      <c r="I160" s="5">
        <v>-17957727000</v>
      </c>
      <c r="K160" s="5">
        <v>-14523392000</v>
      </c>
    </row>
    <row r="161" spans="3:11" ht="15.5" x14ac:dyDescent="0.35">
      <c r="C161" t="s">
        <v>995</v>
      </c>
    </row>
    <row r="162" spans="3:11" ht="15.5" x14ac:dyDescent="0.35">
      <c r="C162" t="s">
        <v>695</v>
      </c>
    </row>
    <row r="163" spans="3:11" ht="15.5" x14ac:dyDescent="0.35">
      <c r="C163" t="s">
        <v>1127</v>
      </c>
    </row>
    <row r="164" spans="3:11" ht="15.5" x14ac:dyDescent="0.35">
      <c r="C164" t="s">
        <v>1128</v>
      </c>
    </row>
    <row r="165" spans="3:11" ht="15.5" x14ac:dyDescent="0.35">
      <c r="C165" t="s">
        <v>1129</v>
      </c>
    </row>
    <row r="166" spans="3:11" ht="15.5" x14ac:dyDescent="0.35">
      <c r="C166" t="s">
        <v>352</v>
      </c>
    </row>
    <row r="167" spans="3:11" ht="15.5" x14ac:dyDescent="0.35">
      <c r="C167" t="s">
        <v>161</v>
      </c>
      <c r="D167" s="5">
        <v>-64497665000</v>
      </c>
      <c r="E167" s="5">
        <v>-2530277000</v>
      </c>
      <c r="F167" s="5">
        <v>-6621916000</v>
      </c>
      <c r="I167" s="5">
        <v>-9152193000</v>
      </c>
      <c r="K167" s="5">
        <v>-2714038000</v>
      </c>
    </row>
    <row r="168" spans="3:11" ht="15.5" x14ac:dyDescent="0.35">
      <c r="C168" t="s">
        <v>779</v>
      </c>
    </row>
    <row r="169" spans="3:11" ht="15.5" x14ac:dyDescent="0.35">
      <c r="C169" t="s">
        <v>401</v>
      </c>
    </row>
    <row r="170" spans="3:11" ht="15.5" x14ac:dyDescent="0.35">
      <c r="C170" t="s">
        <v>184</v>
      </c>
    </row>
    <row r="171" spans="3:11" ht="15.5" x14ac:dyDescent="0.35">
      <c r="C171" t="s">
        <v>942</v>
      </c>
    </row>
    <row r="172" spans="3:11" ht="15.5" x14ac:dyDescent="0.35">
      <c r="C172" t="s">
        <v>702</v>
      </c>
    </row>
    <row r="173" spans="3:11" ht="15.5" x14ac:dyDescent="0.35">
      <c r="C173" t="s">
        <v>806</v>
      </c>
    </row>
    <row r="174" spans="3:11" ht="15.5" x14ac:dyDescent="0.35">
      <c r="C174" t="s">
        <v>904</v>
      </c>
    </row>
    <row r="175" spans="3:11" ht="15.5" x14ac:dyDescent="0.35">
      <c r="C175" t="s">
        <v>1130</v>
      </c>
    </row>
    <row r="176" spans="3:11" ht="15.5" x14ac:dyDescent="0.35">
      <c r="C176" t="s">
        <v>1131</v>
      </c>
      <c r="D176" s="5">
        <v>7349341000</v>
      </c>
      <c r="E176" s="5">
        <v>-5654382000</v>
      </c>
      <c r="F176" s="5">
        <v>-3151152000</v>
      </c>
      <c r="I176" s="5">
        <v>-8805534000</v>
      </c>
      <c r="K176" s="5">
        <v>-11809354000</v>
      </c>
    </row>
    <row r="177" spans="3:11" ht="15.5" x14ac:dyDescent="0.35">
      <c r="C177" t="s">
        <v>170</v>
      </c>
      <c r="D177" s="5">
        <v>142833236000</v>
      </c>
      <c r="E177" s="5">
        <v>-58819640000</v>
      </c>
      <c r="F177" s="5">
        <v>-191143093000</v>
      </c>
      <c r="I177" s="5">
        <v>-249962733000</v>
      </c>
      <c r="K177" s="5">
        <v>-13464333000</v>
      </c>
    </row>
    <row r="178" spans="3:11" ht="15.5" x14ac:dyDescent="0.35">
      <c r="C178" t="s">
        <v>596</v>
      </c>
    </row>
    <row r="179" spans="3:11" ht="15.5" x14ac:dyDescent="0.35">
      <c r="C179" t="s">
        <v>474</v>
      </c>
      <c r="D179" s="5">
        <v>185000000000</v>
      </c>
      <c r="K179" s="5">
        <v>7500000000</v>
      </c>
    </row>
    <row r="180" spans="3:11" ht="15.5" x14ac:dyDescent="0.35">
      <c r="C180" t="s">
        <v>1132</v>
      </c>
    </row>
    <row r="181" spans="3:11" ht="15.5" x14ac:dyDescent="0.35">
      <c r="C181" t="s">
        <v>1133</v>
      </c>
    </row>
    <row r="182" spans="3:11" ht="15.5" x14ac:dyDescent="0.35">
      <c r="C182" t="s">
        <v>1134</v>
      </c>
      <c r="D182" s="5">
        <v>-830074000</v>
      </c>
      <c r="E182" s="5">
        <v>-262208000</v>
      </c>
      <c r="F182" s="5">
        <v>-641805000</v>
      </c>
      <c r="I182" s="5">
        <v>-904013000</v>
      </c>
    </row>
    <row r="183" spans="3:11" ht="15.5" x14ac:dyDescent="0.35">
      <c r="C183" t="s">
        <v>1135</v>
      </c>
    </row>
    <row r="184" spans="3:11" ht="15.5" x14ac:dyDescent="0.35">
      <c r="C184" t="s">
        <v>491</v>
      </c>
    </row>
    <row r="185" spans="3:11" ht="15.5" x14ac:dyDescent="0.35">
      <c r="C185" t="s">
        <v>1136</v>
      </c>
    </row>
    <row r="186" spans="3:11" ht="15.5" x14ac:dyDescent="0.35">
      <c r="C186" t="s">
        <v>790</v>
      </c>
      <c r="D186" s="5">
        <v>30000000000</v>
      </c>
    </row>
    <row r="187" spans="3:11" ht="15.5" x14ac:dyDescent="0.35">
      <c r="C187" t="s">
        <v>1137</v>
      </c>
    </row>
    <row r="188" spans="3:11" ht="15.5" x14ac:dyDescent="0.35">
      <c r="C188" t="s">
        <v>1138</v>
      </c>
    </row>
    <row r="189" spans="3:11" ht="15.5" x14ac:dyDescent="0.35">
      <c r="C189" t="s">
        <v>330</v>
      </c>
    </row>
    <row r="190" spans="3:11" ht="15.5" x14ac:dyDescent="0.35">
      <c r="C190" t="s">
        <v>1139</v>
      </c>
      <c r="D190" s="5">
        <v>15064043000</v>
      </c>
    </row>
    <row r="191" spans="3:11" ht="15.5" x14ac:dyDescent="0.35">
      <c r="C191" t="s">
        <v>185</v>
      </c>
      <c r="D191" s="5">
        <v>-72523369000</v>
      </c>
      <c r="E191" s="5">
        <v>-28959286000</v>
      </c>
      <c r="F191" s="5">
        <v>-112061288000</v>
      </c>
      <c r="I191" s="5">
        <v>-141020574000</v>
      </c>
      <c r="K191" s="5">
        <v>-50964333000</v>
      </c>
    </row>
    <row r="192" spans="3:11" ht="15.5" x14ac:dyDescent="0.35">
      <c r="C192" t="s">
        <v>488</v>
      </c>
    </row>
    <row r="193" spans="2:11" ht="15.5" x14ac:dyDescent="0.35">
      <c r="C193" t="s">
        <v>487</v>
      </c>
    </row>
    <row r="194" spans="2:11" ht="15.5" x14ac:dyDescent="0.35">
      <c r="C194" t="s">
        <v>339</v>
      </c>
    </row>
    <row r="195" spans="2:11" ht="15.5" x14ac:dyDescent="0.35">
      <c r="C195" t="s">
        <v>362</v>
      </c>
      <c r="D195" s="5">
        <v>194050225000</v>
      </c>
      <c r="E195" s="5">
        <v>-15848862000</v>
      </c>
      <c r="F195" s="5">
        <v>-80321596000</v>
      </c>
      <c r="I195" s="5">
        <v>-96170458000</v>
      </c>
      <c r="K195" s="5">
        <v>29058438000</v>
      </c>
    </row>
    <row r="196" spans="2:11" ht="15.5" x14ac:dyDescent="0.35">
      <c r="C196" t="s">
        <v>188</v>
      </c>
      <c r="D196" s="5">
        <v>19639818000</v>
      </c>
      <c r="F196" s="5">
        <v>115810276000</v>
      </c>
      <c r="I196" s="5">
        <v>115810276000</v>
      </c>
      <c r="K196" s="5">
        <v>26640933000</v>
      </c>
    </row>
    <row r="197" spans="2:11" ht="15.5" x14ac:dyDescent="0.35">
      <c r="C197" t="s">
        <v>189</v>
      </c>
      <c r="D197" s="5">
        <v>213690043000</v>
      </c>
      <c r="E197" s="5">
        <v>-15848862000</v>
      </c>
      <c r="F197" s="5">
        <v>35488680000</v>
      </c>
      <c r="I197" s="5">
        <v>19639818000</v>
      </c>
      <c r="K197" s="5">
        <v>55699371000</v>
      </c>
    </row>
    <row r="199" spans="2:11" ht="15.5" x14ac:dyDescent="0.35">
      <c r="B199" t="s">
        <v>190</v>
      </c>
      <c r="C199" t="s">
        <v>11</v>
      </c>
      <c r="D199" s="5">
        <v>8680000000</v>
      </c>
      <c r="E199" s="5">
        <v>0</v>
      </c>
      <c r="G199" s="5">
        <v>0</v>
      </c>
      <c r="I199" s="5">
        <v>0</v>
      </c>
      <c r="J199" s="5">
        <v>0</v>
      </c>
      <c r="K199" s="5">
        <v>0</v>
      </c>
    </row>
    <row r="200" spans="2:11" ht="15.5" x14ac:dyDescent="0.35">
      <c r="C200" t="s">
        <v>191</v>
      </c>
      <c r="D200" s="6">
        <v>2.81</v>
      </c>
      <c r="E200" s="6">
        <v>144799.38</v>
      </c>
      <c r="G200" s="6">
        <v>51013.57</v>
      </c>
    </row>
    <row r="201" spans="2:11" ht="15.5" x14ac:dyDescent="0.35">
      <c r="C201" t="s">
        <v>192</v>
      </c>
      <c r="D201" s="5">
        <v>0</v>
      </c>
      <c r="E201" s="5">
        <v>0</v>
      </c>
      <c r="F201" s="5">
        <v>0</v>
      </c>
      <c r="G201" s="5">
        <v>0</v>
      </c>
    </row>
    <row r="202" spans="2:11" ht="15.5" x14ac:dyDescent="0.35">
      <c r="C202" t="s">
        <v>59</v>
      </c>
      <c r="D202" s="5">
        <v>0</v>
      </c>
      <c r="E202" s="5">
        <v>0</v>
      </c>
      <c r="F202" s="5">
        <v>0</v>
      </c>
      <c r="G202" s="5">
        <v>0</v>
      </c>
    </row>
    <row r="203" spans="2:11" ht="15.5" x14ac:dyDescent="0.35">
      <c r="C203" t="s">
        <v>193</v>
      </c>
      <c r="D203" s="5">
        <v>133190000000</v>
      </c>
    </row>
    <row r="204" spans="2:11" ht="15.5" x14ac:dyDescent="0.35">
      <c r="C204" t="s">
        <v>194</v>
      </c>
      <c r="D204" s="6">
        <v>2.1099999999999997E-2</v>
      </c>
      <c r="E204" s="6">
        <v>9.8999999999999991E-3</v>
      </c>
      <c r="F204" s="5">
        <v>0</v>
      </c>
      <c r="G204" s="6">
        <v>3.4999999999999996E-3</v>
      </c>
    </row>
    <row r="205" spans="2:11" ht="15.5" x14ac:dyDescent="0.35">
      <c r="C205" t="s">
        <v>195</v>
      </c>
      <c r="D205" s="6">
        <v>7.3899999999999993E-2</v>
      </c>
      <c r="E205" s="6">
        <v>7.2800000000000004E-2</v>
      </c>
      <c r="F205" s="5">
        <v>0</v>
      </c>
      <c r="G205" s="6">
        <v>3.0600000000000002E-2</v>
      </c>
    </row>
    <row r="206" spans="2:11" ht="15.5" x14ac:dyDescent="0.35">
      <c r="C206" t="s">
        <v>196</v>
      </c>
      <c r="D206" s="6">
        <v>0.18179999999999999</v>
      </c>
      <c r="E206" s="6">
        <v>0.10300000000000001</v>
      </c>
      <c r="F206" s="5">
        <v>0</v>
      </c>
      <c r="G206" s="6">
        <v>0.16109999999999999</v>
      </c>
    </row>
    <row r="207" spans="2:11" ht="15.5" x14ac:dyDescent="0.35">
      <c r="C207" t="s">
        <v>197</v>
      </c>
      <c r="D207" s="6">
        <v>1.99</v>
      </c>
      <c r="E207" s="6">
        <v>1.88</v>
      </c>
      <c r="F207" s="6">
        <v>1.27</v>
      </c>
      <c r="G207" s="6">
        <v>1.23</v>
      </c>
    </row>
    <row r="208" spans="2:11" ht="15.5" x14ac:dyDescent="0.35">
      <c r="C208" t="s">
        <v>198</v>
      </c>
      <c r="D208" s="5">
        <v>330000000000</v>
      </c>
      <c r="E208" s="5">
        <v>119000000000</v>
      </c>
      <c r="G208" s="5">
        <v>100000000000</v>
      </c>
    </row>
    <row r="209" spans="3:11" ht="15.5" x14ac:dyDescent="0.35">
      <c r="C209" t="s">
        <v>199</v>
      </c>
      <c r="D209" s="5">
        <v>0</v>
      </c>
      <c r="E209" s="5">
        <v>0</v>
      </c>
      <c r="G209" s="5">
        <v>0</v>
      </c>
    </row>
    <row r="210" spans="3:11" ht="15.5" x14ac:dyDescent="0.35">
      <c r="C210" t="s">
        <v>200</v>
      </c>
      <c r="D210" s="6">
        <v>38.07</v>
      </c>
      <c r="E210" s="6">
        <v>1990304.98</v>
      </c>
      <c r="G210" s="6">
        <v>1669311.38</v>
      </c>
    </row>
    <row r="211" spans="3:11" ht="15.5" x14ac:dyDescent="0.35">
      <c r="C211" t="s">
        <v>201</v>
      </c>
      <c r="D211" s="5">
        <v>0</v>
      </c>
      <c r="E211" s="5">
        <v>0</v>
      </c>
      <c r="G211" s="5">
        <v>0</v>
      </c>
    </row>
    <row r="212" spans="3:11" ht="15.5" x14ac:dyDescent="0.35">
      <c r="C212" t="s">
        <v>202</v>
      </c>
      <c r="D212" s="6">
        <v>38.07</v>
      </c>
      <c r="E212" s="6">
        <v>1990304.98</v>
      </c>
      <c r="G212" s="6">
        <v>1669311.38</v>
      </c>
    </row>
    <row r="213" spans="3:11" ht="15.5" x14ac:dyDescent="0.35">
      <c r="C213" t="s">
        <v>203</v>
      </c>
      <c r="D213" s="5">
        <v>68000000000</v>
      </c>
      <c r="E213" s="5">
        <v>170000000000</v>
      </c>
      <c r="G213" s="5">
        <v>243000000000</v>
      </c>
    </row>
    <row r="214" spans="3:11" ht="15.5" x14ac:dyDescent="0.35">
      <c r="C214" t="s">
        <v>204</v>
      </c>
      <c r="D214" s="5">
        <v>33000000000</v>
      </c>
      <c r="E214" s="5">
        <v>3000000000</v>
      </c>
      <c r="G214" s="5">
        <v>4000000000</v>
      </c>
    </row>
    <row r="215" spans="3:11" ht="15.5" x14ac:dyDescent="0.35">
      <c r="C215" t="s">
        <v>205</v>
      </c>
      <c r="D215" s="5">
        <v>330000000000</v>
      </c>
      <c r="E215" s="5">
        <v>119000000000</v>
      </c>
      <c r="G215" s="5">
        <v>100000000000</v>
      </c>
    </row>
    <row r="216" spans="3:11" ht="15.5" x14ac:dyDescent="0.35">
      <c r="C216" t="s">
        <v>23</v>
      </c>
      <c r="D216" s="5">
        <v>101000000000</v>
      </c>
      <c r="E216" s="5">
        <v>173000000000</v>
      </c>
      <c r="G216" s="5">
        <v>247000000000</v>
      </c>
    </row>
    <row r="217" spans="3:11" ht="15.5" x14ac:dyDescent="0.35">
      <c r="C217" t="s">
        <v>20</v>
      </c>
      <c r="D217" s="5">
        <v>-113000000000</v>
      </c>
      <c r="E217" s="5">
        <v>154000000000</v>
      </c>
      <c r="G217" s="5">
        <v>131000000000</v>
      </c>
    </row>
    <row r="218" spans="3:11" ht="15.5" x14ac:dyDescent="0.35">
      <c r="C218" t="s">
        <v>206</v>
      </c>
      <c r="D218" s="5">
        <v>183000000000</v>
      </c>
      <c r="E218" s="5">
        <v>-28000000000</v>
      </c>
      <c r="G218" s="5">
        <v>2000000000</v>
      </c>
    </row>
    <row r="219" spans="3:11" ht="15.5" x14ac:dyDescent="0.35">
      <c r="C219" t="s">
        <v>207</v>
      </c>
      <c r="D219" s="5">
        <v>108000000000</v>
      </c>
      <c r="E219" s="5">
        <v>51000000000</v>
      </c>
      <c r="F219" s="5">
        <v>121000000000</v>
      </c>
    </row>
    <row r="220" spans="3:11" ht="15.5" x14ac:dyDescent="0.35">
      <c r="C220" t="s">
        <v>208</v>
      </c>
      <c r="D220" s="5">
        <v>-64000000000</v>
      </c>
      <c r="E220" s="5">
        <v>-3000000000</v>
      </c>
      <c r="F220" s="5">
        <v>-7000000000</v>
      </c>
    </row>
    <row r="221" spans="3:11" ht="15.5" x14ac:dyDescent="0.35">
      <c r="C221" t="s">
        <v>12</v>
      </c>
      <c r="D221" s="5">
        <v>44000000000</v>
      </c>
      <c r="E221" s="5">
        <v>49000000000</v>
      </c>
      <c r="F221" s="5">
        <v>114000000000</v>
      </c>
    </row>
    <row r="222" spans="3:11" ht="15.5" x14ac:dyDescent="0.35">
      <c r="C222" t="s">
        <v>15</v>
      </c>
      <c r="D222" s="6">
        <v>5.0599999999999996</v>
      </c>
      <c r="E222" s="6">
        <v>810419.33</v>
      </c>
      <c r="F222" s="5">
        <v>0</v>
      </c>
      <c r="G222" s="5">
        <v>0</v>
      </c>
    </row>
    <row r="223" spans="3:11" ht="15.5" x14ac:dyDescent="0.35">
      <c r="C223" t="s">
        <v>44</v>
      </c>
      <c r="I223" s="6">
        <v>170495.78</v>
      </c>
      <c r="J223" s="6">
        <v>51013.57</v>
      </c>
      <c r="K223" s="5">
        <v>1187801</v>
      </c>
    </row>
    <row r="224" spans="3:11" ht="15.5" x14ac:dyDescent="0.35">
      <c r="C224" t="s">
        <v>58</v>
      </c>
      <c r="I224" s="5">
        <v>0</v>
      </c>
      <c r="J224" s="5">
        <v>0</v>
      </c>
      <c r="K224" s="5">
        <v>0</v>
      </c>
    </row>
    <row r="225" spans="3:11" ht="15.5" x14ac:dyDescent="0.35">
      <c r="C225" t="s">
        <v>61</v>
      </c>
      <c r="I225" s="5">
        <v>0</v>
      </c>
      <c r="J225" s="5">
        <v>0</v>
      </c>
      <c r="K225" s="5">
        <v>0</v>
      </c>
    </row>
    <row r="226" spans="3:11" ht="15.5" x14ac:dyDescent="0.35">
      <c r="C226" t="s">
        <v>209</v>
      </c>
    </row>
    <row r="227" spans="3:11" ht="15.5" x14ac:dyDescent="0.35">
      <c r="C227" t="s">
        <v>210</v>
      </c>
      <c r="I227" s="6">
        <v>1.1699999999999999E-2</v>
      </c>
      <c r="J227" s="6">
        <v>3.4999999999999996E-3</v>
      </c>
      <c r="K227" s="6">
        <v>2.1000000000000001E-2</v>
      </c>
    </row>
    <row r="228" spans="3:11" ht="15.5" x14ac:dyDescent="0.35">
      <c r="C228" t="s">
        <v>211</v>
      </c>
      <c r="I228" s="6">
        <v>8.5699999999999998E-2</v>
      </c>
      <c r="J228" s="6">
        <v>3.0600000000000002E-2</v>
      </c>
      <c r="K228" s="6">
        <v>0.29710000000000003</v>
      </c>
    </row>
    <row r="229" spans="3:11" ht="15.5" x14ac:dyDescent="0.35">
      <c r="C229" t="s">
        <v>212</v>
      </c>
      <c r="I229" s="6">
        <v>0.13949999999999999</v>
      </c>
      <c r="J229" s="6">
        <v>0.1096</v>
      </c>
      <c r="K229" s="6">
        <v>0.35859999999999997</v>
      </c>
    </row>
    <row r="230" spans="3:11" ht="15.5" x14ac:dyDescent="0.35">
      <c r="C230" t="s">
        <v>213</v>
      </c>
      <c r="I230" s="6">
        <v>1.47</v>
      </c>
      <c r="J230" s="6">
        <v>1.23</v>
      </c>
      <c r="K230" s="6">
        <v>3.14</v>
      </c>
    </row>
    <row r="231" spans="3:11" ht="15.5" x14ac:dyDescent="0.35">
      <c r="C231" t="s">
        <v>55</v>
      </c>
      <c r="I231" s="5">
        <v>0</v>
      </c>
      <c r="J231" s="5">
        <v>0</v>
      </c>
      <c r="K231" s="5">
        <v>0</v>
      </c>
    </row>
    <row r="232" spans="3:11" ht="15.5" x14ac:dyDescent="0.35">
      <c r="C232" t="s">
        <v>52</v>
      </c>
      <c r="I232" s="6">
        <v>1990304.98</v>
      </c>
      <c r="J232" s="6">
        <v>1669311.38</v>
      </c>
      <c r="K232" s="6">
        <v>3998343.4</v>
      </c>
    </row>
    <row r="233" spans="3:11" ht="15.5" x14ac:dyDescent="0.35">
      <c r="C233" t="s">
        <v>214</v>
      </c>
      <c r="I233" s="5">
        <v>0</v>
      </c>
      <c r="J233" s="5">
        <v>0</v>
      </c>
      <c r="K233" s="5">
        <v>0</v>
      </c>
    </row>
    <row r="234" spans="3:11" ht="15.5" x14ac:dyDescent="0.35">
      <c r="C234" t="s">
        <v>215</v>
      </c>
      <c r="I234" s="6">
        <v>1990304.98</v>
      </c>
      <c r="J234" s="6">
        <v>1669311.38</v>
      </c>
      <c r="K234" s="6">
        <v>3998343.4</v>
      </c>
    </row>
    <row r="235" spans="3:11" ht="15.5" x14ac:dyDescent="0.35">
      <c r="C235" t="s">
        <v>216</v>
      </c>
      <c r="I235" s="5">
        <v>170000000000</v>
      </c>
      <c r="J235" s="5">
        <v>243000000000</v>
      </c>
      <c r="K235" s="5">
        <v>91000000000</v>
      </c>
    </row>
    <row r="236" spans="3:11" ht="15.5" x14ac:dyDescent="0.35">
      <c r="C236" t="s">
        <v>217</v>
      </c>
      <c r="I236" s="5">
        <v>3000000000</v>
      </c>
      <c r="J236" s="5">
        <v>4000000000</v>
      </c>
    </row>
    <row r="237" spans="3:11" ht="15.5" x14ac:dyDescent="0.35">
      <c r="C237" t="s">
        <v>25</v>
      </c>
      <c r="I237" s="5">
        <v>173000000000</v>
      </c>
      <c r="J237" s="5">
        <v>247000000000</v>
      </c>
      <c r="K237" s="5">
        <v>91000000000</v>
      </c>
    </row>
    <row r="238" spans="3:11" ht="15.5" x14ac:dyDescent="0.35">
      <c r="C238" t="s">
        <v>22</v>
      </c>
      <c r="I238" s="5">
        <v>154000000000</v>
      </c>
      <c r="J238" s="5">
        <v>131000000000</v>
      </c>
      <c r="K238" s="5">
        <v>36000000000</v>
      </c>
    </row>
    <row r="239" spans="3:11" ht="15.5" x14ac:dyDescent="0.35">
      <c r="C239" t="s">
        <v>218</v>
      </c>
      <c r="I239" s="5">
        <v>-28000000000</v>
      </c>
      <c r="J239" s="5">
        <v>2000000000</v>
      </c>
      <c r="K239" s="5">
        <v>-46000000000</v>
      </c>
    </row>
    <row r="240" spans="3:11" ht="15.5" x14ac:dyDescent="0.35">
      <c r="C240" t="s">
        <v>219</v>
      </c>
      <c r="I240" s="5">
        <v>172000000000</v>
      </c>
      <c r="K240" s="5">
        <v>57000000000</v>
      </c>
    </row>
    <row r="241" spans="2:11" ht="15.5" x14ac:dyDescent="0.35">
      <c r="C241" t="s">
        <v>220</v>
      </c>
      <c r="I241" s="5">
        <v>-9000000000</v>
      </c>
      <c r="K241" s="5">
        <v>-3000000000</v>
      </c>
    </row>
    <row r="242" spans="2:11" ht="15.5" x14ac:dyDescent="0.35">
      <c r="C242" t="s">
        <v>14</v>
      </c>
      <c r="I242" s="5">
        <v>163000000000</v>
      </c>
      <c r="K242" s="5">
        <v>54000000000</v>
      </c>
    </row>
    <row r="243" spans="2:11" ht="15.5" x14ac:dyDescent="0.35">
      <c r="C243" t="s">
        <v>16</v>
      </c>
      <c r="I243" s="6">
        <v>2709963.48</v>
      </c>
      <c r="J243" s="5">
        <v>0</v>
      </c>
      <c r="K243" s="6">
        <v>5433212.5</v>
      </c>
    </row>
    <row r="245" spans="2:11" ht="15.5" x14ac:dyDescent="0.35">
      <c r="B245" t="s">
        <v>221</v>
      </c>
      <c r="C245" t="s">
        <v>222</v>
      </c>
      <c r="D245" s="5">
        <v>24000000000</v>
      </c>
      <c r="E245" s="5">
        <v>9000000000</v>
      </c>
      <c r="F245" s="5">
        <v>2000000000</v>
      </c>
      <c r="G245" s="5">
        <v>3000000000</v>
      </c>
      <c r="H245" s="5">
        <v>33000000000</v>
      </c>
      <c r="I245" s="5">
        <v>10000000000</v>
      </c>
      <c r="J245" s="5">
        <v>3000000000</v>
      </c>
      <c r="K245" s="5">
        <v>12000000000</v>
      </c>
    </row>
    <row r="246" spans="2:11" ht="15.5" x14ac:dyDescent="0.35">
      <c r="C246" t="s">
        <v>43</v>
      </c>
      <c r="D246" s="6">
        <v>2.81</v>
      </c>
      <c r="E246" s="5">
        <v>1</v>
      </c>
      <c r="F246" s="6">
        <v>0.18</v>
      </c>
      <c r="G246" s="6">
        <v>0.35</v>
      </c>
      <c r="H246" s="6">
        <v>3.75</v>
      </c>
      <c r="I246" s="6">
        <v>1.18</v>
      </c>
      <c r="J246" s="6">
        <v>0.35</v>
      </c>
      <c r="K246" s="6">
        <v>1.37</v>
      </c>
    </row>
    <row r="247" spans="2:11" ht="15.5" x14ac:dyDescent="0.35">
      <c r="C247" t="s">
        <v>229</v>
      </c>
      <c r="D247" s="5">
        <v>1545000000000</v>
      </c>
      <c r="E247" s="5">
        <v>575000000000</v>
      </c>
      <c r="F247" s="5">
        <v>1197000000000</v>
      </c>
      <c r="G247" s="5">
        <v>1729000000000</v>
      </c>
      <c r="H247" s="5">
        <v>2060000000000</v>
      </c>
      <c r="I247" s="5">
        <v>1772000000000</v>
      </c>
      <c r="J247" s="5">
        <v>1729000000000</v>
      </c>
      <c r="K247" s="5">
        <v>1287000000000</v>
      </c>
    </row>
    <row r="248" spans="2:11" ht="15.5" x14ac:dyDescent="0.35">
      <c r="C248" t="s">
        <v>234</v>
      </c>
      <c r="I248" s="6">
        <v>202.73</v>
      </c>
    </row>
    <row r="249" spans="2:11" ht="15.5" x14ac:dyDescent="0.35">
      <c r="C249" t="s">
        <v>236</v>
      </c>
      <c r="I249" s="6">
        <v>7.42</v>
      </c>
    </row>
    <row r="250" spans="2:11" ht="15.5" x14ac:dyDescent="0.35">
      <c r="C250" t="s">
        <v>239</v>
      </c>
      <c r="I250" s="6">
        <v>19.96</v>
      </c>
    </row>
    <row r="251" spans="2:11" ht="15.5" x14ac:dyDescent="0.35">
      <c r="C251" t="s">
        <v>240</v>
      </c>
      <c r="I251" s="6">
        <v>128.88</v>
      </c>
    </row>
    <row r="252" spans="2:11" ht="15.5" x14ac:dyDescent="0.35">
      <c r="C252" t="s">
        <v>241</v>
      </c>
      <c r="I252" s="6">
        <v>128.88</v>
      </c>
    </row>
    <row r="253" spans="2:11" ht="15.5" x14ac:dyDescent="0.35">
      <c r="C253" t="s">
        <v>243</v>
      </c>
      <c r="I253" s="5">
        <v>99</v>
      </c>
    </row>
    <row r="254" spans="2:11" ht="15.5" x14ac:dyDescent="0.35">
      <c r="C254" t="s">
        <v>247</v>
      </c>
      <c r="I254" s="6">
        <v>3.75</v>
      </c>
    </row>
    <row r="255" spans="2:11" ht="15.5" x14ac:dyDescent="0.35">
      <c r="C255" t="s">
        <v>249</v>
      </c>
      <c r="D255" s="6">
        <v>24.63</v>
      </c>
    </row>
    <row r="256" spans="2:11" ht="15.5" x14ac:dyDescent="0.35">
      <c r="C256" t="s">
        <v>250</v>
      </c>
      <c r="I256" s="6">
        <v>38.07</v>
      </c>
    </row>
    <row r="257" spans="3:9" ht="15.5" x14ac:dyDescent="0.35">
      <c r="C257" t="s">
        <v>251</v>
      </c>
      <c r="I257" s="6">
        <v>5.9</v>
      </c>
    </row>
    <row r="258" spans="3:9" ht="15.5" x14ac:dyDescent="0.35">
      <c r="C258" t="s">
        <v>252</v>
      </c>
      <c r="D258" s="6">
        <v>1.43</v>
      </c>
    </row>
    <row r="259" spans="3:9" ht="15.5" x14ac:dyDescent="0.35">
      <c r="C259" t="s">
        <v>253</v>
      </c>
      <c r="D259" s="6">
        <v>1.43</v>
      </c>
    </row>
    <row r="260" spans="3:9" ht="15.5" x14ac:dyDescent="0.35">
      <c r="C260" t="s">
        <v>254</v>
      </c>
      <c r="D260" s="6">
        <v>0.31</v>
      </c>
    </row>
    <row r="261" spans="3:9" ht="15.5" x14ac:dyDescent="0.35">
      <c r="C261" t="s">
        <v>255</v>
      </c>
      <c r="D261" s="6">
        <v>0.1</v>
      </c>
    </row>
    <row r="262" spans="3:9" ht="15.5" x14ac:dyDescent="0.35">
      <c r="C262" t="s">
        <v>256</v>
      </c>
      <c r="D262" s="6">
        <v>2.5</v>
      </c>
    </row>
    <row r="263" spans="3:9" ht="15.5" x14ac:dyDescent="0.35">
      <c r="C263" t="s">
        <v>257</v>
      </c>
      <c r="D263" s="6">
        <v>0.09</v>
      </c>
    </row>
    <row r="264" spans="3:9" ht="15.5" x14ac:dyDescent="0.35">
      <c r="C264" t="s">
        <v>258</v>
      </c>
      <c r="D264" s="6">
        <v>3.5</v>
      </c>
    </row>
    <row r="265" spans="3:9" ht="15.5" x14ac:dyDescent="0.35">
      <c r="C265" t="s">
        <v>12</v>
      </c>
      <c r="D265" s="5">
        <v>44000000000</v>
      </c>
    </row>
    <row r="266" spans="3:9" ht="15.5" x14ac:dyDescent="0.35">
      <c r="C266" t="s">
        <v>260</v>
      </c>
      <c r="I266" s="6">
        <v>1.64</v>
      </c>
    </row>
    <row r="267" spans="3:9" ht="15.5" x14ac:dyDescent="0.35">
      <c r="C267" t="s">
        <v>261</v>
      </c>
      <c r="I267" s="5">
        <v>0</v>
      </c>
    </row>
    <row r="268" spans="3:9" ht="15.5" x14ac:dyDescent="0.35">
      <c r="C268" t="s">
        <v>262</v>
      </c>
      <c r="I268" s="5">
        <v>0</v>
      </c>
    </row>
    <row r="269" spans="3:9" ht="15.5" x14ac:dyDescent="0.35">
      <c r="C269" t="s">
        <v>263</v>
      </c>
      <c r="I269" s="5">
        <v>0</v>
      </c>
    </row>
    <row r="270" spans="3:9" ht="15.5" x14ac:dyDescent="0.35">
      <c r="C270" t="s">
        <v>265</v>
      </c>
      <c r="D270" s="6">
        <v>9.48</v>
      </c>
    </row>
    <row r="271" spans="3:9" ht="15.5" x14ac:dyDescent="0.35">
      <c r="C271" t="s">
        <v>340</v>
      </c>
      <c r="D271" s="6">
        <v>8.33</v>
      </c>
    </row>
    <row r="272" spans="3:9" ht="15.5" x14ac:dyDescent="0.35">
      <c r="C272" t="s">
        <v>267</v>
      </c>
      <c r="D272" s="6">
        <v>1.1499999999999999</v>
      </c>
    </row>
    <row r="273" spans="3:9" ht="15.5" x14ac:dyDescent="0.35">
      <c r="C273" t="s">
        <v>268</v>
      </c>
      <c r="D273" s="6">
        <v>9.6</v>
      </c>
    </row>
    <row r="274" spans="3:9" ht="15.5" x14ac:dyDescent="0.35">
      <c r="C274" t="s">
        <v>39</v>
      </c>
      <c r="I274" s="5">
        <v>6593000000000</v>
      </c>
    </row>
    <row r="275" spans="3:9" ht="15.5" x14ac:dyDescent="0.35">
      <c r="C275" t="s">
        <v>271</v>
      </c>
      <c r="I275" s="5">
        <v>6480000000000</v>
      </c>
    </row>
    <row r="276" spans="3:9" ht="15.5" x14ac:dyDescent="0.35">
      <c r="C276" t="s">
        <v>272</v>
      </c>
      <c r="I276" s="5">
        <v>8680000000</v>
      </c>
    </row>
    <row r="277" spans="3:9" ht="15.5" x14ac:dyDescent="0.35">
      <c r="C277" t="s">
        <v>273</v>
      </c>
      <c r="I277" s="6">
        <v>0.20739999999999997</v>
      </c>
    </row>
    <row r="278" spans="3:9" ht="15.5" x14ac:dyDescent="0.35">
      <c r="C278" t="s">
        <v>274</v>
      </c>
      <c r="D278" s="6">
        <v>0.15509999999999999</v>
      </c>
    </row>
    <row r="279" spans="3:9" ht="15.5" x14ac:dyDescent="0.35">
      <c r="C279" t="s">
        <v>275</v>
      </c>
      <c r="D279" s="6">
        <v>4.3099999999999999E-2</v>
      </c>
    </row>
    <row r="280" spans="3:9" ht="15.5" x14ac:dyDescent="0.35">
      <c r="C280" t="s">
        <v>276</v>
      </c>
      <c r="D280" s="6">
        <v>1.5800000000000002E-2</v>
      </c>
    </row>
    <row r="281" spans="3:9" ht="15.5" x14ac:dyDescent="0.35">
      <c r="C281" t="s">
        <v>277</v>
      </c>
      <c r="D281" s="6">
        <v>0.29070000000000001</v>
      </c>
    </row>
    <row r="282" spans="3:9" ht="15.5" x14ac:dyDescent="0.35">
      <c r="C282" t="s">
        <v>278</v>
      </c>
      <c r="D282" s="6">
        <v>0.40500000000000003</v>
      </c>
    </row>
    <row r="283" spans="3:9" ht="15.5" x14ac:dyDescent="0.35">
      <c r="C283" t="s">
        <v>279</v>
      </c>
      <c r="D283" s="6">
        <v>14.819700000000001</v>
      </c>
    </row>
    <row r="284" spans="3:9" ht="15.5" x14ac:dyDescent="0.35">
      <c r="C284" t="s">
        <v>286</v>
      </c>
      <c r="I284" s="5">
        <v>4</v>
      </c>
    </row>
    <row r="285" spans="3:9" ht="15.5" x14ac:dyDescent="0.35">
      <c r="C285" t="s">
        <v>287</v>
      </c>
      <c r="I285" s="6">
        <v>0.64</v>
      </c>
    </row>
    <row r="286" spans="3:9" ht="15.5" x14ac:dyDescent="0.35">
      <c r="C286" t="s">
        <v>288</v>
      </c>
      <c r="I286" s="6">
        <v>0.8</v>
      </c>
    </row>
    <row r="287" spans="3:9" ht="15.5" x14ac:dyDescent="0.35">
      <c r="C287" t="s">
        <v>291</v>
      </c>
      <c r="I287" s="6">
        <v>0.03</v>
      </c>
    </row>
    <row r="288" spans="3:9" ht="15.5" x14ac:dyDescent="0.35">
      <c r="C288" t="s">
        <v>292</v>
      </c>
      <c r="I288" s="6">
        <v>0.38</v>
      </c>
    </row>
    <row r="289" spans="3:9" ht="15.5" x14ac:dyDescent="0.35">
      <c r="C289" t="s">
        <v>295</v>
      </c>
      <c r="I289" s="5">
        <v>91000000000</v>
      </c>
    </row>
    <row r="290" spans="3:9" ht="15.5" x14ac:dyDescent="0.35">
      <c r="C290" t="s">
        <v>297</v>
      </c>
      <c r="D290" s="5">
        <v>214000000000</v>
      </c>
    </row>
    <row r="291" spans="3:9" ht="15.5" x14ac:dyDescent="0.35">
      <c r="C291" t="s">
        <v>298</v>
      </c>
      <c r="D291" s="5">
        <v>1157000000000</v>
      </c>
    </row>
    <row r="292" spans="3:9" ht="15.5" x14ac:dyDescent="0.35">
      <c r="C292" t="s">
        <v>299</v>
      </c>
      <c r="D292" s="5">
        <v>827000000000</v>
      </c>
    </row>
    <row r="293" spans="3:9" ht="15.5" x14ac:dyDescent="0.35">
      <c r="C293" t="s">
        <v>206</v>
      </c>
      <c r="D293" s="5">
        <v>183000000000</v>
      </c>
    </row>
    <row r="294" spans="3:9" ht="15.5" x14ac:dyDescent="0.35">
      <c r="C294" t="s">
        <v>205</v>
      </c>
      <c r="I294" s="5">
        <v>330000000000</v>
      </c>
    </row>
    <row r="295" spans="3:9" ht="15.5" x14ac:dyDescent="0.35">
      <c r="C295" t="s">
        <v>204</v>
      </c>
      <c r="D295" s="5">
        <v>33000000000</v>
      </c>
    </row>
    <row r="296" spans="3:9" ht="15.5" x14ac:dyDescent="0.35">
      <c r="C296" t="s">
        <v>203</v>
      </c>
      <c r="D296" s="5">
        <v>68000000000</v>
      </c>
    </row>
    <row r="297" spans="3:9" ht="15.5" x14ac:dyDescent="0.35">
      <c r="C297" t="s">
        <v>23</v>
      </c>
      <c r="D297" s="5">
        <v>101000000000</v>
      </c>
    </row>
    <row r="298" spans="3:9" ht="15.5" x14ac:dyDescent="0.35">
      <c r="C298" t="s">
        <v>20</v>
      </c>
      <c r="D298" s="5">
        <v>-113000000000</v>
      </c>
    </row>
    <row r="299" spans="3:9" ht="15.5" x14ac:dyDescent="0.35">
      <c r="C299" t="s">
        <v>300</v>
      </c>
      <c r="I299" s="5">
        <v>330000000000</v>
      </c>
    </row>
    <row r="300" spans="3:9" ht="15.5" x14ac:dyDescent="0.35">
      <c r="C300" t="s">
        <v>301</v>
      </c>
      <c r="I300" s="5">
        <v>51000000000</v>
      </c>
    </row>
    <row r="301" spans="3:9" ht="15.5" x14ac:dyDescent="0.35">
      <c r="C301" t="s">
        <v>302</v>
      </c>
      <c r="I301" s="5">
        <v>-8000000000</v>
      </c>
    </row>
    <row r="302" spans="3:9" ht="15.5" x14ac:dyDescent="0.35">
      <c r="C302" t="s">
        <v>303</v>
      </c>
      <c r="I302" s="5">
        <v>-59000000000</v>
      </c>
    </row>
    <row r="303" spans="3:9" ht="15.5" x14ac:dyDescent="0.35">
      <c r="C303" t="s">
        <v>305</v>
      </c>
      <c r="I303" s="5">
        <v>51000000000</v>
      </c>
    </row>
  </sheetData>
  <pageMargins left="0.7" right="0.7" top="0.75" bottom="0.75" header="0.3" footer="0.3"/>
  <ignoredErrors>
    <ignoredError sqref="A1:K304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A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1140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  <c r="AA1" s="1">
        <v>39446</v>
      </c>
    </row>
    <row r="2" spans="1:27" ht="15.5" x14ac:dyDescent="0.35">
      <c r="C2" t="s">
        <v>1141</v>
      </c>
      <c r="D2" s="2" vm="143">
        <f ca="1">IFERROR(_xlfn.STOCKHISTORY("XIDX:" &amp; $C$1, D3, , 0, 0, 1), "Libur")</f>
        <v>8350</v>
      </c>
      <c r="H2" s="2" vm="143">
        <f ca="1">IFERROR(INDEX(D2:G2,COUNT(D2:G2)),"")</f>
        <v>8350</v>
      </c>
      <c r="I2" s="2" vm="144">
        <f t="shared" ref="I2:AA2" ca="1" si="0">IFERROR(_xlfn.STOCKHISTORY("XIDX:" &amp; $C$1, I1, , 0, 0, 1), "Libur")</f>
        <v>8600</v>
      </c>
      <c r="J2" s="2" vm="145">
        <f t="shared" ca="1" si="0"/>
        <v>9850</v>
      </c>
      <c r="K2" s="2" vm="146">
        <f t="shared" ca="1" si="0"/>
        <v>10950</v>
      </c>
      <c r="L2" s="2" vm="147">
        <f t="shared" ca="1" si="0"/>
        <v>9000</v>
      </c>
      <c r="M2" s="2" vm="148">
        <f t="shared" ca="1" si="0"/>
        <v>7700</v>
      </c>
      <c r="N2" s="2" vm="149">
        <f t="shared" ca="1" si="0"/>
        <v>8975</v>
      </c>
      <c r="O2" s="2" vm="150">
        <f t="shared" ca="1" si="0"/>
        <v>10400</v>
      </c>
      <c r="P2" s="2" vm="151">
        <f t="shared" ca="1" si="0"/>
        <v>9100</v>
      </c>
      <c r="Q2" s="2" vm="152">
        <f t="shared" ca="1" si="0"/>
        <v>7125</v>
      </c>
      <c r="R2" s="2" vm="153">
        <f t="shared" ca="1" si="0"/>
        <v>6750</v>
      </c>
      <c r="S2" s="2" vm="154">
        <f t="shared" ca="1" si="0"/>
        <v>3470</v>
      </c>
      <c r="T2" s="2" vm="155">
        <f t="shared" ca="1" si="0"/>
        <v>7200</v>
      </c>
      <c r="U2" s="2" vm="156">
        <f t="shared" ca="1" si="0"/>
        <v>8100</v>
      </c>
      <c r="V2" s="2" t="str">
        <f t="shared" ca="1" si="0"/>
        <v>Libur</v>
      </c>
      <c r="W2" s="2" vm="157">
        <f t="shared" ca="1" si="0"/>
        <v>12700</v>
      </c>
      <c r="X2" s="2" vm="158">
        <f t="shared" ca="1" si="0"/>
        <v>12000</v>
      </c>
      <c r="Y2" s="2" vm="159">
        <f t="shared" ca="1" si="0"/>
        <v>6850</v>
      </c>
      <c r="Z2" s="2" vm="160">
        <f t="shared" ca="1" si="0"/>
        <v>1450</v>
      </c>
      <c r="AA2" s="2" t="str">
        <f t="shared" ca="1" si="0"/>
        <v>Libur</v>
      </c>
    </row>
    <row r="3" spans="1:27" ht="15.5" x14ac:dyDescent="0.35">
      <c r="D3" s="1">
        <v>46111</v>
      </c>
      <c r="H3" s="1">
        <f>IFERROR(INDEX(D3:G3,COUNT(D3:G3)),"")</f>
        <v>46111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3210455000000</v>
      </c>
      <c r="H4" s="2">
        <f>IFERROR(SUM(D4:G4)*(4/MAX(1,COUNT(D4:G4))),"")</f>
        <v>12841820000000</v>
      </c>
      <c r="I4" s="2">
        <f t="shared" ref="I4:AA4" si="1">IFERROR(INDEX(I51:I500,MATCH($C$4,$C$51:$C$500,0)),"")</f>
        <v>12129082000000</v>
      </c>
      <c r="J4" s="2">
        <f t="shared" si="1"/>
        <v>11787877000000</v>
      </c>
      <c r="K4" s="2">
        <f t="shared" si="1"/>
        <v>9507934000000</v>
      </c>
      <c r="L4" s="2">
        <f t="shared" si="1"/>
        <v>8340436000000</v>
      </c>
      <c r="M4" s="2">
        <f t="shared" si="1"/>
        <v>8653143000000</v>
      </c>
      <c r="N4" s="2">
        <f t="shared" si="1"/>
        <v>9434745000000</v>
      </c>
      <c r="O4" s="2">
        <f t="shared" si="1"/>
        <v>11337726000000</v>
      </c>
      <c r="P4" s="2">
        <f t="shared" si="1"/>
        <v>10183755000000</v>
      </c>
      <c r="Q4" s="2">
        <f t="shared" si="1"/>
        <v>9136869000000</v>
      </c>
      <c r="R4" s="2">
        <f t="shared" si="1"/>
        <v>8413074000000</v>
      </c>
      <c r="S4" s="2">
        <f t="shared" si="1"/>
        <v>8063757000000</v>
      </c>
      <c r="T4" s="2">
        <f t="shared" si="1"/>
        <v>8251148000000</v>
      </c>
      <c r="U4" s="2">
        <f t="shared" si="1"/>
        <v>8064626000000</v>
      </c>
      <c r="V4" s="2">
        <f t="shared" si="1"/>
        <v>6752924000000</v>
      </c>
      <c r="W4" s="2">
        <f t="shared" si="1"/>
        <v>5303513000000</v>
      </c>
      <c r="X4" s="2">
        <f t="shared" si="1"/>
        <v>3897185000000</v>
      </c>
      <c r="Y4" s="2">
        <f t="shared" si="1"/>
        <v>3941162000000</v>
      </c>
      <c r="Z4" s="2">
        <f t="shared" si="1"/>
        <v>3378703000000</v>
      </c>
      <c r="AA4" s="2">
        <f t="shared" si="1"/>
        <v>2483609000000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509147000000</v>
      </c>
      <c r="H5" s="2">
        <f>IFERROR(SUM(D5:G5)*(4/MAX(1,COUNT(D5:G5))),"")</f>
        <v>2036588000000</v>
      </c>
      <c r="I5" s="2">
        <f t="shared" ref="I5:AA5" si="2">IFERROR(INDEX(I51:I500,MATCH($C$5,$C$51:$C$500,0)),"")</f>
        <v>1557622000000</v>
      </c>
      <c r="J5" s="2">
        <f t="shared" si="2"/>
        <v>1802013000000</v>
      </c>
      <c r="K5" s="2">
        <f t="shared" si="2"/>
        <v>1882800000000</v>
      </c>
      <c r="L5" s="2">
        <f t="shared" si="2"/>
        <v>1693014000000</v>
      </c>
      <c r="M5" s="2">
        <f t="shared" si="2"/>
        <v>1474731000000</v>
      </c>
      <c r="N5" s="2">
        <f t="shared" si="2"/>
        <v>1015111000000</v>
      </c>
      <c r="O5" s="2">
        <f t="shared" si="2"/>
        <v>1958596000000</v>
      </c>
      <c r="P5" s="2">
        <f t="shared" si="2"/>
        <v>1987284000000</v>
      </c>
      <c r="Q5" s="2">
        <f t="shared" si="2"/>
        <v>1266466000000</v>
      </c>
      <c r="R5" s="2">
        <f t="shared" si="2"/>
        <v>948910000000</v>
      </c>
      <c r="S5" s="2">
        <f t="shared" si="2"/>
        <v>723114000000</v>
      </c>
      <c r="T5" s="2">
        <f t="shared" si="2"/>
        <v>745584000000</v>
      </c>
      <c r="U5" s="2">
        <f t="shared" si="2"/>
        <v>1695518000000</v>
      </c>
      <c r="V5" s="2">
        <f t="shared" si="2"/>
        <v>1405898000000</v>
      </c>
      <c r="W5" s="2">
        <f t="shared" si="2"/>
        <v>1580750000000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15582288000000</v>
      </c>
      <c r="H6" s="2">
        <f>IFERROR(INDEX(D6:G6,COUNT(D6:G6)),"")</f>
        <v>15582288000000</v>
      </c>
      <c r="I6" s="2">
        <f t="shared" ref="I6:AA6" si="3">IFERROR(INDEX(I51:I500,MATCH($C$6,$C$51:$C$500,0)),"")</f>
        <v>15030438000000</v>
      </c>
      <c r="J6" s="2">
        <f t="shared" si="3"/>
        <v>14549031000000</v>
      </c>
      <c r="K6" s="2">
        <f t="shared" si="3"/>
        <v>11112186000000</v>
      </c>
      <c r="L6" s="2">
        <f t="shared" si="3"/>
        <v>10032386000000</v>
      </c>
      <c r="M6" s="2">
        <f t="shared" si="3"/>
        <v>8887006000000</v>
      </c>
      <c r="N6" s="2">
        <f t="shared" si="3"/>
        <v>7925275000000</v>
      </c>
      <c r="O6" s="2">
        <f t="shared" si="3"/>
        <v>8078795000000</v>
      </c>
      <c r="P6" s="2">
        <f t="shared" si="3"/>
        <v>7028199000000</v>
      </c>
      <c r="Q6" s="2">
        <f t="shared" si="3"/>
        <v>5745415000000</v>
      </c>
      <c r="R6" s="2">
        <f t="shared" si="3"/>
        <v>4977199000000</v>
      </c>
      <c r="S6" s="2">
        <f t="shared" si="3"/>
        <v>4360789000000</v>
      </c>
      <c r="T6" s="2">
        <f t="shared" si="3"/>
        <v>4067569000000</v>
      </c>
      <c r="U6" s="2">
        <f t="shared" si="3"/>
        <v>6021985000000</v>
      </c>
      <c r="V6" s="2">
        <f t="shared" si="3"/>
        <v>5035767000000</v>
      </c>
      <c r="W6" s="2">
        <f t="shared" si="3"/>
        <v>4421369000000</v>
      </c>
      <c r="X6" s="2">
        <f t="shared" si="3"/>
        <v>3794759000000</v>
      </c>
      <c r="Y6" s="2">
        <f t="shared" si="3"/>
        <v>2652403000000</v>
      </c>
      <c r="Z6" s="2">
        <f t="shared" si="3"/>
        <v>1950003000000</v>
      </c>
      <c r="AA6" s="2">
        <f t="shared" si="3"/>
        <v>1224613000000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1.24</v>
      </c>
      <c r="H7" s="3">
        <f>IFERROR(INDEX(D7:G7,COUNT(D7:G7)),"")</f>
        <v>1.24</v>
      </c>
      <c r="I7" s="3">
        <f t="shared" ref="I7:AA7" si="4">IFERROR(INDEX(I51:I500,MATCH($C$7,$C$51:$C$500,0))/1000000000,"")</f>
        <v>1.24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1</v>
      </c>
      <c r="N7" s="3">
        <f t="shared" si="4"/>
        <v>1</v>
      </c>
      <c r="O7" s="3">
        <f t="shared" si="4"/>
        <v>1</v>
      </c>
      <c r="P7" s="3">
        <f t="shared" si="4"/>
        <v>1</v>
      </c>
      <c r="Q7" s="3">
        <f t="shared" si="4"/>
        <v>1</v>
      </c>
      <c r="R7" s="3">
        <f t="shared" si="4"/>
        <v>1</v>
      </c>
      <c r="S7" s="3">
        <f t="shared" si="4"/>
        <v>1</v>
      </c>
      <c r="T7" s="3">
        <f t="shared" si="4"/>
        <v>1</v>
      </c>
      <c r="U7" s="3">
        <f t="shared" si="4"/>
        <v>1</v>
      </c>
      <c r="V7" s="3">
        <f t="shared" si="4"/>
        <v>1</v>
      </c>
      <c r="W7" s="3">
        <f t="shared" si="4"/>
        <v>1</v>
      </c>
      <c r="X7" s="3">
        <f t="shared" si="4"/>
        <v>1</v>
      </c>
      <c r="Y7" s="3">
        <f t="shared" si="4"/>
        <v>1</v>
      </c>
      <c r="Z7" s="3">
        <f t="shared" si="4"/>
        <v>1</v>
      </c>
      <c r="AA7" s="3">
        <f t="shared" si="4"/>
        <v>1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-221000000000</v>
      </c>
      <c r="H8" s="2">
        <f>IFERROR(INDEX(D8:G8,COUNT(D8:G8)),"")</f>
        <v>-221000000000</v>
      </c>
      <c r="I8" s="2">
        <f t="shared" ref="I8:AA8" si="5">IFERROR(INDEX(I51:I500,MATCH($C$8,$C$51:$C$500,0)),"")</f>
        <v>203000000000</v>
      </c>
      <c r="J8" s="2">
        <f t="shared" si="5"/>
        <v>192000000000</v>
      </c>
      <c r="K8" s="2">
        <f t="shared" si="5"/>
        <v>-4201000000000</v>
      </c>
      <c r="L8" s="2">
        <f t="shared" si="5"/>
        <v>772000000000</v>
      </c>
      <c r="M8" s="2">
        <f t="shared" si="5"/>
        <v>3996000000000</v>
      </c>
      <c r="N8" s="2">
        <f t="shared" si="5"/>
        <v>8318000000000</v>
      </c>
      <c r="O8" s="2">
        <f t="shared" si="5"/>
        <v>1024000000000</v>
      </c>
      <c r="P8" s="2">
        <f t="shared" si="5"/>
        <v>-807000000000</v>
      </c>
      <c r="Q8" s="2">
        <f t="shared" si="5"/>
        <v>910000000000</v>
      </c>
      <c r="R8" s="2">
        <f t="shared" si="5"/>
        <v>2453000000000</v>
      </c>
      <c r="S8" s="2">
        <f t="shared" si="5"/>
        <v>2580000000000</v>
      </c>
      <c r="T8" s="2">
        <f t="shared" si="5"/>
        <v>-1178000000000</v>
      </c>
      <c r="U8" s="2">
        <f t="shared" si="5"/>
        <v>-1640000000000</v>
      </c>
      <c r="V8" s="2">
        <f t="shared" si="5"/>
        <v>-3253000000000</v>
      </c>
      <c r="W8" s="2">
        <f t="shared" si="5"/>
        <v>-10050000000000</v>
      </c>
      <c r="X8" s="2">
        <f t="shared" si="5"/>
        <v>-9596000000000</v>
      </c>
      <c r="Y8" s="2">
        <f t="shared" si="5"/>
        <v>-1417000000000</v>
      </c>
      <c r="Z8" s="2">
        <f t="shared" si="5"/>
        <v>-3141000000000</v>
      </c>
      <c r="AA8" s="2">
        <f t="shared" si="5"/>
        <v>-1898000000000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-179.11</v>
      </c>
      <c r="H9" s="3">
        <f>IFERROR(INDEX(D9:G9,COUNT(D9:G9)),"")</f>
        <v>-179.11</v>
      </c>
      <c r="I9" s="3">
        <f t="shared" ref="I9:AA9" si="6">IFERROR(INDEX(I51:I500,MATCH($C$9,$C$51:$C$500,0)),"")</f>
        <v>164.12</v>
      </c>
      <c r="J9" s="3">
        <f t="shared" si="6"/>
        <v>192.35</v>
      </c>
      <c r="K9" s="3">
        <f t="shared" si="6"/>
        <v>-4201.05</v>
      </c>
      <c r="L9" s="3">
        <f t="shared" si="6"/>
        <v>771.66</v>
      </c>
      <c r="M9" s="3">
        <f t="shared" si="6"/>
        <v>3996.22</v>
      </c>
      <c r="N9" s="3">
        <f t="shared" si="6"/>
        <v>8318.07</v>
      </c>
      <c r="O9" s="3">
        <f t="shared" si="6"/>
        <v>1024.0999999999999</v>
      </c>
      <c r="P9" s="3">
        <f t="shared" si="6"/>
        <v>-806.93</v>
      </c>
      <c r="Q9" s="3">
        <f t="shared" si="6"/>
        <v>910.24</v>
      </c>
      <c r="R9" s="3">
        <f t="shared" si="6"/>
        <v>2453.33</v>
      </c>
      <c r="S9" s="3">
        <f t="shared" si="6"/>
        <v>2579.71</v>
      </c>
      <c r="T9" s="3">
        <f t="shared" si="6"/>
        <v>-1177.69</v>
      </c>
      <c r="U9" s="3">
        <f t="shared" si="6"/>
        <v>-1640.46</v>
      </c>
      <c r="V9" s="3">
        <f t="shared" si="6"/>
        <v>-3253.03</v>
      </c>
      <c r="W9" s="3">
        <f t="shared" si="6"/>
        <v>-10050.07</v>
      </c>
      <c r="X9" s="3">
        <f t="shared" si="6"/>
        <v>-9595.89</v>
      </c>
      <c r="Y9" s="3">
        <f t="shared" si="6"/>
        <v>-1417.04</v>
      </c>
      <c r="Z9" s="3">
        <f t="shared" si="6"/>
        <v>-3141.27</v>
      </c>
      <c r="AA9" s="3">
        <f t="shared" si="6"/>
        <v>-1897.53</v>
      </c>
    </row>
    <row r="10" spans="1:27" ht="15.5" x14ac:dyDescent="0.35">
      <c r="C10" t="s">
        <v>17</v>
      </c>
      <c r="D10" s="3">
        <f ca="1">IFERROR(IF(D9=0,"",D2/D9),"")</f>
        <v>-46.619395901959685</v>
      </c>
      <c r="I10" s="3">
        <f t="shared" ref="I10:AA10" ca="1" si="7">IFERROR(IF(I9=0,"",I2/I9),"")</f>
        <v>52.400682427492079</v>
      </c>
      <c r="J10" s="3">
        <f t="shared" ca="1" si="7"/>
        <v>51.208734078502729</v>
      </c>
      <c r="K10" s="3">
        <f t="shared" ca="1" si="7"/>
        <v>-2.6064912343342734</v>
      </c>
      <c r="L10" s="3">
        <f t="shared" ca="1" si="7"/>
        <v>11.663167716351762</v>
      </c>
      <c r="M10" s="3">
        <f t="shared" ca="1" si="7"/>
        <v>1.9268208456991858</v>
      </c>
      <c r="N10" s="3">
        <f t="shared" ca="1" si="7"/>
        <v>1.0789762529048206</v>
      </c>
      <c r="O10" s="3">
        <f t="shared" ca="1" si="7"/>
        <v>10.155258275559028</v>
      </c>
      <c r="P10" s="3">
        <f t="shared" ca="1" si="7"/>
        <v>-11.277310299530319</v>
      </c>
      <c r="Q10" s="3">
        <f t="shared" ca="1" si="7"/>
        <v>7.8276059061346457</v>
      </c>
      <c r="R10" s="3">
        <f t="shared" ca="1" si="7"/>
        <v>2.7513624339163507</v>
      </c>
      <c r="S10" s="3">
        <f t="shared" ca="1" si="7"/>
        <v>1.3451124351186761</v>
      </c>
      <c r="T10" s="3">
        <f t="shared" ca="1" si="7"/>
        <v>-6.1136631881055283</v>
      </c>
      <c r="U10" s="3">
        <f t="shared" ca="1" si="7"/>
        <v>-4.9376394425953691</v>
      </c>
      <c r="V10" s="3" t="str">
        <f t="shared" ca="1" si="7"/>
        <v/>
      </c>
      <c r="W10" s="3">
        <f t="shared" ca="1" si="7"/>
        <v>-1.2636727903387739</v>
      </c>
      <c r="X10" s="3">
        <f t="shared" ca="1" si="7"/>
        <v>-1.250535385461901</v>
      </c>
      <c r="Y10" s="3">
        <f t="shared" ca="1" si="7"/>
        <v>-4.8340202111443578</v>
      </c>
      <c r="Z10" s="3">
        <f t="shared" ca="1" si="7"/>
        <v>-0.46159674271870932</v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0</v>
      </c>
      <c r="H11" s="2">
        <f>IFERROR(INDEX(D11:G11,COUNT(D11:G11)),"")</f>
        <v>0</v>
      </c>
      <c r="I11" s="2">
        <f t="shared" ref="I11:AA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  <c r="AA11" s="2">
        <f t="shared" si="8"/>
        <v>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27</v>
      </c>
      <c r="D15" s="2">
        <f>IFERROR(INDEX(D51:D500,MATCH($C$15,$C$51:$C$500,0)),"")</f>
        <v>-134131000000</v>
      </c>
      <c r="H15" s="2">
        <f>IFERROR(SUM(D15:G15)*(4/MAX(1,COUNT(D15:G15))),"")</f>
        <v>-536524000000</v>
      </c>
      <c r="I15" s="2">
        <f t="shared" ref="I15:AA15" si="12">IFERROR(INDEX(I51:I500,MATCH($C$15,$C$51:$C$500,0)),"")</f>
        <v>-443906000000</v>
      </c>
      <c r="J15" s="2">
        <f t="shared" si="12"/>
        <v>-475571000000</v>
      </c>
      <c r="K15" s="2">
        <f t="shared" si="12"/>
        <v>-528622000000</v>
      </c>
      <c r="L15" s="2">
        <f t="shared" si="12"/>
        <v>-434169000000</v>
      </c>
      <c r="M15" s="2">
        <f t="shared" si="12"/>
        <v>-385503000000</v>
      </c>
      <c r="N15" s="2">
        <f t="shared" si="12"/>
        <v>-450862000000</v>
      </c>
      <c r="O15" s="2">
        <f t="shared" si="12"/>
        <v>-770445000000</v>
      </c>
      <c r="P15" s="2">
        <f t="shared" si="12"/>
        <v>-669306000000</v>
      </c>
      <c r="Q15" s="2">
        <f t="shared" si="12"/>
        <v>-712812000000</v>
      </c>
      <c r="R15" s="2">
        <f t="shared" si="12"/>
        <v>-708153000000</v>
      </c>
      <c r="S15" s="2">
        <f t="shared" si="12"/>
        <v>-235719000000</v>
      </c>
      <c r="T15" s="2">
        <f t="shared" si="12"/>
        <v>-268398000000</v>
      </c>
      <c r="U15" s="2">
        <f t="shared" si="12"/>
        <v>-574997000000</v>
      </c>
      <c r="V15" s="2">
        <f t="shared" si="12"/>
        <v>-477280000000</v>
      </c>
      <c r="W15" s="2">
        <f t="shared" si="12"/>
        <v>-528218000000</v>
      </c>
      <c r="X15" s="2">
        <f t="shared" si="12"/>
        <v>-463817000000</v>
      </c>
      <c r="Y15" s="2">
        <f t="shared" si="12"/>
        <v>-445947000000</v>
      </c>
      <c r="Z15" s="2">
        <f t="shared" si="12"/>
        <v>-399089000000</v>
      </c>
      <c r="AA15" s="2">
        <f t="shared" si="12"/>
        <v>-241109000000</v>
      </c>
    </row>
    <row r="16" spans="1:27" ht="15.5" x14ac:dyDescent="0.35">
      <c r="C16" t="s">
        <v>28</v>
      </c>
      <c r="D16" s="2">
        <f>IFERROR(INDEX(D51:D500,MATCH($C$16,$C$51:$C$500,0)),"")</f>
        <v>618262000000</v>
      </c>
      <c r="H16" s="2">
        <f>IFERROR(SUM(D16:G16)*(4/MAX(1,COUNT(D16:G16))),"")</f>
        <v>2473048000000</v>
      </c>
      <c r="I16" s="2">
        <f t="shared" ref="I16:AA16" si="13">IFERROR(INDEX(I51:I500,MATCH($C$16,$C$51:$C$500,0)),"")</f>
        <v>1988844000000</v>
      </c>
      <c r="J16" s="2">
        <f t="shared" si="13"/>
        <v>2286372000000</v>
      </c>
      <c r="K16" s="2">
        <f t="shared" si="13"/>
        <v>2472669000000</v>
      </c>
      <c r="L16" s="2">
        <f t="shared" si="13"/>
        <v>2039724000000</v>
      </c>
      <c r="M16" s="2">
        <f t="shared" si="13"/>
        <v>1598203000000</v>
      </c>
      <c r="N16" s="2">
        <f t="shared" si="13"/>
        <v>1476435000000</v>
      </c>
      <c r="O16" s="2">
        <f t="shared" si="13"/>
        <v>2879136000000</v>
      </c>
      <c r="P16" s="2">
        <f t="shared" si="13"/>
        <v>2484569000000</v>
      </c>
      <c r="Q16" s="2">
        <f t="shared" si="13"/>
        <v>2121962000000</v>
      </c>
      <c r="R16" s="2">
        <f t="shared" si="13"/>
        <v>1717504000000</v>
      </c>
      <c r="S16" s="2">
        <f t="shared" si="13"/>
        <v>900555000000</v>
      </c>
      <c r="T16" s="2">
        <f t="shared" si="13"/>
        <v>1060563000000</v>
      </c>
      <c r="U16" s="2">
        <f t="shared" si="13"/>
        <v>2282202000000</v>
      </c>
      <c r="V16" s="2">
        <f t="shared" si="13"/>
        <v>1895918000000</v>
      </c>
      <c r="W16" s="2">
        <f t="shared" si="13"/>
        <v>2111539000000</v>
      </c>
      <c r="X16" s="2">
        <f t="shared" si="13"/>
        <v>1931723000000</v>
      </c>
      <c r="Y16" s="2">
        <f t="shared" si="13"/>
        <v>1658347000000</v>
      </c>
      <c r="Z16" s="2">
        <f t="shared" si="13"/>
        <v>1419322000000</v>
      </c>
      <c r="AA16" s="2">
        <f t="shared" si="13"/>
        <v>800819000000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  <c r="Q18" t="s">
        <v>907</v>
      </c>
      <c r="R18" t="s">
        <v>1142</v>
      </c>
      <c r="S18" t="s">
        <v>1143</v>
      </c>
      <c r="T18" t="s">
        <v>1144</v>
      </c>
      <c r="U18" t="s">
        <v>1145</v>
      </c>
      <c r="V18" t="s">
        <v>1146</v>
      </c>
      <c r="W18" t="s">
        <v>1147</v>
      </c>
      <c r="X18" t="s">
        <v>1148</v>
      </c>
      <c r="Y18" t="s">
        <v>1149</v>
      </c>
      <c r="Z18" t="s">
        <v>1150</v>
      </c>
      <c r="AA18" t="s">
        <v>1151</v>
      </c>
    </row>
    <row r="19" spans="1:27" ht="15.5" x14ac:dyDescent="0.35">
      <c r="A19" t="s">
        <v>36</v>
      </c>
      <c r="C19" t="s">
        <v>37</v>
      </c>
    </row>
    <row r="20" spans="1:27" ht="15.5" x14ac:dyDescent="0.35">
      <c r="A20" t="s">
        <v>38</v>
      </c>
      <c r="C20" t="s">
        <v>39</v>
      </c>
      <c r="D20" s="2">
        <f ca="1">IFERROR(D21*D2,"")</f>
        <v>10354000000000</v>
      </c>
      <c r="H20" s="2">
        <f t="shared" ref="H20:AA20" ca="1" si="14">IFERROR(H21*H2,"")</f>
        <v>10354000000000</v>
      </c>
      <c r="I20" s="2">
        <f t="shared" ca="1" si="14"/>
        <v>10664000000000</v>
      </c>
      <c r="J20" s="2">
        <f t="shared" ca="1" si="14"/>
        <v>9850000000000</v>
      </c>
      <c r="K20" s="2">
        <f t="shared" ca="1" si="14"/>
        <v>10950000000000</v>
      </c>
      <c r="L20" s="2">
        <f t="shared" ca="1" si="14"/>
        <v>9000000000000</v>
      </c>
      <c r="M20" s="2">
        <f t="shared" ca="1" si="14"/>
        <v>7700000000000</v>
      </c>
      <c r="N20" s="2">
        <f t="shared" ca="1" si="14"/>
        <v>8975000000000</v>
      </c>
      <c r="O20" s="2">
        <f t="shared" ca="1" si="14"/>
        <v>10400000000000</v>
      </c>
      <c r="P20" s="2">
        <f t="shared" ca="1" si="14"/>
        <v>9100000000000</v>
      </c>
      <c r="Q20" s="2">
        <f t="shared" ca="1" si="14"/>
        <v>7125000000000</v>
      </c>
      <c r="R20" s="2">
        <f t="shared" ca="1" si="14"/>
        <v>6750000000000</v>
      </c>
      <c r="S20" s="2">
        <f t="shared" ca="1" si="14"/>
        <v>3470000000000</v>
      </c>
      <c r="T20" s="2">
        <f t="shared" ca="1" si="14"/>
        <v>7200000000000</v>
      </c>
      <c r="U20" s="2">
        <f t="shared" ca="1" si="14"/>
        <v>8100000000000</v>
      </c>
      <c r="V20" s="2" t="str">
        <f t="shared" ca="1" si="14"/>
        <v/>
      </c>
      <c r="W20" s="2">
        <f t="shared" ca="1" si="14"/>
        <v>12700000000000</v>
      </c>
      <c r="X20" s="2">
        <f t="shared" ca="1" si="14"/>
        <v>12000000000000</v>
      </c>
      <c r="Y20" s="2">
        <f t="shared" ca="1" si="14"/>
        <v>6850000000000</v>
      </c>
      <c r="Z20" s="2">
        <f t="shared" ca="1" si="14"/>
        <v>1450000000000</v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1240000000</v>
      </c>
      <c r="H21" s="2">
        <f>IFERROR(INDEX(D21:G21,COUNT(D21:G21)),"")</f>
        <v>1240000000</v>
      </c>
      <c r="I21" s="2">
        <f t="shared" ref="I21:AA21" si="15">IFERROR(INDEX(I51:I500,MATCH($C$7,$C$51:$C$500,0)),"")</f>
        <v>1240000000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1000000000</v>
      </c>
      <c r="N21" s="2">
        <f t="shared" si="15"/>
        <v>1000000000</v>
      </c>
      <c r="O21" s="2">
        <f t="shared" si="15"/>
        <v>1000000000</v>
      </c>
      <c r="P21" s="2">
        <f t="shared" si="15"/>
        <v>1000000000</v>
      </c>
      <c r="Q21" s="2">
        <f t="shared" si="15"/>
        <v>1000000000</v>
      </c>
      <c r="R21" s="2">
        <f t="shared" si="15"/>
        <v>1000000000</v>
      </c>
      <c r="S21" s="2">
        <f t="shared" si="15"/>
        <v>1000000000</v>
      </c>
      <c r="T21" s="2">
        <f t="shared" si="15"/>
        <v>1000000000</v>
      </c>
      <c r="U21" s="2">
        <f t="shared" si="15"/>
        <v>1000000000</v>
      </c>
      <c r="V21" s="2">
        <f t="shared" si="15"/>
        <v>1000000000</v>
      </c>
      <c r="W21" s="2">
        <f t="shared" si="15"/>
        <v>1000000000</v>
      </c>
      <c r="X21" s="2">
        <f t="shared" si="15"/>
        <v>1000000000</v>
      </c>
      <c r="Y21" s="2">
        <f t="shared" si="15"/>
        <v>1000000000</v>
      </c>
      <c r="Z21" s="2">
        <f t="shared" si="15"/>
        <v>1000000000</v>
      </c>
      <c r="AA21" s="2">
        <f t="shared" si="15"/>
        <v>1000000000</v>
      </c>
    </row>
    <row r="23" spans="1:27" ht="15.5" x14ac:dyDescent="0.35">
      <c r="B23" t="s">
        <v>40</v>
      </c>
      <c r="C23" t="s">
        <v>41</v>
      </c>
      <c r="D23" s="3">
        <f>IFERROR(D5/D6*100,"")</f>
        <v>3.2674726587006995</v>
      </c>
      <c r="H23" s="3">
        <f t="shared" ref="H23:AA23" si="16">IFERROR(H5/H6*100,"")</f>
        <v>13.069890634802798</v>
      </c>
      <c r="I23" s="3">
        <f t="shared" si="16"/>
        <v>10.36311782797015</v>
      </c>
      <c r="J23" s="3">
        <f t="shared" si="16"/>
        <v>12.385793940503667</v>
      </c>
      <c r="K23" s="3">
        <f t="shared" si="16"/>
        <v>16.943560879920476</v>
      </c>
      <c r="L23" s="3">
        <f t="shared" si="16"/>
        <v>16.875487047647489</v>
      </c>
      <c r="M23" s="3">
        <f t="shared" si="16"/>
        <v>16.594238824639028</v>
      </c>
      <c r="N23" s="3">
        <f t="shared" si="16"/>
        <v>12.808527148900195</v>
      </c>
      <c r="O23" s="3">
        <f t="shared" si="16"/>
        <v>24.243665051533057</v>
      </c>
      <c r="P23" s="3">
        <f t="shared" si="16"/>
        <v>28.275864129629795</v>
      </c>
      <c r="Q23" s="3">
        <f t="shared" si="16"/>
        <v>22.043072606591515</v>
      </c>
      <c r="R23" s="3">
        <f t="shared" si="16"/>
        <v>19.065140855328469</v>
      </c>
      <c r="S23" s="3">
        <f t="shared" si="16"/>
        <v>16.582182719686735</v>
      </c>
      <c r="T23" s="3">
        <f t="shared" si="16"/>
        <v>18.329965637952299</v>
      </c>
      <c r="U23" s="3">
        <f t="shared" si="16"/>
        <v>28.155467009632208</v>
      </c>
      <c r="V23" s="3">
        <f t="shared" si="16"/>
        <v>27.918249593358869</v>
      </c>
      <c r="W23" s="3">
        <f t="shared" si="16"/>
        <v>35.752501091856395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42</v>
      </c>
      <c r="D24" s="4">
        <f>IFERROR(_xlfn.RRI(5,I23,D23),"")</f>
        <v>-0.20613929550800003</v>
      </c>
      <c r="H24" s="4">
        <f t="shared" ref="H24:AA24" si="17">IFERROR(_xlfn.RRI(5,M23,H23),"")</f>
        <v>-4.6626835040721737E-2</v>
      </c>
      <c r="I24" s="4">
        <f t="shared" si="17"/>
        <v>-4.1486467791571946E-2</v>
      </c>
      <c r="J24" s="4">
        <f t="shared" si="17"/>
        <v>-0.12569066564322262</v>
      </c>
      <c r="K24" s="4">
        <f t="shared" si="17"/>
        <v>-9.7353379983122879E-2</v>
      </c>
      <c r="L24" s="4">
        <f t="shared" si="17"/>
        <v>-5.2025103270717965E-2</v>
      </c>
      <c r="M24" s="4">
        <f t="shared" si="17"/>
        <v>-2.7379400116967822E-2</v>
      </c>
      <c r="N24" s="4">
        <f t="shared" si="17"/>
        <v>-5.0332666742785137E-2</v>
      </c>
      <c r="O24" s="4">
        <f t="shared" si="17"/>
        <v>5.7516920423085427E-2</v>
      </c>
      <c r="P24" s="4">
        <f t="shared" si="17"/>
        <v>8.5377175297685071E-4</v>
      </c>
      <c r="Q24" s="4">
        <f t="shared" si="17"/>
        <v>-4.6157236689000292E-2</v>
      </c>
      <c r="R24" s="4">
        <f t="shared" si="17"/>
        <v>-0.11816624679550025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43</v>
      </c>
      <c r="C25" t="s">
        <v>44</v>
      </c>
      <c r="D25" s="3">
        <f>IFERROR(INDEX(D51:D500,MATCH($A$25,$C$51:$C$500,0)),"")</f>
        <v>391.75</v>
      </c>
      <c r="H25" s="3">
        <f>IFERROR(INDEX(D25:G25,COUNT(D25:G25)),"")</f>
        <v>391.75</v>
      </c>
      <c r="I25" s="3">
        <f t="shared" ref="I25:AA25" si="18">IFERROR(INDEX(I51:I500,MATCH($C$25,$C$51:$C$500,0)),"")</f>
        <v>1250.1500000000001</v>
      </c>
      <c r="J25" s="3">
        <f t="shared" si="18"/>
        <v>1810.8</v>
      </c>
      <c r="K25" s="3">
        <f t="shared" si="18"/>
        <v>1944.05</v>
      </c>
      <c r="L25" s="3">
        <f t="shared" si="18"/>
        <v>1605.56</v>
      </c>
      <c r="M25" s="3">
        <f t="shared" si="18"/>
        <v>1212.7</v>
      </c>
      <c r="N25" s="3">
        <f t="shared" si="18"/>
        <v>1025.57</v>
      </c>
      <c r="O25" s="3">
        <f t="shared" si="18"/>
        <v>2108.69</v>
      </c>
      <c r="P25" s="3">
        <f t="shared" si="18"/>
        <v>1815.26</v>
      </c>
      <c r="Q25" s="3">
        <f t="shared" si="18"/>
        <v>1409.15</v>
      </c>
      <c r="R25" s="3">
        <f t="shared" si="18"/>
        <v>1009.35</v>
      </c>
      <c r="S25" s="3">
        <f t="shared" si="18"/>
        <v>664.84</v>
      </c>
      <c r="T25" s="3">
        <f t="shared" si="18"/>
        <v>792.16</v>
      </c>
      <c r="U25" s="3">
        <f t="shared" si="18"/>
        <v>1707.2</v>
      </c>
      <c r="V25" s="3">
        <f t="shared" si="18"/>
        <v>1418.64</v>
      </c>
      <c r="W25" s="3">
        <f t="shared" si="18"/>
        <v>1583.32</v>
      </c>
      <c r="X25" s="3">
        <f t="shared" si="18"/>
        <v>1467.91</v>
      </c>
      <c r="Y25" s="3">
        <f t="shared" si="18"/>
        <v>1212.4000000000001</v>
      </c>
      <c r="Z25" s="3">
        <f t="shared" si="18"/>
        <v>1020.23</v>
      </c>
      <c r="AA25" s="3">
        <f t="shared" si="18"/>
        <v>559.71</v>
      </c>
    </row>
    <row r="26" spans="1:27" ht="15.5" x14ac:dyDescent="0.35">
      <c r="C26" t="s">
        <v>45</v>
      </c>
      <c r="D26" s="4">
        <f>IFERROR(_xlfn.RRI(5,I25,D25),"")</f>
        <v>-0.20711650774321078</v>
      </c>
      <c r="H26" s="4">
        <f t="shared" ref="H26:AA26" si="19">IFERROR(_xlfn.RRI(5,M25,H25),"")</f>
        <v>-0.20227881537551295</v>
      </c>
      <c r="I26" s="4">
        <f t="shared" si="19"/>
        <v>4.0397651937745804E-2</v>
      </c>
      <c r="J26" s="4">
        <f t="shared" si="19"/>
        <v>-3.0000412753364514E-2</v>
      </c>
      <c r="K26" s="4">
        <f t="shared" si="19"/>
        <v>1.3803341986141637E-2</v>
      </c>
      <c r="L26" s="4">
        <f t="shared" si="19"/>
        <v>2.6440697167866567E-2</v>
      </c>
      <c r="M26" s="4">
        <f t="shared" si="19"/>
        <v>3.7390622918319183E-2</v>
      </c>
      <c r="N26" s="4">
        <f t="shared" si="19"/>
        <v>9.0560173502025165E-2</v>
      </c>
      <c r="O26" s="4">
        <f t="shared" si="19"/>
        <v>0.21629792517789381</v>
      </c>
      <c r="P26" s="4">
        <f t="shared" si="19"/>
        <v>1.2350466127316162E-2</v>
      </c>
      <c r="Q26" s="4">
        <f t="shared" si="19"/>
        <v>-1.3414954835310189E-3</v>
      </c>
      <c r="R26" s="4">
        <f t="shared" si="19"/>
        <v>-8.6108542265655008E-2</v>
      </c>
      <c r="S26" s="4">
        <f t="shared" si="19"/>
        <v>-0.1464999667906608</v>
      </c>
      <c r="T26" s="4">
        <f t="shared" si="19"/>
        <v>-8.159678311218066E-2</v>
      </c>
      <c r="U26" s="4">
        <f t="shared" si="19"/>
        <v>0.1084529471957949</v>
      </c>
      <c r="V26" s="4">
        <f t="shared" si="19"/>
        <v>0.20443072815403274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46</v>
      </c>
      <c r="D27" s="3">
        <f>IFERROR(D4/D21,"")</f>
        <v>2589.0766129032259</v>
      </c>
      <c r="H27" s="3">
        <f t="shared" ref="H27:AA27" si="20">IFERROR(H4/H21,"")</f>
        <v>10356.306451612903</v>
      </c>
      <c r="I27" s="3">
        <f t="shared" si="20"/>
        <v>9781.5177419354841</v>
      </c>
      <c r="J27" s="3">
        <f t="shared" si="20"/>
        <v>11787.877</v>
      </c>
      <c r="K27" s="3">
        <f t="shared" si="20"/>
        <v>9507.9339999999993</v>
      </c>
      <c r="L27" s="3">
        <f t="shared" si="20"/>
        <v>8340.4359999999997</v>
      </c>
      <c r="M27" s="3">
        <f t="shared" si="20"/>
        <v>8653.143</v>
      </c>
      <c r="N27" s="3">
        <f t="shared" si="20"/>
        <v>9434.7450000000008</v>
      </c>
      <c r="O27" s="3">
        <f t="shared" si="20"/>
        <v>11337.726000000001</v>
      </c>
      <c r="P27" s="3">
        <f t="shared" si="20"/>
        <v>10183.754999999999</v>
      </c>
      <c r="Q27" s="3">
        <f t="shared" si="20"/>
        <v>9136.8690000000006</v>
      </c>
      <c r="R27" s="3">
        <f t="shared" si="20"/>
        <v>8413.0740000000005</v>
      </c>
      <c r="S27" s="3">
        <f t="shared" si="20"/>
        <v>8063.7569999999996</v>
      </c>
      <c r="T27" s="3">
        <f t="shared" si="20"/>
        <v>8251.1479999999992</v>
      </c>
      <c r="U27" s="3">
        <f t="shared" si="20"/>
        <v>8064.6260000000002</v>
      </c>
      <c r="V27" s="3">
        <f t="shared" si="20"/>
        <v>6752.924</v>
      </c>
      <c r="W27" s="3">
        <f t="shared" si="20"/>
        <v>5303.5129999999999</v>
      </c>
      <c r="X27" s="3">
        <f t="shared" si="20"/>
        <v>3897.1849999999999</v>
      </c>
      <c r="Y27" s="3">
        <f t="shared" si="20"/>
        <v>3941.1619999999998</v>
      </c>
      <c r="Z27" s="3">
        <f t="shared" si="20"/>
        <v>3378.703</v>
      </c>
      <c r="AA27" s="3">
        <f t="shared" si="20"/>
        <v>2483.6089999999999</v>
      </c>
    </row>
    <row r="28" spans="1:27" ht="15.5" x14ac:dyDescent="0.35">
      <c r="C28" t="s">
        <v>47</v>
      </c>
      <c r="D28" s="4">
        <f>IFERROR(_xlfn.RRI(5,I27,D27),"")</f>
        <v>-0.23343721570769149</v>
      </c>
      <c r="H28" s="4">
        <f t="shared" ref="H28:AA28" si="21">IFERROR(_xlfn.RRI(5,M27,H27),"")</f>
        <v>3.6588060869163774E-2</v>
      </c>
      <c r="I28" s="4">
        <f t="shared" si="21"/>
        <v>7.2452223160353046E-3</v>
      </c>
      <c r="J28" s="4">
        <f t="shared" si="21"/>
        <v>7.8175751913081015E-3</v>
      </c>
      <c r="K28" s="4">
        <f t="shared" si="21"/>
        <v>-1.3639565685223953E-2</v>
      </c>
      <c r="L28" s="4">
        <f t="shared" si="21"/>
        <v>-1.8075104471564463E-2</v>
      </c>
      <c r="M28" s="4">
        <f t="shared" si="21"/>
        <v>5.6429986934614096E-3</v>
      </c>
      <c r="N28" s="4">
        <f t="shared" si="21"/>
        <v>3.1902220400269243E-2</v>
      </c>
      <c r="O28" s="4">
        <f t="shared" si="21"/>
        <v>6.5619884897325287E-2</v>
      </c>
      <c r="P28" s="4">
        <f t="shared" si="21"/>
        <v>4.7767063213175476E-2</v>
      </c>
      <c r="Q28" s="4">
        <f t="shared" si="21"/>
        <v>6.2334063474521084E-2</v>
      </c>
      <c r="R28" s="4">
        <f t="shared" si="21"/>
        <v>9.6675684094401193E-2</v>
      </c>
      <c r="S28" s="4">
        <f t="shared" si="21"/>
        <v>0.15653100984803059</v>
      </c>
      <c r="T28" s="4">
        <f t="shared" si="21"/>
        <v>0.15925243838006975</v>
      </c>
      <c r="U28" s="4">
        <f t="shared" si="21"/>
        <v>0.19005447792974928</v>
      </c>
      <c r="V28" s="4">
        <f t="shared" si="21"/>
        <v>0.22146696947903854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48</v>
      </c>
      <c r="H29" s="4">
        <f t="shared" ref="H29:AA29" si="22">IFERROR(((H25-I25)/I25)*100%,"")</f>
        <v>-0.68663760348758152</v>
      </c>
      <c r="I29" s="4">
        <f t="shared" si="22"/>
        <v>-0.30961453501214925</v>
      </c>
      <c r="J29" s="4">
        <f t="shared" si="22"/>
        <v>-6.8542475759368324E-2</v>
      </c>
      <c r="K29" s="4">
        <f t="shared" si="22"/>
        <v>0.21082363785844194</v>
      </c>
      <c r="L29" s="4">
        <f t="shared" si="22"/>
        <v>0.32395481157747164</v>
      </c>
      <c r="M29" s="4">
        <f t="shared" si="22"/>
        <v>0.18246438565870698</v>
      </c>
      <c r="N29" s="4">
        <f t="shared" si="22"/>
        <v>-0.51364591286533345</v>
      </c>
      <c r="O29" s="4">
        <f t="shared" si="22"/>
        <v>0.16164626554873684</v>
      </c>
      <c r="P29" s="4">
        <f t="shared" si="22"/>
        <v>0.28819501117695057</v>
      </c>
      <c r="Q29" s="4">
        <f t="shared" si="22"/>
        <v>0.39609649774607425</v>
      </c>
      <c r="R29" s="4">
        <f t="shared" si="22"/>
        <v>0.51818482642440278</v>
      </c>
      <c r="S29" s="4">
        <f t="shared" si="22"/>
        <v>-0.16072510603918394</v>
      </c>
      <c r="T29" s="4">
        <f t="shared" si="22"/>
        <v>-0.53598875351452679</v>
      </c>
      <c r="U29" s="4">
        <f t="shared" si="22"/>
        <v>0.20340607906163644</v>
      </c>
      <c r="V29" s="4">
        <f t="shared" si="22"/>
        <v>-0.10400929692039503</v>
      </c>
      <c r="W29" s="4">
        <f t="shared" si="22"/>
        <v>7.8621986361561577E-2</v>
      </c>
      <c r="X29" s="4">
        <f t="shared" si="22"/>
        <v>0.210747278126031</v>
      </c>
      <c r="Y29" s="4">
        <f t="shared" si="22"/>
        <v>0.18835948756652918</v>
      </c>
      <c r="Z29" s="4">
        <f t="shared" si="22"/>
        <v>0.82278322702828244</v>
      </c>
      <c r="AA29" s="4" t="str">
        <f t="shared" si="22"/>
        <v/>
      </c>
    </row>
    <row r="30" spans="1:27" ht="15.5" x14ac:dyDescent="0.35">
      <c r="C30" t="s">
        <v>49</v>
      </c>
      <c r="H30" s="4">
        <f t="shared" ref="H30:AA30" si="23">IFERROR(((H27-I27)/I27)*100%,"")</f>
        <v>5.8762732414538867E-2</v>
      </c>
      <c r="I30" s="4">
        <f t="shared" si="23"/>
        <v>-0.17020530991836072</v>
      </c>
      <c r="J30" s="4">
        <f t="shared" si="23"/>
        <v>0.23979373436963292</v>
      </c>
      <c r="K30" s="4">
        <f t="shared" si="23"/>
        <v>0.13998045186126956</v>
      </c>
      <c r="L30" s="4">
        <f t="shared" si="23"/>
        <v>-3.613796744142566E-2</v>
      </c>
      <c r="M30" s="4">
        <f t="shared" si="23"/>
        <v>-8.2842938521390949E-2</v>
      </c>
      <c r="N30" s="4">
        <f t="shared" si="23"/>
        <v>-0.16784503347496665</v>
      </c>
      <c r="O30" s="4">
        <f t="shared" si="23"/>
        <v>0.11331488237884763</v>
      </c>
      <c r="P30" s="4">
        <f t="shared" si="23"/>
        <v>0.11457819959988466</v>
      </c>
      <c r="Q30" s="4">
        <f t="shared" si="23"/>
        <v>8.6032168503450704E-2</v>
      </c>
      <c r="R30" s="4">
        <f t="shared" si="23"/>
        <v>4.3319385740418631E-2</v>
      </c>
      <c r="S30" s="4">
        <f t="shared" si="23"/>
        <v>-2.2710900349866423E-2</v>
      </c>
      <c r="T30" s="4">
        <f t="shared" si="23"/>
        <v>2.3128412898502548E-2</v>
      </c>
      <c r="U30" s="4">
        <f t="shared" si="23"/>
        <v>0.19424207943107316</v>
      </c>
      <c r="V30" s="4">
        <f t="shared" si="23"/>
        <v>0.27329262698139895</v>
      </c>
      <c r="W30" s="4">
        <f t="shared" si="23"/>
        <v>0.36085738808909507</v>
      </c>
      <c r="X30" s="4">
        <f t="shared" si="23"/>
        <v>-1.1158384253171999E-2</v>
      </c>
      <c r="Y30" s="4">
        <f t="shared" si="23"/>
        <v>0.16647186805114264</v>
      </c>
      <c r="Z30" s="4">
        <f t="shared" si="23"/>
        <v>0.36040053003512229</v>
      </c>
      <c r="AA30" s="4" t="str">
        <f t="shared" si="23"/>
        <v/>
      </c>
    </row>
    <row r="32" spans="1:2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12609.04</v>
      </c>
      <c r="H32" s="3">
        <f>IFERROR(INDEX(D32:G32,COUNT(D32:G32)),"")</f>
        <v>12609.04</v>
      </c>
      <c r="I32" s="3">
        <f t="shared" ref="I32:AA32" si="24">IFERROR(INDEX(I51:I500,MATCH($C$32,$C$51:$C$500,0)),"")</f>
        <v>12162.49</v>
      </c>
      <c r="J32" s="3">
        <f t="shared" si="24"/>
        <v>14549.03</v>
      </c>
      <c r="K32" s="3">
        <f t="shared" si="24"/>
        <v>11112.19</v>
      </c>
      <c r="L32" s="3">
        <f t="shared" si="24"/>
        <v>10032.39</v>
      </c>
      <c r="M32" s="3">
        <f t="shared" si="24"/>
        <v>8887.01</v>
      </c>
      <c r="N32" s="3">
        <f t="shared" si="24"/>
        <v>7925.27</v>
      </c>
      <c r="O32" s="3">
        <f t="shared" si="24"/>
        <v>8078.8</v>
      </c>
      <c r="P32" s="3">
        <f t="shared" si="24"/>
        <v>7028.2</v>
      </c>
      <c r="Q32" s="3">
        <f t="shared" si="24"/>
        <v>5745.41</v>
      </c>
      <c r="R32" s="3">
        <f t="shared" si="24"/>
        <v>4977.2</v>
      </c>
      <c r="S32" s="3">
        <f t="shared" si="24"/>
        <v>4360.79</v>
      </c>
      <c r="T32" s="3">
        <f t="shared" si="24"/>
        <v>4067.57</v>
      </c>
      <c r="U32" s="3">
        <f t="shared" si="24"/>
        <v>6021.98</v>
      </c>
      <c r="V32" s="3">
        <f t="shared" si="24"/>
        <v>5035.7700000000004</v>
      </c>
      <c r="W32" s="3">
        <f t="shared" si="24"/>
        <v>4421.37</v>
      </c>
      <c r="X32" s="3">
        <f t="shared" si="24"/>
        <v>3794.76</v>
      </c>
      <c r="Y32" s="3">
        <f t="shared" si="24"/>
        <v>2652.4</v>
      </c>
      <c r="Z32" s="3">
        <f t="shared" si="24"/>
        <v>1950</v>
      </c>
      <c r="AA32" s="3">
        <f t="shared" si="24"/>
        <v>1224.6099999999999</v>
      </c>
    </row>
    <row r="33" spans="1:2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0.67</v>
      </c>
      <c r="H33" s="3">
        <f>IFERROR(INDEX(D33:G33,COUNT(D33:G33)),"")</f>
        <v>0.67</v>
      </c>
      <c r="I33" s="3">
        <f t="shared" ref="I33:AA33" si="25">IFERROR(INDEX(I51:I500,MATCH($C$33,$C$51:$C$500,0)),"")</f>
        <v>0.71</v>
      </c>
      <c r="J33" s="3">
        <f t="shared" si="25"/>
        <v>0.68</v>
      </c>
      <c r="K33" s="3">
        <f t="shared" si="25"/>
        <v>0.99</v>
      </c>
      <c r="L33" s="3">
        <f t="shared" si="25"/>
        <v>0.9</v>
      </c>
      <c r="M33" s="3">
        <f t="shared" si="25"/>
        <v>0.87</v>
      </c>
      <c r="N33" s="3">
        <f t="shared" si="25"/>
        <v>1.1299999999999999</v>
      </c>
      <c r="O33" s="3">
        <f t="shared" si="25"/>
        <v>1.29</v>
      </c>
      <c r="P33" s="3">
        <f t="shared" si="25"/>
        <v>1.29</v>
      </c>
      <c r="Q33" s="3">
        <f t="shared" si="25"/>
        <v>1.24</v>
      </c>
      <c r="R33" s="3">
        <f t="shared" si="25"/>
        <v>1.36</v>
      </c>
      <c r="S33" s="3">
        <f t="shared" si="25"/>
        <v>0.8</v>
      </c>
      <c r="T33" s="3">
        <f t="shared" si="25"/>
        <v>1.77</v>
      </c>
      <c r="U33" s="3">
        <f t="shared" si="25"/>
        <v>1.35</v>
      </c>
      <c r="V33" s="3">
        <f t="shared" si="25"/>
        <v>1.95</v>
      </c>
      <c r="W33" s="3">
        <f t="shared" si="25"/>
        <v>2.87</v>
      </c>
      <c r="X33" s="3">
        <f t="shared" si="25"/>
        <v>3.16</v>
      </c>
      <c r="Y33" s="3">
        <f t="shared" si="25"/>
        <v>2.58</v>
      </c>
      <c r="Z33" s="3">
        <f t="shared" si="25"/>
        <v>0.74</v>
      </c>
      <c r="AA33" s="3">
        <f t="shared" si="25"/>
        <v>1.8</v>
      </c>
    </row>
    <row r="34" spans="1:2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21.44</v>
      </c>
      <c r="H34" s="3">
        <f>IFERROR(INDEX(D34:G34,COUNT(D34:G34)),"")</f>
        <v>21.44</v>
      </c>
      <c r="I34" s="3">
        <f t="shared" ref="I34:AA34" si="26">IFERROR(INDEX(I51:I500,MATCH($C$34,$C$51:$C$500,0)),"")</f>
        <v>6.88</v>
      </c>
      <c r="J34" s="3">
        <f t="shared" si="26"/>
        <v>5.44</v>
      </c>
      <c r="K34" s="3">
        <f t="shared" si="26"/>
        <v>5.63</v>
      </c>
      <c r="L34" s="3">
        <f t="shared" si="26"/>
        <v>5.61</v>
      </c>
      <c r="M34" s="3">
        <f t="shared" si="26"/>
        <v>6.35</v>
      </c>
      <c r="N34" s="3">
        <f t="shared" si="26"/>
        <v>8.75</v>
      </c>
      <c r="O34" s="3">
        <f t="shared" si="26"/>
        <v>4.93</v>
      </c>
      <c r="P34" s="3">
        <f t="shared" si="26"/>
        <v>5.01</v>
      </c>
      <c r="Q34" s="3">
        <f t="shared" si="26"/>
        <v>5.0599999999999996</v>
      </c>
      <c r="R34" s="3">
        <f t="shared" si="26"/>
        <v>6.69</v>
      </c>
      <c r="S34" s="3">
        <f t="shared" si="26"/>
        <v>5.22</v>
      </c>
      <c r="T34" s="3">
        <f t="shared" si="26"/>
        <v>9.09</v>
      </c>
      <c r="U34" s="3">
        <f t="shared" si="26"/>
        <v>4.74</v>
      </c>
      <c r="V34" s="3">
        <f t="shared" si="26"/>
        <v>6.91</v>
      </c>
      <c r="W34" s="3">
        <f t="shared" si="26"/>
        <v>8.02</v>
      </c>
      <c r="X34" s="3">
        <f t="shared" si="26"/>
        <v>8.17</v>
      </c>
      <c r="Y34" s="3">
        <f t="shared" si="26"/>
        <v>5.65</v>
      </c>
      <c r="Z34" s="3">
        <f t="shared" si="26"/>
        <v>1.42</v>
      </c>
      <c r="AA34" s="3">
        <f t="shared" si="26"/>
        <v>3.93</v>
      </c>
    </row>
    <row r="35" spans="1:2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3.23</v>
      </c>
      <c r="H35" s="3">
        <f>IFERROR(INDEX(D35:G35,COUNT(D35:G35)),"")</f>
        <v>3.23</v>
      </c>
      <c r="I35" s="3">
        <f t="shared" ref="I35:AA35" si="27">IFERROR(INDEX(I51:I500,MATCH($C$35,$C$51:$C$500,0)),"")</f>
        <v>0.88</v>
      </c>
      <c r="J35" s="3">
        <f t="shared" si="27"/>
        <v>0.84</v>
      </c>
      <c r="K35" s="3">
        <f t="shared" si="27"/>
        <v>1.1499999999999999</v>
      </c>
      <c r="L35" s="3">
        <f t="shared" si="27"/>
        <v>1.08</v>
      </c>
      <c r="M35" s="3">
        <f t="shared" si="27"/>
        <v>0.89</v>
      </c>
      <c r="N35" s="3">
        <f t="shared" si="27"/>
        <v>0.95</v>
      </c>
      <c r="O35" s="3">
        <f t="shared" si="27"/>
        <v>0.92</v>
      </c>
      <c r="P35" s="3">
        <f t="shared" si="27"/>
        <v>0.89</v>
      </c>
      <c r="Q35" s="3">
        <f t="shared" si="27"/>
        <v>0.78</v>
      </c>
      <c r="R35" s="3">
        <f t="shared" si="27"/>
        <v>0.8</v>
      </c>
      <c r="S35" s="3">
        <f t="shared" si="27"/>
        <v>0.43</v>
      </c>
      <c r="T35" s="3">
        <f t="shared" si="27"/>
        <v>0.87</v>
      </c>
      <c r="U35" s="3">
        <f t="shared" si="27"/>
        <v>1</v>
      </c>
      <c r="V35" s="3">
        <f t="shared" si="27"/>
        <v>1.45</v>
      </c>
      <c r="W35" s="3">
        <f t="shared" si="27"/>
        <v>2.39</v>
      </c>
      <c r="X35" s="3">
        <f t="shared" si="27"/>
        <v>3.08</v>
      </c>
      <c r="Y35" s="3">
        <f t="shared" si="27"/>
        <v>1.74</v>
      </c>
      <c r="Z35" s="3">
        <f t="shared" si="27"/>
        <v>0.43</v>
      </c>
      <c r="AA35" s="3">
        <f t="shared" si="27"/>
        <v>0.89</v>
      </c>
    </row>
    <row r="36" spans="1:27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AA36" si="28">IFERROR(INDEX(H51:H500,MATCH($C$36,$C$51:$C$500,0)),"")</f>
        <v>0.40200000000000002</v>
      </c>
      <c r="I36" s="4">
        <f t="shared" si="28"/>
        <v>0.50390000000000001</v>
      </c>
      <c r="J36" s="4">
        <f t="shared" si="28"/>
        <v>0.61759999999999993</v>
      </c>
      <c r="K36" s="4">
        <f t="shared" si="28"/>
        <v>0.5</v>
      </c>
      <c r="L36" s="4">
        <f t="shared" si="28"/>
        <v>0.50009999999999999</v>
      </c>
      <c r="M36" s="4">
        <f t="shared" si="28"/>
        <v>0.50049999999999994</v>
      </c>
      <c r="N36" s="4">
        <f t="shared" si="28"/>
        <v>0.50019999999999998</v>
      </c>
      <c r="O36" s="4">
        <f t="shared" si="28"/>
        <v>0.50009999999999999</v>
      </c>
      <c r="P36" s="4">
        <f t="shared" si="28"/>
        <v>0.50019999999999998</v>
      </c>
      <c r="Q36" s="4">
        <f t="shared" si="28"/>
        <v>0.49990000000000001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  <c r="AA36" s="4">
        <f t="shared" si="28"/>
        <v>0</v>
      </c>
    </row>
    <row r="37" spans="1:27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AA37" si="29">IFERROR(INDEX(H51:H500,MATCH($C$37,$C$51:$C$500,0)),"")</f>
        <v>630</v>
      </c>
      <c r="I37" s="3">
        <f t="shared" si="29"/>
        <v>630</v>
      </c>
      <c r="J37" s="3">
        <f t="shared" si="29"/>
        <v>703</v>
      </c>
      <c r="K37" s="3">
        <f t="shared" si="29"/>
        <v>972</v>
      </c>
      <c r="L37" s="3">
        <f t="shared" si="29"/>
        <v>803</v>
      </c>
      <c r="M37" s="3">
        <f t="shared" si="29"/>
        <v>607</v>
      </c>
      <c r="N37" s="3">
        <f t="shared" si="29"/>
        <v>513</v>
      </c>
      <c r="O37" s="3">
        <f t="shared" si="29"/>
        <v>1054.5</v>
      </c>
      <c r="P37" s="3">
        <f t="shared" si="29"/>
        <v>908</v>
      </c>
      <c r="Q37" s="3">
        <f t="shared" si="29"/>
        <v>704.5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  <c r="AA37" s="3">
        <f t="shared" si="29"/>
        <v>0</v>
      </c>
    </row>
    <row r="50" spans="2:27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  <c r="Q50" t="s">
        <v>907</v>
      </c>
      <c r="R50" t="s">
        <v>1142</v>
      </c>
      <c r="S50" t="s">
        <v>1143</v>
      </c>
      <c r="T50" t="s">
        <v>1144</v>
      </c>
      <c r="U50" t="s">
        <v>1145</v>
      </c>
      <c r="V50" t="s">
        <v>1146</v>
      </c>
      <c r="W50" t="s">
        <v>1147</v>
      </c>
      <c r="X50" t="s">
        <v>1148</v>
      </c>
      <c r="Y50" t="s">
        <v>1149</v>
      </c>
      <c r="Z50" t="s">
        <v>1150</v>
      </c>
      <c r="AA50" t="s">
        <v>1151</v>
      </c>
    </row>
    <row r="51" spans="2:27" ht="15.5" x14ac:dyDescent="0.35">
      <c r="B51" t="s">
        <v>71</v>
      </c>
      <c r="C51" t="s">
        <v>5</v>
      </c>
      <c r="D51" s="5">
        <v>3210455000000</v>
      </c>
      <c r="E51" s="5">
        <v>5013132000000</v>
      </c>
      <c r="F51" s="5">
        <v>2399307000000</v>
      </c>
      <c r="G51" s="5">
        <v>1723058000000</v>
      </c>
      <c r="I51" s="5">
        <v>12129082000000</v>
      </c>
      <c r="J51" s="5">
        <v>11787877000000</v>
      </c>
      <c r="K51" s="5">
        <v>9507934000000</v>
      </c>
      <c r="L51" s="5">
        <v>8340436000000</v>
      </c>
      <c r="M51" s="5">
        <v>8653143000000</v>
      </c>
      <c r="N51" s="5">
        <v>9434745000000</v>
      </c>
      <c r="O51" s="5">
        <v>11337726000000</v>
      </c>
      <c r="P51" s="5">
        <v>10183755000000</v>
      </c>
      <c r="Q51" s="5">
        <v>9136869000000</v>
      </c>
      <c r="R51" s="5">
        <v>8413074000000</v>
      </c>
      <c r="S51" s="5">
        <v>8063757000000</v>
      </c>
      <c r="T51" s="5">
        <v>8251148000000</v>
      </c>
      <c r="U51" s="5">
        <v>8064626000000</v>
      </c>
      <c r="V51" s="5">
        <v>6752924000000</v>
      </c>
      <c r="W51" s="5">
        <v>5303513000000</v>
      </c>
      <c r="X51" s="5">
        <v>3897185000000</v>
      </c>
      <c r="Y51" s="5">
        <v>3941162000000</v>
      </c>
      <c r="Z51" s="5">
        <v>3378703000000</v>
      </c>
      <c r="AA51" s="2">
        <v>2483609000000</v>
      </c>
    </row>
    <row r="52" spans="2:27" ht="15.5" x14ac:dyDescent="0.35">
      <c r="C52" t="s">
        <v>1152</v>
      </c>
      <c r="O52" s="5">
        <v>9222968000000</v>
      </c>
      <c r="P52" s="5">
        <v>8412296000000</v>
      </c>
      <c r="Q52" s="5">
        <v>7316347000000</v>
      </c>
      <c r="R52" s="5">
        <v>6323794000000</v>
      </c>
      <c r="S52" s="5">
        <v>5814343000000</v>
      </c>
      <c r="T52" s="5">
        <v>5749916000000</v>
      </c>
      <c r="U52" s="5">
        <v>5054872000000</v>
      </c>
      <c r="V52" s="5">
        <v>4180012000000</v>
      </c>
      <c r="W52" s="5">
        <v>3008350000000</v>
      </c>
      <c r="X52" s="5">
        <v>2118888000000</v>
      </c>
      <c r="Y52" s="5">
        <v>2777866000000</v>
      </c>
      <c r="Z52" s="5">
        <v>2330757000000</v>
      </c>
      <c r="AA52" s="2">
        <v>1726531000000</v>
      </c>
    </row>
    <row r="53" spans="2:27" ht="15.5" x14ac:dyDescent="0.35">
      <c r="C53" t="s">
        <v>1153</v>
      </c>
      <c r="D53" s="5">
        <v>2102693000000</v>
      </c>
      <c r="E53" s="5">
        <v>3169125000000</v>
      </c>
      <c r="F53" s="5">
        <v>1472408000000</v>
      </c>
      <c r="G53" s="5">
        <v>1094631000000</v>
      </c>
      <c r="I53" s="5">
        <v>7557015000000</v>
      </c>
      <c r="J53" s="5">
        <v>7155547000000</v>
      </c>
      <c r="K53" s="5">
        <v>6041776000000</v>
      </c>
      <c r="L53" s="5">
        <v>5373674000000</v>
      </c>
      <c r="M53" s="5">
        <v>5794999000000</v>
      </c>
      <c r="N53" s="5">
        <v>7077116000000</v>
      </c>
    </row>
    <row r="54" spans="2:27" ht="15.5" x14ac:dyDescent="0.35">
      <c r="C54" t="s">
        <v>78</v>
      </c>
      <c r="D54" s="5">
        <v>25016000000</v>
      </c>
      <c r="E54" s="5">
        <v>46841000000</v>
      </c>
      <c r="F54" s="5">
        <v>-10402000000</v>
      </c>
      <c r="G54" s="5">
        <v>-14303000000</v>
      </c>
      <c r="I54" s="5">
        <v>12684000000</v>
      </c>
      <c r="J54" s="5">
        <v>-8788000000</v>
      </c>
      <c r="K54" s="5">
        <v>-61247000000</v>
      </c>
      <c r="L54" s="5">
        <v>87459000000</v>
      </c>
      <c r="M54" s="5">
        <v>262031000000</v>
      </c>
      <c r="N54" s="5">
        <v>-10462000000</v>
      </c>
      <c r="O54" s="5">
        <v>-150095000000</v>
      </c>
      <c r="P54" s="5">
        <v>172021000000</v>
      </c>
      <c r="Q54" s="5">
        <v>-142684000000</v>
      </c>
      <c r="R54" s="5">
        <v>-60441000000</v>
      </c>
      <c r="S54" s="5">
        <v>58278000000</v>
      </c>
      <c r="T54" s="5">
        <v>-46581000000</v>
      </c>
      <c r="U54" s="5">
        <v>-11687000000</v>
      </c>
      <c r="V54" s="5">
        <v>-12740000000</v>
      </c>
    </row>
    <row r="55" spans="2:27" ht="15.5" x14ac:dyDescent="0.35">
      <c r="C55" t="s">
        <v>1154</v>
      </c>
      <c r="D55" s="5">
        <v>2479729000000</v>
      </c>
      <c r="E55" s="5">
        <v>3833113000000</v>
      </c>
      <c r="F55" s="5">
        <v>1814815000000</v>
      </c>
      <c r="G55" s="5">
        <v>1353349000000</v>
      </c>
      <c r="I55" s="5">
        <v>9267247000000</v>
      </c>
      <c r="J55" s="5">
        <v>9094439000000</v>
      </c>
      <c r="K55" s="5">
        <v>7524636000000</v>
      </c>
      <c r="L55" s="5">
        <v>6568837000000</v>
      </c>
      <c r="M55" s="5">
        <v>6657091000000</v>
      </c>
      <c r="N55" s="5">
        <v>7772287000000</v>
      </c>
      <c r="O55" s="5">
        <v>9222968000000</v>
      </c>
      <c r="P55" s="5">
        <v>8412296000000</v>
      </c>
      <c r="Q55" s="5">
        <v>7316347000000</v>
      </c>
      <c r="R55" s="5">
        <v>6323794000000</v>
      </c>
      <c r="S55" s="5">
        <v>5814343000000</v>
      </c>
      <c r="T55" s="5">
        <v>5749916000000</v>
      </c>
      <c r="U55" s="5">
        <v>5054872000000</v>
      </c>
      <c r="V55" s="5">
        <v>4180012000000</v>
      </c>
      <c r="W55" s="5">
        <v>3008350000000</v>
      </c>
      <c r="X55" s="5">
        <v>2118888000000</v>
      </c>
      <c r="Y55" s="5">
        <v>2777866000000</v>
      </c>
      <c r="Z55" s="5">
        <v>2330757000000</v>
      </c>
      <c r="AA55" s="2">
        <v>1726531000000</v>
      </c>
    </row>
    <row r="56" spans="2:27" ht="15.5" x14ac:dyDescent="0.35">
      <c r="C56" t="s">
        <v>1155</v>
      </c>
      <c r="D56" s="5">
        <v>133102000000</v>
      </c>
      <c r="E56" s="5">
        <v>121999000000</v>
      </c>
      <c r="F56" s="5">
        <v>111959000000</v>
      </c>
      <c r="G56" s="5">
        <v>97802000000</v>
      </c>
      <c r="I56" s="5">
        <v>421506000000</v>
      </c>
      <c r="J56" s="5">
        <v>266455000000</v>
      </c>
      <c r="K56" s="5">
        <v>147862000000</v>
      </c>
      <c r="L56" s="5">
        <v>68220000000</v>
      </c>
      <c r="M56" s="5">
        <v>31622000000</v>
      </c>
      <c r="N56" s="5">
        <v>36693000000</v>
      </c>
      <c r="O56" s="5">
        <v>35636000000</v>
      </c>
      <c r="P56" s="5">
        <v>44747000000</v>
      </c>
      <c r="Q56" s="5">
        <v>99033000000</v>
      </c>
      <c r="R56" s="5">
        <v>191523000000</v>
      </c>
      <c r="S56" s="5">
        <v>264454000000</v>
      </c>
      <c r="T56" s="5">
        <v>241718000000</v>
      </c>
      <c r="U56" s="5">
        <v>107986000000</v>
      </c>
      <c r="V56" s="5">
        <v>28092000000</v>
      </c>
    </row>
    <row r="57" spans="2:27" ht="15.5" x14ac:dyDescent="0.35">
      <c r="C57" t="s">
        <v>74</v>
      </c>
      <c r="D57" s="5">
        <v>-2592193000000</v>
      </c>
      <c r="E57" s="5">
        <v>-4225766000000</v>
      </c>
      <c r="F57" s="5">
        <v>-1956401000000</v>
      </c>
      <c r="G57" s="5">
        <v>-1455319000000</v>
      </c>
      <c r="I57" s="5">
        <v>-10140238000000</v>
      </c>
      <c r="J57" s="5">
        <v>-9501505000000</v>
      </c>
      <c r="K57" s="5">
        <v>-7035265000000</v>
      </c>
      <c r="L57" s="5">
        <v>-6300712000000</v>
      </c>
      <c r="M57" s="5">
        <v>-7054940000000</v>
      </c>
      <c r="N57" s="5">
        <v>-7958310000000</v>
      </c>
      <c r="O57" s="5">
        <v>-8458590000000</v>
      </c>
      <c r="P57" s="5">
        <v>-7699186000000</v>
      </c>
      <c r="Q57" s="5">
        <v>-7014907000000</v>
      </c>
      <c r="R57" s="5">
        <v>-6695570000000</v>
      </c>
      <c r="S57" s="5">
        <v>-7163202000000</v>
      </c>
      <c r="T57" s="5">
        <v>-7190585000000</v>
      </c>
      <c r="U57" s="5">
        <v>-5782424000000</v>
      </c>
      <c r="V57" s="5">
        <v>-4857006000000</v>
      </c>
      <c r="W57" s="5">
        <v>-3191974000000</v>
      </c>
      <c r="X57" s="5">
        <v>-1965462000000</v>
      </c>
      <c r="Y57" s="5">
        <v>-2282815000000</v>
      </c>
      <c r="Z57" s="5">
        <v>-1959381000000</v>
      </c>
      <c r="AA57" s="2">
        <v>-1682790000000</v>
      </c>
    </row>
    <row r="58" spans="2:27" ht="15.5" x14ac:dyDescent="0.35">
      <c r="C58" t="s">
        <v>1041</v>
      </c>
      <c r="D58" s="5">
        <v>-887447000000</v>
      </c>
      <c r="E58" s="5">
        <v>-1466853000000</v>
      </c>
      <c r="F58" s="5">
        <v>-610044000000</v>
      </c>
      <c r="G58" s="5">
        <v>-444479000000</v>
      </c>
      <c r="I58" s="5">
        <v>-3338390000000</v>
      </c>
      <c r="J58" s="5">
        <v>-2908028000000</v>
      </c>
      <c r="K58" s="5">
        <v>-2419732000000</v>
      </c>
      <c r="L58" s="5">
        <v>-2304424000000</v>
      </c>
      <c r="M58" s="5">
        <v>-2101879000000</v>
      </c>
      <c r="N58" s="5">
        <v>-2026231000000</v>
      </c>
      <c r="O58" s="5">
        <v>-2138980000000</v>
      </c>
      <c r="P58" s="5">
        <v>-2031357000000</v>
      </c>
      <c r="Q58" s="5">
        <v>-1892567000000</v>
      </c>
      <c r="R58" s="5">
        <v>-1731674000000</v>
      </c>
      <c r="S58" s="5">
        <v>-1585363000000</v>
      </c>
      <c r="T58" s="5">
        <v>-1886966000000</v>
      </c>
      <c r="U58" s="5">
        <v>-1761574000000</v>
      </c>
      <c r="V58" s="5">
        <v>-1643577000000</v>
      </c>
      <c r="W58" s="5">
        <v>-1318487000000</v>
      </c>
      <c r="X58" s="5">
        <v>-979506000000</v>
      </c>
      <c r="Y58" s="5">
        <v>-732102000000</v>
      </c>
      <c r="Z58" s="5">
        <v>-654911000000</v>
      </c>
      <c r="AA58" s="2">
        <v>-503508000000</v>
      </c>
    </row>
    <row r="59" spans="2:27" ht="15.5" x14ac:dyDescent="0.35">
      <c r="C59" t="s">
        <v>1028</v>
      </c>
      <c r="D59" s="5">
        <v>-315438000000</v>
      </c>
      <c r="E59" s="5">
        <v>-473707000000</v>
      </c>
      <c r="F59" s="5">
        <v>-295833000000</v>
      </c>
      <c r="G59" s="5">
        <v>-263377000000</v>
      </c>
      <c r="I59" s="5">
        <v>-1371733000000</v>
      </c>
      <c r="J59" s="5">
        <v>-1422426000000</v>
      </c>
      <c r="K59" s="5">
        <v>-982199000000</v>
      </c>
      <c r="L59" s="5">
        <v>-700133000000</v>
      </c>
      <c r="M59" s="5">
        <v>-1073499000000</v>
      </c>
      <c r="N59" s="5">
        <v>-1782414000000</v>
      </c>
      <c r="O59" s="5">
        <v>-1977700000000</v>
      </c>
      <c r="P59" s="5">
        <v>-1737669000000</v>
      </c>
      <c r="Q59" s="5">
        <v>-1796061000000</v>
      </c>
      <c r="R59" s="5">
        <v>-1937419000000</v>
      </c>
      <c r="S59" s="5">
        <v>-2197885000000</v>
      </c>
      <c r="T59" s="5">
        <v>-2261879000000</v>
      </c>
      <c r="U59" s="5">
        <v>-1670513000000</v>
      </c>
      <c r="V59" s="5">
        <v>-1193106000000</v>
      </c>
      <c r="W59" s="5">
        <v>-533215000000</v>
      </c>
      <c r="X59" s="5">
        <v>-134991000000</v>
      </c>
      <c r="Y59" s="5">
        <v>-123624000000</v>
      </c>
      <c r="Z59" s="5">
        <v>-142548000000</v>
      </c>
      <c r="AA59" s="2">
        <v>-195796000000</v>
      </c>
    </row>
    <row r="60" spans="2:27" ht="15.5" x14ac:dyDescent="0.35">
      <c r="C60" t="s">
        <v>1156</v>
      </c>
      <c r="Y60" s="5">
        <v>-32679000000</v>
      </c>
      <c r="Z60" s="5">
        <v>-26002000000</v>
      </c>
      <c r="AA60" s="2">
        <v>-47294000000</v>
      </c>
    </row>
    <row r="61" spans="2:27" ht="15.5" x14ac:dyDescent="0.35">
      <c r="C61" t="s">
        <v>1157</v>
      </c>
      <c r="D61" s="5">
        <v>-635279000000</v>
      </c>
      <c r="E61" s="5">
        <v>-1224799000000</v>
      </c>
      <c r="F61" s="5">
        <v>-442583000000</v>
      </c>
      <c r="G61" s="5">
        <v>-295305000000</v>
      </c>
      <c r="I61" s="5">
        <v>-2648254000000</v>
      </c>
      <c r="J61" s="5">
        <v>-2615827000000</v>
      </c>
      <c r="K61" s="5">
        <v>-1647654000000</v>
      </c>
      <c r="L61" s="5">
        <v>-1255670000000</v>
      </c>
      <c r="M61" s="5">
        <v>-1790616000000</v>
      </c>
      <c r="N61" s="5">
        <v>-2173497000000</v>
      </c>
      <c r="O61" s="5">
        <v>-1987359000000</v>
      </c>
      <c r="P61" s="5">
        <v>-1763901000000</v>
      </c>
      <c r="Q61" s="5">
        <v>-1661415000000</v>
      </c>
      <c r="R61" s="5">
        <v>-1652402000000</v>
      </c>
      <c r="S61" s="5">
        <v>-1778058000000</v>
      </c>
      <c r="T61" s="5">
        <v>-1809170000000</v>
      </c>
      <c r="U61" s="5">
        <v>-1278431000000</v>
      </c>
      <c r="V61" s="5">
        <v>-749855000000</v>
      </c>
      <c r="W61" s="5">
        <v>-456339000000</v>
      </c>
      <c r="X61" s="5">
        <v>-193466000000</v>
      </c>
      <c r="Y61" s="5">
        <v>-32679000000</v>
      </c>
      <c r="Z61" s="5">
        <v>-26002000000</v>
      </c>
      <c r="AA61" s="2">
        <v>-47294000000</v>
      </c>
    </row>
    <row r="62" spans="2:27" ht="15.5" x14ac:dyDescent="0.35">
      <c r="C62" t="s">
        <v>365</v>
      </c>
      <c r="D62" s="5">
        <v>-490836000000</v>
      </c>
      <c r="E62" s="5">
        <v>-742025000000</v>
      </c>
      <c r="F62" s="5">
        <v>-425085000000</v>
      </c>
      <c r="G62" s="5">
        <v>-335002000000</v>
      </c>
      <c r="I62" s="5">
        <v>-1976913000000</v>
      </c>
      <c r="J62" s="5">
        <v>-1773850000000</v>
      </c>
      <c r="K62" s="5">
        <v>-1338942000000</v>
      </c>
      <c r="L62" s="5">
        <v>-1320921000000</v>
      </c>
      <c r="M62" s="5">
        <v>-1643487000000</v>
      </c>
      <c r="N62" s="5">
        <v>-1461631000000</v>
      </c>
      <c r="O62" s="5">
        <v>-1522137000000</v>
      </c>
      <c r="P62" s="5">
        <v>-1362603000000</v>
      </c>
      <c r="Q62" s="5">
        <v>-1106800000000</v>
      </c>
      <c r="R62" s="5">
        <v>-1060817000000</v>
      </c>
      <c r="S62" s="5">
        <v>-928082000000</v>
      </c>
      <c r="T62" s="5">
        <v>-880440000000</v>
      </c>
      <c r="U62" s="5">
        <v>-778136000000</v>
      </c>
      <c r="V62" s="5">
        <v>-767019000000</v>
      </c>
      <c r="W62" s="5">
        <v>-618940000000</v>
      </c>
      <c r="X62" s="5">
        <v>-442598000000</v>
      </c>
      <c r="Y62" s="5">
        <v>-351020000000</v>
      </c>
      <c r="Z62" s="5">
        <v>-330737000000</v>
      </c>
      <c r="AA62" s="2">
        <v>-276613000000</v>
      </c>
    </row>
    <row r="63" spans="2:27" ht="15.5" x14ac:dyDescent="0.35">
      <c r="C63" t="s">
        <v>75</v>
      </c>
      <c r="D63" s="5">
        <v>-233424000000</v>
      </c>
      <c r="E63" s="5">
        <v>-260042000000</v>
      </c>
      <c r="F63" s="5">
        <v>-170301000000</v>
      </c>
      <c r="G63" s="5">
        <v>-117239000000</v>
      </c>
      <c r="I63" s="5">
        <v>-709729000000</v>
      </c>
      <c r="J63" s="5">
        <v>-671991000000</v>
      </c>
      <c r="K63" s="5">
        <v>-611583000000</v>
      </c>
      <c r="L63" s="5">
        <v>-653420000000</v>
      </c>
      <c r="M63" s="5">
        <v>-384651000000</v>
      </c>
      <c r="N63" s="5">
        <v>-445301000000</v>
      </c>
      <c r="O63" s="5">
        <v>-768918000000</v>
      </c>
      <c r="P63" s="5">
        <v>-722907000000</v>
      </c>
      <c r="Q63" s="5">
        <v>-437901000000</v>
      </c>
      <c r="R63" s="5">
        <v>-271435000000</v>
      </c>
      <c r="S63" s="5">
        <v>-282506000000</v>
      </c>
      <c r="T63" s="5">
        <v>-230419000000</v>
      </c>
      <c r="U63" s="5">
        <v>-176647000000</v>
      </c>
      <c r="V63" s="5">
        <v>-200111000000</v>
      </c>
      <c r="W63" s="5">
        <v>-110599000000</v>
      </c>
      <c r="X63" s="5">
        <v>-170445000000</v>
      </c>
      <c r="Y63" s="5">
        <v>-50528000000</v>
      </c>
      <c r="Z63" s="5">
        <v>-4480000000</v>
      </c>
      <c r="AA63" s="2">
        <v>-5536000000</v>
      </c>
    </row>
    <row r="64" spans="2:27" ht="15.5" x14ac:dyDescent="0.35">
      <c r="C64" t="s">
        <v>79</v>
      </c>
      <c r="D64" s="5">
        <v>618262000000</v>
      </c>
      <c r="E64" s="5">
        <v>787366000000</v>
      </c>
      <c r="F64" s="5">
        <v>442906000000</v>
      </c>
      <c r="G64" s="5">
        <v>267739000000</v>
      </c>
      <c r="I64" s="5">
        <v>1988844000000</v>
      </c>
      <c r="J64" s="5">
        <v>2286372000000</v>
      </c>
      <c r="K64" s="5">
        <v>2472669000000</v>
      </c>
      <c r="L64" s="5">
        <v>2039724000000</v>
      </c>
      <c r="M64" s="5">
        <v>1598203000000</v>
      </c>
      <c r="N64" s="5">
        <v>1476435000000</v>
      </c>
      <c r="O64" s="5">
        <v>2879136000000</v>
      </c>
      <c r="P64" s="5">
        <v>2484569000000</v>
      </c>
      <c r="Q64" s="5">
        <v>2121962000000</v>
      </c>
      <c r="R64" s="5">
        <v>1717504000000</v>
      </c>
      <c r="S64" s="5">
        <v>900555000000</v>
      </c>
      <c r="T64" s="5">
        <v>1060563000000</v>
      </c>
      <c r="U64" s="5">
        <v>2282202000000</v>
      </c>
      <c r="V64" s="5">
        <v>1895918000000</v>
      </c>
      <c r="W64" s="5">
        <v>2111539000000</v>
      </c>
      <c r="X64" s="5">
        <v>1931723000000</v>
      </c>
      <c r="Y64" s="5">
        <v>1658347000000</v>
      </c>
      <c r="Z64" s="5">
        <v>1419322000000</v>
      </c>
      <c r="AA64" s="2">
        <v>800819000000</v>
      </c>
    </row>
    <row r="65" spans="3:27" ht="15.5" x14ac:dyDescent="0.35">
      <c r="C65" t="s">
        <v>80</v>
      </c>
    </row>
    <row r="66" spans="3:27" ht="15.5" x14ac:dyDescent="0.35">
      <c r="C66" t="s">
        <v>28</v>
      </c>
      <c r="D66" s="5">
        <v>618262000000</v>
      </c>
      <c r="E66" s="5">
        <v>787366000000</v>
      </c>
      <c r="F66" s="5">
        <v>442906000000</v>
      </c>
      <c r="G66" s="5">
        <v>267739000000</v>
      </c>
      <c r="I66" s="5">
        <v>1988844000000</v>
      </c>
      <c r="J66" s="5">
        <v>2286372000000</v>
      </c>
      <c r="K66" s="5">
        <v>2472669000000</v>
      </c>
      <c r="L66" s="5">
        <v>2039724000000</v>
      </c>
      <c r="M66" s="5">
        <v>1598203000000</v>
      </c>
      <c r="N66" s="5">
        <v>1476435000000</v>
      </c>
      <c r="O66" s="5">
        <v>2879136000000</v>
      </c>
      <c r="P66" s="5">
        <v>2484569000000</v>
      </c>
      <c r="Q66" s="5">
        <v>2121962000000</v>
      </c>
      <c r="R66" s="5">
        <v>1717504000000</v>
      </c>
      <c r="S66" s="5">
        <v>900555000000</v>
      </c>
      <c r="T66" s="5">
        <v>1060563000000</v>
      </c>
      <c r="U66" s="5">
        <v>2282202000000</v>
      </c>
      <c r="V66" s="5">
        <v>1895918000000</v>
      </c>
      <c r="W66" s="5">
        <v>2111539000000</v>
      </c>
      <c r="X66" s="5">
        <v>1931723000000</v>
      </c>
      <c r="Y66" s="5">
        <v>1658347000000</v>
      </c>
      <c r="Z66" s="5">
        <v>1419322000000</v>
      </c>
      <c r="AA66" s="2">
        <v>800819000000</v>
      </c>
    </row>
    <row r="67" spans="3:27" ht="15.5" x14ac:dyDescent="0.35">
      <c r="C67" t="s">
        <v>27</v>
      </c>
      <c r="D67" s="5">
        <v>-134131000000</v>
      </c>
      <c r="E67" s="5">
        <v>-181027000000</v>
      </c>
      <c r="F67" s="5">
        <v>-105960000000</v>
      </c>
      <c r="G67" s="5">
        <v>-51846000000</v>
      </c>
      <c r="I67" s="5">
        <v>-443906000000</v>
      </c>
      <c r="J67" s="5">
        <v>-475571000000</v>
      </c>
      <c r="K67" s="5">
        <v>-528622000000</v>
      </c>
      <c r="L67" s="5">
        <v>-434169000000</v>
      </c>
      <c r="M67" s="5">
        <v>-385503000000</v>
      </c>
      <c r="N67" s="5">
        <v>-450862000000</v>
      </c>
      <c r="O67" s="5">
        <v>-770445000000</v>
      </c>
      <c r="P67" s="5">
        <v>-669306000000</v>
      </c>
      <c r="Q67" s="5">
        <v>-712812000000</v>
      </c>
      <c r="R67" s="5">
        <v>-708153000000</v>
      </c>
      <c r="S67" s="5">
        <v>-235719000000</v>
      </c>
      <c r="T67" s="5">
        <v>-268398000000</v>
      </c>
      <c r="U67" s="5">
        <v>-574997000000</v>
      </c>
      <c r="V67" s="5">
        <v>-477280000000</v>
      </c>
      <c r="W67" s="5">
        <v>-528218000000</v>
      </c>
      <c r="X67" s="5">
        <v>-463817000000</v>
      </c>
      <c r="Y67" s="5">
        <v>-445947000000</v>
      </c>
      <c r="Z67" s="5">
        <v>-399089000000</v>
      </c>
      <c r="AA67" s="2">
        <v>-241109000000</v>
      </c>
    </row>
    <row r="68" spans="3:27" ht="15.5" x14ac:dyDescent="0.35">
      <c r="C68" t="s">
        <v>367</v>
      </c>
    </row>
    <row r="69" spans="3:27" ht="15.5" x14ac:dyDescent="0.35">
      <c r="C69" t="s">
        <v>84</v>
      </c>
      <c r="D69" s="5">
        <v>-134131000000</v>
      </c>
      <c r="E69" s="5">
        <v>-181027000000</v>
      </c>
      <c r="F69" s="5">
        <v>-105960000000</v>
      </c>
      <c r="G69" s="5">
        <v>-51846000000</v>
      </c>
      <c r="I69" s="5">
        <v>-443906000000</v>
      </c>
      <c r="J69" s="5">
        <v>-475571000000</v>
      </c>
      <c r="K69" s="5">
        <v>-528622000000</v>
      </c>
      <c r="L69" s="5">
        <v>-434169000000</v>
      </c>
      <c r="M69" s="5">
        <v>-385503000000</v>
      </c>
      <c r="N69" s="5">
        <v>-450862000000</v>
      </c>
      <c r="O69" s="5">
        <v>-770445000000</v>
      </c>
      <c r="P69" s="5">
        <v>-669306000000</v>
      </c>
      <c r="Q69" s="5">
        <v>-712812000000</v>
      </c>
      <c r="R69" s="5">
        <v>-708153000000</v>
      </c>
      <c r="S69" s="5">
        <v>-235719000000</v>
      </c>
      <c r="T69" s="5">
        <v>-268398000000</v>
      </c>
      <c r="U69" s="5">
        <v>-574997000000</v>
      </c>
      <c r="V69" s="5">
        <v>-477280000000</v>
      </c>
      <c r="W69" s="5">
        <v>-528218000000</v>
      </c>
      <c r="X69" s="5">
        <v>-463817000000</v>
      </c>
      <c r="Y69" s="5">
        <v>-445947000000</v>
      </c>
      <c r="Z69" s="5">
        <v>-399089000000</v>
      </c>
      <c r="AA69" s="2">
        <v>-241109000000</v>
      </c>
    </row>
    <row r="70" spans="3:27" ht="15.5" x14ac:dyDescent="0.35">
      <c r="C70" t="s">
        <v>85</v>
      </c>
      <c r="D70" s="5">
        <v>484131000000</v>
      </c>
      <c r="E70" s="5">
        <v>606339000000</v>
      </c>
      <c r="F70" s="5">
        <v>336946000000</v>
      </c>
      <c r="G70" s="5">
        <v>215893000000</v>
      </c>
      <c r="I70" s="5">
        <v>1544938000000</v>
      </c>
      <c r="J70" s="5">
        <v>1810801000000</v>
      </c>
      <c r="K70" s="5">
        <v>1944047000000</v>
      </c>
      <c r="L70" s="5">
        <v>1605555000000</v>
      </c>
      <c r="M70" s="5">
        <v>1212700000000</v>
      </c>
      <c r="N70" s="5">
        <v>1025573000000</v>
      </c>
      <c r="O70" s="5">
        <v>2108691000000</v>
      </c>
      <c r="P70" s="5">
        <v>1815263000000</v>
      </c>
      <c r="Q70" s="5">
        <v>1409150000000</v>
      </c>
      <c r="R70" s="5">
        <v>1009351000000</v>
      </c>
      <c r="S70" s="5">
        <v>664836000000</v>
      </c>
      <c r="T70" s="5">
        <v>792165000000</v>
      </c>
      <c r="U70" s="5">
        <v>1707205000000</v>
      </c>
      <c r="V70" s="5">
        <v>1418638000000</v>
      </c>
      <c r="W70" s="5">
        <v>1583321000000</v>
      </c>
      <c r="X70" s="5">
        <v>1467906000000</v>
      </c>
      <c r="Y70" s="5">
        <v>1212400000000</v>
      </c>
      <c r="Z70" s="5">
        <v>1020233000000</v>
      </c>
      <c r="AA70" s="2">
        <v>559710000000</v>
      </c>
    </row>
    <row r="71" spans="3:27" ht="15.5" x14ac:dyDescent="0.35">
      <c r="C71" t="s">
        <v>86</v>
      </c>
      <c r="D71" s="5">
        <v>25016000000</v>
      </c>
      <c r="E71" s="5">
        <v>46841000000</v>
      </c>
      <c r="F71" s="5">
        <v>-10402000000</v>
      </c>
      <c r="G71" s="5">
        <v>-14303000000</v>
      </c>
      <c r="I71" s="5">
        <v>12684000000</v>
      </c>
      <c r="J71" s="5">
        <v>-8788000000</v>
      </c>
      <c r="K71" s="5">
        <v>-61247000000</v>
      </c>
      <c r="L71" s="5">
        <v>87459000000</v>
      </c>
      <c r="M71" s="5">
        <v>262031000000</v>
      </c>
      <c r="N71" s="5">
        <v>-10462000000</v>
      </c>
      <c r="O71" s="5">
        <v>-150095000000</v>
      </c>
      <c r="P71" s="5">
        <v>172021000000</v>
      </c>
      <c r="Q71" s="5">
        <v>-142684000000</v>
      </c>
      <c r="R71" s="5">
        <v>-60441000000</v>
      </c>
      <c r="S71" s="5">
        <v>58278000000</v>
      </c>
      <c r="T71" s="5">
        <v>-46581000000</v>
      </c>
      <c r="U71" s="5">
        <v>-11687000000</v>
      </c>
      <c r="V71" s="5">
        <v>-12740000000</v>
      </c>
      <c r="W71" s="5">
        <v>-2571000000</v>
      </c>
    </row>
    <row r="72" spans="3:27" ht="15.5" x14ac:dyDescent="0.35">
      <c r="C72" t="s">
        <v>344</v>
      </c>
      <c r="D72" s="5">
        <v>25016000000</v>
      </c>
      <c r="E72" s="5">
        <v>46841000000</v>
      </c>
      <c r="F72" s="5">
        <v>-10402000000</v>
      </c>
      <c r="G72" s="5">
        <v>-14303000000</v>
      </c>
      <c r="I72" s="5">
        <v>12684000000</v>
      </c>
      <c r="J72" s="5">
        <v>-8788000000</v>
      </c>
      <c r="K72" s="5">
        <v>-61247000000</v>
      </c>
      <c r="L72" s="5">
        <v>87459000000</v>
      </c>
      <c r="M72" s="5">
        <v>262031000000</v>
      </c>
      <c r="N72" s="5">
        <v>-10462000000</v>
      </c>
      <c r="O72" s="5">
        <v>-150095000000</v>
      </c>
      <c r="P72" s="5">
        <v>172021000000</v>
      </c>
      <c r="Q72" s="5">
        <v>-142684000000</v>
      </c>
      <c r="R72" s="5">
        <v>-60441000000</v>
      </c>
      <c r="S72" s="5">
        <v>58278000000</v>
      </c>
      <c r="T72" s="5">
        <v>-46581000000</v>
      </c>
      <c r="U72" s="5">
        <v>-11687000000</v>
      </c>
      <c r="V72" s="5">
        <v>-12740000000</v>
      </c>
      <c r="W72" s="5">
        <v>-2571000000</v>
      </c>
    </row>
    <row r="73" spans="3:27" ht="15.5" x14ac:dyDescent="0.35">
      <c r="C73" t="s">
        <v>87</v>
      </c>
      <c r="D73" s="5">
        <v>509147000000</v>
      </c>
      <c r="E73" s="5">
        <v>653180000000</v>
      </c>
      <c r="F73" s="5">
        <v>326544000000</v>
      </c>
      <c r="G73" s="5">
        <v>201590000000</v>
      </c>
      <c r="I73" s="5">
        <v>1557622000000</v>
      </c>
      <c r="J73" s="5">
        <v>1802013000000</v>
      </c>
      <c r="K73" s="5">
        <v>1882800000000</v>
      </c>
      <c r="L73" s="5">
        <v>1693014000000</v>
      </c>
      <c r="M73" s="5">
        <v>1474731000000</v>
      </c>
      <c r="N73" s="5">
        <v>1015111000000</v>
      </c>
      <c r="O73" s="5">
        <v>1958596000000</v>
      </c>
      <c r="P73" s="5">
        <v>1987284000000</v>
      </c>
      <c r="Q73" s="5">
        <v>1266466000000</v>
      </c>
      <c r="R73" s="5">
        <v>948910000000</v>
      </c>
      <c r="S73" s="5">
        <v>723114000000</v>
      </c>
      <c r="T73" s="5">
        <v>745584000000</v>
      </c>
      <c r="U73" s="5">
        <v>1695518000000</v>
      </c>
      <c r="V73" s="5">
        <v>1405898000000</v>
      </c>
      <c r="W73" s="5">
        <v>1580750000000</v>
      </c>
    </row>
    <row r="74" spans="3:27" ht="15.5" x14ac:dyDescent="0.35">
      <c r="C74" t="s">
        <v>88</v>
      </c>
      <c r="D74" s="5">
        <v>484131000000</v>
      </c>
      <c r="E74" s="5">
        <v>606339000000</v>
      </c>
      <c r="F74" s="5">
        <v>336946000000</v>
      </c>
      <c r="G74" s="5">
        <v>215893000000</v>
      </c>
      <c r="I74" s="5">
        <v>1544938000000</v>
      </c>
      <c r="J74" s="5">
        <v>1810801000000</v>
      </c>
      <c r="K74" s="5">
        <v>1944047000000</v>
      </c>
      <c r="L74" s="5">
        <v>1605555000000</v>
      </c>
      <c r="M74" s="5">
        <v>1212700000000</v>
      </c>
      <c r="N74" s="5">
        <v>1025573000000</v>
      </c>
      <c r="O74" s="5">
        <v>2108691000000</v>
      </c>
      <c r="P74" s="5">
        <v>1815263000000</v>
      </c>
      <c r="Q74" s="5">
        <v>1409150000000</v>
      </c>
      <c r="R74" s="5">
        <v>1009351000000</v>
      </c>
      <c r="S74" s="5">
        <v>664836000000</v>
      </c>
      <c r="T74" s="5">
        <v>792165000000</v>
      </c>
      <c r="U74" s="5">
        <v>1707205000000</v>
      </c>
      <c r="V74" s="5">
        <v>1418638000000</v>
      </c>
      <c r="W74" s="5">
        <v>1583321000000</v>
      </c>
      <c r="X74" s="5">
        <v>1467906000000</v>
      </c>
      <c r="Y74" s="5">
        <v>1212400000000</v>
      </c>
      <c r="Z74" s="5">
        <v>1020233000000</v>
      </c>
      <c r="AA74" s="2">
        <v>559710000000</v>
      </c>
    </row>
    <row r="75" spans="3:27" ht="15.5" x14ac:dyDescent="0.35">
      <c r="C75" t="s">
        <v>7</v>
      </c>
      <c r="D75" s="5">
        <v>509147000000</v>
      </c>
      <c r="E75" s="5">
        <v>653180000000</v>
      </c>
      <c r="F75" s="5">
        <v>326544000000</v>
      </c>
      <c r="G75" s="5">
        <v>201590000000</v>
      </c>
      <c r="I75" s="5">
        <v>1557622000000</v>
      </c>
      <c r="J75" s="5">
        <v>1802013000000</v>
      </c>
      <c r="K75" s="5">
        <v>1882800000000</v>
      </c>
      <c r="L75" s="5">
        <v>1693014000000</v>
      </c>
      <c r="M75" s="5">
        <v>1474731000000</v>
      </c>
      <c r="N75" s="5">
        <v>1015111000000</v>
      </c>
      <c r="O75" s="5">
        <v>1958596000000</v>
      </c>
      <c r="P75" s="5">
        <v>1987284000000</v>
      </c>
      <c r="Q75" s="5">
        <v>1266466000000</v>
      </c>
      <c r="R75" s="5">
        <v>948910000000</v>
      </c>
      <c r="S75" s="5">
        <v>723114000000</v>
      </c>
      <c r="T75" s="5">
        <v>745584000000</v>
      </c>
      <c r="U75" s="5">
        <v>1695518000000</v>
      </c>
      <c r="V75" s="5">
        <v>1405898000000</v>
      </c>
      <c r="W75" s="5">
        <v>1580750000000</v>
      </c>
    </row>
    <row r="76" spans="3:27" ht="15.5" x14ac:dyDescent="0.35">
      <c r="C76" t="s">
        <v>89</v>
      </c>
    </row>
    <row r="77" spans="3:27" ht="15.5" x14ac:dyDescent="0.35">
      <c r="C77" t="s">
        <v>90</v>
      </c>
      <c r="D77" s="5">
        <v>484131000000</v>
      </c>
      <c r="E77" s="5">
        <v>606339000000</v>
      </c>
      <c r="F77" s="5">
        <v>336946000000</v>
      </c>
      <c r="G77" s="5">
        <v>215893000000</v>
      </c>
      <c r="I77" s="5">
        <v>1544938000000</v>
      </c>
      <c r="J77" s="5">
        <v>1810801000000</v>
      </c>
      <c r="K77" s="5">
        <v>1944047000000</v>
      </c>
      <c r="L77" s="5">
        <v>1605555000000</v>
      </c>
      <c r="M77" s="5">
        <v>1212700000000</v>
      </c>
      <c r="N77" s="5">
        <v>1025573000000</v>
      </c>
      <c r="O77" s="5">
        <v>2108691000000</v>
      </c>
      <c r="P77" s="5">
        <v>1815263000000</v>
      </c>
      <c r="Q77" s="5">
        <v>1409150000000</v>
      </c>
      <c r="R77" s="5">
        <v>1009351000000</v>
      </c>
      <c r="S77" s="5">
        <v>664836000000</v>
      </c>
      <c r="T77" s="5">
        <v>792165000000</v>
      </c>
      <c r="U77" s="5">
        <v>1707205000000</v>
      </c>
      <c r="V77" s="5">
        <v>1418638000000</v>
      </c>
      <c r="W77" s="5">
        <v>1583321000000</v>
      </c>
      <c r="X77" s="5">
        <v>1467906000000</v>
      </c>
      <c r="Y77" s="5">
        <v>1212400000000</v>
      </c>
      <c r="Z77" s="5">
        <v>1020233000000</v>
      </c>
      <c r="AA77" s="2">
        <v>559710000000</v>
      </c>
    </row>
    <row r="78" spans="3:27" ht="15.5" x14ac:dyDescent="0.35">
      <c r="C78" t="s">
        <v>91</v>
      </c>
      <c r="D78" s="5">
        <v>509147000000</v>
      </c>
      <c r="E78" s="5">
        <v>653180000000</v>
      </c>
      <c r="F78" s="5">
        <v>326544000000</v>
      </c>
      <c r="G78" s="5">
        <v>201590000000</v>
      </c>
      <c r="I78" s="5">
        <v>1557622000000</v>
      </c>
      <c r="J78" s="5">
        <v>1802013000000</v>
      </c>
      <c r="K78" s="5">
        <v>1882800000000</v>
      </c>
      <c r="L78" s="5">
        <v>1693014000000</v>
      </c>
      <c r="M78" s="5">
        <v>1474731000000</v>
      </c>
      <c r="N78" s="5">
        <v>1015111000000</v>
      </c>
      <c r="O78" s="5">
        <v>1958596000000</v>
      </c>
      <c r="P78" s="5">
        <v>1987284000000</v>
      </c>
      <c r="Q78" s="5">
        <v>1266466000000</v>
      </c>
      <c r="R78" s="5">
        <v>948910000000</v>
      </c>
      <c r="S78" s="5">
        <v>723114000000</v>
      </c>
      <c r="T78" s="5">
        <v>745584000000</v>
      </c>
      <c r="U78" s="5">
        <v>1695518000000</v>
      </c>
      <c r="V78" s="5">
        <v>1405898000000</v>
      </c>
      <c r="W78" s="5">
        <v>1580750000000</v>
      </c>
    </row>
    <row r="79" spans="3:27" ht="15.5" x14ac:dyDescent="0.35">
      <c r="C79" t="s">
        <v>92</v>
      </c>
      <c r="D79" s="5">
        <v>509147000000</v>
      </c>
      <c r="E79" s="5">
        <v>653180000000</v>
      </c>
      <c r="F79" s="5">
        <v>326544000000</v>
      </c>
      <c r="G79" s="5">
        <v>201590000000</v>
      </c>
      <c r="I79" s="5">
        <v>1557622000000</v>
      </c>
      <c r="J79" s="5">
        <v>1802013000000</v>
      </c>
      <c r="K79" s="5">
        <v>1882800000000</v>
      </c>
      <c r="L79" s="5">
        <v>1693014000000</v>
      </c>
      <c r="M79" s="5">
        <v>1474731000000</v>
      </c>
      <c r="N79" s="5">
        <v>1015111000000</v>
      </c>
      <c r="O79" s="5">
        <v>1958596000000</v>
      </c>
      <c r="P79" s="5">
        <v>1987284000000</v>
      </c>
      <c r="Q79" s="5">
        <v>1266466000000</v>
      </c>
      <c r="R79" s="5">
        <v>948910000000</v>
      </c>
      <c r="S79" s="5">
        <v>723114000000</v>
      </c>
      <c r="T79" s="5">
        <v>745584000000</v>
      </c>
      <c r="U79" s="5">
        <v>1695518000000</v>
      </c>
      <c r="V79" s="5">
        <v>1405898000000</v>
      </c>
      <c r="W79" s="5">
        <v>1580750000000</v>
      </c>
    </row>
    <row r="81" spans="2:27" ht="15.5" x14ac:dyDescent="0.35">
      <c r="B81" t="s">
        <v>93</v>
      </c>
      <c r="C81" t="s">
        <v>94</v>
      </c>
    </row>
    <row r="82" spans="2:27" ht="15.5" x14ac:dyDescent="0.35">
      <c r="C82" t="s">
        <v>19</v>
      </c>
    </row>
    <row r="83" spans="2:27" ht="15.5" x14ac:dyDescent="0.35">
      <c r="C83" t="s">
        <v>78</v>
      </c>
      <c r="D83" s="5">
        <v>-86184000000</v>
      </c>
      <c r="E83" s="5">
        <v>-111200000000</v>
      </c>
      <c r="F83" s="5">
        <v>-134060000000</v>
      </c>
      <c r="G83" s="5">
        <v>-24264000000</v>
      </c>
      <c r="I83" s="5">
        <v>-111200000000</v>
      </c>
      <c r="J83" s="5">
        <v>2991505000000</v>
      </c>
      <c r="K83" s="5">
        <v>-748000000</v>
      </c>
      <c r="L83" s="5">
        <v>-3383000000</v>
      </c>
      <c r="M83" s="5">
        <v>-61241000000</v>
      </c>
      <c r="N83" s="5">
        <v>-216879000000</v>
      </c>
      <c r="O83" s="5">
        <v>-153435000000</v>
      </c>
      <c r="P83" s="5">
        <v>-60984000000</v>
      </c>
      <c r="Q83" s="5">
        <v>-41821000000</v>
      </c>
      <c r="R83" s="5">
        <v>-9150000000</v>
      </c>
      <c r="S83" s="5">
        <v>20170000000</v>
      </c>
      <c r="T83" s="5">
        <v>-73579000000</v>
      </c>
      <c r="U83" s="5">
        <v>-26998000000</v>
      </c>
      <c r="V83" s="5">
        <v>-15311000000</v>
      </c>
      <c r="W83" s="5">
        <v>-2571000000</v>
      </c>
    </row>
    <row r="84" spans="2:27" ht="15.5" x14ac:dyDescent="0.35">
      <c r="C84" t="s">
        <v>1158</v>
      </c>
      <c r="D84" s="5">
        <v>1044506000000</v>
      </c>
      <c r="E84" s="5">
        <v>820916000000</v>
      </c>
      <c r="F84" s="5">
        <v>1189581000000</v>
      </c>
      <c r="G84" s="5">
        <v>1119214000000</v>
      </c>
      <c r="I84" s="5">
        <v>820916000000</v>
      </c>
      <c r="J84" s="5">
        <v>1959219000000</v>
      </c>
      <c r="K84" s="5">
        <v>1435491000000</v>
      </c>
      <c r="L84" s="5">
        <v>1286362000000</v>
      </c>
      <c r="M84" s="5">
        <v>1637550000000</v>
      </c>
      <c r="N84" s="5">
        <v>4227409000000</v>
      </c>
      <c r="O84" s="5">
        <v>1317589000000</v>
      </c>
      <c r="P84" s="5">
        <v>429668000000</v>
      </c>
      <c r="Q84" s="5">
        <v>490462000000</v>
      </c>
      <c r="R84" s="5">
        <v>360555000000</v>
      </c>
      <c r="S84" s="5">
        <v>433302000000</v>
      </c>
      <c r="T84" s="5">
        <v>422120000000</v>
      </c>
      <c r="U84" s="5">
        <v>342547000000</v>
      </c>
      <c r="V84" s="5">
        <v>2248641000000</v>
      </c>
      <c r="W84" s="5">
        <v>2793446000000</v>
      </c>
      <c r="X84" s="5">
        <v>618529000000</v>
      </c>
      <c r="Y84" s="5">
        <v>487007000000</v>
      </c>
      <c r="Z84" s="5">
        <v>474195000000</v>
      </c>
      <c r="AA84" s="2">
        <v>376303000000</v>
      </c>
    </row>
    <row r="85" spans="2:27" ht="15.5" x14ac:dyDescent="0.35">
      <c r="C85" t="s">
        <v>495</v>
      </c>
      <c r="O85" s="5">
        <v>1804903000000</v>
      </c>
      <c r="P85" s="5">
        <v>1259656000000</v>
      </c>
      <c r="Q85" s="5">
        <v>1731256000000</v>
      </c>
      <c r="R85" s="5">
        <v>580393000000</v>
      </c>
      <c r="S85" s="5">
        <v>626683000000</v>
      </c>
      <c r="T85" s="5">
        <v>457050000000</v>
      </c>
      <c r="U85" s="5">
        <v>921584000000</v>
      </c>
      <c r="AA85" s="2">
        <v>10000000</v>
      </c>
    </row>
    <row r="86" spans="2:27" ht="15.5" x14ac:dyDescent="0.35">
      <c r="C86" t="s">
        <v>1050</v>
      </c>
    </row>
    <row r="87" spans="2:27" ht="15.5" x14ac:dyDescent="0.35">
      <c r="C87" t="s">
        <v>98</v>
      </c>
      <c r="D87" s="5">
        <v>2113850000000</v>
      </c>
      <c r="E87" s="5">
        <v>1613850000000</v>
      </c>
      <c r="F87" s="5">
        <v>713850000000</v>
      </c>
      <c r="G87" s="5">
        <v>413850000000</v>
      </c>
      <c r="I87" s="5">
        <v>1613850000000</v>
      </c>
      <c r="J87" s="5">
        <v>1198330000000</v>
      </c>
      <c r="K87" s="5">
        <v>859000000000</v>
      </c>
      <c r="L87" s="5">
        <v>441000000000</v>
      </c>
      <c r="M87" s="5">
        <v>402000000000</v>
      </c>
      <c r="N87" s="5">
        <v>478000000000</v>
      </c>
      <c r="O87" s="5">
        <v>597000000000</v>
      </c>
      <c r="P87" s="5">
        <v>728000000000</v>
      </c>
      <c r="Q87" s="5">
        <v>661000000000</v>
      </c>
    </row>
    <row r="88" spans="2:27" ht="15.5" x14ac:dyDescent="0.35">
      <c r="C88" t="s">
        <v>97</v>
      </c>
      <c r="D88" s="5">
        <v>30000000000</v>
      </c>
      <c r="E88" s="5">
        <v>30000000000</v>
      </c>
      <c r="F88" s="5">
        <v>30000000000</v>
      </c>
      <c r="G88" s="5">
        <v>30000000000</v>
      </c>
      <c r="I88" s="5">
        <v>30000000000</v>
      </c>
      <c r="J88" s="5">
        <v>30000000000</v>
      </c>
      <c r="O88" s="5">
        <v>40000000000</v>
      </c>
      <c r="P88" s="5">
        <v>40000000000</v>
      </c>
      <c r="Q88" s="5">
        <v>40000000000</v>
      </c>
    </row>
    <row r="89" spans="2:27" ht="15.5" x14ac:dyDescent="0.35">
      <c r="C89" t="s">
        <v>1159</v>
      </c>
      <c r="D89" s="5">
        <v>26540662000000</v>
      </c>
      <c r="E89" s="5">
        <v>25753573000000</v>
      </c>
      <c r="F89" s="5">
        <v>19990044000000</v>
      </c>
      <c r="G89" s="5">
        <v>19303083000000</v>
      </c>
      <c r="I89" s="5">
        <v>25753573000000</v>
      </c>
      <c r="J89" s="5">
        <v>23921636000000</v>
      </c>
      <c r="K89" s="5">
        <v>20680629000000</v>
      </c>
      <c r="L89" s="5">
        <v>17204721000000</v>
      </c>
      <c r="M89" s="5">
        <v>16906874000000</v>
      </c>
      <c r="N89" s="5">
        <v>20155248000000</v>
      </c>
      <c r="O89" s="5">
        <v>26802194000000</v>
      </c>
      <c r="P89" s="5">
        <v>23260404000000</v>
      </c>
      <c r="Q89" s="5">
        <v>16939102000000</v>
      </c>
      <c r="R89" s="5">
        <v>24439773000000</v>
      </c>
      <c r="S89" s="5">
        <v>23389928000000</v>
      </c>
      <c r="T89" s="5">
        <v>26072975000000</v>
      </c>
      <c r="U89" s="5">
        <v>27008117000000</v>
      </c>
      <c r="V89" s="5">
        <v>22152175000000</v>
      </c>
      <c r="W89" s="5">
        <v>13240872000000</v>
      </c>
      <c r="X89" s="5">
        <v>6543826000000</v>
      </c>
      <c r="Y89" s="5">
        <v>2561914000000</v>
      </c>
      <c r="Z89" s="5">
        <v>1821454000000</v>
      </c>
      <c r="AA89" s="2">
        <v>1905356000000</v>
      </c>
    </row>
    <row r="90" spans="2:27" ht="15.5" x14ac:dyDescent="0.35">
      <c r="C90" t="s">
        <v>100</v>
      </c>
    </row>
    <row r="91" spans="2:27" ht="15.5" x14ac:dyDescent="0.35">
      <c r="C91" t="s">
        <v>1160</v>
      </c>
      <c r="D91" s="5">
        <v>255757000000</v>
      </c>
      <c r="E91" s="5">
        <v>237116000000</v>
      </c>
      <c r="F91" s="5">
        <v>258523000000</v>
      </c>
      <c r="G91" s="5">
        <v>170903000000</v>
      </c>
      <c r="I91" s="5">
        <v>237116000000</v>
      </c>
      <c r="J91" s="5">
        <v>194084000000</v>
      </c>
      <c r="K91" s="5">
        <v>341061000000</v>
      </c>
      <c r="L91" s="5">
        <v>268221000000</v>
      </c>
      <c r="M91" s="5">
        <v>355961000000</v>
      </c>
      <c r="N91" s="5">
        <v>399738000000</v>
      </c>
      <c r="O91" s="5">
        <v>467010000000</v>
      </c>
      <c r="P91" s="5">
        <v>196412000000</v>
      </c>
      <c r="Q91" s="5">
        <v>255758000000</v>
      </c>
      <c r="R91" s="5">
        <v>202546000000</v>
      </c>
      <c r="S91" s="5">
        <v>143803000000</v>
      </c>
      <c r="T91" s="5">
        <v>163606000000</v>
      </c>
      <c r="U91" s="5">
        <v>135705000000</v>
      </c>
      <c r="V91" s="5">
        <v>159580000000</v>
      </c>
      <c r="W91" s="5">
        <v>122701000000</v>
      </c>
      <c r="X91" s="5">
        <v>31400000000</v>
      </c>
      <c r="Y91" s="5">
        <v>17199000000</v>
      </c>
      <c r="Z91" s="5">
        <v>15540000000</v>
      </c>
      <c r="AA91" s="2">
        <v>14930000000</v>
      </c>
    </row>
    <row r="92" spans="2:27" ht="15.5" x14ac:dyDescent="0.35">
      <c r="C92" t="s">
        <v>106</v>
      </c>
      <c r="D92" s="5">
        <v>454797000000</v>
      </c>
      <c r="E92" s="5">
        <v>461209000000</v>
      </c>
      <c r="F92" s="5">
        <v>298573000000</v>
      </c>
      <c r="G92" s="5">
        <v>294095000000</v>
      </c>
      <c r="I92" s="5">
        <v>461209000000</v>
      </c>
      <c r="J92" s="5">
        <v>463934000000</v>
      </c>
      <c r="K92" s="5">
        <v>229704000000</v>
      </c>
      <c r="L92" s="5">
        <v>161763000000</v>
      </c>
      <c r="M92" s="5">
        <v>209397000000</v>
      </c>
      <c r="N92" s="5">
        <v>244529000000</v>
      </c>
      <c r="O92" s="5">
        <v>266149000000</v>
      </c>
      <c r="P92" s="5">
        <v>245488000000</v>
      </c>
      <c r="Q92" s="5">
        <v>208426000000</v>
      </c>
      <c r="R92" s="5">
        <v>224963000000</v>
      </c>
      <c r="S92" s="5">
        <v>243392000000</v>
      </c>
      <c r="T92" s="5">
        <v>296144000000</v>
      </c>
      <c r="U92" s="5">
        <v>282981000000</v>
      </c>
      <c r="V92" s="5">
        <v>289840000000</v>
      </c>
      <c r="W92" s="5">
        <v>263440000000</v>
      </c>
      <c r="X92" s="5">
        <v>191360000000</v>
      </c>
      <c r="Y92" s="5">
        <v>188514000000</v>
      </c>
      <c r="Z92" s="5">
        <v>201006000000</v>
      </c>
      <c r="AA92" s="2">
        <v>176620000000</v>
      </c>
    </row>
    <row r="93" spans="2:27" ht="15.5" x14ac:dyDescent="0.35">
      <c r="C93" t="s">
        <v>1161</v>
      </c>
      <c r="F93" s="5">
        <v>861476000000</v>
      </c>
      <c r="G93" s="5">
        <v>875081000000</v>
      </c>
    </row>
    <row r="94" spans="2:27" ht="15.5" x14ac:dyDescent="0.35">
      <c r="C94" t="s">
        <v>369</v>
      </c>
      <c r="D94" s="5">
        <v>352265000000</v>
      </c>
      <c r="E94" s="5">
        <v>334387000000</v>
      </c>
      <c r="F94" s="5">
        <v>308485000000</v>
      </c>
      <c r="G94" s="5">
        <v>319525000000</v>
      </c>
      <c r="I94" s="5">
        <v>334387000000</v>
      </c>
      <c r="J94" s="5">
        <v>345323000000</v>
      </c>
      <c r="K94" s="5">
        <v>120659000000</v>
      </c>
      <c r="L94" s="5">
        <v>128726000000</v>
      </c>
      <c r="M94" s="5">
        <v>169299000000</v>
      </c>
      <c r="N94" s="5">
        <v>186542000000</v>
      </c>
      <c r="O94" s="5">
        <v>160496000000</v>
      </c>
      <c r="P94" s="5">
        <v>119831000000</v>
      </c>
      <c r="Q94" s="5">
        <v>106044000000</v>
      </c>
      <c r="R94" s="5">
        <v>80350000000</v>
      </c>
      <c r="S94" s="5">
        <v>73990000000</v>
      </c>
      <c r="T94" s="5">
        <v>62177000000</v>
      </c>
      <c r="U94" s="5">
        <v>47635000000</v>
      </c>
      <c r="V94" s="5">
        <v>41048000000</v>
      </c>
      <c r="W94" s="5">
        <v>28513000000</v>
      </c>
      <c r="X94" s="5">
        <v>34843000000</v>
      </c>
    </row>
    <row r="95" spans="2:27" ht="15.5" x14ac:dyDescent="0.35">
      <c r="C95" t="s">
        <v>109</v>
      </c>
      <c r="D95" s="5">
        <v>427349000000</v>
      </c>
      <c r="E95" s="5">
        <v>462015000000</v>
      </c>
      <c r="F95" s="5">
        <v>404263000000</v>
      </c>
      <c r="G95" s="5">
        <v>369861000000</v>
      </c>
      <c r="I95" s="5">
        <v>462015000000</v>
      </c>
      <c r="J95" s="5">
        <v>479111000000</v>
      </c>
      <c r="K95" s="5">
        <v>354965000000</v>
      </c>
      <c r="L95" s="5">
        <v>395417000000</v>
      </c>
      <c r="M95" s="5">
        <v>341751000000</v>
      </c>
      <c r="N95" s="5">
        <v>463396000000</v>
      </c>
      <c r="O95" s="5">
        <v>475226000000</v>
      </c>
      <c r="P95" s="5">
        <v>403799000000</v>
      </c>
      <c r="Q95" s="5">
        <v>387797000000</v>
      </c>
      <c r="R95" s="5">
        <v>311225000000</v>
      </c>
      <c r="S95" s="5">
        <v>65663000000</v>
      </c>
    </row>
    <row r="96" spans="2:27" ht="15.5" x14ac:dyDescent="0.35">
      <c r="C96" t="s">
        <v>111</v>
      </c>
      <c r="D96" s="5">
        <v>39745951000000</v>
      </c>
      <c r="E96" s="5">
        <v>38529195000000</v>
      </c>
      <c r="F96" s="5">
        <v>32269699000000</v>
      </c>
      <c r="G96" s="5">
        <v>31248107000000</v>
      </c>
      <c r="I96" s="5">
        <v>38529195000000</v>
      </c>
      <c r="J96" s="5">
        <v>38372929000000</v>
      </c>
      <c r="K96" s="5">
        <v>31007222000000</v>
      </c>
      <c r="L96" s="5">
        <v>24897205000000</v>
      </c>
      <c r="M96" s="5">
        <v>23725885000000</v>
      </c>
      <c r="N96" s="5">
        <v>29230513000000</v>
      </c>
      <c r="O96" s="5">
        <v>35116853000000</v>
      </c>
      <c r="P96" s="5">
        <v>31496441000000</v>
      </c>
      <c r="Q96" s="5">
        <v>29492933000000</v>
      </c>
      <c r="R96" s="5">
        <v>27643104000000</v>
      </c>
      <c r="S96" s="5">
        <v>27744207000000</v>
      </c>
      <c r="T96" s="5">
        <v>29930882000000</v>
      </c>
      <c r="U96" s="5">
        <v>30994411000000</v>
      </c>
      <c r="V96" s="5">
        <v>25460457000000</v>
      </c>
      <c r="W96" s="5">
        <v>16889452000000</v>
      </c>
      <c r="X96" s="5">
        <v>7599615000000</v>
      </c>
      <c r="Y96" s="5">
        <v>4329549000000</v>
      </c>
      <c r="Z96" s="5">
        <v>3592024000000</v>
      </c>
      <c r="AA96" s="2">
        <v>3301818000000</v>
      </c>
    </row>
    <row r="97" spans="3:27" ht="15.5" x14ac:dyDescent="0.35">
      <c r="C97" t="s">
        <v>112</v>
      </c>
    </row>
    <row r="98" spans="3:27" ht="15.5" x14ac:dyDescent="0.35">
      <c r="C98" t="s">
        <v>113</v>
      </c>
    </row>
    <row r="99" spans="3:27" ht="15.5" x14ac:dyDescent="0.35">
      <c r="C99" t="s">
        <v>1058</v>
      </c>
      <c r="D99" s="5">
        <v>8889335000000</v>
      </c>
      <c r="E99" s="5">
        <v>9884966000000</v>
      </c>
      <c r="F99" s="5">
        <v>9129738000000</v>
      </c>
      <c r="G99" s="5">
        <v>9997346000000</v>
      </c>
      <c r="I99" s="5">
        <v>9884966000000</v>
      </c>
      <c r="J99" s="5">
        <v>12638222000000</v>
      </c>
      <c r="K99" s="5">
        <v>9312972000000</v>
      </c>
      <c r="L99" s="5">
        <v>5073084000000</v>
      </c>
      <c r="M99" s="5">
        <v>4954713000000</v>
      </c>
      <c r="N99" s="5">
        <v>9139941000000</v>
      </c>
      <c r="O99" s="5">
        <v>11850058000000</v>
      </c>
      <c r="P99" s="5">
        <v>11778092000000</v>
      </c>
      <c r="Q99" s="5">
        <v>10544286000000</v>
      </c>
      <c r="R99" s="5">
        <v>11619525000000</v>
      </c>
      <c r="S99" s="5">
        <v>11388433000000</v>
      </c>
      <c r="T99" s="5">
        <v>12454111000000</v>
      </c>
      <c r="U99" s="5">
        <v>11251911000000</v>
      </c>
      <c r="V99" s="5">
        <v>8285757000000</v>
      </c>
      <c r="W99" s="5">
        <v>2956654000000</v>
      </c>
      <c r="X99" s="5">
        <v>50000000000</v>
      </c>
      <c r="Y99" s="5">
        <v>225000000000</v>
      </c>
      <c r="Z99" s="5">
        <v>95833000000</v>
      </c>
      <c r="AA99" s="2">
        <v>145833000000</v>
      </c>
    </row>
    <row r="100" spans="3:27" ht="15.5" x14ac:dyDescent="0.35">
      <c r="C100" t="s">
        <v>1162</v>
      </c>
      <c r="D100" s="5">
        <v>8889335000000</v>
      </c>
      <c r="E100" s="5">
        <v>9884966000000</v>
      </c>
      <c r="F100" s="5">
        <v>9129738000000</v>
      </c>
      <c r="G100" s="5">
        <v>9997346000000</v>
      </c>
      <c r="I100" s="5">
        <v>9884966000000</v>
      </c>
      <c r="J100" s="5">
        <v>12638222000000</v>
      </c>
      <c r="K100" s="5">
        <v>9312972000000</v>
      </c>
      <c r="L100" s="5">
        <v>5073084000000</v>
      </c>
      <c r="M100" s="5">
        <v>4954713000000</v>
      </c>
      <c r="N100" s="5">
        <v>9139941000000</v>
      </c>
      <c r="O100" s="5">
        <v>11850058000000</v>
      </c>
      <c r="P100" s="5">
        <v>11778092000000</v>
      </c>
      <c r="Q100" s="5">
        <v>10544286000000</v>
      </c>
      <c r="R100" s="5">
        <v>11619525000000</v>
      </c>
      <c r="S100" s="5">
        <v>11388433000000</v>
      </c>
      <c r="T100" s="5">
        <v>12454111000000</v>
      </c>
      <c r="U100" s="5">
        <v>11251911000000</v>
      </c>
      <c r="V100" s="5">
        <v>8285757000000</v>
      </c>
      <c r="W100" s="5">
        <v>2956654000000</v>
      </c>
      <c r="X100" s="5">
        <v>50000000000</v>
      </c>
      <c r="Y100" s="5">
        <v>225000000000</v>
      </c>
      <c r="Z100" s="5">
        <v>95833000000</v>
      </c>
      <c r="AA100" s="2">
        <v>145833000000</v>
      </c>
    </row>
    <row r="101" spans="3:27" ht="15.5" x14ac:dyDescent="0.35">
      <c r="C101" t="s">
        <v>119</v>
      </c>
      <c r="D101" s="5">
        <v>805110000000</v>
      </c>
      <c r="E101" s="5">
        <v>755596000000</v>
      </c>
      <c r="F101" s="5">
        <v>660153000000</v>
      </c>
      <c r="G101" s="5">
        <v>605625000000</v>
      </c>
      <c r="I101" s="5">
        <v>755596000000</v>
      </c>
      <c r="J101" s="5">
        <v>684058000000</v>
      </c>
      <c r="K101" s="5">
        <v>927875000000</v>
      </c>
      <c r="L101" s="5">
        <v>1246244000000</v>
      </c>
      <c r="M101" s="5">
        <v>1075022000000</v>
      </c>
      <c r="N101" s="5">
        <v>1051216000000</v>
      </c>
      <c r="O101" s="5">
        <v>1011995000000</v>
      </c>
      <c r="P101" s="5">
        <v>828668000000</v>
      </c>
      <c r="Q101" s="5">
        <v>730725000000</v>
      </c>
      <c r="R101" s="5">
        <v>700223000000</v>
      </c>
      <c r="S101" s="5">
        <v>685099000000</v>
      </c>
      <c r="T101" s="5">
        <v>591797000000</v>
      </c>
      <c r="U101" s="5">
        <v>510476000000</v>
      </c>
      <c r="V101" s="5">
        <v>397037000000</v>
      </c>
      <c r="W101" s="5">
        <v>745302000000</v>
      </c>
      <c r="X101" s="5">
        <v>618286000000</v>
      </c>
      <c r="Y101" s="5">
        <v>353852000000</v>
      </c>
      <c r="Z101" s="5">
        <v>298885000000</v>
      </c>
      <c r="AA101" s="2">
        <v>259897000000</v>
      </c>
    </row>
    <row r="102" spans="3:27" ht="15.5" x14ac:dyDescent="0.35">
      <c r="C102" t="s">
        <v>1163</v>
      </c>
      <c r="D102" s="5">
        <v>805110000000</v>
      </c>
      <c r="E102" s="5">
        <v>755596000000</v>
      </c>
      <c r="F102" s="5">
        <v>660153000000</v>
      </c>
      <c r="G102" s="5">
        <v>605625000000</v>
      </c>
      <c r="I102" s="5">
        <v>755596000000</v>
      </c>
      <c r="J102" s="5">
        <v>684058000000</v>
      </c>
      <c r="K102" s="5">
        <v>927875000000</v>
      </c>
      <c r="L102" s="5">
        <v>1246244000000</v>
      </c>
      <c r="M102" s="5">
        <v>1075022000000</v>
      </c>
      <c r="N102" s="5">
        <v>1051216000000</v>
      </c>
      <c r="O102" s="5">
        <v>1011995000000</v>
      </c>
      <c r="P102" s="5">
        <v>828668000000</v>
      </c>
      <c r="Q102" s="5">
        <v>730725000000</v>
      </c>
      <c r="R102" s="5">
        <v>700223000000</v>
      </c>
      <c r="S102" s="5">
        <v>685099000000</v>
      </c>
      <c r="T102" s="5">
        <v>591797000000</v>
      </c>
      <c r="U102" s="5">
        <v>510476000000</v>
      </c>
      <c r="V102" s="5">
        <v>397037000000</v>
      </c>
      <c r="W102" s="5">
        <v>745302000000</v>
      </c>
      <c r="X102" s="5">
        <v>618286000000</v>
      </c>
      <c r="Y102" s="5">
        <v>353852000000</v>
      </c>
      <c r="Z102" s="5">
        <v>298885000000</v>
      </c>
      <c r="AA102" s="2">
        <v>259897000000</v>
      </c>
    </row>
    <row r="103" spans="3:27" ht="15.5" x14ac:dyDescent="0.35">
      <c r="C103" t="s">
        <v>1164</v>
      </c>
      <c r="V103" s="5">
        <v>399611000000</v>
      </c>
      <c r="W103" s="5">
        <v>399011000000</v>
      </c>
    </row>
    <row r="104" spans="3:27" ht="15.5" x14ac:dyDescent="0.35">
      <c r="C104" t="s">
        <v>1165</v>
      </c>
      <c r="V104" s="5">
        <v>399611000000</v>
      </c>
      <c r="W104" s="5">
        <v>399011000000</v>
      </c>
    </row>
    <row r="105" spans="3:27" ht="15.5" x14ac:dyDescent="0.35">
      <c r="C105" t="s">
        <v>765</v>
      </c>
      <c r="D105" s="5">
        <v>9596614000000</v>
      </c>
      <c r="E105" s="5">
        <v>8596025000000</v>
      </c>
      <c r="F105" s="5">
        <v>7732252000000</v>
      </c>
      <c r="G105" s="5">
        <v>6534905000000</v>
      </c>
      <c r="I105" s="5">
        <v>8596025000000</v>
      </c>
      <c r="J105" s="5">
        <v>6377830000000</v>
      </c>
      <c r="K105" s="5">
        <v>5885106000000</v>
      </c>
      <c r="L105" s="5">
        <v>4999207000000</v>
      </c>
      <c r="M105" s="5">
        <v>5573268000000</v>
      </c>
      <c r="N105" s="5">
        <v>7148326000000</v>
      </c>
      <c r="O105" s="5">
        <v>10398660000000</v>
      </c>
      <c r="P105" s="5">
        <v>9421907000000</v>
      </c>
      <c r="Q105" s="5">
        <v>9761165000000</v>
      </c>
      <c r="R105" s="5">
        <v>8432979000000</v>
      </c>
      <c r="S105" s="5">
        <v>9088134000000</v>
      </c>
      <c r="T105" s="5">
        <v>10724658000000</v>
      </c>
      <c r="U105" s="5">
        <v>10983556000000</v>
      </c>
      <c r="V105" s="5">
        <v>9401960000000</v>
      </c>
      <c r="W105" s="5">
        <v>7405932000000</v>
      </c>
      <c r="X105" s="5">
        <v>2535232000000</v>
      </c>
      <c r="Y105" s="5">
        <v>676854000000</v>
      </c>
      <c r="Z105" s="5">
        <v>749043000000</v>
      </c>
      <c r="AA105" s="2">
        <v>1199833000000</v>
      </c>
    </row>
    <row r="106" spans="3:27" ht="15.5" x14ac:dyDescent="0.35">
      <c r="C106" t="s">
        <v>1166</v>
      </c>
      <c r="D106" s="5">
        <v>9596614000000</v>
      </c>
      <c r="E106" s="5">
        <v>8596025000000</v>
      </c>
      <c r="F106" s="5">
        <v>7732252000000</v>
      </c>
      <c r="G106" s="5">
        <v>6534905000000</v>
      </c>
      <c r="I106" s="5">
        <v>8596025000000</v>
      </c>
      <c r="J106" s="5">
        <v>6377830000000</v>
      </c>
      <c r="K106" s="5">
        <v>5885106000000</v>
      </c>
      <c r="L106" s="5">
        <v>4999207000000</v>
      </c>
      <c r="M106" s="5">
        <v>5573268000000</v>
      </c>
      <c r="N106" s="5">
        <v>7148326000000</v>
      </c>
      <c r="O106" s="5">
        <v>10398660000000</v>
      </c>
      <c r="P106" s="5">
        <v>9421907000000</v>
      </c>
      <c r="Q106" s="5">
        <v>9761165000000</v>
      </c>
      <c r="R106" s="5">
        <v>8432979000000</v>
      </c>
      <c r="S106" s="5">
        <v>9088134000000</v>
      </c>
      <c r="T106" s="5">
        <v>10724658000000</v>
      </c>
      <c r="U106" s="5">
        <v>10983556000000</v>
      </c>
      <c r="V106" s="5">
        <v>9401960000000</v>
      </c>
      <c r="W106" s="5">
        <v>7405932000000</v>
      </c>
      <c r="X106" s="5">
        <v>2535232000000</v>
      </c>
      <c r="Y106" s="5">
        <v>676854000000</v>
      </c>
      <c r="Z106" s="5">
        <v>749043000000</v>
      </c>
      <c r="AA106" s="2">
        <v>1199833000000</v>
      </c>
    </row>
    <row r="107" spans="3:27" ht="15.5" x14ac:dyDescent="0.35">
      <c r="C107" t="s">
        <v>116</v>
      </c>
      <c r="D107" s="5">
        <v>1456993000000</v>
      </c>
      <c r="E107" s="5">
        <v>1327328000000</v>
      </c>
      <c r="F107" s="5">
        <v>1181830000000</v>
      </c>
      <c r="G107" s="5">
        <v>1186839000000</v>
      </c>
      <c r="I107" s="5">
        <v>1327328000000</v>
      </c>
      <c r="J107" s="5">
        <v>1404655000000</v>
      </c>
      <c r="K107" s="5">
        <v>1599067000000</v>
      </c>
      <c r="L107" s="5">
        <v>1704326000000</v>
      </c>
      <c r="M107" s="5">
        <v>1371716000000</v>
      </c>
      <c r="N107" s="5">
        <v>1589873000000</v>
      </c>
      <c r="O107" s="5">
        <v>1207519000000</v>
      </c>
      <c r="P107" s="5">
        <v>538548000000</v>
      </c>
      <c r="Q107" s="5">
        <v>1005268000000</v>
      </c>
      <c r="R107" s="5">
        <v>990200000000</v>
      </c>
      <c r="S107" s="5">
        <v>733280000000</v>
      </c>
      <c r="T107" s="5">
        <v>827406000000</v>
      </c>
      <c r="U107" s="5">
        <v>852113000000</v>
      </c>
      <c r="V107" s="5">
        <v>895056000000</v>
      </c>
      <c r="W107" s="5">
        <v>495580000000</v>
      </c>
      <c r="X107" s="5">
        <v>245057000000</v>
      </c>
      <c r="Y107" s="5">
        <v>151452000000</v>
      </c>
      <c r="Z107" s="5">
        <v>65330000000</v>
      </c>
      <c r="AA107" s="2">
        <v>243328000000</v>
      </c>
    </row>
    <row r="108" spans="3:27" ht="15.5" x14ac:dyDescent="0.35">
      <c r="C108" t="s">
        <v>1167</v>
      </c>
      <c r="D108" s="5">
        <v>1456993000000</v>
      </c>
      <c r="E108" s="5">
        <v>1327328000000</v>
      </c>
      <c r="F108" s="5">
        <v>1181830000000</v>
      </c>
      <c r="G108" s="5">
        <v>1186839000000</v>
      </c>
      <c r="I108" s="5">
        <v>1327328000000</v>
      </c>
      <c r="J108" s="5">
        <v>1404655000000</v>
      </c>
      <c r="K108" s="5">
        <v>1599067000000</v>
      </c>
      <c r="L108" s="5">
        <v>1704326000000</v>
      </c>
      <c r="M108" s="5">
        <v>1371716000000</v>
      </c>
      <c r="N108" s="5">
        <v>1589873000000</v>
      </c>
      <c r="O108" s="5">
        <v>1207519000000</v>
      </c>
      <c r="P108" s="5">
        <v>538548000000</v>
      </c>
      <c r="Q108" s="5">
        <v>1005268000000</v>
      </c>
      <c r="R108" s="5">
        <v>990200000000</v>
      </c>
      <c r="S108" s="5">
        <v>733280000000</v>
      </c>
      <c r="T108" s="5">
        <v>827406000000</v>
      </c>
      <c r="U108" s="5">
        <v>852113000000</v>
      </c>
      <c r="V108" s="5">
        <v>895056000000</v>
      </c>
      <c r="W108" s="5">
        <v>495580000000</v>
      </c>
      <c r="X108" s="5">
        <v>245057000000</v>
      </c>
      <c r="Y108" s="5">
        <v>151452000000</v>
      </c>
      <c r="Z108" s="5">
        <v>65330000000</v>
      </c>
      <c r="AA108" s="2">
        <v>243328000000</v>
      </c>
    </row>
    <row r="109" spans="3:27" ht="15.5" x14ac:dyDescent="0.35">
      <c r="C109" t="s">
        <v>118</v>
      </c>
      <c r="D109" s="5">
        <v>270685000000</v>
      </c>
      <c r="E109" s="5">
        <v>184088000000</v>
      </c>
      <c r="F109" s="5">
        <v>147967000000</v>
      </c>
      <c r="G109" s="5">
        <v>72510000000</v>
      </c>
      <c r="I109" s="5">
        <v>184088000000</v>
      </c>
      <c r="J109" s="5">
        <v>245089000000</v>
      </c>
      <c r="K109" s="5">
        <v>180796000000</v>
      </c>
      <c r="L109" s="5">
        <v>302147000000</v>
      </c>
      <c r="M109" s="5">
        <v>173686000000</v>
      </c>
      <c r="N109" s="5">
        <v>185896000000</v>
      </c>
      <c r="O109" s="5">
        <v>364455000000</v>
      </c>
      <c r="P109" s="5">
        <v>30174000000</v>
      </c>
      <c r="Q109" s="5">
        <v>30178000000</v>
      </c>
      <c r="R109" s="5">
        <v>33645000000</v>
      </c>
      <c r="S109" s="5">
        <v>58261000000</v>
      </c>
      <c r="T109" s="5">
        <v>64300000000</v>
      </c>
      <c r="U109" s="5">
        <v>88813000000</v>
      </c>
      <c r="V109" s="5">
        <v>145986000000</v>
      </c>
      <c r="W109" s="5">
        <v>62129000000</v>
      </c>
      <c r="X109" s="5">
        <v>53479000000</v>
      </c>
      <c r="Y109" s="5">
        <v>51004000000</v>
      </c>
      <c r="Z109" s="5">
        <v>224863000000</v>
      </c>
      <c r="AA109" s="2">
        <v>37081000000</v>
      </c>
    </row>
    <row r="110" spans="3:27" ht="15.5" x14ac:dyDescent="0.35">
      <c r="C110" t="s">
        <v>769</v>
      </c>
      <c r="D110" s="5">
        <v>9869000000</v>
      </c>
      <c r="E110" s="5">
        <v>17746000000</v>
      </c>
      <c r="F110" s="5">
        <v>2807000000</v>
      </c>
      <c r="G110" s="5">
        <v>18597000000</v>
      </c>
      <c r="I110" s="5">
        <v>17746000000</v>
      </c>
      <c r="J110" s="5">
        <v>75416000000</v>
      </c>
      <c r="L110" s="5">
        <v>5693000000</v>
      </c>
      <c r="M110" s="5">
        <v>154114000000</v>
      </c>
      <c r="N110" s="5">
        <v>565782000000</v>
      </c>
      <c r="O110" s="5">
        <v>510219000000</v>
      </c>
      <c r="P110" s="5">
        <v>237970000000</v>
      </c>
      <c r="Q110" s="5">
        <v>7207000000</v>
      </c>
      <c r="T110" s="5">
        <v>27823000000</v>
      </c>
      <c r="U110" s="5">
        <v>2639000000</v>
      </c>
      <c r="V110" s="5">
        <v>16263000000</v>
      </c>
    </row>
    <row r="111" spans="3:27" ht="15.5" x14ac:dyDescent="0.35">
      <c r="C111" t="s">
        <v>1168</v>
      </c>
      <c r="D111" s="5">
        <v>2143850000000</v>
      </c>
      <c r="E111" s="5">
        <v>1643850000000</v>
      </c>
      <c r="F111" s="5">
        <v>743850000000</v>
      </c>
      <c r="G111" s="5">
        <v>443850000000</v>
      </c>
      <c r="I111" s="5">
        <v>1643850000000</v>
      </c>
      <c r="J111" s="5">
        <v>1228330000000</v>
      </c>
      <c r="K111" s="5">
        <v>859000000000</v>
      </c>
      <c r="L111" s="5">
        <v>441000000000</v>
      </c>
      <c r="M111" s="5">
        <v>402000000000</v>
      </c>
      <c r="N111" s="5">
        <v>478000000000</v>
      </c>
      <c r="O111" s="5">
        <v>637000000000</v>
      </c>
      <c r="P111" s="5">
        <v>768000000000</v>
      </c>
      <c r="Q111" s="5">
        <v>701000000000</v>
      </c>
      <c r="R111" s="5">
        <v>190000000000</v>
      </c>
      <c r="S111" s="5">
        <v>831000000000</v>
      </c>
      <c r="T111" s="5">
        <v>446000000000</v>
      </c>
      <c r="U111" s="5">
        <v>379000000000</v>
      </c>
    </row>
    <row r="112" spans="3:27" ht="15.5" x14ac:dyDescent="0.35">
      <c r="C112" t="s">
        <v>1169</v>
      </c>
      <c r="D112" s="5">
        <v>2143850000000</v>
      </c>
      <c r="E112" s="5">
        <v>1643850000000</v>
      </c>
      <c r="F112" s="5">
        <v>743850000000</v>
      </c>
      <c r="G112" s="5">
        <v>443850000000</v>
      </c>
      <c r="I112" s="5">
        <v>1643850000000</v>
      </c>
      <c r="J112" s="5">
        <v>1228330000000</v>
      </c>
      <c r="K112" s="5">
        <v>859000000000</v>
      </c>
      <c r="L112" s="5">
        <v>441000000000</v>
      </c>
      <c r="M112" s="5">
        <v>402000000000</v>
      </c>
      <c r="N112" s="5">
        <v>478000000000</v>
      </c>
      <c r="O112" s="5">
        <v>637000000000</v>
      </c>
      <c r="P112" s="5">
        <v>768000000000</v>
      </c>
      <c r="Q112" s="5">
        <v>701000000000</v>
      </c>
      <c r="R112" s="5">
        <v>190000000000</v>
      </c>
      <c r="S112" s="5">
        <v>831000000000</v>
      </c>
      <c r="T112" s="5">
        <v>446000000000</v>
      </c>
      <c r="U112" s="5">
        <v>379000000000</v>
      </c>
    </row>
    <row r="113" spans="2:27" ht="15.5" x14ac:dyDescent="0.35">
      <c r="C113" t="s">
        <v>1059</v>
      </c>
      <c r="T113" s="5">
        <v>154939000000</v>
      </c>
      <c r="U113" s="5">
        <v>347425000000</v>
      </c>
      <c r="V113" s="5">
        <v>395722000000</v>
      </c>
      <c r="W113" s="5">
        <v>403475000000</v>
      </c>
      <c r="X113" s="5">
        <v>302802000000</v>
      </c>
      <c r="Y113" s="5">
        <v>218984000000</v>
      </c>
      <c r="Z113" s="5">
        <v>208067000000</v>
      </c>
      <c r="AA113" s="2">
        <v>191233000000</v>
      </c>
    </row>
    <row r="114" spans="2:27" ht="15.5" x14ac:dyDescent="0.35">
      <c r="C114" t="s">
        <v>127</v>
      </c>
      <c r="D114" s="5">
        <v>24163663000000</v>
      </c>
      <c r="E114" s="5">
        <v>23498757000000</v>
      </c>
      <c r="F114" s="5">
        <v>20600982000000</v>
      </c>
      <c r="G114" s="5">
        <v>19817465000000</v>
      </c>
      <c r="I114" s="5">
        <v>23498757000000</v>
      </c>
      <c r="J114" s="5">
        <v>23823898000000</v>
      </c>
      <c r="K114" s="5">
        <v>19895036000000</v>
      </c>
      <c r="L114" s="5">
        <v>14864819000000</v>
      </c>
      <c r="M114" s="5">
        <v>14838879000000</v>
      </c>
      <c r="N114" s="5">
        <v>21305238000000</v>
      </c>
      <c r="O114" s="5">
        <v>27038058000000</v>
      </c>
      <c r="P114" s="5">
        <v>24468242000000</v>
      </c>
      <c r="Q114" s="5">
        <v>23747518000000</v>
      </c>
      <c r="R114" s="5">
        <v>22665905000000</v>
      </c>
      <c r="S114" s="5">
        <v>23383418000000</v>
      </c>
      <c r="T114" s="5">
        <v>25863313000000</v>
      </c>
      <c r="U114" s="5">
        <v>24972426000000</v>
      </c>
      <c r="V114" s="5">
        <v>20424690000000</v>
      </c>
      <c r="W114" s="5">
        <v>12468083000000</v>
      </c>
      <c r="X114" s="5">
        <v>3804856000000</v>
      </c>
      <c r="Y114" s="5">
        <v>1677146000000</v>
      </c>
      <c r="Z114" s="5">
        <v>1642021000000</v>
      </c>
      <c r="AA114" s="2">
        <v>2077205000000</v>
      </c>
    </row>
    <row r="115" spans="2:27" ht="15.5" x14ac:dyDescent="0.35">
      <c r="C115" t="s">
        <v>128</v>
      </c>
    </row>
    <row r="116" spans="2:27" ht="15.5" x14ac:dyDescent="0.35">
      <c r="C116" t="s">
        <v>129</v>
      </c>
      <c r="D116" s="5">
        <v>123580000000</v>
      </c>
      <c r="E116" s="5">
        <v>123580000000</v>
      </c>
      <c r="F116" s="5">
        <v>100000000000</v>
      </c>
      <c r="G116" s="5">
        <v>100000000000</v>
      </c>
      <c r="I116" s="5">
        <v>123580000000</v>
      </c>
      <c r="J116" s="5">
        <v>100000000000</v>
      </c>
      <c r="K116" s="5">
        <v>100000000000</v>
      </c>
      <c r="L116" s="5">
        <v>100000000000</v>
      </c>
      <c r="M116" s="5">
        <v>100000000000</v>
      </c>
      <c r="N116" s="5">
        <v>100000000000</v>
      </c>
      <c r="O116" s="5">
        <v>100000000000</v>
      </c>
      <c r="P116" s="5">
        <v>100000000000</v>
      </c>
      <c r="Q116" s="5">
        <v>100000000000</v>
      </c>
      <c r="R116" s="5">
        <v>100000000000</v>
      </c>
      <c r="S116" s="5">
        <v>100000000000</v>
      </c>
      <c r="T116" s="5">
        <v>100000000000</v>
      </c>
      <c r="U116" s="5">
        <v>100000000000</v>
      </c>
      <c r="V116" s="5">
        <v>100000000000</v>
      </c>
      <c r="W116" s="5">
        <v>100000000000</v>
      </c>
      <c r="X116" s="5">
        <v>100000000000</v>
      </c>
      <c r="Y116" s="5">
        <v>100000000000</v>
      </c>
      <c r="Z116" s="5">
        <v>100000000000</v>
      </c>
      <c r="AA116" s="2">
        <v>100000000000</v>
      </c>
    </row>
    <row r="117" spans="2:27" ht="15.5" x14ac:dyDescent="0.35">
      <c r="C117" t="s">
        <v>130</v>
      </c>
      <c r="D117" s="5">
        <v>2847942000000</v>
      </c>
      <c r="E117" s="5">
        <v>2847942000000</v>
      </c>
      <c r="F117" s="5">
        <v>6750000000</v>
      </c>
      <c r="G117" s="5">
        <v>6750000000</v>
      </c>
      <c r="I117" s="5">
        <v>2847942000000</v>
      </c>
      <c r="J117" s="5">
        <v>6750000000</v>
      </c>
      <c r="K117" s="5">
        <v>6750000000</v>
      </c>
      <c r="L117" s="5">
        <v>6750000000</v>
      </c>
      <c r="M117" s="5">
        <v>6750000000</v>
      </c>
      <c r="N117" s="5">
        <v>6750000000</v>
      </c>
      <c r="O117" s="5">
        <v>6750000000</v>
      </c>
      <c r="P117" s="5">
        <v>6750000000</v>
      </c>
      <c r="Q117" s="5">
        <v>6750000000</v>
      </c>
    </row>
    <row r="118" spans="2:27" ht="15.5" x14ac:dyDescent="0.35">
      <c r="C118" t="s">
        <v>131</v>
      </c>
      <c r="D118" s="5">
        <v>12696950000000</v>
      </c>
      <c r="E118" s="5">
        <v>12170116000000</v>
      </c>
      <c r="F118" s="5">
        <v>11696027000000</v>
      </c>
      <c r="G118" s="5">
        <v>11348156000000</v>
      </c>
      <c r="I118" s="5">
        <v>12170116000000</v>
      </c>
      <c r="J118" s="5">
        <v>11450776000000</v>
      </c>
      <c r="K118" s="5">
        <v>11006184000000</v>
      </c>
      <c r="L118" s="5">
        <v>9929019000000</v>
      </c>
      <c r="M118" s="5">
        <v>8841497000000</v>
      </c>
      <c r="N118" s="5">
        <v>8035404000000</v>
      </c>
      <c r="O118" s="5">
        <v>8125480000000</v>
      </c>
      <c r="P118" s="5">
        <v>6982433000000</v>
      </c>
      <c r="Q118" s="5">
        <v>5680486000000</v>
      </c>
      <c r="R118" s="5">
        <v>4886349000000</v>
      </c>
      <c r="S118" s="5">
        <v>4240619000000</v>
      </c>
      <c r="T118" s="5">
        <v>4041148000000</v>
      </c>
      <c r="U118" s="5">
        <v>5948983000000</v>
      </c>
      <c r="V118" s="5">
        <v>4951078000000</v>
      </c>
      <c r="W118" s="5">
        <v>4323940000000</v>
      </c>
      <c r="X118" s="5">
        <v>3694759000000</v>
      </c>
      <c r="Y118" s="5">
        <v>2552403000000</v>
      </c>
      <c r="Z118" s="5">
        <v>1850003000000</v>
      </c>
      <c r="AA118" s="2">
        <v>1124613000000</v>
      </c>
    </row>
    <row r="119" spans="2:27" ht="15.5" x14ac:dyDescent="0.35">
      <c r="C119" t="s">
        <v>132</v>
      </c>
      <c r="D119" s="5">
        <v>256645000000</v>
      </c>
      <c r="E119" s="5">
        <v>256645000000</v>
      </c>
      <c r="F119" s="5">
        <v>256645000000</v>
      </c>
      <c r="G119" s="5">
        <v>256645000000</v>
      </c>
      <c r="I119" s="5">
        <v>256645000000</v>
      </c>
      <c r="J119" s="5">
        <v>242578000000</v>
      </c>
      <c r="K119" s="5">
        <v>223137000000</v>
      </c>
      <c r="L119" s="5">
        <v>207082000000</v>
      </c>
      <c r="M119" s="5">
        <v>194955000000</v>
      </c>
      <c r="N119" s="5">
        <v>184699000000</v>
      </c>
      <c r="O119" s="5">
        <v>163612000000</v>
      </c>
      <c r="P119" s="5">
        <v>145460000000</v>
      </c>
      <c r="Q119" s="5">
        <v>131368000000</v>
      </c>
      <c r="R119" s="5">
        <v>121275000000</v>
      </c>
      <c r="S119" s="5">
        <v>114626000000</v>
      </c>
      <c r="T119" s="5">
        <v>106705000000</v>
      </c>
      <c r="U119" s="5">
        <v>89633000000</v>
      </c>
      <c r="V119" s="5">
        <v>75446000000</v>
      </c>
      <c r="W119" s="5">
        <v>59613000000</v>
      </c>
      <c r="X119" s="5">
        <v>44934000000</v>
      </c>
      <c r="Y119" s="5">
        <v>32810000000</v>
      </c>
      <c r="Z119" s="5">
        <v>22608000000</v>
      </c>
      <c r="AA119" s="2">
        <v>17008000000</v>
      </c>
    </row>
    <row r="120" spans="2:27" ht="15.5" x14ac:dyDescent="0.35">
      <c r="C120" t="s">
        <v>133</v>
      </c>
      <c r="D120" s="5">
        <v>12440305000000</v>
      </c>
      <c r="E120" s="5">
        <v>11913471000000</v>
      </c>
      <c r="F120" s="5">
        <v>11439382000000</v>
      </c>
      <c r="G120" s="5">
        <v>11091511000000</v>
      </c>
      <c r="I120" s="5">
        <v>11913471000000</v>
      </c>
      <c r="J120" s="5">
        <v>11208198000000</v>
      </c>
      <c r="K120" s="5">
        <v>10783047000000</v>
      </c>
      <c r="L120" s="5">
        <v>9721937000000</v>
      </c>
      <c r="M120" s="5">
        <v>8646542000000</v>
      </c>
      <c r="N120" s="5">
        <v>7850705000000</v>
      </c>
      <c r="O120" s="5">
        <v>7961868000000</v>
      </c>
      <c r="P120" s="5">
        <v>6836973000000</v>
      </c>
      <c r="Q120" s="5">
        <v>5549118000000</v>
      </c>
      <c r="R120" s="5">
        <v>4765074000000</v>
      </c>
      <c r="S120" s="5">
        <v>4125993000000</v>
      </c>
      <c r="T120" s="5">
        <v>3934443000000</v>
      </c>
      <c r="U120" s="5">
        <v>5859350000000</v>
      </c>
      <c r="V120" s="5">
        <v>4875632000000</v>
      </c>
      <c r="W120" s="5">
        <v>4264327000000</v>
      </c>
      <c r="X120" s="5">
        <v>3649825000000</v>
      </c>
      <c r="Y120" s="5">
        <v>2519593000000</v>
      </c>
      <c r="Z120" s="5">
        <v>1827395000000</v>
      </c>
      <c r="AA120" s="2">
        <v>1107605000000</v>
      </c>
    </row>
    <row r="121" spans="2:27" ht="15.5" x14ac:dyDescent="0.35">
      <c r="C121" t="s">
        <v>134</v>
      </c>
      <c r="D121" s="5">
        <v>12696950000000</v>
      </c>
      <c r="E121" s="5">
        <v>12170116000000</v>
      </c>
      <c r="F121" s="5">
        <v>11696027000000</v>
      </c>
      <c r="G121" s="5">
        <v>11348156000000</v>
      </c>
      <c r="I121" s="5">
        <v>12170116000000</v>
      </c>
      <c r="J121" s="5">
        <v>11450776000000</v>
      </c>
      <c r="K121" s="5">
        <v>11006184000000</v>
      </c>
      <c r="L121" s="5">
        <v>9929019000000</v>
      </c>
      <c r="M121" s="5">
        <v>8841497000000</v>
      </c>
      <c r="N121" s="5">
        <v>8035404000000</v>
      </c>
      <c r="O121" s="5">
        <v>8125480000000</v>
      </c>
      <c r="P121" s="5">
        <v>6982433000000</v>
      </c>
      <c r="Q121" s="5">
        <v>5680486000000</v>
      </c>
      <c r="R121" s="5">
        <v>4886349000000</v>
      </c>
      <c r="S121" s="5">
        <v>4240619000000</v>
      </c>
      <c r="T121" s="5">
        <v>4041148000000</v>
      </c>
      <c r="U121" s="5">
        <v>5948983000000</v>
      </c>
      <c r="V121" s="5">
        <v>4951078000000</v>
      </c>
      <c r="W121" s="5">
        <v>4323940000000</v>
      </c>
      <c r="X121" s="5">
        <v>3694759000000</v>
      </c>
      <c r="Y121" s="5">
        <v>2552403000000</v>
      </c>
      <c r="Z121" s="5">
        <v>1850003000000</v>
      </c>
      <c r="AA121" s="2">
        <v>1124613000000</v>
      </c>
    </row>
    <row r="122" spans="2:27" ht="15.5" x14ac:dyDescent="0.35">
      <c r="C122" t="s">
        <v>9</v>
      </c>
      <c r="D122" s="5">
        <v>15582288000000</v>
      </c>
      <c r="E122" s="5">
        <v>15030438000000</v>
      </c>
      <c r="F122" s="5">
        <v>11668717000000</v>
      </c>
      <c r="G122" s="5">
        <v>11430642000000</v>
      </c>
      <c r="I122" s="5">
        <v>15030438000000</v>
      </c>
      <c r="J122" s="5">
        <v>14549031000000</v>
      </c>
      <c r="K122" s="5">
        <v>11112186000000</v>
      </c>
      <c r="L122" s="5">
        <v>10032386000000</v>
      </c>
      <c r="M122" s="5">
        <v>8887006000000</v>
      </c>
      <c r="N122" s="5">
        <v>7925275000000</v>
      </c>
      <c r="O122" s="5">
        <v>8078795000000</v>
      </c>
      <c r="P122" s="5">
        <v>7028199000000</v>
      </c>
      <c r="Q122" s="5">
        <v>5745415000000</v>
      </c>
      <c r="R122" s="5">
        <v>4977199000000</v>
      </c>
      <c r="S122" s="5">
        <v>4360789000000</v>
      </c>
      <c r="T122" s="5">
        <v>4067569000000</v>
      </c>
      <c r="U122" s="5">
        <v>6021985000000</v>
      </c>
      <c r="V122" s="5">
        <v>5035767000000</v>
      </c>
      <c r="W122" s="5">
        <v>4421369000000</v>
      </c>
      <c r="X122" s="5">
        <v>3794759000000</v>
      </c>
      <c r="Y122" s="5">
        <v>2652403000000</v>
      </c>
      <c r="Z122" s="5">
        <v>1950003000000</v>
      </c>
      <c r="AA122" s="2">
        <v>1224613000000</v>
      </c>
    </row>
    <row r="123" spans="2:27" ht="15.5" x14ac:dyDescent="0.35">
      <c r="C123" t="s">
        <v>136</v>
      </c>
      <c r="D123" s="5">
        <v>39745951000000</v>
      </c>
      <c r="E123" s="5">
        <v>38529195000000</v>
      </c>
      <c r="F123" s="5">
        <v>32269699000000</v>
      </c>
      <c r="G123" s="5">
        <v>31248107000000</v>
      </c>
      <c r="I123" s="5">
        <v>38529195000000</v>
      </c>
      <c r="J123" s="5">
        <v>38372929000000</v>
      </c>
      <c r="K123" s="5">
        <v>31007222000000</v>
      </c>
      <c r="L123" s="5">
        <v>24897205000000</v>
      </c>
      <c r="M123" s="5">
        <v>23725885000000</v>
      </c>
      <c r="N123" s="5">
        <v>29230513000000</v>
      </c>
      <c r="O123" s="5">
        <v>35116853000000</v>
      </c>
      <c r="P123" s="5">
        <v>31496441000000</v>
      </c>
      <c r="Q123" s="5">
        <v>29492933000000</v>
      </c>
      <c r="R123" s="5">
        <v>27643104000000</v>
      </c>
      <c r="S123" s="5">
        <v>27744207000000</v>
      </c>
      <c r="T123" s="5">
        <v>29930882000000</v>
      </c>
      <c r="U123" s="5">
        <v>30994411000000</v>
      </c>
      <c r="V123" s="5">
        <v>25460457000000</v>
      </c>
      <c r="W123" s="5">
        <v>16889452000000</v>
      </c>
      <c r="X123" s="5">
        <v>7599615000000</v>
      </c>
      <c r="Y123" s="5">
        <v>4329549000000</v>
      </c>
      <c r="Z123" s="5">
        <v>3592024000000</v>
      </c>
      <c r="AA123" s="2">
        <v>3301818000000</v>
      </c>
    </row>
    <row r="124" spans="2:27" ht="15.5" x14ac:dyDescent="0.35">
      <c r="C124" t="s">
        <v>137</v>
      </c>
      <c r="D124" s="5">
        <v>1235803109</v>
      </c>
      <c r="E124" s="5">
        <v>1235803109</v>
      </c>
      <c r="F124" s="5">
        <v>1000000000</v>
      </c>
      <c r="G124" s="5">
        <v>1000000000</v>
      </c>
      <c r="I124" s="5">
        <v>1235803109</v>
      </c>
      <c r="J124" s="5">
        <v>1000000000</v>
      </c>
      <c r="K124" s="5">
        <v>1000000000</v>
      </c>
      <c r="L124" s="5">
        <v>1000000000</v>
      </c>
      <c r="M124" s="5">
        <v>1000000000</v>
      </c>
      <c r="N124" s="5">
        <v>1000000000</v>
      </c>
      <c r="O124" s="5">
        <v>1000000000</v>
      </c>
      <c r="P124" s="5">
        <v>1000000000</v>
      </c>
      <c r="Q124" s="5">
        <v>1000000000</v>
      </c>
      <c r="R124" s="5">
        <v>1000000000</v>
      </c>
      <c r="S124" s="5">
        <v>1000000000</v>
      </c>
      <c r="T124" s="5">
        <v>1000000000</v>
      </c>
      <c r="U124" s="5">
        <v>1000000000</v>
      </c>
      <c r="V124" s="5">
        <v>1000000000</v>
      </c>
      <c r="W124" s="5">
        <v>1000000000</v>
      </c>
      <c r="X124" s="5">
        <v>1000000000</v>
      </c>
      <c r="Y124" s="5">
        <v>1000000000</v>
      </c>
      <c r="Z124" s="5">
        <v>1000000000</v>
      </c>
      <c r="AA124" s="2">
        <v>1000000000</v>
      </c>
    </row>
    <row r="126" spans="2:27" ht="15.5" x14ac:dyDescent="0.35">
      <c r="B126" t="s">
        <v>138</v>
      </c>
      <c r="C126" t="s">
        <v>139</v>
      </c>
      <c r="D126" s="5">
        <v>-193794000000</v>
      </c>
      <c r="E126" s="5">
        <v>-597364000000</v>
      </c>
      <c r="F126" s="5">
        <v>-357129000000</v>
      </c>
      <c r="G126" s="5">
        <v>973211000000</v>
      </c>
      <c r="I126" s="5">
        <v>453679000000</v>
      </c>
      <c r="J126" s="5">
        <v>461396000000</v>
      </c>
      <c r="K126" s="5">
        <v>-4052033000000</v>
      </c>
      <c r="L126" s="5">
        <v>819451000000</v>
      </c>
      <c r="M126" s="5">
        <v>4066425000000</v>
      </c>
      <c r="N126" s="5">
        <v>8452733000000</v>
      </c>
      <c r="O126" s="5">
        <v>1179409000000</v>
      </c>
      <c r="P126" s="5">
        <v>-656053000000</v>
      </c>
      <c r="Q126" s="5">
        <v>1006285000000</v>
      </c>
      <c r="R126" s="5">
        <v>2541812000000</v>
      </c>
      <c r="S126" s="5">
        <v>2657452000000</v>
      </c>
      <c r="T126" s="5">
        <v>-1031747000000</v>
      </c>
      <c r="U126" s="5">
        <v>-1538188000000</v>
      </c>
      <c r="V126" s="5">
        <v>-3136223000000</v>
      </c>
      <c r="W126" s="5">
        <v>-9906904000000</v>
      </c>
      <c r="X126" s="5">
        <v>-9504615000000</v>
      </c>
      <c r="Y126" s="5">
        <v>-1377367000000</v>
      </c>
      <c r="Z126" s="5">
        <v>-3068109000000</v>
      </c>
      <c r="AA126" s="2">
        <v>-1830500000000</v>
      </c>
    </row>
    <row r="127" spans="2:27" ht="15.5" x14ac:dyDescent="0.35">
      <c r="C127" t="s">
        <v>1170</v>
      </c>
    </row>
    <row r="128" spans="2:27" ht="15.5" x14ac:dyDescent="0.35">
      <c r="C128" t="s">
        <v>1171</v>
      </c>
      <c r="D128" s="5">
        <v>-11652826000000</v>
      </c>
      <c r="E128" s="5">
        <v>-17437638000000</v>
      </c>
      <c r="F128" s="5">
        <v>-10230406000000</v>
      </c>
      <c r="G128" s="5">
        <v>-6690008000000</v>
      </c>
      <c r="I128" s="5">
        <v>-43822398000000</v>
      </c>
      <c r="J128" s="5">
        <v>-37179612000000</v>
      </c>
      <c r="K128" s="5">
        <v>-42029559000000</v>
      </c>
      <c r="L128" s="5">
        <v>-31408947000000</v>
      </c>
      <c r="M128" s="5">
        <v>-26815000000000</v>
      </c>
      <c r="N128" s="5">
        <v>-18652655000000</v>
      </c>
      <c r="O128" s="5">
        <v>-36727533000000</v>
      </c>
      <c r="P128" s="5">
        <v>-37200088000000</v>
      </c>
      <c r="Q128" s="5">
        <v>-31479444000000</v>
      </c>
      <c r="R128" s="5">
        <v>-30186356000000</v>
      </c>
      <c r="S128" s="5">
        <v>-32385263000000</v>
      </c>
      <c r="T128" s="5">
        <v>-36739929000000</v>
      </c>
      <c r="U128" s="5">
        <v>-36280739000000</v>
      </c>
      <c r="V128" s="5">
        <v>-34097520000000</v>
      </c>
      <c r="W128" s="5">
        <v>-34600062000000</v>
      </c>
      <c r="X128" s="5">
        <v>-27588924000000</v>
      </c>
      <c r="Y128" s="5">
        <v>-15380057000000</v>
      </c>
      <c r="Z128" s="5">
        <v>-15089534000000</v>
      </c>
      <c r="AA128" s="2">
        <v>-11502712000000</v>
      </c>
    </row>
    <row r="129" spans="3:27" ht="15.5" x14ac:dyDescent="0.35">
      <c r="C129" t="s">
        <v>1172</v>
      </c>
      <c r="D129" s="5">
        <v>4584540000000</v>
      </c>
      <c r="E129" s="5">
        <v>5072286000000</v>
      </c>
      <c r="F129" s="5">
        <v>4554288000000</v>
      </c>
      <c r="G129" s="5">
        <v>3962948000000</v>
      </c>
      <c r="I129" s="5">
        <v>17125475000000</v>
      </c>
      <c r="J129" s="5">
        <v>17383114000000</v>
      </c>
      <c r="K129" s="5">
        <v>20392659000000</v>
      </c>
      <c r="L129" s="5">
        <v>15169087000000</v>
      </c>
      <c r="M129" s="5">
        <v>12593034000000</v>
      </c>
      <c r="N129" s="5">
        <v>8878703000000</v>
      </c>
      <c r="O129" s="5">
        <v>15764758000000</v>
      </c>
      <c r="P129" s="5">
        <v>17383425000000</v>
      </c>
      <c r="Q129" s="5">
        <v>13424133000000</v>
      </c>
    </row>
    <row r="130" spans="3:27" ht="15.5" x14ac:dyDescent="0.35">
      <c r="C130" t="s">
        <v>1173</v>
      </c>
      <c r="D130" s="5">
        <v>4549000000</v>
      </c>
      <c r="E130" s="5">
        <v>15634000000</v>
      </c>
      <c r="F130" s="5">
        <v>5744000000</v>
      </c>
      <c r="G130" s="5">
        <v>3766000000</v>
      </c>
      <c r="I130" s="5">
        <v>38567000000</v>
      </c>
      <c r="J130" s="5">
        <v>61280000000</v>
      </c>
      <c r="K130" s="5">
        <v>25693000000</v>
      </c>
      <c r="L130" s="5">
        <v>25087000000</v>
      </c>
      <c r="M130" s="5">
        <v>42872000000</v>
      </c>
      <c r="N130" s="5">
        <v>61351000000</v>
      </c>
      <c r="O130" s="5">
        <v>33752000000</v>
      </c>
      <c r="P130" s="5">
        <v>25526000000</v>
      </c>
      <c r="Q130" s="5">
        <v>8220000000</v>
      </c>
      <c r="R130" s="5">
        <v>5607000000</v>
      </c>
      <c r="S130" s="5">
        <v>9910000000</v>
      </c>
      <c r="T130" s="5">
        <v>15659000000</v>
      </c>
      <c r="U130" s="5">
        <v>20183000000</v>
      </c>
      <c r="V130" s="5">
        <v>11569000000</v>
      </c>
      <c r="W130" s="5">
        <v>8491000000</v>
      </c>
      <c r="X130" s="5">
        <v>8255000000</v>
      </c>
      <c r="Y130" s="5">
        <v>25193000000</v>
      </c>
      <c r="Z130" s="5">
        <v>4563000000</v>
      </c>
      <c r="AA130" s="2">
        <v>2524000000</v>
      </c>
    </row>
    <row r="131" spans="3:27" ht="15.5" x14ac:dyDescent="0.35">
      <c r="C131" t="s">
        <v>1174</v>
      </c>
    </row>
    <row r="132" spans="3:27" ht="15.5" x14ac:dyDescent="0.35">
      <c r="C132" t="s">
        <v>1175</v>
      </c>
      <c r="D132" s="5">
        <v>18398574000000</v>
      </c>
      <c r="E132" s="5">
        <v>24803626000000</v>
      </c>
      <c r="F132" s="5">
        <v>16260798000000</v>
      </c>
      <c r="G132" s="5">
        <v>13492131000000</v>
      </c>
      <c r="I132" s="5">
        <v>71354431000000</v>
      </c>
      <c r="J132" s="5">
        <v>63686494000000</v>
      </c>
      <c r="K132" s="5">
        <v>61231368000000</v>
      </c>
      <c r="L132" s="5">
        <v>52010733000000</v>
      </c>
      <c r="M132" s="5">
        <v>50396256000000</v>
      </c>
      <c r="N132" s="5">
        <v>47364365000000</v>
      </c>
      <c r="O132" s="5">
        <v>61203726000000</v>
      </c>
      <c r="P132" s="5">
        <v>59622318000000</v>
      </c>
      <c r="Q132" s="5">
        <v>54560081000000</v>
      </c>
      <c r="R132" s="5">
        <v>42307075000000</v>
      </c>
      <c r="S132" s="5">
        <v>44844413000000</v>
      </c>
      <c r="T132" s="5">
        <v>45236525000000</v>
      </c>
      <c r="U132" s="5">
        <v>43630019000000</v>
      </c>
      <c r="V132" s="5">
        <v>39712816000000</v>
      </c>
      <c r="W132" s="5">
        <v>32166620000000</v>
      </c>
      <c r="X132" s="5">
        <v>23795411000000</v>
      </c>
      <c r="Y132" s="5">
        <v>18431061000000</v>
      </c>
      <c r="Z132" s="5">
        <v>15732708000000</v>
      </c>
      <c r="AA132" s="2">
        <v>12780842000000</v>
      </c>
    </row>
    <row r="133" spans="3:27" ht="15.5" x14ac:dyDescent="0.35">
      <c r="C133" t="s">
        <v>1176</v>
      </c>
    </row>
    <row r="134" spans="3:27" ht="15.5" x14ac:dyDescent="0.35">
      <c r="C134" t="s">
        <v>1177</v>
      </c>
      <c r="D134" s="5">
        <v>-3808068000000</v>
      </c>
      <c r="E134" s="5">
        <v>-3940068000000</v>
      </c>
      <c r="F134" s="5">
        <v>-3858293000000</v>
      </c>
      <c r="G134" s="5">
        <v>-3722118000000</v>
      </c>
      <c r="I134" s="5">
        <v>-15242847000000</v>
      </c>
      <c r="J134" s="5">
        <v>-15195132000000</v>
      </c>
      <c r="K134" s="5">
        <v>-13380622000000</v>
      </c>
      <c r="L134" s="5">
        <v>-11988671000000</v>
      </c>
      <c r="M134" s="5">
        <v>-11554610000000</v>
      </c>
      <c r="N134" s="5">
        <v>-11797994000000</v>
      </c>
      <c r="O134" s="5">
        <v>-13457038000000</v>
      </c>
      <c r="P134" s="5">
        <v>-12565381000000</v>
      </c>
      <c r="Q134" s="5">
        <v>-12515986000000</v>
      </c>
    </row>
    <row r="135" spans="3:27" ht="15.5" x14ac:dyDescent="0.35">
      <c r="C135" t="s">
        <v>1178</v>
      </c>
      <c r="D135" s="5">
        <v>-856563000000</v>
      </c>
      <c r="E135" s="5">
        <v>-862433000000</v>
      </c>
      <c r="F135" s="5">
        <v>-840486000000</v>
      </c>
      <c r="G135" s="5">
        <v>-812179000000</v>
      </c>
      <c r="I135" s="5">
        <v>-3336230000000</v>
      </c>
      <c r="J135" s="5">
        <v>-3254385000000</v>
      </c>
      <c r="K135" s="5">
        <v>-2655890000000</v>
      </c>
      <c r="L135" s="5">
        <v>-2376383000000</v>
      </c>
      <c r="M135" s="5">
        <v>-2272792000000</v>
      </c>
      <c r="N135" s="5">
        <v>-2350731000000</v>
      </c>
      <c r="O135" s="5">
        <v>-2729205000000</v>
      </c>
      <c r="P135" s="5">
        <v>-2382854000000</v>
      </c>
      <c r="Q135" s="5">
        <v>-2261606000000</v>
      </c>
      <c r="R135" s="5">
        <v>-2649653000000</v>
      </c>
      <c r="S135" s="5">
        <v>-2949169000000</v>
      </c>
      <c r="T135" s="5">
        <v>-2648250000000</v>
      </c>
      <c r="U135" s="5">
        <v>-2763173000000</v>
      </c>
      <c r="V135" s="5">
        <v>-3673261000000</v>
      </c>
      <c r="W135" s="5">
        <v>-3378355000000</v>
      </c>
      <c r="X135" s="5">
        <v>-2909247000000</v>
      </c>
      <c r="Y135" s="5">
        <v>-2291206000000</v>
      </c>
      <c r="Z135" s="5">
        <v>-1963161000000</v>
      </c>
      <c r="AA135" s="2">
        <v>-1742869000000</v>
      </c>
    </row>
    <row r="136" spans="3:27" ht="15.5" x14ac:dyDescent="0.35">
      <c r="C136" t="s">
        <v>1179</v>
      </c>
      <c r="D136" s="5">
        <v>-1013258000000</v>
      </c>
      <c r="E136" s="5">
        <v>-1352651000000</v>
      </c>
      <c r="F136" s="5">
        <v>-580376000000</v>
      </c>
      <c r="G136" s="5">
        <v>-355215000000</v>
      </c>
      <c r="I136" s="5">
        <v>-3312249000000</v>
      </c>
      <c r="J136" s="5">
        <v>-2526359000000</v>
      </c>
      <c r="K136" s="5">
        <v>-2404629000000</v>
      </c>
      <c r="L136" s="5">
        <v>-2175973000000</v>
      </c>
      <c r="M136" s="5">
        <v>-1968460000000</v>
      </c>
      <c r="N136" s="5">
        <v>-2048528000000</v>
      </c>
      <c r="O136" s="5">
        <v>-2228431000000</v>
      </c>
      <c r="P136" s="5">
        <v>-1981574000000</v>
      </c>
      <c r="Q136" s="5">
        <v>-1711116000000</v>
      </c>
      <c r="R136" s="5">
        <v>-1603307000000</v>
      </c>
      <c r="S136" s="5">
        <v>-1724134000000</v>
      </c>
      <c r="T136" s="5">
        <v>-1887822000000</v>
      </c>
      <c r="U136" s="5">
        <v>-1768471000000</v>
      </c>
      <c r="V136" s="5">
        <v>-1596543000000</v>
      </c>
      <c r="W136" s="5">
        <v>-1351155000000</v>
      </c>
      <c r="X136" s="5">
        <v>-955871000000</v>
      </c>
      <c r="Y136" s="5">
        <v>-677376000000</v>
      </c>
      <c r="Z136" s="5">
        <v>-624390000000</v>
      </c>
      <c r="AA136" s="2">
        <v>-495403000000</v>
      </c>
    </row>
    <row r="137" spans="3:27" ht="15.5" x14ac:dyDescent="0.35">
      <c r="C137" t="s">
        <v>1180</v>
      </c>
      <c r="D137" s="5">
        <v>-442942000000</v>
      </c>
      <c r="E137" s="5">
        <v>-522981000000</v>
      </c>
      <c r="F137" s="5">
        <v>-402223000000</v>
      </c>
      <c r="G137" s="5">
        <v>-305639000000</v>
      </c>
      <c r="I137" s="5">
        <v>-1603581000000</v>
      </c>
      <c r="J137" s="5">
        <v>-1580914000000</v>
      </c>
      <c r="K137" s="5">
        <v>-1829971000000</v>
      </c>
      <c r="L137" s="5">
        <v>-1331296000000</v>
      </c>
      <c r="M137" s="5">
        <v>-1153160000000</v>
      </c>
      <c r="N137" s="5">
        <v>-971552000000</v>
      </c>
      <c r="O137" s="5">
        <v>-1778059000000</v>
      </c>
      <c r="P137" s="5">
        <v>-1851020000000</v>
      </c>
      <c r="Q137" s="5">
        <v>-1582828000000</v>
      </c>
      <c r="R137" s="5">
        <v>-1316785000000</v>
      </c>
      <c r="S137" s="5">
        <v>-1035259000000</v>
      </c>
      <c r="T137" s="5">
        <v>-1240781000000</v>
      </c>
      <c r="U137" s="5">
        <v>-1167582000000</v>
      </c>
      <c r="V137" s="5">
        <v>-1025286000000</v>
      </c>
      <c r="W137" s="5">
        <v>-1026854000000</v>
      </c>
      <c r="X137" s="5">
        <v>-811280000000</v>
      </c>
      <c r="Y137" s="5">
        <v>-462387000000</v>
      </c>
      <c r="Z137" s="5">
        <v>-542561000000</v>
      </c>
      <c r="AA137" s="2">
        <v>-376949000000</v>
      </c>
    </row>
    <row r="138" spans="3:27" ht="15.5" x14ac:dyDescent="0.35">
      <c r="C138" t="s">
        <v>1181</v>
      </c>
      <c r="D138" s="5">
        <v>-139095000000</v>
      </c>
      <c r="E138" s="5">
        <v>-128322000000</v>
      </c>
      <c r="F138" s="5">
        <v>-107781000000</v>
      </c>
      <c r="G138" s="5">
        <v>-126967000000</v>
      </c>
      <c r="I138" s="5">
        <v>-464268000000</v>
      </c>
      <c r="J138" s="5">
        <v>-372318000000</v>
      </c>
      <c r="K138" s="5">
        <v>-319947000000</v>
      </c>
      <c r="L138" s="5">
        <v>-452152000000</v>
      </c>
      <c r="M138" s="5">
        <v>-496966000000</v>
      </c>
      <c r="N138" s="5">
        <v>-785792000000</v>
      </c>
      <c r="O138" s="5">
        <v>-829973000000</v>
      </c>
      <c r="P138" s="5">
        <v>-852630000000</v>
      </c>
      <c r="Q138" s="5">
        <v>-908136000000</v>
      </c>
      <c r="R138" s="5">
        <v>-957065000000</v>
      </c>
      <c r="S138" s="5">
        <v>-946908000000</v>
      </c>
      <c r="T138" s="5">
        <v>-1003988000000</v>
      </c>
      <c r="U138" s="5">
        <v>-858876000000</v>
      </c>
      <c r="V138" s="5">
        <v>-754188000000</v>
      </c>
      <c r="W138" s="5">
        <v>-360607000000</v>
      </c>
      <c r="X138" s="5">
        <v>-88380000000</v>
      </c>
    </row>
    <row r="139" spans="3:27" ht="15.5" x14ac:dyDescent="0.35">
      <c r="C139" t="s">
        <v>690</v>
      </c>
      <c r="D139" s="5">
        <v>-162734000000</v>
      </c>
      <c r="E139" s="5">
        <v>-323926000000</v>
      </c>
      <c r="F139" s="5">
        <v>-123358000000</v>
      </c>
      <c r="G139" s="5">
        <v>-221505000000</v>
      </c>
      <c r="I139" s="5">
        <v>-824479000000</v>
      </c>
      <c r="J139" s="5">
        <v>-751466000000</v>
      </c>
      <c r="K139" s="5">
        <v>-897180000000</v>
      </c>
      <c r="L139" s="5">
        <v>-654018000000</v>
      </c>
      <c r="M139" s="5">
        <v>-558940000000</v>
      </c>
      <c r="N139" s="5">
        <v>-798008000000</v>
      </c>
      <c r="O139" s="5">
        <v>-734028000000</v>
      </c>
      <c r="P139" s="5">
        <v>-1238720000000</v>
      </c>
      <c r="Q139" s="5">
        <v>-923729000000</v>
      </c>
      <c r="R139" s="5">
        <v>-966743000000</v>
      </c>
      <c r="S139" s="5">
        <v>-741731000000</v>
      </c>
      <c r="T139" s="5">
        <v>-744315000000</v>
      </c>
      <c r="U139" s="5">
        <v>-884424000000</v>
      </c>
      <c r="V139" s="5">
        <v>-559285000000</v>
      </c>
      <c r="W139" s="5">
        <v>-558626000000</v>
      </c>
      <c r="X139" s="5">
        <v>-481609000000</v>
      </c>
      <c r="Y139" s="5">
        <v>-676952000000</v>
      </c>
      <c r="Z139" s="5">
        <v>-275189000000</v>
      </c>
      <c r="AA139" s="2">
        <v>-255992000000</v>
      </c>
    </row>
    <row r="140" spans="3:27" ht="15.5" x14ac:dyDescent="0.35">
      <c r="C140" t="s">
        <v>1182</v>
      </c>
      <c r="D140" s="5">
        <v>-160881000000</v>
      </c>
      <c r="E140" s="5">
        <v>-320707000000</v>
      </c>
      <c r="F140" s="5">
        <v>-166992000000</v>
      </c>
      <c r="G140" s="5">
        <v>-123720000000</v>
      </c>
      <c r="I140" s="5">
        <v>-830025000000</v>
      </c>
      <c r="J140" s="5">
        <v>-859647000000</v>
      </c>
      <c r="K140" s="5">
        <v>-608207000000</v>
      </c>
      <c r="L140" s="5">
        <v>-265473000000</v>
      </c>
      <c r="M140" s="5">
        <v>-565511000000</v>
      </c>
      <c r="N140" s="5">
        <v>-992572000000</v>
      </c>
      <c r="O140" s="5">
        <v>-1071109000000</v>
      </c>
      <c r="P140" s="5">
        <v>-801366000000</v>
      </c>
      <c r="Q140" s="5">
        <v>-909768000000</v>
      </c>
      <c r="R140" s="5">
        <v>-989675000000</v>
      </c>
      <c r="S140" s="5">
        <v>-1269904000000</v>
      </c>
      <c r="T140" s="5">
        <v>-1249710000000</v>
      </c>
      <c r="U140" s="5">
        <v>-776378000000</v>
      </c>
      <c r="V140" s="5">
        <v>-412952000000</v>
      </c>
      <c r="W140" s="5">
        <v>-124386000000</v>
      </c>
      <c r="X140" s="5">
        <v>-23052000000</v>
      </c>
      <c r="Y140" s="5">
        <v>-19518000000</v>
      </c>
      <c r="Z140" s="5">
        <v>-8070000000</v>
      </c>
      <c r="AA140" s="2">
        <v>-17128000000</v>
      </c>
    </row>
    <row r="141" spans="3:27" ht="15.5" x14ac:dyDescent="0.35">
      <c r="C141" t="s">
        <v>365</v>
      </c>
      <c r="D141" s="5">
        <v>-502771000000</v>
      </c>
      <c r="E141" s="5">
        <v>-774296000000</v>
      </c>
      <c r="F141" s="5">
        <v>-382286000000</v>
      </c>
      <c r="G141" s="5">
        <v>-265169000000</v>
      </c>
      <c r="I141" s="5">
        <v>-1922428000000</v>
      </c>
      <c r="J141" s="5">
        <v>-1685330000000</v>
      </c>
      <c r="K141" s="5">
        <v>-1386140000000</v>
      </c>
      <c r="L141" s="5">
        <v>-1138734000000</v>
      </c>
      <c r="M141" s="5">
        <v>-1274677000000</v>
      </c>
      <c r="N141" s="5">
        <v>-1266399000000</v>
      </c>
      <c r="O141" s="5">
        <v>-1279654000000</v>
      </c>
      <c r="P141" s="5">
        <v>-1020747000000</v>
      </c>
      <c r="Q141" s="5">
        <v>-1075734000000</v>
      </c>
      <c r="R141" s="5">
        <v>-1079671000000</v>
      </c>
      <c r="S141" s="5">
        <v>-783446000000</v>
      </c>
      <c r="T141" s="5">
        <v>-724910000000</v>
      </c>
      <c r="U141" s="5">
        <v>-634102000000</v>
      </c>
      <c r="V141" s="5">
        <v>-705271000000</v>
      </c>
      <c r="W141" s="5">
        <v>-598331000000</v>
      </c>
      <c r="X141" s="5">
        <v>-418117000000</v>
      </c>
      <c r="Y141" s="5">
        <v>-288992000000</v>
      </c>
      <c r="Z141" s="5">
        <v>-289267000000</v>
      </c>
      <c r="AA141" s="2">
        <v>-264323000000</v>
      </c>
    </row>
    <row r="142" spans="3:27" ht="15.5" x14ac:dyDescent="0.35">
      <c r="C142" t="s">
        <v>1183</v>
      </c>
      <c r="I142" s="5">
        <v>-22858000000</v>
      </c>
      <c r="J142" s="5">
        <v>-28986000000</v>
      </c>
      <c r="K142" s="5">
        <v>-19538000000</v>
      </c>
      <c r="L142" s="5">
        <v>-21972000000</v>
      </c>
      <c r="M142" s="5">
        <v>-14100000000</v>
      </c>
      <c r="N142" s="5">
        <v>-27653000000</v>
      </c>
      <c r="O142" s="5">
        <v>-23187000000</v>
      </c>
      <c r="P142" s="5">
        <v>-14059000000</v>
      </c>
      <c r="Q142" s="5">
        <v>-22311000000</v>
      </c>
      <c r="R142" s="5">
        <v>-14535000000</v>
      </c>
      <c r="S142" s="5">
        <v>-25338000000</v>
      </c>
      <c r="T142" s="5">
        <v>-32906000000</v>
      </c>
      <c r="U142" s="5">
        <v>-28850000000</v>
      </c>
      <c r="V142" s="5">
        <v>-25380000000</v>
      </c>
      <c r="W142" s="5">
        <v>-23831000000</v>
      </c>
      <c r="X142" s="5">
        <v>-17814000000</v>
      </c>
      <c r="Y142" s="5">
        <v>-15594000000</v>
      </c>
      <c r="Z142" s="5">
        <v>-14843000000</v>
      </c>
      <c r="AA142" s="2">
        <v>-9748000000</v>
      </c>
    </row>
    <row r="143" spans="3:27" ht="15.5" x14ac:dyDescent="0.35">
      <c r="C143" t="s">
        <v>1184</v>
      </c>
      <c r="D143" s="5">
        <v>-25669000000</v>
      </c>
      <c r="E143" s="5">
        <v>-41945000000</v>
      </c>
      <c r="F143" s="5">
        <v>-6929000000</v>
      </c>
      <c r="G143" s="5">
        <v>138000000</v>
      </c>
      <c r="I143" s="5">
        <v>-74868000000</v>
      </c>
      <c r="J143" s="5">
        <v>-62034000000</v>
      </c>
      <c r="K143" s="5">
        <v>-23330000000</v>
      </c>
      <c r="L143" s="5">
        <v>-31199000000</v>
      </c>
      <c r="M143" s="5">
        <v>-32264000000</v>
      </c>
      <c r="N143" s="5">
        <v>-39578000000</v>
      </c>
      <c r="O143" s="5">
        <v>-53695000000</v>
      </c>
      <c r="P143" s="5">
        <v>-61634000000</v>
      </c>
      <c r="Q143" s="5">
        <v>-41966000000</v>
      </c>
      <c r="R143" s="5">
        <v>-38507000000</v>
      </c>
      <c r="S143" s="5">
        <v>-58448000000</v>
      </c>
      <c r="T143" s="5">
        <v>-25678000000</v>
      </c>
      <c r="U143" s="5">
        <v>-21707000000</v>
      </c>
    </row>
    <row r="144" spans="3:27" ht="15.5" x14ac:dyDescent="0.35">
      <c r="C144" t="s">
        <v>1185</v>
      </c>
      <c r="D144" s="5">
        <v>-1978000000</v>
      </c>
      <c r="E144" s="5">
        <v>-2102000000</v>
      </c>
      <c r="F144" s="5">
        <v>-2879000000</v>
      </c>
      <c r="G144" s="5">
        <v>-2344000000</v>
      </c>
      <c r="I144" s="5">
        <v>-9786000000</v>
      </c>
      <c r="J144" s="5">
        <v>-11212000000</v>
      </c>
      <c r="K144" s="5">
        <v>-12653000000</v>
      </c>
      <c r="L144" s="5">
        <v>-14287000000</v>
      </c>
      <c r="M144" s="5">
        <v>-15296000000</v>
      </c>
      <c r="N144" s="5">
        <v>-16590000000</v>
      </c>
    </row>
    <row r="145" spans="3:27" ht="15.5" x14ac:dyDescent="0.35">
      <c r="C145" t="s">
        <v>1186</v>
      </c>
      <c r="D145" s="5">
        <v>174417000000</v>
      </c>
      <c r="E145" s="5">
        <v>306079000000</v>
      </c>
      <c r="F145" s="5">
        <v>84082000000</v>
      </c>
      <c r="G145" s="5">
        <v>105806000000</v>
      </c>
      <c r="I145" s="5">
        <v>565265000000</v>
      </c>
      <c r="J145" s="5">
        <v>282297000000</v>
      </c>
      <c r="K145" s="5">
        <v>284265000000</v>
      </c>
      <c r="L145" s="5">
        <v>667823000000</v>
      </c>
      <c r="M145" s="5">
        <v>391945000000</v>
      </c>
      <c r="N145" s="5">
        <v>836420000000</v>
      </c>
      <c r="O145" s="5">
        <v>887595000000</v>
      </c>
      <c r="P145" s="5">
        <v>-308298000000</v>
      </c>
      <c r="Q145" s="5">
        <v>-121172000000</v>
      </c>
      <c r="R145" s="5">
        <v>37034000000</v>
      </c>
      <c r="S145" s="5">
        <v>-267361000000</v>
      </c>
      <c r="T145" s="5">
        <v>30017000000</v>
      </c>
      <c r="U145" s="5">
        <v>16095000000</v>
      </c>
      <c r="V145" s="5">
        <v>647000000</v>
      </c>
      <c r="W145" s="5">
        <v>-51317000000</v>
      </c>
      <c r="X145" s="5">
        <v>-5732000000</v>
      </c>
      <c r="Y145" s="5">
        <v>3654000000</v>
      </c>
      <c r="Z145" s="5">
        <v>6198000000</v>
      </c>
      <c r="AA145" s="2">
        <v>53782000000</v>
      </c>
    </row>
    <row r="146" spans="3:27" ht="15.5" x14ac:dyDescent="0.35">
      <c r="C146" t="s">
        <v>1187</v>
      </c>
      <c r="D146" s="5">
        <v>-18592368000000</v>
      </c>
      <c r="E146" s="5">
        <v>-25400990000000</v>
      </c>
      <c r="F146" s="5">
        <v>-16617927000000</v>
      </c>
      <c r="G146" s="5">
        <v>-12518920000000</v>
      </c>
      <c r="I146" s="5">
        <v>-70900752000000</v>
      </c>
      <c r="J146" s="5">
        <v>-63225098000000</v>
      </c>
      <c r="K146" s="5">
        <v>-65283401000000</v>
      </c>
      <c r="L146" s="5">
        <v>-51191282000000</v>
      </c>
      <c r="M146" s="5">
        <v>-46329831000000</v>
      </c>
      <c r="N146" s="5">
        <v>-38911632000000</v>
      </c>
      <c r="O146" s="5">
        <v>-60024317000000</v>
      </c>
      <c r="P146" s="5">
        <v>-60278371000000</v>
      </c>
      <c r="Q146" s="5">
        <v>-53553796000000</v>
      </c>
      <c r="R146" s="5">
        <v>-39765263000000</v>
      </c>
      <c r="S146" s="5">
        <v>-42186961000000</v>
      </c>
      <c r="T146" s="5">
        <v>-46268272000000</v>
      </c>
      <c r="U146" s="5">
        <v>-45168207000000</v>
      </c>
      <c r="V146" s="5">
        <v>-42849039000000</v>
      </c>
      <c r="W146" s="5">
        <v>-42073524000000</v>
      </c>
      <c r="X146" s="5">
        <v>-33300026000000</v>
      </c>
      <c r="Y146" s="5">
        <v>-19808428000000</v>
      </c>
      <c r="Z146" s="5">
        <v>-18800817000000</v>
      </c>
      <c r="AA146" s="2">
        <v>-14611342000000</v>
      </c>
    </row>
    <row r="147" spans="3:27" ht="15.5" x14ac:dyDescent="0.35">
      <c r="C147" t="s">
        <v>159</v>
      </c>
      <c r="D147" s="5">
        <v>444794000000</v>
      </c>
      <c r="E147" s="5">
        <v>-86877000000</v>
      </c>
      <c r="F147" s="5">
        <v>459803000000</v>
      </c>
      <c r="G147" s="5">
        <v>-1307095000000</v>
      </c>
      <c r="I147" s="5">
        <v>-1354723000000</v>
      </c>
      <c r="J147" s="5">
        <v>804220000000</v>
      </c>
      <c r="K147" s="5">
        <v>4734650000000</v>
      </c>
      <c r="L147" s="5">
        <v>-1154063000000</v>
      </c>
      <c r="M147" s="5">
        <v>-6588432000000</v>
      </c>
      <c r="N147" s="5">
        <v>-7215525000000</v>
      </c>
      <c r="O147" s="5">
        <v>403117000000</v>
      </c>
      <c r="P147" s="5">
        <v>269127000000</v>
      </c>
      <c r="Q147" s="5">
        <v>366203000000</v>
      </c>
      <c r="R147" s="5">
        <v>-2576509000000</v>
      </c>
      <c r="S147" s="5">
        <v>-2403598000000</v>
      </c>
      <c r="T147" s="5">
        <v>788642000000</v>
      </c>
      <c r="U147" s="5">
        <v>651524000000</v>
      </c>
      <c r="V147" s="5">
        <v>2701758000000</v>
      </c>
      <c r="W147" s="5">
        <v>12217549000000</v>
      </c>
      <c r="X147" s="5">
        <v>9723523000000</v>
      </c>
      <c r="Y147" s="5">
        <v>1423829000000</v>
      </c>
      <c r="Z147" s="5">
        <v>3234922000000</v>
      </c>
      <c r="AA147" s="2">
        <v>1924746000000</v>
      </c>
    </row>
    <row r="148" spans="3:27" ht="15.5" x14ac:dyDescent="0.35">
      <c r="C148" t="s">
        <v>160</v>
      </c>
      <c r="D148" s="5">
        <v>-27410000000</v>
      </c>
      <c r="E148" s="5">
        <v>-89785000000</v>
      </c>
      <c r="F148" s="5">
        <v>-32307000000</v>
      </c>
      <c r="G148" s="5">
        <v>21786000000</v>
      </c>
      <c r="I148" s="5">
        <v>-237259000000</v>
      </c>
      <c r="J148" s="5">
        <v>-1147249000000</v>
      </c>
      <c r="K148" s="5">
        <v>-533488000000</v>
      </c>
      <c r="L148" s="5">
        <v>-16576000000</v>
      </c>
      <c r="M148" s="5">
        <v>-67852000000</v>
      </c>
      <c r="N148" s="5">
        <v>-132291000000</v>
      </c>
      <c r="O148" s="5">
        <v>-149358000000</v>
      </c>
      <c r="P148" s="5">
        <v>-145468000000</v>
      </c>
      <c r="Q148" s="5">
        <v>-91718000000</v>
      </c>
      <c r="R148" s="5">
        <v>-84340000000</v>
      </c>
      <c r="S148" s="5">
        <v>-73039000000</v>
      </c>
      <c r="T148" s="5">
        <v>-141856000000</v>
      </c>
      <c r="U148" s="5">
        <v>-97846000000</v>
      </c>
      <c r="V148" s="5">
        <v>-110340000000</v>
      </c>
      <c r="W148" s="5">
        <v>-135728000000</v>
      </c>
      <c r="X148" s="5">
        <v>-87386000000</v>
      </c>
      <c r="Y148" s="5">
        <v>-33650000000</v>
      </c>
      <c r="Z148" s="5">
        <v>-68921000000</v>
      </c>
      <c r="AA148" s="2">
        <v>-63852000000</v>
      </c>
    </row>
    <row r="149" spans="3:27" ht="15.5" x14ac:dyDescent="0.35">
      <c r="C149" t="s">
        <v>352</v>
      </c>
      <c r="D149" s="5">
        <v>138000000</v>
      </c>
      <c r="E149" s="5">
        <v>11663000000</v>
      </c>
      <c r="F149" s="5">
        <v>63000000</v>
      </c>
      <c r="G149" s="5">
        <v>-191000000</v>
      </c>
      <c r="I149" s="5">
        <v>11962000000</v>
      </c>
      <c r="J149" s="5">
        <v>667000000</v>
      </c>
      <c r="K149" s="5">
        <v>450000000</v>
      </c>
      <c r="L149" s="5">
        <v>31217000000</v>
      </c>
      <c r="M149" s="5">
        <v>2352000000</v>
      </c>
      <c r="N149" s="5">
        <v>2377000000</v>
      </c>
      <c r="O149" s="5">
        <v>5947000000</v>
      </c>
      <c r="P149" s="5">
        <v>5405000000</v>
      </c>
      <c r="Q149" s="5">
        <v>4328000000</v>
      </c>
      <c r="R149" s="5">
        <v>4145000000</v>
      </c>
      <c r="S149" s="5">
        <v>4707000000</v>
      </c>
      <c r="T149" s="5">
        <v>3352000000</v>
      </c>
      <c r="U149" s="5">
        <v>3621000000</v>
      </c>
      <c r="V149" s="5">
        <v>5555000000</v>
      </c>
      <c r="W149" s="5">
        <v>7136000000</v>
      </c>
      <c r="X149" s="5">
        <v>3884000000</v>
      </c>
      <c r="Y149" s="5">
        <v>6670000000</v>
      </c>
      <c r="Z149" s="5">
        <v>4238000000</v>
      </c>
      <c r="AA149" s="2">
        <v>3180000000</v>
      </c>
    </row>
    <row r="150" spans="3:27" ht="15.5" x14ac:dyDescent="0.35">
      <c r="C150" t="s">
        <v>1188</v>
      </c>
      <c r="E150" s="5">
        <v>-31054000000</v>
      </c>
      <c r="G150" s="5">
        <v>31054000000</v>
      </c>
      <c r="T150" s="5">
        <v>740000000</v>
      </c>
      <c r="U150" s="5">
        <v>807000000</v>
      </c>
      <c r="V150" s="5">
        <v>910000000</v>
      </c>
      <c r="W150" s="5">
        <v>303000000</v>
      </c>
    </row>
    <row r="151" spans="3:27" ht="15.5" x14ac:dyDescent="0.35">
      <c r="C151" t="s">
        <v>406</v>
      </c>
      <c r="I151" s="5">
        <v>-378000000</v>
      </c>
      <c r="J151" s="5">
        <v>-880653000000</v>
      </c>
    </row>
    <row r="152" spans="3:27" ht="15.5" x14ac:dyDescent="0.35">
      <c r="C152" t="s">
        <v>1189</v>
      </c>
      <c r="K152" s="5">
        <v>1441000000</v>
      </c>
    </row>
    <row r="153" spans="3:27" ht="15.5" x14ac:dyDescent="0.35">
      <c r="C153" t="s">
        <v>161</v>
      </c>
      <c r="D153" s="5">
        <v>-9941000000</v>
      </c>
      <c r="E153" s="5">
        <v>-48172000000</v>
      </c>
      <c r="F153" s="5">
        <v>-16221000000</v>
      </c>
      <c r="G153" s="5">
        <v>-9724000000</v>
      </c>
      <c r="I153" s="5">
        <v>-95845000000</v>
      </c>
      <c r="J153" s="5">
        <v>-110575000000</v>
      </c>
      <c r="K153" s="5">
        <v>-108595000000</v>
      </c>
      <c r="L153" s="5">
        <v>-25958000000</v>
      </c>
      <c r="M153" s="5">
        <v>-27166000000</v>
      </c>
      <c r="N153" s="5">
        <v>-50430000000</v>
      </c>
      <c r="O153" s="5">
        <v>-79429000000</v>
      </c>
      <c r="P153" s="5">
        <v>-103992000000</v>
      </c>
      <c r="Q153" s="5">
        <v>-47561000000</v>
      </c>
      <c r="R153" s="5">
        <v>-60716000000</v>
      </c>
      <c r="S153" s="5">
        <v>-45559000000</v>
      </c>
      <c r="T153" s="5">
        <v>-111212000000</v>
      </c>
      <c r="U153" s="5">
        <v>-76093000000</v>
      </c>
      <c r="V153" s="5">
        <v>-92864000000</v>
      </c>
      <c r="W153" s="5">
        <v>-135608000000</v>
      </c>
      <c r="X153" s="5">
        <v>-86578000000</v>
      </c>
      <c r="Y153" s="5">
        <v>-39670000000</v>
      </c>
      <c r="Z153" s="5">
        <v>-73159000000</v>
      </c>
      <c r="AA153" s="2">
        <v>-67032000000</v>
      </c>
    </row>
    <row r="154" spans="3:27" ht="15.5" x14ac:dyDescent="0.35">
      <c r="C154" t="s">
        <v>779</v>
      </c>
      <c r="D154" s="5">
        <v>-17607000000</v>
      </c>
      <c r="E154" s="5">
        <v>-23076000000</v>
      </c>
      <c r="F154" s="5">
        <v>-16148000000</v>
      </c>
      <c r="G154" s="5">
        <v>-521000000</v>
      </c>
      <c r="I154" s="5">
        <v>-155019000000</v>
      </c>
      <c r="J154" s="5">
        <v>-158470000000</v>
      </c>
      <c r="K154" s="5">
        <v>-40424000000</v>
      </c>
      <c r="L154" s="5">
        <v>-21835000000</v>
      </c>
      <c r="M154" s="5">
        <v>-43038000000</v>
      </c>
      <c r="N154" s="5">
        <v>-84238000000</v>
      </c>
      <c r="O154" s="5">
        <v>-75876000000</v>
      </c>
      <c r="P154" s="5">
        <v>-46881000000</v>
      </c>
      <c r="Q154" s="5">
        <v>-48485000000</v>
      </c>
      <c r="R154" s="5">
        <v>-27769000000</v>
      </c>
      <c r="S154" s="5">
        <v>-32187000000</v>
      </c>
      <c r="T154" s="5">
        <v>-34736000000</v>
      </c>
      <c r="U154" s="5">
        <v>-26181000000</v>
      </c>
      <c r="V154" s="5">
        <v>-23941000000</v>
      </c>
      <c r="W154" s="5">
        <v>-7559000000</v>
      </c>
      <c r="X154" s="5">
        <v>-4692000000</v>
      </c>
    </row>
    <row r="155" spans="3:27" ht="15.5" x14ac:dyDescent="0.35">
      <c r="C155" t="s">
        <v>1190</v>
      </c>
      <c r="E155" s="5">
        <v>854000000</v>
      </c>
      <c r="F155" s="5">
        <v>-1000000</v>
      </c>
      <c r="G155" s="5">
        <v>1168000000</v>
      </c>
      <c r="I155" s="5">
        <v>2021000000</v>
      </c>
      <c r="J155" s="5">
        <v>1782000000</v>
      </c>
      <c r="K155" s="5">
        <v>-386360000000</v>
      </c>
      <c r="Y155" s="5">
        <v>-650000000</v>
      </c>
    </row>
    <row r="156" spans="3:27" ht="15.5" x14ac:dyDescent="0.35">
      <c r="C156" t="s">
        <v>170</v>
      </c>
      <c r="D156" s="5">
        <v>444794000000</v>
      </c>
      <c r="E156" s="5">
        <v>-86877000000</v>
      </c>
      <c r="F156" s="5">
        <v>459803000000</v>
      </c>
      <c r="G156" s="5">
        <v>-1307095000000</v>
      </c>
      <c r="I156" s="5">
        <v>-1354723000000</v>
      </c>
      <c r="J156" s="5">
        <v>804220000000</v>
      </c>
      <c r="K156" s="5">
        <v>4734650000000</v>
      </c>
      <c r="L156" s="5">
        <v>-1154063000000</v>
      </c>
      <c r="M156" s="5">
        <v>-6588432000000</v>
      </c>
      <c r="N156" s="5">
        <v>-7215525000000</v>
      </c>
      <c r="O156" s="5">
        <v>403117000000</v>
      </c>
      <c r="P156" s="5">
        <v>269127000000</v>
      </c>
      <c r="Q156" s="5">
        <v>366203000000</v>
      </c>
      <c r="R156" s="5">
        <v>-2576509000000</v>
      </c>
      <c r="S156" s="5">
        <v>-2403598000000</v>
      </c>
      <c r="T156" s="5">
        <v>788642000000</v>
      </c>
      <c r="U156" s="5">
        <v>651524000000</v>
      </c>
      <c r="V156" s="5">
        <v>2701758000000</v>
      </c>
      <c r="W156" s="5">
        <v>12217549000000</v>
      </c>
      <c r="X156" s="5">
        <v>9723523000000</v>
      </c>
      <c r="Y156" s="5">
        <v>1423829000000</v>
      </c>
      <c r="Z156" s="5">
        <v>3234922000000</v>
      </c>
      <c r="AA156" s="2">
        <v>1924746000000</v>
      </c>
    </row>
    <row r="157" spans="3:27" ht="15.5" x14ac:dyDescent="0.35">
      <c r="C157" t="s">
        <v>570</v>
      </c>
      <c r="D157" s="5">
        <v>3251225000000</v>
      </c>
      <c r="E157" s="5">
        <v>5012925000000</v>
      </c>
      <c r="F157" s="5">
        <v>1720000000000</v>
      </c>
      <c r="G157" s="5">
        <v>2334775000000</v>
      </c>
      <c r="I157" s="5">
        <v>10524775000000</v>
      </c>
      <c r="J157" s="5">
        <v>15545843000000</v>
      </c>
      <c r="K157" s="5">
        <v>21193215000000</v>
      </c>
      <c r="L157" s="5">
        <v>9234167000000</v>
      </c>
      <c r="M157" s="5">
        <v>5700000000000</v>
      </c>
      <c r="N157" s="5">
        <v>9713675000000</v>
      </c>
      <c r="O157" s="5">
        <v>15510770000000</v>
      </c>
      <c r="P157" s="5">
        <v>17692060000000</v>
      </c>
      <c r="Q157" s="5">
        <v>27736404000000</v>
      </c>
      <c r="R157" s="5">
        <v>32150056000000</v>
      </c>
      <c r="S157" s="5">
        <v>28360502000000</v>
      </c>
      <c r="T157" s="5">
        <v>28830293000000</v>
      </c>
      <c r="U157" s="5">
        <v>24788849000000</v>
      </c>
      <c r="V157" s="5">
        <v>25754036000000</v>
      </c>
      <c r="W157" s="5">
        <v>25091831000000</v>
      </c>
      <c r="X157" s="5">
        <v>22524856000000</v>
      </c>
      <c r="Y157" s="5">
        <v>13541387000000</v>
      </c>
      <c r="Z157" s="5">
        <v>13951950000000</v>
      </c>
      <c r="AA157" s="2">
        <v>10916108000000</v>
      </c>
    </row>
    <row r="158" spans="3:27" ht="15.5" x14ac:dyDescent="0.35">
      <c r="C158" t="s">
        <v>790</v>
      </c>
      <c r="D158" s="5">
        <v>500000000000</v>
      </c>
      <c r="E158" s="5">
        <v>700000000000</v>
      </c>
      <c r="F158" s="5">
        <v>300000000000</v>
      </c>
      <c r="I158" s="5">
        <v>1000000000000</v>
      </c>
      <c r="J158" s="5">
        <v>400000000000</v>
      </c>
      <c r="K158" s="5">
        <v>600000000000</v>
      </c>
      <c r="L158" s="5">
        <v>300000000000</v>
      </c>
      <c r="M158" s="5">
        <v>200000000000</v>
      </c>
      <c r="N158" s="5">
        <v>200000000000</v>
      </c>
      <c r="O158" s="5">
        <v>310000000000</v>
      </c>
      <c r="P158" s="5">
        <v>490000000000</v>
      </c>
      <c r="Q158" s="5">
        <v>586000000000</v>
      </c>
      <c r="R158" s="5">
        <v>86000000000</v>
      </c>
      <c r="S158" s="5">
        <v>500000000000</v>
      </c>
      <c r="T158" s="5">
        <v>133000000000</v>
      </c>
      <c r="U158" s="5">
        <v>379000000000</v>
      </c>
    </row>
    <row r="159" spans="3:27" ht="15.5" x14ac:dyDescent="0.35">
      <c r="C159" t="s">
        <v>492</v>
      </c>
      <c r="D159" s="5">
        <v>-4295250000000</v>
      </c>
      <c r="E159" s="5">
        <v>-6164146000000</v>
      </c>
      <c r="F159" s="5">
        <v>-2652890000000</v>
      </c>
      <c r="G159" s="5">
        <v>-1513020000000</v>
      </c>
      <c r="I159" s="5">
        <v>-13382267000000</v>
      </c>
      <c r="J159" s="5">
        <v>-14197828000000</v>
      </c>
      <c r="K159" s="5">
        <v>-16911131000000</v>
      </c>
      <c r="L159" s="5">
        <v>-9224112000000</v>
      </c>
      <c r="M159" s="5">
        <v>-10100009000000</v>
      </c>
      <c r="N159" s="5">
        <v>-12444120000000</v>
      </c>
      <c r="O159" s="5">
        <v>-15043903000000</v>
      </c>
      <c r="P159" s="5">
        <v>-16445433000000</v>
      </c>
      <c r="Q159" s="5">
        <v>-28707201000000</v>
      </c>
      <c r="R159" s="5">
        <v>-33096065000000</v>
      </c>
      <c r="S159" s="5">
        <v>-29115100000000</v>
      </c>
      <c r="T159" s="5">
        <v>-25146651000000</v>
      </c>
      <c r="U159" s="5">
        <v>-24991025000000</v>
      </c>
      <c r="V159" s="5">
        <v>-24255778000000</v>
      </c>
      <c r="W159" s="5">
        <v>-17202142000000</v>
      </c>
      <c r="X159" s="5">
        <v>-14422853000000</v>
      </c>
      <c r="Y159" s="5">
        <v>-11434567000000</v>
      </c>
      <c r="Z159" s="5">
        <v>-9844957000000</v>
      </c>
      <c r="AA159" s="2">
        <v>-8553587000000</v>
      </c>
    </row>
    <row r="160" spans="3:27" ht="15.5" x14ac:dyDescent="0.35">
      <c r="C160" t="s">
        <v>1191</v>
      </c>
      <c r="D160" s="5">
        <v>-997102000000</v>
      </c>
      <c r="E160" s="5">
        <v>-785000000000</v>
      </c>
      <c r="G160" s="5">
        <v>-1079204000000</v>
      </c>
      <c r="I160" s="5">
        <v>-2694204000000</v>
      </c>
      <c r="J160" s="5">
        <v>-3106140000000</v>
      </c>
      <c r="K160" s="5">
        <v>-2058800000000</v>
      </c>
      <c r="L160" s="5">
        <v>-2275750000000</v>
      </c>
      <c r="M160" s="5">
        <v>-2879950000000</v>
      </c>
      <c r="N160" s="5">
        <v>-4553000000000</v>
      </c>
      <c r="O160" s="5">
        <v>-2834750000000</v>
      </c>
      <c r="P160" s="5">
        <v>-4230000000000</v>
      </c>
      <c r="Q160" s="5">
        <v>-2752000000000</v>
      </c>
      <c r="R160" s="5">
        <v>-3458000000000</v>
      </c>
      <c r="S160" s="5">
        <v>-4054000000000</v>
      </c>
      <c r="T160" s="5">
        <v>-3265000000000</v>
      </c>
      <c r="U160" s="5">
        <v>-2908000000000</v>
      </c>
      <c r="V160" s="5">
        <v>-1482000000000</v>
      </c>
      <c r="W160" s="5">
        <v>-141000000000</v>
      </c>
      <c r="X160" s="5">
        <v>-136000000000</v>
      </c>
      <c r="Y160" s="5">
        <v>-570000000000</v>
      </c>
      <c r="Z160" s="5">
        <v>-452750000000</v>
      </c>
      <c r="AA160" s="2">
        <v>-31500000000</v>
      </c>
    </row>
    <row r="161" spans="2:27" ht="15.5" x14ac:dyDescent="0.35">
      <c r="C161" t="s">
        <v>1192</v>
      </c>
      <c r="E161" s="5">
        <v>-196500000000</v>
      </c>
      <c r="G161" s="5">
        <v>-338980000000</v>
      </c>
      <c r="I161" s="5">
        <v>-584480000000</v>
      </c>
      <c r="J161" s="5">
        <v>-427170000000</v>
      </c>
      <c r="K161" s="5">
        <v>-182000000000</v>
      </c>
      <c r="L161" s="5">
        <v>-261000000000</v>
      </c>
      <c r="M161" s="5">
        <v>-276000000000</v>
      </c>
      <c r="N161" s="5">
        <v>-359000000000</v>
      </c>
      <c r="O161" s="5">
        <v>-441000000000</v>
      </c>
      <c r="P161" s="5">
        <v>-423000000000</v>
      </c>
      <c r="Q161" s="5">
        <v>-75000000000</v>
      </c>
      <c r="R161" s="5">
        <v>-727000000000</v>
      </c>
      <c r="S161" s="5">
        <v>-115000000000</v>
      </c>
      <c r="T161" s="5">
        <v>-66000000000</v>
      </c>
    </row>
    <row r="162" spans="2:27" ht="15.5" x14ac:dyDescent="0.35">
      <c r="C162" t="s">
        <v>1193</v>
      </c>
      <c r="D162" s="5">
        <v>-6036000000</v>
      </c>
      <c r="E162" s="5">
        <v>-4848000000</v>
      </c>
      <c r="F162" s="5">
        <v>-5984000000</v>
      </c>
      <c r="I162" s="5">
        <v>-17082000000</v>
      </c>
      <c r="J162" s="5">
        <v>-10628000000</v>
      </c>
      <c r="K162" s="5">
        <v>-11037000000</v>
      </c>
    </row>
    <row r="163" spans="2:27" ht="15.5" x14ac:dyDescent="0.35">
      <c r="C163" t="s">
        <v>656</v>
      </c>
      <c r="E163" s="5">
        <v>-1019000000</v>
      </c>
      <c r="G163" s="5">
        <v>250000000</v>
      </c>
      <c r="I163" s="5">
        <v>-1019000000</v>
      </c>
      <c r="K163" s="5">
        <v>-250000000</v>
      </c>
    </row>
    <row r="164" spans="2:27" ht="15.5" x14ac:dyDescent="0.35">
      <c r="C164" t="s">
        <v>1194</v>
      </c>
      <c r="D164" s="5">
        <v>-1681000000</v>
      </c>
      <c r="E164" s="5">
        <v>-2215000000</v>
      </c>
      <c r="F164" s="5">
        <v>-1644000000</v>
      </c>
      <c r="I164" s="5">
        <v>-3859000000</v>
      </c>
      <c r="J164" s="5">
        <v>-1374000000</v>
      </c>
      <c r="K164" s="5">
        <v>-2508000000</v>
      </c>
    </row>
    <row r="165" spans="2:27" ht="15.5" x14ac:dyDescent="0.35">
      <c r="C165" t="s">
        <v>721</v>
      </c>
      <c r="E165" s="5">
        <v>-5280000000</v>
      </c>
      <c r="F165" s="5">
        <v>-88469000000</v>
      </c>
      <c r="I165" s="5">
        <v>-93749000000</v>
      </c>
    </row>
    <row r="166" spans="2:27" ht="15.5" x14ac:dyDescent="0.35">
      <c r="C166" t="s">
        <v>1195</v>
      </c>
      <c r="D166" s="5">
        <v>-6262000000</v>
      </c>
      <c r="E166" s="5">
        <v>-6136000000</v>
      </c>
      <c r="F166" s="5">
        <v>-10739000000</v>
      </c>
      <c r="G166" s="5">
        <v>-5896000000</v>
      </c>
      <c r="I166" s="5">
        <v>-28549000000</v>
      </c>
      <c r="J166" s="5">
        <v>-20037000000</v>
      </c>
      <c r="K166" s="5">
        <v>-26060000000</v>
      </c>
      <c r="L166" s="5">
        <v>-20368000000</v>
      </c>
      <c r="M166" s="5">
        <v>-19473000000</v>
      </c>
      <c r="N166" s="5">
        <v>-18580000000</v>
      </c>
    </row>
    <row r="167" spans="2:27" ht="15.5" x14ac:dyDescent="0.35">
      <c r="C167" t="s">
        <v>1196</v>
      </c>
      <c r="Y167" s="5">
        <v>-102991000000</v>
      </c>
      <c r="Z167" s="5">
        <v>-139321000000</v>
      </c>
      <c r="AA167" s="2">
        <v>-174275000000</v>
      </c>
    </row>
    <row r="168" spans="2:27" ht="15.5" x14ac:dyDescent="0.35">
      <c r="C168" t="s">
        <v>533</v>
      </c>
      <c r="E168" s="5">
        <v>-279466000000</v>
      </c>
      <c r="G168" s="5">
        <v>-703000000000</v>
      </c>
      <c r="I168" s="5">
        <v>-982466000000</v>
      </c>
      <c r="J168" s="5">
        <v>-972000000000</v>
      </c>
      <c r="K168" s="5">
        <v>-803000000000</v>
      </c>
      <c r="L168" s="5">
        <v>-607000000000</v>
      </c>
      <c r="M168" s="5">
        <v>-513000000000</v>
      </c>
      <c r="N168" s="5">
        <v>-1054500000000</v>
      </c>
      <c r="O168" s="5">
        <v>-908000000000</v>
      </c>
      <c r="P168" s="5">
        <v>-704500000000</v>
      </c>
      <c r="Q168" s="5">
        <v>-505000000000</v>
      </c>
      <c r="R168" s="5">
        <v>-332500000000</v>
      </c>
      <c r="S168" s="5">
        <v>-396000000000</v>
      </c>
      <c r="T168" s="5">
        <v>-2700000000000</v>
      </c>
      <c r="U168" s="5">
        <v>-709300000000</v>
      </c>
      <c r="V168" s="5">
        <v>-791500000000</v>
      </c>
      <c r="W168" s="5">
        <v>-954140000000</v>
      </c>
      <c r="X168" s="5">
        <v>-242480000000</v>
      </c>
      <c r="Y168" s="5">
        <v>-510000000000</v>
      </c>
      <c r="Z168" s="5">
        <v>-280000000000</v>
      </c>
      <c r="AA168" s="2">
        <v>-232000000000</v>
      </c>
    </row>
    <row r="169" spans="2:27" ht="15.5" x14ac:dyDescent="0.35">
      <c r="C169" t="s">
        <v>187</v>
      </c>
      <c r="D169" s="5">
        <v>223590000000</v>
      </c>
      <c r="E169" s="5">
        <v>-774026000000</v>
      </c>
      <c r="F169" s="5">
        <v>70367000000</v>
      </c>
      <c r="G169" s="5">
        <v>-312098000000</v>
      </c>
      <c r="I169" s="5">
        <v>-1138303000000</v>
      </c>
      <c r="J169" s="5">
        <v>118367000000</v>
      </c>
      <c r="K169" s="5">
        <v>149129000000</v>
      </c>
      <c r="L169" s="5">
        <v>-351188000000</v>
      </c>
      <c r="M169" s="5">
        <v>-2589859000000</v>
      </c>
      <c r="N169" s="5">
        <v>1104917000000</v>
      </c>
      <c r="O169" s="5">
        <v>1433168000000</v>
      </c>
      <c r="P169" s="5">
        <v>-532394000000</v>
      </c>
      <c r="Q169" s="5">
        <v>1280770000000</v>
      </c>
      <c r="R169" s="5">
        <v>-119037000000</v>
      </c>
      <c r="S169" s="5">
        <v>180815000000</v>
      </c>
      <c r="T169" s="5">
        <v>-384961000000</v>
      </c>
      <c r="U169" s="5">
        <v>-984510000000</v>
      </c>
      <c r="V169" s="5">
        <v>-544805000000</v>
      </c>
      <c r="W169" s="5">
        <v>2174917000000</v>
      </c>
      <c r="X169" s="5">
        <v>131522000000</v>
      </c>
      <c r="Y169" s="5">
        <v>12812000000</v>
      </c>
      <c r="Z169" s="5">
        <v>97892000000</v>
      </c>
      <c r="AA169" s="2">
        <v>30394000000</v>
      </c>
    </row>
    <row r="170" spans="2:27" ht="15.5" x14ac:dyDescent="0.35">
      <c r="C170" t="s">
        <v>188</v>
      </c>
      <c r="D170" s="5">
        <v>820916000000</v>
      </c>
      <c r="E170" s="5">
        <v>405361000000</v>
      </c>
      <c r="G170" s="5">
        <v>-405361000000</v>
      </c>
      <c r="I170" s="5">
        <v>1959219000000</v>
      </c>
      <c r="J170" s="5">
        <v>1435491000000</v>
      </c>
      <c r="K170" s="5">
        <v>1286362000000</v>
      </c>
      <c r="L170" s="5">
        <v>1637550000000</v>
      </c>
      <c r="M170" s="5">
        <v>4227409000000</v>
      </c>
      <c r="N170" s="5">
        <v>3122492000000</v>
      </c>
      <c r="O170" s="5">
        <v>1689324000000</v>
      </c>
      <c r="P170" s="5">
        <v>2221718000000</v>
      </c>
      <c r="Q170" s="5">
        <v>940948000000</v>
      </c>
      <c r="R170" s="5">
        <v>1059985000000</v>
      </c>
      <c r="S170" s="5">
        <v>879170000000</v>
      </c>
      <c r="T170" s="5">
        <v>1264131000000</v>
      </c>
      <c r="U170" s="5">
        <v>2248641000000</v>
      </c>
      <c r="V170" s="5">
        <v>2793446000000</v>
      </c>
      <c r="W170" s="5">
        <v>618529000000</v>
      </c>
      <c r="X170" s="5">
        <v>487007000000</v>
      </c>
      <c r="Y170" s="5">
        <v>474195000000</v>
      </c>
      <c r="Z170" s="5">
        <v>376303000000</v>
      </c>
      <c r="AA170" s="2">
        <v>345909000000</v>
      </c>
    </row>
    <row r="171" spans="2:27" ht="15.5" x14ac:dyDescent="0.35">
      <c r="C171" t="s">
        <v>1197</v>
      </c>
    </row>
    <row r="172" spans="2:27" ht="15.5" x14ac:dyDescent="0.35">
      <c r="C172" t="s">
        <v>189</v>
      </c>
      <c r="D172" s="5">
        <v>1044506000000</v>
      </c>
      <c r="E172" s="5">
        <v>-368665000000</v>
      </c>
      <c r="F172" s="5">
        <v>70367000000</v>
      </c>
      <c r="G172" s="5">
        <v>-717459000000</v>
      </c>
      <c r="I172" s="5">
        <v>820916000000</v>
      </c>
      <c r="J172" s="5">
        <v>1553858000000</v>
      </c>
      <c r="K172" s="5">
        <v>1435491000000</v>
      </c>
      <c r="L172" s="5">
        <v>1286362000000</v>
      </c>
      <c r="M172" s="5">
        <v>1637550000000</v>
      </c>
      <c r="N172" s="5">
        <v>4227409000000</v>
      </c>
      <c r="O172" s="5">
        <v>3122492000000</v>
      </c>
      <c r="P172" s="5">
        <v>1689324000000</v>
      </c>
      <c r="Q172" s="5">
        <v>2221718000000</v>
      </c>
      <c r="R172" s="5">
        <v>940948000000</v>
      </c>
      <c r="S172" s="5">
        <v>1059985000000</v>
      </c>
      <c r="T172" s="5">
        <v>879170000000</v>
      </c>
      <c r="U172" s="5">
        <v>1264131000000</v>
      </c>
      <c r="V172" s="5">
        <v>2248641000000</v>
      </c>
      <c r="W172" s="5">
        <v>2793446000000</v>
      </c>
      <c r="X172" s="5">
        <v>618529000000</v>
      </c>
      <c r="Y172" s="5">
        <v>487007000000</v>
      </c>
      <c r="Z172" s="5">
        <v>474195000000</v>
      </c>
      <c r="AA172" s="2">
        <v>376303000000</v>
      </c>
    </row>
    <row r="174" spans="2:27" ht="15.5" x14ac:dyDescent="0.35">
      <c r="B174" t="s">
        <v>190</v>
      </c>
      <c r="C174" t="s">
        <v>11</v>
      </c>
      <c r="D174" s="5">
        <v>1240000000</v>
      </c>
      <c r="E174" s="5">
        <v>1240000000</v>
      </c>
      <c r="F174" s="5">
        <v>1000000000</v>
      </c>
      <c r="G174" s="5">
        <v>1000000000</v>
      </c>
      <c r="I174" s="5">
        <v>1240000000</v>
      </c>
      <c r="J174" s="5">
        <v>1000000000</v>
      </c>
      <c r="K174" s="5">
        <v>1000000000</v>
      </c>
      <c r="L174" s="5">
        <v>1000000000</v>
      </c>
      <c r="M174" s="5">
        <v>1000000000</v>
      </c>
      <c r="N174" s="5">
        <v>1000000000</v>
      </c>
      <c r="O174" s="5">
        <v>1000000000</v>
      </c>
      <c r="P174" s="5">
        <v>1000000000</v>
      </c>
      <c r="Q174" s="5">
        <v>1000000000</v>
      </c>
      <c r="R174" s="5">
        <v>1000000000</v>
      </c>
      <c r="S174" s="5">
        <v>1000000000</v>
      </c>
      <c r="T174" s="5">
        <v>1000000000</v>
      </c>
      <c r="U174" s="5">
        <v>1000000000</v>
      </c>
      <c r="V174" s="5">
        <v>1000000000</v>
      </c>
      <c r="W174" s="5">
        <v>1000000000</v>
      </c>
      <c r="X174" s="5">
        <v>1000000000</v>
      </c>
      <c r="Y174" s="5">
        <v>1000000000</v>
      </c>
      <c r="Z174" s="5">
        <v>1000000000</v>
      </c>
      <c r="AA174" s="2">
        <v>1000000000</v>
      </c>
    </row>
    <row r="175" spans="2:27" ht="15.5" x14ac:dyDescent="0.35">
      <c r="C175" t="s">
        <v>191</v>
      </c>
      <c r="D175" s="6">
        <v>391.75</v>
      </c>
      <c r="E175" s="6">
        <v>490.64</v>
      </c>
      <c r="F175" s="6">
        <v>336.95</v>
      </c>
      <c r="G175" s="6">
        <v>215.89</v>
      </c>
    </row>
    <row r="176" spans="2:27" ht="15.5" x14ac:dyDescent="0.35">
      <c r="C176" t="s">
        <v>192</v>
      </c>
      <c r="D176" s="6">
        <v>21.44</v>
      </c>
      <c r="E176" s="6">
        <v>17.53</v>
      </c>
      <c r="F176" s="6">
        <v>26.49</v>
      </c>
      <c r="G176" s="6">
        <v>40.880000000000003</v>
      </c>
    </row>
    <row r="177" spans="3:7" ht="15.5" x14ac:dyDescent="0.35">
      <c r="C177" t="s">
        <v>59</v>
      </c>
      <c r="D177" s="6">
        <v>3.23</v>
      </c>
      <c r="E177" s="6">
        <v>2.12</v>
      </c>
      <c r="F177" s="6">
        <v>3.72</v>
      </c>
      <c r="G177" s="6">
        <v>5.12</v>
      </c>
    </row>
    <row r="178" spans="3:7" ht="15.5" x14ac:dyDescent="0.35">
      <c r="C178" t="s">
        <v>193</v>
      </c>
      <c r="D178" s="5">
        <v>688510000000</v>
      </c>
      <c r="E178" s="5">
        <v>916190000000</v>
      </c>
      <c r="F178" s="5">
        <v>494370000000</v>
      </c>
      <c r="G178" s="5">
        <v>321290000000</v>
      </c>
    </row>
    <row r="179" spans="3:7" ht="15.5" x14ac:dyDescent="0.35">
      <c r="C179" t="s">
        <v>194</v>
      </c>
      <c r="D179" s="6">
        <v>1.2199999999999999E-2</v>
      </c>
      <c r="E179" s="6">
        <v>1.5700000000000002E-2</v>
      </c>
      <c r="F179" s="6">
        <v>1.04E-2</v>
      </c>
      <c r="G179" s="6">
        <v>6.8999999999999999E-3</v>
      </c>
    </row>
    <row r="180" spans="3:7" ht="15.5" x14ac:dyDescent="0.35">
      <c r="C180" t="s">
        <v>195</v>
      </c>
      <c r="D180" s="6">
        <v>3.1099999999999999E-2</v>
      </c>
      <c r="E180" s="6">
        <v>4.0300000000000002E-2</v>
      </c>
      <c r="F180" s="6">
        <v>2.8900000000000002E-2</v>
      </c>
      <c r="G180" s="6">
        <v>1.89E-2</v>
      </c>
    </row>
    <row r="181" spans="3:7" ht="15.5" x14ac:dyDescent="0.35">
      <c r="C181" t="s">
        <v>196</v>
      </c>
      <c r="D181" s="6">
        <v>1.5800000000000002E-2</v>
      </c>
      <c r="E181" s="6">
        <v>2.2200000000000001E-2</v>
      </c>
      <c r="F181" s="6">
        <v>1.3899999999999999E-2</v>
      </c>
      <c r="G181" s="6">
        <v>8.3999999999999995E-3</v>
      </c>
    </row>
    <row r="182" spans="3:7" ht="15.5" x14ac:dyDescent="0.35">
      <c r="C182" t="s">
        <v>197</v>
      </c>
    </row>
    <row r="183" spans="3:7" ht="15.5" x14ac:dyDescent="0.35">
      <c r="C183" t="s">
        <v>198</v>
      </c>
      <c r="D183" s="5">
        <v>15582000000000</v>
      </c>
      <c r="E183" s="5">
        <v>15030000000000</v>
      </c>
      <c r="F183" s="5">
        <v>11669000000000</v>
      </c>
      <c r="G183" s="5">
        <v>11431000000000</v>
      </c>
    </row>
    <row r="184" spans="3:7" ht="15.5" x14ac:dyDescent="0.35">
      <c r="C184" t="s">
        <v>199</v>
      </c>
      <c r="D184" s="6">
        <v>0.67</v>
      </c>
      <c r="E184" s="6">
        <v>0.71</v>
      </c>
      <c r="F184" s="6">
        <v>0.76</v>
      </c>
      <c r="G184" s="6">
        <v>0.77</v>
      </c>
    </row>
    <row r="185" spans="3:7" ht="15.5" x14ac:dyDescent="0.35">
      <c r="C185" t="s">
        <v>200</v>
      </c>
      <c r="D185" s="6">
        <v>12609.04</v>
      </c>
      <c r="E185" s="6">
        <v>12162.49</v>
      </c>
      <c r="F185" s="6">
        <v>11668.72</v>
      </c>
      <c r="G185" s="6">
        <v>11430.64</v>
      </c>
    </row>
    <row r="186" spans="3:7" ht="15.5" x14ac:dyDescent="0.35">
      <c r="C186" t="s">
        <v>201</v>
      </c>
      <c r="D186" s="6">
        <v>0.68</v>
      </c>
      <c r="E186" s="6">
        <v>0.72</v>
      </c>
      <c r="F186" s="6">
        <v>0.79</v>
      </c>
      <c r="G186" s="6">
        <v>0.79</v>
      </c>
    </row>
    <row r="187" spans="3:7" ht="15.5" x14ac:dyDescent="0.35">
      <c r="C187" t="s">
        <v>202</v>
      </c>
      <c r="D187" s="6">
        <v>12323.99</v>
      </c>
      <c r="E187" s="6">
        <v>11891.9</v>
      </c>
      <c r="F187" s="6">
        <v>11360.23</v>
      </c>
      <c r="G187" s="6">
        <v>11111.12</v>
      </c>
    </row>
    <row r="188" spans="3:7" ht="15.5" x14ac:dyDescent="0.35">
      <c r="C188" t="s">
        <v>203</v>
      </c>
    </row>
    <row r="189" spans="3:7" ht="15.5" x14ac:dyDescent="0.35">
      <c r="C189" t="s">
        <v>204</v>
      </c>
    </row>
    <row r="190" spans="3:7" ht="15.5" x14ac:dyDescent="0.35">
      <c r="C190" t="s">
        <v>205</v>
      </c>
      <c r="D190" s="5">
        <v>15582000000000</v>
      </c>
      <c r="E190" s="5">
        <v>15030000000000</v>
      </c>
      <c r="F190" s="5">
        <v>11669000000000</v>
      </c>
      <c r="G190" s="5">
        <v>11431000000000</v>
      </c>
    </row>
    <row r="191" spans="3:7" ht="15.5" x14ac:dyDescent="0.35">
      <c r="C191" t="s">
        <v>23</v>
      </c>
    </row>
    <row r="192" spans="3:7" ht="15.5" x14ac:dyDescent="0.35">
      <c r="C192" t="s">
        <v>20</v>
      </c>
    </row>
    <row r="193" spans="3:27" ht="15.5" x14ac:dyDescent="0.35">
      <c r="C193" t="s">
        <v>206</v>
      </c>
    </row>
    <row r="194" spans="3:27" ht="15.5" x14ac:dyDescent="0.35">
      <c r="C194" t="s">
        <v>207</v>
      </c>
      <c r="D194" s="5">
        <v>-194000000000</v>
      </c>
      <c r="E194" s="5">
        <v>-597000000000</v>
      </c>
      <c r="F194" s="5">
        <v>-357000000000</v>
      </c>
      <c r="G194" s="5">
        <v>973000000000</v>
      </c>
    </row>
    <row r="195" spans="3:27" ht="15.5" x14ac:dyDescent="0.35">
      <c r="C195" t="s">
        <v>208</v>
      </c>
      <c r="D195" s="5">
        <v>-28000000000</v>
      </c>
      <c r="E195" s="5">
        <v>-71000000000</v>
      </c>
      <c r="F195" s="5">
        <v>-32000000000</v>
      </c>
      <c r="G195" s="5">
        <v>-10000000000</v>
      </c>
    </row>
    <row r="196" spans="3:27" ht="15.5" x14ac:dyDescent="0.35">
      <c r="C196" t="s">
        <v>12</v>
      </c>
      <c r="D196" s="5">
        <v>-221000000000</v>
      </c>
      <c r="E196" s="5">
        <v>-669000000000</v>
      </c>
      <c r="F196" s="5">
        <v>-389000000000</v>
      </c>
      <c r="G196" s="5">
        <v>963000000000</v>
      </c>
    </row>
    <row r="197" spans="3:27" ht="15.5" x14ac:dyDescent="0.35">
      <c r="C197" t="s">
        <v>15</v>
      </c>
      <c r="D197" s="6">
        <v>-179.11</v>
      </c>
      <c r="E197" s="6">
        <v>-541.03</v>
      </c>
      <c r="F197" s="6">
        <v>-389.5</v>
      </c>
      <c r="G197" s="6">
        <v>962.97</v>
      </c>
    </row>
    <row r="198" spans="3:27" ht="15.5" x14ac:dyDescent="0.35">
      <c r="C198" t="s">
        <v>44</v>
      </c>
      <c r="I198" s="6">
        <v>1250.1500000000001</v>
      </c>
      <c r="J198" s="6">
        <v>1810.8</v>
      </c>
      <c r="K198" s="6">
        <v>1944.05</v>
      </c>
      <c r="L198" s="6">
        <v>1605.56</v>
      </c>
      <c r="M198" s="6">
        <v>1212.7</v>
      </c>
      <c r="N198" s="6">
        <v>1025.57</v>
      </c>
      <c r="O198" s="6">
        <v>2108.69</v>
      </c>
      <c r="P198" s="6">
        <v>1815.26</v>
      </c>
      <c r="Q198" s="6">
        <v>1409.15</v>
      </c>
      <c r="R198" s="6">
        <v>1009.35</v>
      </c>
      <c r="S198" s="6">
        <v>664.84</v>
      </c>
      <c r="T198" s="6">
        <v>792.16</v>
      </c>
      <c r="U198" s="6">
        <v>1707.2</v>
      </c>
      <c r="V198" s="6">
        <v>1418.64</v>
      </c>
      <c r="W198" s="6">
        <v>1583.32</v>
      </c>
      <c r="X198" s="6">
        <v>1467.91</v>
      </c>
      <c r="Y198" s="6">
        <v>1212.4000000000001</v>
      </c>
      <c r="Z198" s="6">
        <v>1020.23</v>
      </c>
      <c r="AA198" s="3">
        <v>559.71</v>
      </c>
    </row>
    <row r="199" spans="3:27" ht="15.5" x14ac:dyDescent="0.35">
      <c r="C199" t="s">
        <v>58</v>
      </c>
      <c r="I199" s="6">
        <v>6.88</v>
      </c>
      <c r="J199" s="6">
        <v>5.44</v>
      </c>
      <c r="K199" s="6">
        <v>5.63</v>
      </c>
      <c r="L199" s="6">
        <v>5.61</v>
      </c>
      <c r="M199" s="6">
        <v>6.35</v>
      </c>
      <c r="N199" s="6">
        <v>8.75</v>
      </c>
      <c r="O199" s="6">
        <v>4.93</v>
      </c>
      <c r="P199" s="6">
        <v>5.01</v>
      </c>
      <c r="Q199" s="6">
        <v>5.0599999999999996</v>
      </c>
      <c r="R199" s="6">
        <v>6.69</v>
      </c>
      <c r="S199" s="6">
        <v>5.22</v>
      </c>
      <c r="T199" s="6">
        <v>9.09</v>
      </c>
      <c r="U199" s="6">
        <v>4.74</v>
      </c>
      <c r="V199" s="6">
        <v>6.91</v>
      </c>
      <c r="W199" s="6">
        <v>8.02</v>
      </c>
      <c r="X199" s="6">
        <v>8.17</v>
      </c>
      <c r="Y199" s="6">
        <v>5.65</v>
      </c>
      <c r="Z199" s="6">
        <v>1.42</v>
      </c>
      <c r="AA199" s="3">
        <v>3.93</v>
      </c>
    </row>
    <row r="200" spans="3:27" ht="15.5" x14ac:dyDescent="0.35">
      <c r="C200" t="s">
        <v>61</v>
      </c>
      <c r="I200" s="6">
        <v>0.88</v>
      </c>
      <c r="J200" s="6">
        <v>0.84</v>
      </c>
      <c r="K200" s="6">
        <v>1.1499999999999999</v>
      </c>
      <c r="L200" s="6">
        <v>1.08</v>
      </c>
      <c r="M200" s="6">
        <v>0.89</v>
      </c>
      <c r="N200" s="6">
        <v>0.95</v>
      </c>
      <c r="O200" s="6">
        <v>0.92</v>
      </c>
      <c r="P200" s="6">
        <v>0.89</v>
      </c>
      <c r="Q200" s="6">
        <v>0.78</v>
      </c>
      <c r="R200" s="6">
        <v>0.8</v>
      </c>
      <c r="S200" s="6">
        <v>0.43</v>
      </c>
      <c r="T200" s="6">
        <v>0.87</v>
      </c>
      <c r="U200" s="5">
        <v>1</v>
      </c>
      <c r="V200" s="6">
        <v>1.45</v>
      </c>
      <c r="W200" s="6">
        <v>2.39</v>
      </c>
      <c r="X200" s="6">
        <v>3.08</v>
      </c>
      <c r="Y200" s="6">
        <v>1.74</v>
      </c>
      <c r="Z200" s="6">
        <v>0.43</v>
      </c>
      <c r="AA200" s="3">
        <v>0.89</v>
      </c>
    </row>
    <row r="201" spans="3:27" ht="15.5" x14ac:dyDescent="0.35">
      <c r="C201" t="s">
        <v>209</v>
      </c>
      <c r="I201" s="5">
        <v>2280040000000</v>
      </c>
      <c r="J201" s="5">
        <v>2488590000000</v>
      </c>
      <c r="K201" s="5">
        <v>2671800000000</v>
      </c>
      <c r="L201" s="5">
        <v>2247780000000</v>
      </c>
      <c r="M201" s="5">
        <v>1818400000000</v>
      </c>
      <c r="N201" s="5">
        <v>1692920000000</v>
      </c>
      <c r="O201" s="5">
        <v>2974730000000</v>
      </c>
      <c r="P201" s="5">
        <v>2577320000000</v>
      </c>
    </row>
    <row r="202" spans="3:27" ht="15.5" x14ac:dyDescent="0.35">
      <c r="C202" t="s">
        <v>210</v>
      </c>
      <c r="I202" s="6">
        <v>4.0099999999999997E-2</v>
      </c>
      <c r="J202" s="6">
        <v>4.7199999999999999E-2</v>
      </c>
      <c r="K202" s="6">
        <v>6.2699999999999992E-2</v>
      </c>
      <c r="L202" s="6">
        <v>6.4500000000000002E-2</v>
      </c>
      <c r="M202" s="6">
        <v>5.1100000000000007E-2</v>
      </c>
      <c r="N202" s="6">
        <v>3.5099999999999999E-2</v>
      </c>
      <c r="O202" s="6">
        <v>0.06</v>
      </c>
      <c r="P202" s="6">
        <v>5.7599999999999998E-2</v>
      </c>
      <c r="Q202" s="6">
        <v>4.7800000000000002E-2</v>
      </c>
      <c r="R202" s="6">
        <v>3.6499999999999998E-2</v>
      </c>
      <c r="S202" s="6">
        <v>2.4E-2</v>
      </c>
      <c r="T202" s="6">
        <v>2.6499999999999999E-2</v>
      </c>
      <c r="U202" s="6">
        <v>5.5099999999999996E-2</v>
      </c>
      <c r="V202" s="6">
        <v>5.57E-2</v>
      </c>
      <c r="W202" s="6">
        <v>9.3699999999999992E-2</v>
      </c>
      <c r="X202" s="6">
        <v>0.19320000000000001</v>
      </c>
      <c r="Y202" s="6">
        <v>0.28000000000000003</v>
      </c>
      <c r="Z202" s="6">
        <v>0.28399999999999997</v>
      </c>
      <c r="AA202" s="3">
        <v>0.16949999999999998</v>
      </c>
    </row>
    <row r="203" spans="3:27" ht="15.5" x14ac:dyDescent="0.35">
      <c r="C203" t="s">
        <v>211</v>
      </c>
      <c r="I203" s="6">
        <v>0.10279999999999999</v>
      </c>
      <c r="J203" s="6">
        <v>0.1245</v>
      </c>
      <c r="K203" s="6">
        <v>0.17489999999999997</v>
      </c>
      <c r="L203" s="6">
        <v>0.16</v>
      </c>
      <c r="M203" s="6">
        <v>0.13650000000000001</v>
      </c>
      <c r="N203" s="6">
        <v>0.12939999999999999</v>
      </c>
      <c r="O203" s="6">
        <v>0.26100000000000001</v>
      </c>
      <c r="P203" s="6">
        <v>0.25829999999999997</v>
      </c>
      <c r="Q203" s="6">
        <v>0.24530000000000002</v>
      </c>
      <c r="R203" s="6">
        <v>0.20280000000000001</v>
      </c>
      <c r="S203" s="6">
        <v>0.1525</v>
      </c>
      <c r="T203" s="6">
        <v>0.1948</v>
      </c>
      <c r="U203" s="6">
        <v>0.28350000000000003</v>
      </c>
      <c r="V203" s="6">
        <v>0.28170000000000001</v>
      </c>
      <c r="W203" s="6">
        <v>0.35810000000000003</v>
      </c>
      <c r="X203" s="6">
        <v>0.38679999999999998</v>
      </c>
      <c r="Y203" s="6">
        <v>0.45710000000000001</v>
      </c>
      <c r="Z203" s="6">
        <v>0.5232</v>
      </c>
      <c r="AA203" s="3">
        <v>0.45710000000000001</v>
      </c>
    </row>
    <row r="204" spans="3:27" ht="15.5" x14ac:dyDescent="0.35">
      <c r="C204" t="s">
        <v>212</v>
      </c>
      <c r="I204" s="6">
        <v>5.1699999999999996E-2</v>
      </c>
      <c r="J204" s="6">
        <v>6.59E-2</v>
      </c>
      <c r="K204" s="6">
        <v>8.8499999999999995E-2</v>
      </c>
      <c r="L204" s="6">
        <v>8.3900000000000002E-2</v>
      </c>
      <c r="M204" s="6">
        <v>6.0400000000000002E-2</v>
      </c>
      <c r="N204" s="6">
        <v>4.5899999999999996E-2</v>
      </c>
      <c r="O204" s="6">
        <v>8.6400000000000005E-2</v>
      </c>
      <c r="P204" s="6">
        <v>8.1500000000000003E-2</v>
      </c>
      <c r="Q204" s="6">
        <v>7.4299999999999991E-2</v>
      </c>
      <c r="R204" s="6">
        <v>6.2E-2</v>
      </c>
      <c r="S204" s="6">
        <v>3.1200000000000002E-2</v>
      </c>
      <c r="T204" s="6">
        <v>3.4799999999999998E-2</v>
      </c>
      <c r="U204" s="6">
        <v>8.09E-2</v>
      </c>
      <c r="V204" s="6">
        <v>8.9499999999999996E-2</v>
      </c>
      <c r="W204" s="6">
        <v>0.1724</v>
      </c>
      <c r="X204" s="6">
        <v>0.32390000000000002</v>
      </c>
      <c r="Y204" s="6">
        <v>0.41869999999999996</v>
      </c>
      <c r="Z204" s="6">
        <v>0.4118</v>
      </c>
      <c r="AA204" s="3">
        <v>0.48509999999999998</v>
      </c>
    </row>
    <row r="205" spans="3:27" ht="15.5" x14ac:dyDescent="0.35">
      <c r="C205" t="s">
        <v>213</v>
      </c>
    </row>
    <row r="206" spans="3:27" ht="15.5" x14ac:dyDescent="0.35">
      <c r="C206" t="s">
        <v>55</v>
      </c>
      <c r="I206" s="6">
        <v>0.71</v>
      </c>
      <c r="J206" s="6">
        <v>0.68</v>
      </c>
      <c r="K206" s="6">
        <v>0.99</v>
      </c>
      <c r="L206" s="6">
        <v>0.9</v>
      </c>
      <c r="M206" s="6">
        <v>0.87</v>
      </c>
      <c r="N206" s="6">
        <v>1.1299999999999999</v>
      </c>
      <c r="O206" s="6">
        <v>1.29</v>
      </c>
      <c r="P206" s="6">
        <v>1.29</v>
      </c>
      <c r="Q206" s="6">
        <v>1.24</v>
      </c>
      <c r="R206" s="6">
        <v>1.36</v>
      </c>
      <c r="S206" s="6">
        <v>0.8</v>
      </c>
      <c r="T206" s="6">
        <v>1.77</v>
      </c>
      <c r="U206" s="6">
        <v>1.35</v>
      </c>
      <c r="V206" s="6">
        <v>1.95</v>
      </c>
      <c r="W206" s="6">
        <v>2.87</v>
      </c>
      <c r="X206" s="6">
        <v>3.16</v>
      </c>
      <c r="Y206" s="6">
        <v>2.58</v>
      </c>
      <c r="Z206" s="6">
        <v>0.74</v>
      </c>
      <c r="AA206" s="3">
        <v>1.8</v>
      </c>
    </row>
    <row r="207" spans="3:27" ht="15.5" x14ac:dyDescent="0.35">
      <c r="C207" t="s">
        <v>52</v>
      </c>
      <c r="I207" s="6">
        <v>12162.49</v>
      </c>
      <c r="J207" s="6">
        <v>14549.03</v>
      </c>
      <c r="K207" s="6">
        <v>11112.19</v>
      </c>
      <c r="L207" s="6">
        <v>10032.39</v>
      </c>
      <c r="M207" s="6">
        <v>8887.01</v>
      </c>
      <c r="N207" s="6">
        <v>7925.27</v>
      </c>
      <c r="O207" s="6">
        <v>8078.8</v>
      </c>
      <c r="P207" s="6">
        <v>7028.2</v>
      </c>
      <c r="Q207" s="6">
        <v>5745.41</v>
      </c>
      <c r="R207" s="6">
        <v>4977.2</v>
      </c>
      <c r="S207" s="6">
        <v>4360.79</v>
      </c>
      <c r="T207" s="6">
        <v>4067.57</v>
      </c>
      <c r="U207" s="6">
        <v>6021.98</v>
      </c>
      <c r="V207" s="6">
        <v>5035.7700000000004</v>
      </c>
      <c r="W207" s="6">
        <v>4421.37</v>
      </c>
      <c r="X207" s="6">
        <v>3794.76</v>
      </c>
      <c r="Y207" s="6">
        <v>2652.4</v>
      </c>
      <c r="Z207" s="5">
        <v>1950</v>
      </c>
      <c r="AA207" s="2">
        <v>1224.6099999999999</v>
      </c>
    </row>
    <row r="208" spans="3:27" ht="15.5" x14ac:dyDescent="0.35">
      <c r="C208" t="s">
        <v>214</v>
      </c>
      <c r="I208" s="6">
        <v>0.72</v>
      </c>
      <c r="J208" s="6">
        <v>0.69</v>
      </c>
      <c r="K208" s="5">
        <v>1</v>
      </c>
      <c r="L208" s="6">
        <v>0.91</v>
      </c>
      <c r="M208" s="6">
        <v>0.88</v>
      </c>
      <c r="N208" s="6">
        <v>1.1599999999999999</v>
      </c>
      <c r="O208" s="6">
        <v>1.31</v>
      </c>
      <c r="P208" s="6">
        <v>1.32</v>
      </c>
      <c r="Q208" s="6">
        <v>1.26</v>
      </c>
      <c r="R208" s="6">
        <v>1.38</v>
      </c>
      <c r="S208" s="6">
        <v>0.81</v>
      </c>
      <c r="T208" s="6">
        <v>1.8</v>
      </c>
      <c r="U208" s="6">
        <v>1.36</v>
      </c>
      <c r="V208" s="6">
        <v>1.96</v>
      </c>
      <c r="W208" s="6">
        <v>2.89</v>
      </c>
      <c r="X208" s="6">
        <v>3.19</v>
      </c>
      <c r="Y208" s="6">
        <v>2.58</v>
      </c>
      <c r="Z208" s="6">
        <v>0.74</v>
      </c>
      <c r="AA208" s="3">
        <v>1.8</v>
      </c>
    </row>
    <row r="209" spans="2:27" ht="15.5" x14ac:dyDescent="0.35">
      <c r="C209" t="s">
        <v>215</v>
      </c>
      <c r="I209" s="6">
        <v>11891.9</v>
      </c>
      <c r="J209" s="6">
        <v>14203.71</v>
      </c>
      <c r="K209" s="6">
        <v>10991.53</v>
      </c>
      <c r="L209" s="6">
        <v>9903.66</v>
      </c>
      <c r="M209" s="6">
        <v>8717.7099999999991</v>
      </c>
      <c r="N209" s="6">
        <v>7738.73</v>
      </c>
      <c r="O209" s="6">
        <v>7918.3</v>
      </c>
      <c r="P209" s="6">
        <v>6908.37</v>
      </c>
      <c r="Q209" s="6">
        <v>5639.37</v>
      </c>
      <c r="R209" s="6">
        <v>4896.8500000000004</v>
      </c>
      <c r="S209" s="6">
        <v>4286.8</v>
      </c>
      <c r="T209" s="6">
        <v>4005.39</v>
      </c>
      <c r="U209" s="6">
        <v>5974.35</v>
      </c>
      <c r="V209" s="6">
        <v>4994.72</v>
      </c>
      <c r="W209" s="6">
        <v>4392.8599999999997</v>
      </c>
      <c r="X209" s="6">
        <v>3759.92</v>
      </c>
      <c r="Y209" s="6">
        <v>2652.4</v>
      </c>
      <c r="Z209" s="5">
        <v>1950</v>
      </c>
      <c r="AA209" s="2">
        <v>1224.6099999999999</v>
      </c>
    </row>
    <row r="210" spans="2:27" ht="15.5" x14ac:dyDescent="0.35">
      <c r="C210" t="s">
        <v>216</v>
      </c>
    </row>
    <row r="211" spans="2:27" ht="15.5" x14ac:dyDescent="0.35">
      <c r="C211" t="s">
        <v>217</v>
      </c>
    </row>
    <row r="212" spans="2:27" ht="15.5" x14ac:dyDescent="0.35">
      <c r="C212" t="s">
        <v>25</v>
      </c>
    </row>
    <row r="213" spans="2:27" ht="15.5" x14ac:dyDescent="0.35">
      <c r="C213" t="s">
        <v>22</v>
      </c>
    </row>
    <row r="214" spans="2:27" ht="15.5" x14ac:dyDescent="0.35">
      <c r="C214" t="s">
        <v>218</v>
      </c>
    </row>
    <row r="215" spans="2:27" ht="15.5" x14ac:dyDescent="0.35">
      <c r="C215" t="s">
        <v>219</v>
      </c>
      <c r="I215" s="5">
        <v>454000000000</v>
      </c>
      <c r="J215" s="5">
        <v>461000000000</v>
      </c>
      <c r="K215" s="5">
        <v>-4052000000000</v>
      </c>
      <c r="L215" s="5">
        <v>819000000000</v>
      </c>
      <c r="M215" s="5">
        <v>4066000000000</v>
      </c>
      <c r="N215" s="5">
        <v>8453000000000</v>
      </c>
      <c r="O215" s="5">
        <v>1179000000000</v>
      </c>
      <c r="P215" s="5">
        <v>-656000000000</v>
      </c>
      <c r="Q215" s="5">
        <v>1006000000000</v>
      </c>
      <c r="R215" s="5">
        <v>2542000000000</v>
      </c>
      <c r="S215" s="5">
        <v>2657000000000</v>
      </c>
      <c r="T215" s="5">
        <v>-1032000000000</v>
      </c>
      <c r="U215" s="5">
        <v>-1538000000000</v>
      </c>
      <c r="V215" s="5">
        <v>-3136000000000</v>
      </c>
      <c r="W215" s="5">
        <v>-9907000000000</v>
      </c>
      <c r="X215" s="5">
        <v>-9505000000000</v>
      </c>
      <c r="Y215" s="5">
        <v>-1377000000000</v>
      </c>
      <c r="Z215" s="5">
        <v>-3068000000000</v>
      </c>
      <c r="AA215" s="2">
        <v>-1830000000000</v>
      </c>
    </row>
    <row r="216" spans="2:27" ht="15.5" x14ac:dyDescent="0.35">
      <c r="C216" t="s">
        <v>220</v>
      </c>
      <c r="I216" s="5">
        <v>-251000000000</v>
      </c>
      <c r="J216" s="5">
        <v>-269000000000</v>
      </c>
      <c r="K216" s="5">
        <v>-149000000000</v>
      </c>
      <c r="L216" s="5">
        <v>-48000000000</v>
      </c>
      <c r="M216" s="5">
        <v>-70000000000</v>
      </c>
      <c r="N216" s="5">
        <v>-135000000000</v>
      </c>
      <c r="O216" s="5">
        <v>-155000000000</v>
      </c>
      <c r="P216" s="5">
        <v>-151000000000</v>
      </c>
      <c r="Q216" s="5">
        <v>-96000000000</v>
      </c>
      <c r="R216" s="5">
        <v>-88000000000</v>
      </c>
      <c r="S216" s="5">
        <v>-78000000000</v>
      </c>
      <c r="T216" s="5">
        <v>-146000000000</v>
      </c>
      <c r="U216" s="5">
        <v>-102000000000</v>
      </c>
      <c r="V216" s="5">
        <v>-117000000000</v>
      </c>
      <c r="W216" s="5">
        <v>-143000000000</v>
      </c>
      <c r="X216" s="5">
        <v>-91000000000</v>
      </c>
      <c r="Y216" s="5">
        <v>-40000000000</v>
      </c>
      <c r="Z216" s="5">
        <v>-73000000000</v>
      </c>
      <c r="AA216" s="2">
        <v>-67000000000</v>
      </c>
    </row>
    <row r="217" spans="2:27" ht="15.5" x14ac:dyDescent="0.35">
      <c r="C217" t="s">
        <v>14</v>
      </c>
      <c r="I217" s="5">
        <v>203000000000</v>
      </c>
      <c r="J217" s="5">
        <v>192000000000</v>
      </c>
      <c r="K217" s="5">
        <v>-4201000000000</v>
      </c>
      <c r="L217" s="5">
        <v>772000000000</v>
      </c>
      <c r="M217" s="5">
        <v>3996000000000</v>
      </c>
      <c r="N217" s="5">
        <v>8318000000000</v>
      </c>
      <c r="O217" s="5">
        <v>1024000000000</v>
      </c>
      <c r="P217" s="5">
        <v>-807000000000</v>
      </c>
      <c r="Q217" s="5">
        <v>910000000000</v>
      </c>
      <c r="R217" s="5">
        <v>2453000000000</v>
      </c>
      <c r="S217" s="5">
        <v>2580000000000</v>
      </c>
      <c r="T217" s="5">
        <v>-1178000000000</v>
      </c>
      <c r="U217" s="5">
        <v>-1640000000000</v>
      </c>
      <c r="V217" s="5">
        <v>-3253000000000</v>
      </c>
      <c r="W217" s="5">
        <v>-10050000000000</v>
      </c>
      <c r="X217" s="5">
        <v>-9596000000000</v>
      </c>
      <c r="Y217" s="5">
        <v>-1417000000000</v>
      </c>
      <c r="Z217" s="5">
        <v>-3141000000000</v>
      </c>
      <c r="AA217" s="2">
        <v>-1898000000000</v>
      </c>
    </row>
    <row r="218" spans="2:27" ht="15.5" x14ac:dyDescent="0.35">
      <c r="C218" t="s">
        <v>16</v>
      </c>
      <c r="I218" s="6">
        <v>164.12</v>
      </c>
      <c r="J218" s="6">
        <v>192.35</v>
      </c>
      <c r="K218" s="6">
        <v>-4201.05</v>
      </c>
      <c r="L218" s="6">
        <v>771.66</v>
      </c>
      <c r="M218" s="6">
        <v>3996.22</v>
      </c>
      <c r="N218" s="6">
        <v>8318.07</v>
      </c>
      <c r="O218" s="6">
        <v>1024.0999999999999</v>
      </c>
      <c r="P218" s="6">
        <v>-806.93</v>
      </c>
      <c r="Q218" s="6">
        <v>910.24</v>
      </c>
      <c r="R218" s="6">
        <v>2453.33</v>
      </c>
      <c r="S218" s="6">
        <v>2579.71</v>
      </c>
      <c r="T218" s="6">
        <v>-1177.69</v>
      </c>
      <c r="U218" s="6">
        <v>-1640.46</v>
      </c>
      <c r="V218" s="6">
        <v>-3253.03</v>
      </c>
      <c r="W218" s="6">
        <v>-10050.07</v>
      </c>
      <c r="X218" s="6">
        <v>-9595.89</v>
      </c>
      <c r="Y218" s="6">
        <v>-1417.04</v>
      </c>
      <c r="Z218" s="6">
        <v>-3141.27</v>
      </c>
      <c r="AA218" s="2">
        <v>-1897.53</v>
      </c>
    </row>
    <row r="220" spans="2:27" ht="15.5" x14ac:dyDescent="0.35">
      <c r="B220" t="s">
        <v>221</v>
      </c>
      <c r="C220" t="s">
        <v>222</v>
      </c>
      <c r="D220" s="5">
        <v>484000000000</v>
      </c>
      <c r="E220" s="5">
        <v>606000000000</v>
      </c>
      <c r="F220" s="5">
        <v>337000000000</v>
      </c>
      <c r="G220" s="5">
        <v>216000000000</v>
      </c>
      <c r="H220" s="5">
        <v>1937000000000</v>
      </c>
      <c r="I220" s="5">
        <v>1545000000000</v>
      </c>
      <c r="J220" s="5">
        <v>1811000000000</v>
      </c>
      <c r="K220" s="5">
        <v>1944000000000</v>
      </c>
      <c r="L220" s="5">
        <v>1606000000000</v>
      </c>
      <c r="M220" s="5">
        <v>1213000000000</v>
      </c>
      <c r="N220" s="5">
        <v>1026000000000</v>
      </c>
      <c r="O220" s="5">
        <v>2109000000000</v>
      </c>
      <c r="P220" s="5">
        <v>1815000000000</v>
      </c>
      <c r="Q220" s="5">
        <v>1409000000000</v>
      </c>
    </row>
    <row r="221" spans="2:27" ht="15.5" x14ac:dyDescent="0.35">
      <c r="C221" t="s">
        <v>223</v>
      </c>
      <c r="H221" s="5">
        <v>1643000000000</v>
      </c>
      <c r="I221" s="5">
        <v>1545000000000</v>
      </c>
      <c r="J221" s="5">
        <v>1811000000000</v>
      </c>
      <c r="K221" s="5">
        <v>1944000000000</v>
      </c>
      <c r="L221" s="5">
        <v>1606000000000</v>
      </c>
      <c r="M221" s="5">
        <v>1213000000000</v>
      </c>
      <c r="N221" s="5">
        <v>1026000000000</v>
      </c>
      <c r="O221" s="5">
        <v>2109000000000</v>
      </c>
      <c r="P221" s="5">
        <v>1815000000000</v>
      </c>
      <c r="Q221" s="5">
        <v>1409000000000</v>
      </c>
    </row>
    <row r="222" spans="2:27" ht="15.5" x14ac:dyDescent="0.35">
      <c r="C222" t="s">
        <v>224</v>
      </c>
      <c r="H222" s="5">
        <v>630</v>
      </c>
      <c r="I222" s="5">
        <v>630</v>
      </c>
      <c r="J222" s="5">
        <v>703</v>
      </c>
      <c r="K222" s="5">
        <v>972</v>
      </c>
      <c r="L222" s="5">
        <v>803</v>
      </c>
      <c r="M222" s="5">
        <v>607</v>
      </c>
      <c r="N222" s="5">
        <v>513</v>
      </c>
      <c r="O222" s="6">
        <v>1054.5</v>
      </c>
      <c r="P222" s="5">
        <v>908</v>
      </c>
      <c r="Q222" s="6">
        <v>704.5</v>
      </c>
    </row>
    <row r="223" spans="2:27" ht="15.5" x14ac:dyDescent="0.35">
      <c r="C223" t="s">
        <v>63</v>
      </c>
      <c r="H223" s="6">
        <v>0.40200000000000002</v>
      </c>
      <c r="I223" s="6">
        <v>0.50390000000000001</v>
      </c>
      <c r="J223" s="6">
        <v>0.61759999999999993</v>
      </c>
      <c r="K223" s="6">
        <v>0.5</v>
      </c>
      <c r="L223" s="6">
        <v>0.50009999999999999</v>
      </c>
      <c r="M223" s="6">
        <v>0.50049999999999994</v>
      </c>
      <c r="N223" s="6">
        <v>0.50019999999999998</v>
      </c>
      <c r="O223" s="6">
        <v>0.50009999999999999</v>
      </c>
      <c r="P223" s="6">
        <v>0.50019999999999998</v>
      </c>
      <c r="Q223" s="6">
        <v>0.49990000000000001</v>
      </c>
    </row>
    <row r="224" spans="2:27" ht="15.5" x14ac:dyDescent="0.35">
      <c r="C224" t="s">
        <v>225</v>
      </c>
      <c r="H224" s="6">
        <v>7.8799999999999995E-2</v>
      </c>
      <c r="I224" s="6">
        <v>6.9199999999999998E-2</v>
      </c>
      <c r="J224" s="6">
        <v>7.5800000000000006E-2</v>
      </c>
      <c r="K224" s="6">
        <v>6.8099999999999994E-2</v>
      </c>
      <c r="L224" s="6">
        <v>7.5899999999999995E-2</v>
      </c>
      <c r="M224" s="6">
        <v>6.8600000000000008E-2</v>
      </c>
      <c r="N224" s="6">
        <v>6.1799999999999994E-2</v>
      </c>
      <c r="O224" s="6">
        <v>0.1318</v>
      </c>
      <c r="P224" s="6">
        <v>8.4900000000000003E-2</v>
      </c>
      <c r="Q224" s="6">
        <v>7.5800000000000006E-2</v>
      </c>
    </row>
    <row r="225" spans="3:17" ht="15.5" x14ac:dyDescent="0.35">
      <c r="C225" t="s">
        <v>43</v>
      </c>
      <c r="D225" s="6">
        <v>391.75</v>
      </c>
      <c r="E225" s="6">
        <v>490.64</v>
      </c>
      <c r="F225" s="6">
        <v>272.64999999999998</v>
      </c>
      <c r="G225" s="6">
        <v>174.7</v>
      </c>
      <c r="H225" s="6">
        <v>1567.02</v>
      </c>
      <c r="I225" s="6">
        <v>1250.1500000000001</v>
      </c>
      <c r="J225" s="6">
        <v>1465.28</v>
      </c>
      <c r="K225" s="6">
        <v>1573.1</v>
      </c>
      <c r="L225" s="6">
        <v>1299.2</v>
      </c>
      <c r="M225" s="6">
        <v>981.31</v>
      </c>
      <c r="N225" s="6">
        <v>829.88</v>
      </c>
      <c r="O225" s="6">
        <v>1706.33</v>
      </c>
      <c r="P225" s="6">
        <v>1468.89</v>
      </c>
      <c r="Q225" s="6">
        <v>1140.27</v>
      </c>
    </row>
    <row r="226" spans="3:17" ht="15.5" x14ac:dyDescent="0.35">
      <c r="C226" t="s">
        <v>226</v>
      </c>
      <c r="H226" s="6">
        <v>1329.75</v>
      </c>
      <c r="I226" s="6">
        <v>1250.1500000000001</v>
      </c>
      <c r="J226" s="6">
        <v>1465.28</v>
      </c>
      <c r="K226" s="6">
        <v>1573.1</v>
      </c>
      <c r="L226" s="6">
        <v>1299.2</v>
      </c>
      <c r="M226" s="6">
        <v>981.31</v>
      </c>
      <c r="N226" s="6">
        <v>829.88</v>
      </c>
      <c r="O226" s="6">
        <v>1706.33</v>
      </c>
      <c r="P226" s="6">
        <v>1468.89</v>
      </c>
      <c r="Q226" s="6">
        <v>1140.27</v>
      </c>
    </row>
    <row r="227" spans="3:17" ht="15.5" x14ac:dyDescent="0.35">
      <c r="C227" t="s">
        <v>65</v>
      </c>
      <c r="H227" s="5">
        <v>630</v>
      </c>
      <c r="I227" s="5">
        <v>630</v>
      </c>
      <c r="J227" s="5">
        <v>703</v>
      </c>
      <c r="K227" s="5">
        <v>972</v>
      </c>
      <c r="L227" s="5">
        <v>803</v>
      </c>
      <c r="M227" s="5">
        <v>607</v>
      </c>
      <c r="N227" s="5">
        <v>513</v>
      </c>
      <c r="O227" s="6">
        <v>1054.5</v>
      </c>
      <c r="P227" s="5">
        <v>908</v>
      </c>
      <c r="Q227" s="6">
        <v>704.5</v>
      </c>
    </row>
    <row r="228" spans="3:17" ht="15.5" x14ac:dyDescent="0.35">
      <c r="C228" t="s">
        <v>227</v>
      </c>
      <c r="H228" s="6">
        <v>0.40200000000000002</v>
      </c>
      <c r="I228" s="6">
        <v>0.50390000000000001</v>
      </c>
      <c r="J228" s="6">
        <v>0.61759999999999993</v>
      </c>
      <c r="K228" s="6">
        <v>0.5</v>
      </c>
      <c r="L228" s="6">
        <v>0.50009999999999999</v>
      </c>
      <c r="M228" s="6">
        <v>0.50049999999999994</v>
      </c>
      <c r="N228" s="6">
        <v>0.50019999999999998</v>
      </c>
      <c r="O228" s="6">
        <v>0.50009999999999999</v>
      </c>
      <c r="P228" s="6">
        <v>0.50019999999999998</v>
      </c>
      <c r="Q228" s="6">
        <v>0.49990000000000001</v>
      </c>
    </row>
    <row r="229" spans="3:17" ht="15.5" x14ac:dyDescent="0.35">
      <c r="C229" t="s">
        <v>228</v>
      </c>
      <c r="H229" s="6">
        <v>7.8799999999999995E-2</v>
      </c>
      <c r="I229" s="6">
        <v>6.9199999999999998E-2</v>
      </c>
      <c r="J229" s="6">
        <v>7.5800000000000006E-2</v>
      </c>
      <c r="K229" s="6">
        <v>6.8099999999999994E-2</v>
      </c>
      <c r="L229" s="6">
        <v>7.5899999999999995E-2</v>
      </c>
      <c r="M229" s="6">
        <v>6.8600000000000008E-2</v>
      </c>
      <c r="N229" s="6">
        <v>6.1799999999999994E-2</v>
      </c>
      <c r="O229" s="6">
        <v>0.1318</v>
      </c>
      <c r="P229" s="6">
        <v>8.4900000000000003E-2</v>
      </c>
      <c r="Q229" s="6">
        <v>7.5800000000000006E-2</v>
      </c>
    </row>
    <row r="230" spans="3:17" ht="15.5" x14ac:dyDescent="0.35">
      <c r="C230" t="s">
        <v>229</v>
      </c>
      <c r="D230" s="5">
        <v>3210000000000</v>
      </c>
      <c r="E230" s="5">
        <v>5013000000000</v>
      </c>
      <c r="F230" s="5">
        <v>2399000000000</v>
      </c>
      <c r="G230" s="5">
        <v>1723000000000</v>
      </c>
      <c r="H230" s="5">
        <v>12842000000000</v>
      </c>
      <c r="I230" s="5">
        <v>12129000000000</v>
      </c>
      <c r="J230" s="5">
        <v>11788000000000</v>
      </c>
      <c r="K230" s="5">
        <v>9508000000000</v>
      </c>
      <c r="L230" s="5">
        <v>8340000000000</v>
      </c>
      <c r="M230" s="5">
        <v>8653000000000</v>
      </c>
      <c r="N230" s="5">
        <v>9435000000000</v>
      </c>
      <c r="O230" s="5">
        <v>11338000000000</v>
      </c>
      <c r="P230" s="5">
        <v>10184000000000</v>
      </c>
      <c r="Q230" s="5">
        <v>9137000000000</v>
      </c>
    </row>
    <row r="231" spans="3:17" ht="15.5" x14ac:dyDescent="0.35">
      <c r="C231" t="s">
        <v>230</v>
      </c>
      <c r="H231" s="5">
        <v>12346000000000</v>
      </c>
      <c r="I231" s="5">
        <v>12129000000000</v>
      </c>
      <c r="J231" s="5">
        <v>11788000000000</v>
      </c>
      <c r="K231" s="5">
        <v>9508000000000</v>
      </c>
      <c r="L231" s="5">
        <v>8340000000000</v>
      </c>
      <c r="M231" s="5">
        <v>8653000000000</v>
      </c>
      <c r="N231" s="5">
        <v>9435000000000</v>
      </c>
      <c r="O231" s="5">
        <v>11338000000000</v>
      </c>
      <c r="P231" s="5">
        <v>10184000000000</v>
      </c>
      <c r="Q231" s="5">
        <v>9137000000000</v>
      </c>
    </row>
    <row r="232" spans="3:17" ht="15.5" x14ac:dyDescent="0.35">
      <c r="C232" t="s">
        <v>231</v>
      </c>
      <c r="H232" s="5">
        <v>630</v>
      </c>
      <c r="I232" s="5">
        <v>630</v>
      </c>
      <c r="J232" s="5">
        <v>703</v>
      </c>
      <c r="K232" s="5">
        <v>972</v>
      </c>
      <c r="L232" s="5">
        <v>803</v>
      </c>
      <c r="M232" s="5">
        <v>607</v>
      </c>
      <c r="N232" s="5">
        <v>513</v>
      </c>
      <c r="O232" s="6">
        <v>1054.5</v>
      </c>
      <c r="P232" s="5">
        <v>908</v>
      </c>
      <c r="Q232" s="6">
        <v>704.5</v>
      </c>
    </row>
    <row r="233" spans="3:17" ht="15.5" x14ac:dyDescent="0.35">
      <c r="C233" t="s">
        <v>232</v>
      </c>
      <c r="H233" s="6">
        <v>0.40200000000000002</v>
      </c>
      <c r="I233" s="6">
        <v>0.50390000000000001</v>
      </c>
      <c r="J233" s="6">
        <v>0.61759999999999993</v>
      </c>
      <c r="K233" s="6">
        <v>0.5</v>
      </c>
      <c r="L233" s="6">
        <v>0.50009999999999999</v>
      </c>
      <c r="M233" s="6">
        <v>0.50049999999999994</v>
      </c>
      <c r="N233" s="6">
        <v>0.50019999999999998</v>
      </c>
      <c r="O233" s="6">
        <v>0.50009999999999999</v>
      </c>
      <c r="P233" s="6">
        <v>0.50019999999999998</v>
      </c>
      <c r="Q233" s="6">
        <v>0.49990000000000001</v>
      </c>
    </row>
    <row r="234" spans="3:17" ht="15.5" x14ac:dyDescent="0.35">
      <c r="C234" t="s">
        <v>233</v>
      </c>
      <c r="H234" s="6">
        <v>7.8799999999999995E-2</v>
      </c>
      <c r="I234" s="6">
        <v>6.9199999999999998E-2</v>
      </c>
      <c r="J234" s="6">
        <v>7.5800000000000006E-2</v>
      </c>
      <c r="K234" s="6">
        <v>6.8099999999999994E-2</v>
      </c>
      <c r="L234" s="6">
        <v>7.5899999999999995E-2</v>
      </c>
      <c r="M234" s="6">
        <v>6.8600000000000008E-2</v>
      </c>
      <c r="N234" s="6">
        <v>6.1799999999999994E-2</v>
      </c>
      <c r="O234" s="6">
        <v>0.1318</v>
      </c>
      <c r="P234" s="6">
        <v>8.4900000000000003E-2</v>
      </c>
      <c r="Q234" s="6">
        <v>7.5800000000000006E-2</v>
      </c>
    </row>
    <row r="235" spans="3:17" ht="15.5" x14ac:dyDescent="0.35">
      <c r="C235" t="s">
        <v>234</v>
      </c>
      <c r="I235" s="6">
        <v>5.1100000000000003</v>
      </c>
    </row>
    <row r="236" spans="3:17" ht="15.5" x14ac:dyDescent="0.35">
      <c r="C236" t="s">
        <v>235</v>
      </c>
      <c r="I236" s="6">
        <v>6.02</v>
      </c>
    </row>
    <row r="237" spans="3:17" ht="15.5" x14ac:dyDescent="0.35">
      <c r="C237" t="s">
        <v>236</v>
      </c>
      <c r="I237" s="6">
        <v>7.42</v>
      </c>
    </row>
    <row r="238" spans="3:17" ht="15.5" x14ac:dyDescent="0.35">
      <c r="C238" t="s">
        <v>237</v>
      </c>
      <c r="I238" s="6">
        <v>0.16620000000000001</v>
      </c>
    </row>
    <row r="239" spans="3:17" ht="15.5" x14ac:dyDescent="0.35">
      <c r="C239" t="s">
        <v>238</v>
      </c>
      <c r="I239" s="6">
        <v>0.8</v>
      </c>
    </row>
    <row r="240" spans="3:17" ht="15.5" x14ac:dyDescent="0.35">
      <c r="C240" t="s">
        <v>239</v>
      </c>
      <c r="I240" s="6">
        <v>0.63</v>
      </c>
    </row>
    <row r="241" spans="3:9" ht="15.5" x14ac:dyDescent="0.35">
      <c r="C241" t="s">
        <v>240</v>
      </c>
      <c r="I241" s="6">
        <v>-56.47</v>
      </c>
    </row>
    <row r="242" spans="3:9" ht="15.5" x14ac:dyDescent="0.35">
      <c r="C242" t="s">
        <v>241</v>
      </c>
      <c r="I242" s="6">
        <v>-31.24</v>
      </c>
    </row>
    <row r="243" spans="3:9" ht="15.5" x14ac:dyDescent="0.35">
      <c r="C243" t="s">
        <v>242</v>
      </c>
      <c r="I243" s="6">
        <v>15.28</v>
      </c>
    </row>
    <row r="244" spans="3:9" ht="15.5" x14ac:dyDescent="0.35">
      <c r="C244" t="s">
        <v>243</v>
      </c>
      <c r="I244" s="6">
        <v>13.36</v>
      </c>
    </row>
    <row r="245" spans="3:9" ht="15.5" x14ac:dyDescent="0.35">
      <c r="C245" t="s">
        <v>244</v>
      </c>
      <c r="I245" s="6">
        <v>-0.19</v>
      </c>
    </row>
    <row r="246" spans="3:9" ht="15.5" x14ac:dyDescent="0.35">
      <c r="C246" t="s">
        <v>245</v>
      </c>
      <c r="I246" s="6">
        <v>-0.75</v>
      </c>
    </row>
    <row r="247" spans="3:9" ht="15.5" x14ac:dyDescent="0.35">
      <c r="C247" t="s">
        <v>246</v>
      </c>
      <c r="I247" s="6">
        <v>1329.75</v>
      </c>
    </row>
    <row r="248" spans="3:9" ht="15.5" x14ac:dyDescent="0.35">
      <c r="C248" t="s">
        <v>247</v>
      </c>
      <c r="I248" s="6">
        <v>1567.02</v>
      </c>
    </row>
    <row r="249" spans="3:9" ht="15.5" x14ac:dyDescent="0.35">
      <c r="C249" t="s">
        <v>248</v>
      </c>
      <c r="I249" s="6">
        <v>9990.23</v>
      </c>
    </row>
    <row r="250" spans="3:9" ht="15.5" x14ac:dyDescent="0.35">
      <c r="C250" t="s">
        <v>249</v>
      </c>
      <c r="D250" s="6">
        <v>845.2</v>
      </c>
    </row>
    <row r="251" spans="3:9" ht="15.5" x14ac:dyDescent="0.35">
      <c r="C251" t="s">
        <v>250</v>
      </c>
      <c r="I251" s="6">
        <v>12609.04</v>
      </c>
    </row>
    <row r="252" spans="3:9" ht="15.5" x14ac:dyDescent="0.35">
      <c r="C252" t="s">
        <v>251</v>
      </c>
      <c r="I252" s="6">
        <v>-256.10000000000002</v>
      </c>
    </row>
    <row r="253" spans="3:9" ht="15.5" x14ac:dyDescent="0.35">
      <c r="C253" t="s">
        <v>254</v>
      </c>
      <c r="D253" s="6">
        <v>1.51</v>
      </c>
    </row>
    <row r="254" spans="3:9" ht="15.5" x14ac:dyDescent="0.35">
      <c r="C254" t="s">
        <v>255</v>
      </c>
      <c r="D254" s="6">
        <v>0.75</v>
      </c>
    </row>
    <row r="255" spans="3:9" ht="15.5" x14ac:dyDescent="0.35">
      <c r="C255" t="s">
        <v>256</v>
      </c>
      <c r="D255" s="6">
        <v>1.55</v>
      </c>
    </row>
    <row r="256" spans="3:9" ht="15.5" x14ac:dyDescent="0.35">
      <c r="C256" t="s">
        <v>257</v>
      </c>
      <c r="D256" s="6">
        <v>0.59</v>
      </c>
    </row>
    <row r="257" spans="3:9" ht="15.5" x14ac:dyDescent="0.35">
      <c r="C257" t="s">
        <v>258</v>
      </c>
      <c r="D257" s="6">
        <v>2.5499999999999998</v>
      </c>
    </row>
    <row r="258" spans="3:9" ht="15.5" x14ac:dyDescent="0.35">
      <c r="C258" t="s">
        <v>12</v>
      </c>
      <c r="D258" s="5">
        <v>-221000000000</v>
      </c>
    </row>
    <row r="259" spans="3:9" ht="15.5" x14ac:dyDescent="0.35">
      <c r="C259" t="s">
        <v>260</v>
      </c>
      <c r="I259" s="6">
        <v>2.08</v>
      </c>
    </row>
    <row r="260" spans="3:9" ht="15.5" x14ac:dyDescent="0.35">
      <c r="C260" t="s">
        <v>261</v>
      </c>
      <c r="I260" s="6">
        <v>4.1299999999999996E-2</v>
      </c>
    </row>
    <row r="261" spans="3:9" ht="15.5" x14ac:dyDescent="0.35">
      <c r="C261" t="s">
        <v>262</v>
      </c>
      <c r="I261" s="6">
        <v>0.10550000000000001</v>
      </c>
    </row>
    <row r="262" spans="3:9" ht="15.5" x14ac:dyDescent="0.35">
      <c r="C262" t="s">
        <v>263</v>
      </c>
      <c r="I262" s="6">
        <v>5.4100000000000002E-2</v>
      </c>
    </row>
    <row r="263" spans="3:9" ht="15.5" x14ac:dyDescent="0.35">
      <c r="C263" t="s">
        <v>264</v>
      </c>
      <c r="I263" s="6">
        <v>4.4000000000000004E-2</v>
      </c>
    </row>
    <row r="264" spans="3:9" ht="15.5" x14ac:dyDescent="0.35">
      <c r="C264" t="s">
        <v>269</v>
      </c>
      <c r="I264" s="6">
        <v>0.32</v>
      </c>
    </row>
    <row r="265" spans="3:9" ht="15.5" x14ac:dyDescent="0.35">
      <c r="C265" t="s">
        <v>39</v>
      </c>
      <c r="I265" s="5">
        <v>9886000000000</v>
      </c>
    </row>
    <row r="266" spans="3:9" ht="15.5" x14ac:dyDescent="0.35">
      <c r="C266" t="s">
        <v>271</v>
      </c>
      <c r="I266" s="5">
        <v>32343000000000</v>
      </c>
    </row>
    <row r="267" spans="3:9" ht="15.5" x14ac:dyDescent="0.35">
      <c r="C267" t="s">
        <v>272</v>
      </c>
      <c r="I267" s="5">
        <v>1240000000</v>
      </c>
    </row>
    <row r="268" spans="3:9" ht="15.5" x14ac:dyDescent="0.35">
      <c r="C268" t="s">
        <v>273</v>
      </c>
      <c r="I268" s="6">
        <v>5.4400000000000004E-2</v>
      </c>
    </row>
    <row r="269" spans="3:9" ht="15.5" x14ac:dyDescent="0.35">
      <c r="C269" t="s">
        <v>275</v>
      </c>
      <c r="D269" s="6">
        <v>0.19260000000000002</v>
      </c>
    </row>
    <row r="270" spans="3:9" ht="15.5" x14ac:dyDescent="0.35">
      <c r="C270" t="s">
        <v>276</v>
      </c>
      <c r="D270" s="6">
        <v>0.15079999999999999</v>
      </c>
    </row>
    <row r="271" spans="3:9" ht="15.5" x14ac:dyDescent="0.35">
      <c r="C271" t="s">
        <v>277</v>
      </c>
      <c r="D271" s="6">
        <v>7.2400000000000006E-2</v>
      </c>
    </row>
    <row r="272" spans="3:9" ht="15.5" x14ac:dyDescent="0.35">
      <c r="C272" t="s">
        <v>279</v>
      </c>
      <c r="D272" s="6">
        <v>0.255</v>
      </c>
    </row>
    <row r="273" spans="3:9" ht="15.5" x14ac:dyDescent="0.35">
      <c r="C273" t="s">
        <v>280</v>
      </c>
      <c r="I273" s="5">
        <v>630</v>
      </c>
    </row>
    <row r="274" spans="3:9" ht="15.5" x14ac:dyDescent="0.35">
      <c r="C274" t="s">
        <v>281</v>
      </c>
      <c r="I274" s="5">
        <v>630</v>
      </c>
    </row>
    <row r="275" spans="3:9" ht="15.5" x14ac:dyDescent="0.35">
      <c r="C275" t="s">
        <v>282</v>
      </c>
      <c r="I275" s="6">
        <v>0.40200000000000002</v>
      </c>
    </row>
    <row r="276" spans="3:9" ht="15.5" x14ac:dyDescent="0.35">
      <c r="C276" t="s">
        <v>283</v>
      </c>
      <c r="I276" s="6">
        <v>7.8799999999999995E-2</v>
      </c>
    </row>
    <row r="277" spans="3:9" ht="15.5" x14ac:dyDescent="0.35">
      <c r="C277" t="s">
        <v>284</v>
      </c>
      <c r="I277" t="s">
        <v>1198</v>
      </c>
    </row>
    <row r="278" spans="3:9" ht="15.5" x14ac:dyDescent="0.35">
      <c r="C278" t="s">
        <v>286</v>
      </c>
      <c r="I278" s="5">
        <v>2</v>
      </c>
    </row>
    <row r="279" spans="3:9" ht="15.5" x14ac:dyDescent="0.35">
      <c r="C279" t="s">
        <v>287</v>
      </c>
      <c r="I279" s="6">
        <v>0.48</v>
      </c>
    </row>
    <row r="280" spans="3:9" ht="15.5" x14ac:dyDescent="0.35">
      <c r="C280" t="s">
        <v>288</v>
      </c>
      <c r="I280" s="6">
        <v>0.84</v>
      </c>
    </row>
    <row r="281" spans="3:9" ht="15.5" x14ac:dyDescent="0.35">
      <c r="C281" t="s">
        <v>289</v>
      </c>
      <c r="I281" s="6">
        <v>0.87</v>
      </c>
    </row>
    <row r="282" spans="3:9" ht="15.5" x14ac:dyDescent="0.35">
      <c r="C282" t="s">
        <v>553</v>
      </c>
      <c r="I282" s="6">
        <v>0.9</v>
      </c>
    </row>
    <row r="283" spans="3:9" ht="15.5" x14ac:dyDescent="0.35">
      <c r="C283" t="s">
        <v>290</v>
      </c>
      <c r="I283" s="6">
        <v>0.64</v>
      </c>
    </row>
    <row r="284" spans="3:9" ht="15.5" x14ac:dyDescent="0.35">
      <c r="C284" t="s">
        <v>291</v>
      </c>
      <c r="I284" s="6">
        <v>0.72</v>
      </c>
    </row>
    <row r="285" spans="3:9" ht="15.5" x14ac:dyDescent="0.35">
      <c r="C285" t="s">
        <v>292</v>
      </c>
      <c r="I285" s="6">
        <v>0.86</v>
      </c>
    </row>
    <row r="286" spans="3:9" ht="15.5" x14ac:dyDescent="0.35">
      <c r="C286" t="s">
        <v>293</v>
      </c>
      <c r="I286" s="5">
        <v>12346000000000</v>
      </c>
    </row>
    <row r="287" spans="3:9" ht="15.5" x14ac:dyDescent="0.35">
      <c r="C287" t="s">
        <v>295</v>
      </c>
      <c r="I287" s="5">
        <v>2559000000000</v>
      </c>
    </row>
    <row r="288" spans="3:9" ht="15.5" x14ac:dyDescent="0.35">
      <c r="C288" t="s">
        <v>296</v>
      </c>
      <c r="I288" s="5">
        <v>1643000000000</v>
      </c>
    </row>
    <row r="289" spans="3:9" ht="15.5" x14ac:dyDescent="0.35">
      <c r="C289" t="s">
        <v>297</v>
      </c>
      <c r="D289" s="5">
        <v>1045000000000</v>
      </c>
    </row>
    <row r="290" spans="3:9" ht="15.5" x14ac:dyDescent="0.35">
      <c r="C290" t="s">
        <v>298</v>
      </c>
      <c r="D290" s="5">
        <v>39746000000000</v>
      </c>
    </row>
    <row r="291" spans="3:9" ht="15.5" x14ac:dyDescent="0.35">
      <c r="C291" t="s">
        <v>299</v>
      </c>
      <c r="D291" s="5">
        <v>24164000000000</v>
      </c>
    </row>
    <row r="292" spans="3:9" ht="15.5" x14ac:dyDescent="0.35">
      <c r="C292" t="s">
        <v>205</v>
      </c>
      <c r="I292" s="5">
        <v>15582000000000</v>
      </c>
    </row>
    <row r="293" spans="3:9" ht="15.5" x14ac:dyDescent="0.35">
      <c r="C293" t="s">
        <v>300</v>
      </c>
      <c r="I293" s="5">
        <v>15582000000000</v>
      </c>
    </row>
    <row r="294" spans="3:9" ht="15.5" x14ac:dyDescent="0.35">
      <c r="C294" t="s">
        <v>301</v>
      </c>
      <c r="I294" s="5">
        <v>-175000000000</v>
      </c>
    </row>
    <row r="295" spans="3:9" ht="15.5" x14ac:dyDescent="0.35">
      <c r="C295" t="s">
        <v>302</v>
      </c>
      <c r="I295" s="5">
        <v>-128000000000</v>
      </c>
    </row>
    <row r="296" spans="3:9" ht="15.5" x14ac:dyDescent="0.35">
      <c r="C296" t="s">
        <v>303</v>
      </c>
      <c r="I296" s="5">
        <v>-489000000000</v>
      </c>
    </row>
    <row r="297" spans="3:9" ht="15.5" x14ac:dyDescent="0.35">
      <c r="C297" t="s">
        <v>304</v>
      </c>
      <c r="I297" s="5">
        <v>-141000000000</v>
      </c>
    </row>
    <row r="298" spans="3:9" ht="15.5" x14ac:dyDescent="0.35">
      <c r="C298" t="s">
        <v>305</v>
      </c>
      <c r="I298" s="5">
        <v>-316000000000</v>
      </c>
    </row>
  </sheetData>
  <pageMargins left="0.7" right="0.7" top="0.75" bottom="0.75" header="0.3" footer="0.3"/>
  <ignoredErrors>
    <ignoredError sqref="A1:AA299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1199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1200</v>
      </c>
      <c r="D2" s="2" vm="161">
        <f ca="1">IFERROR(_xlfn.STOCKHISTORY("XIDX:" &amp; $C$1, D3, , 0, 0, 1), "Libur")</f>
        <v>200</v>
      </c>
      <c r="H2" s="2" vm="161">
        <f ca="1">IFERROR(INDEX(D2:G2,COUNT(D2:G2)),"")</f>
        <v>200</v>
      </c>
      <c r="I2" s="2" vm="130">
        <f t="shared" ref="I2:Z2" ca="1" si="0">IFERROR(_xlfn.STOCKHISTORY("XIDX:" &amp; $C$1, I1, , 0, 0, 1), "Libur")</f>
        <v>220</v>
      </c>
      <c r="J2" s="2" vm="98">
        <f t="shared" ca="1" si="0"/>
        <v>109</v>
      </c>
      <c r="K2" s="2" vm="162">
        <f t="shared" ca="1" si="0"/>
        <v>137</v>
      </c>
      <c r="L2" s="2" vm="74">
        <f t="shared" ca="1" si="0"/>
        <v>151</v>
      </c>
      <c r="M2" s="2" vm="55">
        <f t="shared" ca="1" si="0"/>
        <v>202</v>
      </c>
      <c r="N2" s="2" vm="121">
        <f t="shared" ca="1" si="0"/>
        <v>234</v>
      </c>
      <c r="O2" s="2" vm="163">
        <f t="shared" ca="1" si="0"/>
        <v>186</v>
      </c>
      <c r="P2" s="2" vm="164">
        <f t="shared" ca="1" si="0"/>
        <v>314</v>
      </c>
      <c r="Q2" s="2" vm="126">
        <f t="shared" ca="1" si="0"/>
        <v>246</v>
      </c>
      <c r="R2" s="2" vm="165">
        <f t="shared" ca="1" si="0"/>
        <v>126</v>
      </c>
      <c r="S2" s="2" vm="39">
        <f t="shared" ca="1" si="0"/>
        <v>89</v>
      </c>
      <c r="T2" s="2" vm="166">
        <f t="shared" ca="1" si="0"/>
        <v>165</v>
      </c>
      <c r="U2" s="2" vm="130">
        <f t="shared" ca="1" si="0"/>
        <v>220</v>
      </c>
      <c r="V2" s="2" t="str">
        <f t="shared" ca="1" si="0"/>
        <v>Libur</v>
      </c>
      <c r="W2" s="2" vm="167">
        <f t="shared" ca="1" si="0"/>
        <v>580</v>
      </c>
      <c r="X2" s="2" vm="168">
        <f t="shared" ca="1" si="0"/>
        <v>215</v>
      </c>
      <c r="Y2" s="2" vm="169">
        <f t="shared" ca="1" si="0"/>
        <v>134</v>
      </c>
      <c r="Z2" s="2" vm="16">
        <f t="shared" ca="1" si="0"/>
        <v>70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32431376</v>
      </c>
      <c r="H4" s="2">
        <f>IFERROR(SUM(D4:G4)*(4/MAX(1,COUNT(D4:G4))),"")</f>
        <v>129725504</v>
      </c>
      <c r="I4" s="2">
        <f t="shared" ref="I4:Z4" si="1">IFERROR(INDEX(I51:I500,MATCH($C$4,$C$51:$C$500,0)),"")</f>
        <v>144667786</v>
      </c>
      <c r="J4" s="2">
        <f t="shared" si="1"/>
        <v>109676008</v>
      </c>
      <c r="K4" s="2">
        <f t="shared" si="1"/>
        <v>104802680</v>
      </c>
      <c r="L4" s="2">
        <f t="shared" si="1"/>
        <v>142773920</v>
      </c>
      <c r="M4" s="2">
        <f t="shared" si="1"/>
        <v>190192551</v>
      </c>
      <c r="N4" s="2">
        <f t="shared" si="1"/>
        <v>152712749</v>
      </c>
      <c r="O4" s="2">
        <f t="shared" si="1"/>
        <v>233390689</v>
      </c>
      <c r="P4" s="2">
        <f t="shared" si="1"/>
        <v>356636089</v>
      </c>
      <c r="Q4" s="2">
        <f t="shared" si="1"/>
        <v>355097424</v>
      </c>
      <c r="R4" s="2">
        <f t="shared" si="1"/>
        <v>279954690</v>
      </c>
      <c r="S4" s="2">
        <f t="shared" si="1"/>
        <v>310873522</v>
      </c>
      <c r="T4" s="2">
        <f t="shared" si="1"/>
        <v>449082197</v>
      </c>
      <c r="U4" s="2">
        <f t="shared" si="1"/>
        <v>505319535</v>
      </c>
      <c r="V4" s="2">
        <f t="shared" si="1"/>
        <v>487866446</v>
      </c>
      <c r="W4" s="2">
        <f t="shared" si="1"/>
        <v>4861469233000</v>
      </c>
      <c r="X4" s="2">
        <f t="shared" si="1"/>
        <v>3627172193000</v>
      </c>
      <c r="Y4" s="2">
        <f t="shared" si="1"/>
        <v>3142960044000</v>
      </c>
      <c r="Z4" s="2">
        <f t="shared" si="1"/>
        <v>4002532044000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1916599</v>
      </c>
      <c r="H5" s="2">
        <f>IFERROR(SUM(D5:G5)*(4/MAX(1,COUNT(D5:G5))),"")</f>
        <v>7666396</v>
      </c>
      <c r="I5" s="2">
        <f t="shared" ref="I5:Z5" si="2">IFERROR(INDEX(I51:I500,MATCH($C$5,$C$51:$C$500,0)),"")</f>
        <v>-3442818</v>
      </c>
      <c r="J5" s="2">
        <f t="shared" si="2"/>
        <v>-9904636</v>
      </c>
      <c r="K5" s="2">
        <f t="shared" si="2"/>
        <v>-19258657</v>
      </c>
      <c r="L5" s="2">
        <f t="shared" si="2"/>
        <v>-26605734</v>
      </c>
      <c r="M5" s="2">
        <f t="shared" si="2"/>
        <v>3147953</v>
      </c>
      <c r="N5" s="2">
        <f t="shared" si="2"/>
        <v>-40363792</v>
      </c>
      <c r="O5" s="2">
        <f t="shared" si="2"/>
        <v>-35920955</v>
      </c>
      <c r="P5" s="2">
        <f t="shared" si="2"/>
        <v>3584644</v>
      </c>
      <c r="Q5" s="2">
        <f t="shared" si="2"/>
        <v>-5327380</v>
      </c>
      <c r="R5" s="2">
        <f t="shared" si="2"/>
        <v>-22617436</v>
      </c>
      <c r="S5" s="2">
        <f t="shared" si="2"/>
        <v>-22904577</v>
      </c>
      <c r="T5" s="2">
        <f t="shared" si="2"/>
        <v>-23920983</v>
      </c>
      <c r="U5" s="2">
        <f t="shared" si="2"/>
        <v>-1541309</v>
      </c>
      <c r="V5" s="2">
        <f t="shared" si="2"/>
        <v>11113054</v>
      </c>
      <c r="W5" s="2">
        <f t="shared" si="2"/>
        <v>299184413000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114576293</v>
      </c>
      <c r="H6" s="2">
        <f>IFERROR(INDEX(D6:G6,COUNT(D6:G6)),"")</f>
        <v>114576293</v>
      </c>
      <c r="I6" s="2">
        <f t="shared" ref="I6:Z6" si="3">IFERROR(INDEX(I51:I500,MATCH($C$6,$C$51:$C$500,0)),"")</f>
        <v>112659646</v>
      </c>
      <c r="J6" s="2">
        <f t="shared" si="3"/>
        <v>116093413</v>
      </c>
      <c r="K6" s="2">
        <f t="shared" si="3"/>
        <v>125999415</v>
      </c>
      <c r="L6" s="2">
        <f t="shared" si="3"/>
        <v>145262523</v>
      </c>
      <c r="M6" s="2">
        <f t="shared" si="3"/>
        <v>171869114</v>
      </c>
      <c r="N6" s="2">
        <f t="shared" si="3"/>
        <v>167451668</v>
      </c>
      <c r="O6" s="2">
        <f t="shared" si="3"/>
        <v>207823368</v>
      </c>
      <c r="P6" s="2">
        <f t="shared" si="3"/>
        <v>243775962</v>
      </c>
      <c r="Q6" s="2">
        <f t="shared" si="3"/>
        <v>239591879</v>
      </c>
      <c r="R6" s="2">
        <f t="shared" si="3"/>
        <v>245458505</v>
      </c>
      <c r="S6" s="2">
        <f t="shared" si="3"/>
        <v>267767695</v>
      </c>
      <c r="T6" s="2">
        <f t="shared" si="3"/>
        <v>294911960</v>
      </c>
      <c r="U6" s="2">
        <f t="shared" si="3"/>
        <v>319417878</v>
      </c>
      <c r="V6" s="2">
        <f t="shared" si="3"/>
        <v>320029861</v>
      </c>
      <c r="W6" s="2">
        <f t="shared" si="3"/>
        <v>2572212511000</v>
      </c>
      <c r="X6" s="2">
        <f t="shared" si="3"/>
        <v>1249347500000</v>
      </c>
      <c r="Y6" s="2">
        <f t="shared" si="3"/>
        <v>1090334158000</v>
      </c>
      <c r="Z6" s="2">
        <f t="shared" si="3"/>
        <v>1011855236000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3.89</v>
      </c>
      <c r="H7" s="3">
        <f>IFERROR(INDEX(D7:G7,COUNT(D7:G7)),"")</f>
        <v>3.89</v>
      </c>
      <c r="I7" s="3">
        <f t="shared" ref="I7:Z7" si="4">IFERROR(INDEX(I51:I500,MATCH($C$7,$C$51:$C$500,0))/1000000000,"")</f>
        <v>3.89</v>
      </c>
      <c r="J7" s="3">
        <f t="shared" si="4"/>
        <v>3.89</v>
      </c>
      <c r="K7" s="3">
        <f t="shared" si="4"/>
        <v>3.89</v>
      </c>
      <c r="L7" s="3">
        <f t="shared" si="4"/>
        <v>3.89</v>
      </c>
      <c r="M7" s="3">
        <f t="shared" si="4"/>
        <v>3.89</v>
      </c>
      <c r="N7" s="3">
        <f t="shared" si="4"/>
        <v>3.89</v>
      </c>
      <c r="O7" s="3">
        <f t="shared" si="4"/>
        <v>3.89</v>
      </c>
      <c r="P7" s="3">
        <f t="shared" si="4"/>
        <v>3.89</v>
      </c>
      <c r="Q7" s="3">
        <f t="shared" si="4"/>
        <v>3.89</v>
      </c>
      <c r="R7" s="3">
        <f t="shared" si="4"/>
        <v>3.89</v>
      </c>
      <c r="S7" s="3">
        <f t="shared" si="4"/>
        <v>3.89</v>
      </c>
      <c r="T7" s="3">
        <f t="shared" si="4"/>
        <v>3.89</v>
      </c>
      <c r="U7" s="3">
        <f t="shared" si="4"/>
        <v>3.89</v>
      </c>
      <c r="V7" s="3">
        <f t="shared" si="4"/>
        <v>3.89</v>
      </c>
      <c r="W7" s="3">
        <f t="shared" si="4"/>
        <v>3.89</v>
      </c>
      <c r="X7" s="3">
        <f t="shared" si="4"/>
        <v>3.89</v>
      </c>
      <c r="Y7" s="3">
        <f t="shared" si="4"/>
        <v>3.89</v>
      </c>
      <c r="Z7" s="3">
        <f t="shared" si="4"/>
        <v>3.89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18000000000</v>
      </c>
      <c r="H8" s="2">
        <f>IFERROR(INDEX(D8:G8,COUNT(D8:G8)),"")</f>
        <v>18000000000</v>
      </c>
      <c r="I8" s="2">
        <f t="shared" ref="I8:Z8" si="5">IFERROR(INDEX(I51:I500,MATCH($C$8,$C$51:$C$500,0)),"")</f>
        <v>41000000000</v>
      </c>
      <c r="J8" s="2">
        <f t="shared" si="5"/>
        <v>23000000000</v>
      </c>
      <c r="K8" s="2">
        <f t="shared" si="5"/>
        <v>-42000000000</v>
      </c>
      <c r="L8" s="2">
        <f t="shared" si="5"/>
        <v>-76000000000</v>
      </c>
      <c r="M8" s="2">
        <f t="shared" si="5"/>
        <v>5000000000</v>
      </c>
      <c r="N8" s="2">
        <f t="shared" si="5"/>
        <v>-43000000000</v>
      </c>
      <c r="O8" s="2">
        <f t="shared" si="5"/>
        <v>64000000000</v>
      </c>
      <c r="P8" s="2">
        <f t="shared" si="5"/>
        <v>-18000000000</v>
      </c>
      <c r="Q8" s="2">
        <f t="shared" si="5"/>
        <v>205000000000</v>
      </c>
      <c r="R8" s="2">
        <f t="shared" si="5"/>
        <v>110000000000</v>
      </c>
      <c r="S8" s="2">
        <f t="shared" si="5"/>
        <v>290000000000</v>
      </c>
      <c r="T8" s="2">
        <f t="shared" si="5"/>
        <v>200000000000</v>
      </c>
      <c r="U8" s="2">
        <f t="shared" si="5"/>
        <v>329000000000</v>
      </c>
      <c r="V8" s="2">
        <f t="shared" si="5"/>
        <v>132000000000</v>
      </c>
      <c r="W8" s="2">
        <f t="shared" si="5"/>
        <v>187000000000</v>
      </c>
      <c r="X8" s="2">
        <f t="shared" si="5"/>
        <v>36000000000</v>
      </c>
      <c r="Y8" s="2">
        <f t="shared" si="5"/>
        <v>21000000000</v>
      </c>
      <c r="Z8" s="2">
        <f t="shared" si="5"/>
        <v>146000000000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4.63</v>
      </c>
      <c r="H9" s="3">
        <f>IFERROR(INDEX(D9:G9,COUNT(D9:G9)),"")</f>
        <v>4.63</v>
      </c>
      <c r="I9" s="3">
        <f t="shared" ref="I9:Z9" si="6">IFERROR(INDEX(I51:I500,MATCH($C$9,$C$51:$C$500,0)),"")</f>
        <v>10.63</v>
      </c>
      <c r="J9" s="3">
        <f t="shared" si="6"/>
        <v>5.97</v>
      </c>
      <c r="K9" s="3">
        <f t="shared" si="6"/>
        <v>-10.69</v>
      </c>
      <c r="L9" s="3">
        <f t="shared" si="6"/>
        <v>-19.440000000000001</v>
      </c>
      <c r="M9" s="3">
        <f t="shared" si="6"/>
        <v>1.28</v>
      </c>
      <c r="N9" s="3">
        <f t="shared" si="6"/>
        <v>-11.06</v>
      </c>
      <c r="O9" s="3">
        <f t="shared" si="6"/>
        <v>16.34</v>
      </c>
      <c r="P9" s="3">
        <f t="shared" si="6"/>
        <v>-4.75</v>
      </c>
      <c r="Q9" s="3">
        <f t="shared" si="6"/>
        <v>52.82</v>
      </c>
      <c r="R9" s="3">
        <f t="shared" si="6"/>
        <v>28.16</v>
      </c>
      <c r="S9" s="3">
        <f t="shared" si="6"/>
        <v>74.5</v>
      </c>
      <c r="T9" s="3">
        <f t="shared" si="6"/>
        <v>51.46</v>
      </c>
      <c r="U9" s="3">
        <f t="shared" si="6"/>
        <v>84.68</v>
      </c>
      <c r="V9" s="3">
        <f t="shared" si="6"/>
        <v>34.020000000000003</v>
      </c>
      <c r="W9" s="3">
        <f t="shared" si="6"/>
        <v>48.03</v>
      </c>
      <c r="X9" s="3">
        <f t="shared" si="6"/>
        <v>9.3000000000000007</v>
      </c>
      <c r="Y9" s="3">
        <f t="shared" si="6"/>
        <v>5.38</v>
      </c>
      <c r="Z9" s="3">
        <f t="shared" si="6"/>
        <v>37.65</v>
      </c>
    </row>
    <row r="10" spans="1:26" ht="15.5" x14ac:dyDescent="0.35">
      <c r="C10" t="s">
        <v>17</v>
      </c>
      <c r="D10" s="3">
        <f ca="1">IFERROR(IF(D9=0,"",D2/D9),"")</f>
        <v>43.196544276457885</v>
      </c>
      <c r="I10" s="3">
        <f t="shared" ref="I10:Z10" ca="1" si="7">IFERROR(IF(I9=0,"",I2/I9),"")</f>
        <v>20.696142991533396</v>
      </c>
      <c r="J10" s="3">
        <f t="shared" ca="1" si="7"/>
        <v>18.257956448911223</v>
      </c>
      <c r="K10" s="3">
        <f t="shared" ca="1" si="7"/>
        <v>-12.815715622076707</v>
      </c>
      <c r="L10" s="3">
        <f t="shared" ca="1" si="7"/>
        <v>-7.7674897119341555</v>
      </c>
      <c r="M10" s="3">
        <f t="shared" ca="1" si="7"/>
        <v>157.8125</v>
      </c>
      <c r="N10" s="3">
        <f t="shared" ca="1" si="7"/>
        <v>-21.157323688969257</v>
      </c>
      <c r="O10" s="3">
        <f t="shared" ca="1" si="7"/>
        <v>11.383108935128519</v>
      </c>
      <c r="P10" s="3">
        <f t="shared" ca="1" si="7"/>
        <v>-66.10526315789474</v>
      </c>
      <c r="Q10" s="3">
        <f t="shared" ca="1" si="7"/>
        <v>4.6573267701628174</v>
      </c>
      <c r="R10" s="3">
        <f t="shared" ca="1" si="7"/>
        <v>4.4744318181818183</v>
      </c>
      <c r="S10" s="3">
        <f t="shared" ca="1" si="7"/>
        <v>1.1946308724832215</v>
      </c>
      <c r="T10" s="3">
        <f t="shared" ca="1" si="7"/>
        <v>3.2063738826272834</v>
      </c>
      <c r="U10" s="3">
        <f t="shared" ca="1" si="7"/>
        <v>2.598016060462919</v>
      </c>
      <c r="V10" s="3" t="str">
        <f t="shared" ca="1" si="7"/>
        <v/>
      </c>
      <c r="W10" s="3">
        <f t="shared" ca="1" si="7"/>
        <v>12.075785967103894</v>
      </c>
      <c r="X10" s="3">
        <f t="shared" ca="1" si="7"/>
        <v>23.118279569892472</v>
      </c>
      <c r="Y10" s="3">
        <f t="shared" ca="1" si="7"/>
        <v>24.907063197026023</v>
      </c>
      <c r="Z10" s="3">
        <f t="shared" ca="1" si="7"/>
        <v>1.8592297476759629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11035888</v>
      </c>
      <c r="H11" s="2">
        <f>IFERROR(INDEX(D11:G11,COUNT(D11:G11)),"")</f>
        <v>11035888</v>
      </c>
      <c r="I11" s="2">
        <f t="shared" ref="I11:Z11" si="8">IFERROR(INDEX(I51:I500,MATCH($C$11,$C$51:$C$500,0)),"")</f>
        <v>10040790</v>
      </c>
      <c r="J11" s="2">
        <f t="shared" si="8"/>
        <v>7363464</v>
      </c>
      <c r="K11" s="2">
        <f t="shared" si="8"/>
        <v>5865322</v>
      </c>
      <c r="L11" s="2">
        <f t="shared" si="8"/>
        <v>8539274</v>
      </c>
      <c r="M11" s="2">
        <f t="shared" si="8"/>
        <v>11354939</v>
      </c>
      <c r="N11" s="2">
        <f t="shared" si="8"/>
        <v>11041822</v>
      </c>
      <c r="O11" s="2">
        <f t="shared" si="8"/>
        <v>13585236</v>
      </c>
      <c r="P11" s="2">
        <f t="shared" si="8"/>
        <v>14090912</v>
      </c>
      <c r="Q11" s="2">
        <f t="shared" si="8"/>
        <v>27434955</v>
      </c>
      <c r="R11" s="2">
        <f t="shared" si="8"/>
        <v>20157821</v>
      </c>
      <c r="S11" s="2">
        <f t="shared" si="8"/>
        <v>30853541</v>
      </c>
      <c r="T11" s="2">
        <f t="shared" si="8"/>
        <v>28437832</v>
      </c>
      <c r="U11" s="2">
        <f t="shared" si="8"/>
        <v>24185638</v>
      </c>
      <c r="V11" s="2">
        <f t="shared" si="8"/>
        <v>25847832</v>
      </c>
      <c r="W11" s="2">
        <f t="shared" si="8"/>
        <v>309330444000</v>
      </c>
      <c r="X11" s="2">
        <f t="shared" si="8"/>
        <v>144178251000</v>
      </c>
      <c r="Y11" s="2">
        <f t="shared" si="8"/>
        <v>118541427000</v>
      </c>
      <c r="Z11" s="2">
        <f t="shared" si="8"/>
        <v>162076044000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-188000000000</v>
      </c>
      <c r="H12" s="2">
        <f>IFERROR(INDEX(D12:G12,COUNT(D12:G12)),"")</f>
        <v>-188000000000</v>
      </c>
      <c r="I12" s="2">
        <f t="shared" ref="I12:Z12" si="9">IFERROR(INDEX(I51:I500,MATCH($C$12,$C$51:$C$500,0)),"")</f>
        <v>-168000000000</v>
      </c>
      <c r="J12" s="2">
        <f t="shared" si="9"/>
        <v>-119000000000</v>
      </c>
      <c r="K12" s="2">
        <f t="shared" si="9"/>
        <v>-91000000000</v>
      </c>
      <c r="L12" s="2">
        <f t="shared" si="9"/>
        <v>-133000000000</v>
      </c>
      <c r="M12" s="2">
        <f t="shared" si="9"/>
        <v>-162000000000</v>
      </c>
      <c r="N12" s="2">
        <f t="shared" si="9"/>
        <v>-156000000000</v>
      </c>
      <c r="O12" s="2">
        <f t="shared" si="9"/>
        <v>-189000000000</v>
      </c>
      <c r="P12" s="2">
        <f t="shared" si="9"/>
        <v>-125000000000</v>
      </c>
      <c r="Q12" s="2">
        <f t="shared" si="9"/>
        <v>-122000000000</v>
      </c>
      <c r="R12" s="2">
        <f t="shared" si="9"/>
        <v>45000000000</v>
      </c>
      <c r="S12" s="2">
        <f t="shared" si="9"/>
        <v>125000000000</v>
      </c>
      <c r="T12" s="2">
        <f t="shared" si="9"/>
        <v>583000000000</v>
      </c>
      <c r="U12" s="2">
        <f t="shared" si="9"/>
        <v>776000000000</v>
      </c>
      <c r="V12" s="2">
        <f t="shared" si="9"/>
        <v>1347000000000</v>
      </c>
      <c r="W12" s="2">
        <f t="shared" si="9"/>
        <v>2537000000000</v>
      </c>
      <c r="X12" s="2">
        <f t="shared" si="9"/>
        <v>2717000000000</v>
      </c>
      <c r="Y12" s="2">
        <f t="shared" si="9"/>
        <v>3065000000000</v>
      </c>
      <c r="Z12" s="2">
        <f t="shared" si="9"/>
        <v>3484000000000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79000000000</v>
      </c>
      <c r="Q13" s="2">
        <f t="shared" si="10"/>
        <v>250000000000</v>
      </c>
      <c r="R13" s="2">
        <f t="shared" si="10"/>
        <v>315000000000</v>
      </c>
      <c r="S13" s="2">
        <f t="shared" si="10"/>
        <v>551000000000</v>
      </c>
      <c r="T13" s="2">
        <f t="shared" si="10"/>
        <v>937000000000</v>
      </c>
      <c r="U13" s="2">
        <f t="shared" si="10"/>
        <v>1071000000000</v>
      </c>
      <c r="V13" s="2">
        <f t="shared" si="10"/>
        <v>1597000000000</v>
      </c>
      <c r="W13" s="2">
        <f t="shared" si="10"/>
        <v>2846000000000</v>
      </c>
      <c r="X13" s="2">
        <f t="shared" si="10"/>
        <v>2862000000000</v>
      </c>
      <c r="Y13" s="2">
        <f t="shared" si="10"/>
        <v>3184000000000</v>
      </c>
      <c r="Z13" s="2">
        <f t="shared" si="10"/>
        <v>3646000000000</v>
      </c>
    </row>
    <row r="14" spans="1:26" ht="15.5" x14ac:dyDescent="0.35">
      <c r="C14" t="s">
        <v>26</v>
      </c>
      <c r="D14" s="2">
        <f>IFERROR(INDEX(D51:D500,MATCH($C$14,$C$51:$C$500,0)),"")</f>
        <v>-10449</v>
      </c>
      <c r="H14" s="2">
        <f>IFERROR(SUM(D14:G14)*(4/MAX(1,COUNT(D14:G14))),"")</f>
        <v>-41796</v>
      </c>
      <c r="I14" s="2">
        <f t="shared" ref="I14:Z14" si="11">IFERROR(INDEX(I51:I500,MATCH($C$14,$C$51:$C$500,0)),"")</f>
        <v>-42520</v>
      </c>
      <c r="J14" s="2">
        <f t="shared" si="11"/>
        <v>-105918</v>
      </c>
      <c r="K14" s="2">
        <f t="shared" si="11"/>
        <v>-120378</v>
      </c>
      <c r="L14" s="2">
        <f t="shared" si="11"/>
        <v>-163017</v>
      </c>
      <c r="M14" s="2">
        <f t="shared" si="11"/>
        <v>-308585</v>
      </c>
      <c r="N14" s="2">
        <f t="shared" si="11"/>
        <v>-317642</v>
      </c>
      <c r="O14" s="2">
        <f t="shared" si="11"/>
        <v>-562885</v>
      </c>
      <c r="P14" s="2">
        <f t="shared" si="11"/>
        <v>-949260</v>
      </c>
      <c r="Q14" s="2">
        <f t="shared" si="11"/>
        <v>-4077942</v>
      </c>
      <c r="R14" s="2">
        <f t="shared" si="11"/>
        <v>-4977003</v>
      </c>
      <c r="S14" s="2">
        <f t="shared" si="11"/>
        <v>-5397567</v>
      </c>
      <c r="T14" s="2">
        <f t="shared" si="11"/>
        <v>-6416621</v>
      </c>
      <c r="U14" s="2">
        <f t="shared" si="11"/>
        <v>-7102451</v>
      </c>
      <c r="V14" s="2">
        <f t="shared" si="11"/>
        <v>-8448700</v>
      </c>
      <c r="W14" s="2">
        <f t="shared" si="11"/>
        <v>-85307161000</v>
      </c>
      <c r="X14" s="2">
        <f t="shared" si="11"/>
        <v>-69245149000</v>
      </c>
      <c r="Y14" s="2">
        <f t="shared" si="11"/>
        <v>-36484683000</v>
      </c>
      <c r="Z14" s="2">
        <f t="shared" si="11"/>
        <v>-44642616000</v>
      </c>
    </row>
    <row r="15" spans="1:26" ht="15.5" x14ac:dyDescent="0.35">
      <c r="C15" t="s">
        <v>27</v>
      </c>
      <c r="D15" s="2">
        <f>IFERROR(INDEX(D51:D500,MATCH($C$15,$C$51:$C$500,0)),"")</f>
        <v>32600</v>
      </c>
      <c r="H15" s="2">
        <f>IFERROR(SUM(D15:G15)*(4/MAX(1,COUNT(D15:G15))),"")</f>
        <v>130400</v>
      </c>
      <c r="I15" s="2">
        <f t="shared" ref="I15:Z15" si="12">IFERROR(INDEX(I51:I500,MATCH($C$15,$C$51:$C$500,0)),"")</f>
        <v>77597</v>
      </c>
      <c r="J15" s="2">
        <f t="shared" si="12"/>
        <v>737434</v>
      </c>
      <c r="K15" s="2">
        <f t="shared" si="12"/>
        <v>-4308</v>
      </c>
      <c r="L15" s="2">
        <f t="shared" si="12"/>
        <v>-107323</v>
      </c>
      <c r="M15" s="2">
        <f t="shared" si="12"/>
        <v>-101817</v>
      </c>
      <c r="N15" s="2">
        <f t="shared" si="12"/>
        <v>-3985496</v>
      </c>
      <c r="O15" s="2">
        <f t="shared" si="12"/>
        <v>157511</v>
      </c>
      <c r="P15" s="2">
        <f t="shared" si="12"/>
        <v>824307</v>
      </c>
      <c r="Q15" s="2">
        <f t="shared" si="12"/>
        <v>3113199</v>
      </c>
      <c r="R15" s="2">
        <f t="shared" si="12"/>
        <v>7544646</v>
      </c>
      <c r="S15" s="2">
        <f t="shared" si="12"/>
        <v>4760985</v>
      </c>
      <c r="T15" s="2">
        <f t="shared" si="12"/>
        <v>9522633</v>
      </c>
      <c r="U15" s="2">
        <f t="shared" si="12"/>
        <v>-12740366</v>
      </c>
      <c r="V15" s="2">
        <f t="shared" si="12"/>
        <v>-2491126</v>
      </c>
      <c r="W15" s="2">
        <f t="shared" si="12"/>
        <v>-133689722000</v>
      </c>
      <c r="X15" s="2">
        <f t="shared" si="12"/>
        <v>-26967052000</v>
      </c>
      <c r="Y15" s="2">
        <f t="shared" si="12"/>
        <v>-21076028000</v>
      </c>
      <c r="Z15" s="2">
        <f t="shared" si="12"/>
        <v>65668134000</v>
      </c>
    </row>
    <row r="16" spans="1:26" ht="15.5" x14ac:dyDescent="0.35">
      <c r="C16" t="s">
        <v>28</v>
      </c>
      <c r="D16" s="2">
        <f>IFERROR(INDEX(D51:D500,MATCH($C$16,$C$51:$C$500,0)),"")</f>
        <v>1879285</v>
      </c>
      <c r="H16" s="2">
        <f>IFERROR(SUM(D16:G16)*(4/MAX(1,COUNT(D16:G16))),"")</f>
        <v>7517140</v>
      </c>
      <c r="I16" s="2">
        <f t="shared" ref="I16:Z16" si="13">IFERROR(INDEX(I51:I500,MATCH($C$16,$C$51:$C$500,0)),"")</f>
        <v>-2742607</v>
      </c>
      <c r="J16" s="2">
        <f t="shared" si="13"/>
        <v>-10930647</v>
      </c>
      <c r="K16" s="2">
        <f t="shared" si="13"/>
        <v>-19115273</v>
      </c>
      <c r="L16" s="2">
        <f t="shared" si="13"/>
        <v>-26638933</v>
      </c>
      <c r="M16" s="2">
        <f t="shared" si="13"/>
        <v>457690</v>
      </c>
      <c r="N16" s="2">
        <f t="shared" si="13"/>
        <v>-34690549</v>
      </c>
      <c r="O16" s="2">
        <f t="shared" si="13"/>
        <v>-29748345</v>
      </c>
      <c r="P16" s="2">
        <f t="shared" si="13"/>
        <v>-1395757</v>
      </c>
      <c r="Q16" s="2">
        <f t="shared" si="13"/>
        <v>-11751064</v>
      </c>
      <c r="R16" s="2">
        <f t="shared" si="13"/>
        <v>-28114407</v>
      </c>
      <c r="S16" s="2">
        <f t="shared" si="13"/>
        <v>-28922199</v>
      </c>
      <c r="T16" s="2">
        <f t="shared" si="13"/>
        <v>-34229828</v>
      </c>
      <c r="U16" s="2">
        <f t="shared" si="13"/>
        <v>14718267</v>
      </c>
      <c r="V16" s="2">
        <f t="shared" si="13"/>
        <v>10892072</v>
      </c>
      <c r="W16" s="2">
        <f t="shared" si="13"/>
        <v>417751249000</v>
      </c>
      <c r="X16" s="2">
        <f t="shared" si="13"/>
        <v>63946042000</v>
      </c>
      <c r="Y16" s="2">
        <f t="shared" si="13"/>
        <v>74848973000</v>
      </c>
      <c r="Z16" s="2">
        <f t="shared" si="13"/>
        <v>-329190976000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  <c r="Q18" t="s">
        <v>907</v>
      </c>
      <c r="R18" t="s">
        <v>1142</v>
      </c>
      <c r="S18" t="s">
        <v>1143</v>
      </c>
      <c r="T18" t="s">
        <v>1144</v>
      </c>
      <c r="U18" t="s">
        <v>1145</v>
      </c>
      <c r="V18" t="s">
        <v>1146</v>
      </c>
      <c r="W18" t="s">
        <v>1147</v>
      </c>
      <c r="X18" t="s">
        <v>1148</v>
      </c>
      <c r="Y18" t="s">
        <v>1149</v>
      </c>
      <c r="Z18" t="s">
        <v>1150</v>
      </c>
    </row>
    <row r="19" spans="1:26" ht="15.5" x14ac:dyDescent="0.35">
      <c r="A19" t="s">
        <v>36</v>
      </c>
      <c r="C19" t="s">
        <v>37</v>
      </c>
    </row>
    <row r="20" spans="1:26" ht="15.5" x14ac:dyDescent="0.35">
      <c r="A20" t="s">
        <v>38</v>
      </c>
      <c r="C20" t="s">
        <v>39</v>
      </c>
      <c r="D20" s="2">
        <f ca="1">IFERROR(D21*D2,"")</f>
        <v>778000000000</v>
      </c>
      <c r="H20" s="2">
        <f t="shared" ref="H20:Z20" ca="1" si="14">IFERROR(H21*H2,"")</f>
        <v>778000000000</v>
      </c>
      <c r="I20" s="2">
        <f t="shared" ca="1" si="14"/>
        <v>855800000000</v>
      </c>
      <c r="J20" s="2">
        <f t="shared" ca="1" si="14"/>
        <v>424010000000</v>
      </c>
      <c r="K20" s="2">
        <f t="shared" ca="1" si="14"/>
        <v>532930000000</v>
      </c>
      <c r="L20" s="2">
        <f t="shared" ca="1" si="14"/>
        <v>587390000000</v>
      </c>
      <c r="M20" s="2">
        <f t="shared" ca="1" si="14"/>
        <v>785780000000</v>
      </c>
      <c r="N20" s="2">
        <f t="shared" ca="1" si="14"/>
        <v>910260000000</v>
      </c>
      <c r="O20" s="2">
        <f t="shared" ca="1" si="14"/>
        <v>723540000000</v>
      </c>
      <c r="P20" s="2">
        <f t="shared" ca="1" si="14"/>
        <v>1221460000000</v>
      </c>
      <c r="Q20" s="2">
        <f t="shared" ca="1" si="14"/>
        <v>956940000000</v>
      </c>
      <c r="R20" s="2">
        <f t="shared" ca="1" si="14"/>
        <v>490140000000</v>
      </c>
      <c r="S20" s="2">
        <f t="shared" ca="1" si="14"/>
        <v>346210000000</v>
      </c>
      <c r="T20" s="2">
        <f t="shared" ca="1" si="14"/>
        <v>641850000000</v>
      </c>
      <c r="U20" s="2">
        <f t="shared" ca="1" si="14"/>
        <v>855800000000</v>
      </c>
      <c r="V20" s="2" t="str">
        <f t="shared" ca="1" si="14"/>
        <v/>
      </c>
      <c r="W20" s="2">
        <f t="shared" ca="1" si="14"/>
        <v>2256200000000</v>
      </c>
      <c r="X20" s="2">
        <f t="shared" ca="1" si="14"/>
        <v>836350000000</v>
      </c>
      <c r="Y20" s="2">
        <f t="shared" ca="1" si="14"/>
        <v>521260000000</v>
      </c>
      <c r="Z20" s="2">
        <f t="shared" ca="1" si="14"/>
        <v>272300000000</v>
      </c>
    </row>
    <row r="21" spans="1:26" ht="15.5" x14ac:dyDescent="0.35">
      <c r="C21" t="s">
        <v>11</v>
      </c>
      <c r="D21" s="2">
        <f>IFERROR(INDEX(D51:D500,MATCH($C$7,$C$51:$C$500,0)),"")</f>
        <v>3890000000</v>
      </c>
      <c r="H21" s="2">
        <f>IFERROR(INDEX(D21:G21,COUNT(D21:G21)),"")</f>
        <v>3890000000</v>
      </c>
      <c r="I21" s="2">
        <f t="shared" ref="I21:Z21" si="15">IFERROR(INDEX(I51:I500,MATCH($C$7,$C$51:$C$500,0)),"")</f>
        <v>3890000000</v>
      </c>
      <c r="J21" s="2">
        <f t="shared" si="15"/>
        <v>3890000000</v>
      </c>
      <c r="K21" s="2">
        <f t="shared" si="15"/>
        <v>3890000000</v>
      </c>
      <c r="L21" s="2">
        <f t="shared" si="15"/>
        <v>3890000000</v>
      </c>
      <c r="M21" s="2">
        <f t="shared" si="15"/>
        <v>3890000000</v>
      </c>
      <c r="N21" s="2">
        <f t="shared" si="15"/>
        <v>3890000000</v>
      </c>
      <c r="O21" s="2">
        <f t="shared" si="15"/>
        <v>3890000000</v>
      </c>
      <c r="P21" s="2">
        <f t="shared" si="15"/>
        <v>3890000000</v>
      </c>
      <c r="Q21" s="2">
        <f t="shared" si="15"/>
        <v>3890000000</v>
      </c>
      <c r="R21" s="2">
        <f t="shared" si="15"/>
        <v>3890000000</v>
      </c>
      <c r="S21" s="2">
        <f t="shared" si="15"/>
        <v>3890000000</v>
      </c>
      <c r="T21" s="2">
        <f t="shared" si="15"/>
        <v>3890000000</v>
      </c>
      <c r="U21" s="2">
        <f t="shared" si="15"/>
        <v>3890000000</v>
      </c>
      <c r="V21" s="2">
        <f t="shared" si="15"/>
        <v>3890000000</v>
      </c>
      <c r="W21" s="2">
        <f t="shared" si="15"/>
        <v>3890000000</v>
      </c>
      <c r="X21" s="2">
        <f t="shared" si="15"/>
        <v>3890000000</v>
      </c>
      <c r="Y21" s="2">
        <f t="shared" si="15"/>
        <v>3890000000</v>
      </c>
      <c r="Z21" s="2">
        <f t="shared" si="15"/>
        <v>3890000000</v>
      </c>
    </row>
    <row r="23" spans="1:26" ht="15.5" x14ac:dyDescent="0.35">
      <c r="B23" t="s">
        <v>40</v>
      </c>
      <c r="C23" t="s">
        <v>41</v>
      </c>
      <c r="D23" s="3">
        <f>IFERROR(D5/D6*100,"")</f>
        <v>1.6727709980981842</v>
      </c>
      <c r="H23" s="3">
        <f t="shared" ref="H23:Z23" si="16">IFERROR(H5/H6*100,"")</f>
        <v>6.6910839923927368</v>
      </c>
      <c r="I23" s="3">
        <f t="shared" si="16"/>
        <v>-3.0559460483303846</v>
      </c>
      <c r="J23" s="3">
        <f t="shared" si="16"/>
        <v>-8.531608938054049</v>
      </c>
      <c r="K23" s="3">
        <f t="shared" si="16"/>
        <v>-15.284719377466951</v>
      </c>
      <c r="L23" s="3">
        <f t="shared" si="16"/>
        <v>-18.315621572950374</v>
      </c>
      <c r="M23" s="3">
        <f t="shared" si="16"/>
        <v>1.8315990155159585</v>
      </c>
      <c r="N23" s="3">
        <f t="shared" si="16"/>
        <v>-24.104741673878099</v>
      </c>
      <c r="O23" s="3">
        <f t="shared" si="16"/>
        <v>-17.284367655902873</v>
      </c>
      <c r="P23" s="3">
        <f t="shared" si="16"/>
        <v>1.4704665589628563</v>
      </c>
      <c r="Q23" s="3">
        <f t="shared" si="16"/>
        <v>-2.2235227764126346</v>
      </c>
      <c r="R23" s="3">
        <f t="shared" si="16"/>
        <v>-9.2143623216478083</v>
      </c>
      <c r="S23" s="3">
        <f t="shared" si="16"/>
        <v>-8.5538985574790871</v>
      </c>
      <c r="T23" s="3">
        <f t="shared" si="16"/>
        <v>-8.1112285171479659</v>
      </c>
      <c r="U23" s="3">
        <f t="shared" si="16"/>
        <v>-0.48253686038199778</v>
      </c>
      <c r="V23" s="3">
        <f t="shared" si="16"/>
        <v>3.4725053359942559</v>
      </c>
      <c r="W23" s="3">
        <f t="shared" si="16"/>
        <v>11.631403382129028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42</v>
      </c>
      <c r="D24" s="4" t="str">
        <f>IFERROR(_xlfn.RRI(5,I23,D23),"")</f>
        <v/>
      </c>
      <c r="H24" s="4">
        <f t="shared" ref="H24:Z24" si="17">IFERROR(_xlfn.RRI(5,M23,H23),"")</f>
        <v>0.29578579896308166</v>
      </c>
      <c r="I24" s="4">
        <f t="shared" si="17"/>
        <v>-0.33837997676040743</v>
      </c>
      <c r="J24" s="4">
        <f t="shared" si="17"/>
        <v>-0.13168862778304424</v>
      </c>
      <c r="K24" s="4" t="str">
        <f t="shared" si="17"/>
        <v/>
      </c>
      <c r="L24" s="4">
        <f t="shared" si="17"/>
        <v>0.52460035257901261</v>
      </c>
      <c r="M24" s="4" t="str">
        <f t="shared" si="17"/>
        <v/>
      </c>
      <c r="N24" s="4">
        <f t="shared" si="17"/>
        <v>0.23023386331454088</v>
      </c>
      <c r="O24" s="4">
        <f t="shared" si="17"/>
        <v>0.16335797605328239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43</v>
      </c>
      <c r="C25" t="s">
        <v>44</v>
      </c>
      <c r="D25" s="3">
        <f>IFERROR(INDEX(D51:D500,MATCH($A$25,$C$51:$C$500,0)),"")</f>
        <v>8.2899999999999991</v>
      </c>
      <c r="H25" s="3">
        <f>IFERROR(INDEX(D25:G25,COUNT(D25:G25)),"")</f>
        <v>8.2899999999999991</v>
      </c>
      <c r="I25" s="3">
        <f t="shared" ref="I25:Z25" si="18">IFERROR(INDEX(I51:I500,MATCH($C$25,$C$51:$C$500,0)),"")</f>
        <v>-13.33</v>
      </c>
      <c r="J25" s="3">
        <f t="shared" si="18"/>
        <v>-41.53</v>
      </c>
      <c r="K25" s="3">
        <f t="shared" si="18"/>
        <v>-74.98</v>
      </c>
      <c r="L25" s="3">
        <f t="shared" si="18"/>
        <v>-102.29</v>
      </c>
      <c r="M25" s="3">
        <f t="shared" si="18"/>
        <v>1.29</v>
      </c>
      <c r="N25" s="3">
        <f t="shared" si="18"/>
        <v>-144.93</v>
      </c>
      <c r="O25" s="3">
        <f t="shared" si="18"/>
        <v>-107.63</v>
      </c>
      <c r="P25" s="3">
        <f t="shared" si="18"/>
        <v>-4.5999999999999996</v>
      </c>
      <c r="Q25" s="3">
        <f t="shared" si="18"/>
        <v>-28.01</v>
      </c>
      <c r="R25" s="3">
        <f t="shared" si="18"/>
        <v>-71.52</v>
      </c>
      <c r="S25" s="3">
        <f t="shared" si="18"/>
        <v>-83.15</v>
      </c>
      <c r="T25" s="3">
        <f t="shared" si="18"/>
        <v>-77.16</v>
      </c>
      <c r="U25" s="3">
        <f t="shared" si="18"/>
        <v>3.28</v>
      </c>
      <c r="V25" s="3">
        <f t="shared" si="18"/>
        <v>21.51</v>
      </c>
      <c r="W25" s="3">
        <f t="shared" si="18"/>
        <v>74.3</v>
      </c>
      <c r="X25" s="3">
        <f t="shared" si="18"/>
        <v>9.51</v>
      </c>
      <c r="Y25" s="3">
        <f t="shared" si="18"/>
        <v>13.83</v>
      </c>
      <c r="Z25" s="3">
        <f t="shared" si="18"/>
        <v>-67.760000000000005</v>
      </c>
    </row>
    <row r="26" spans="1:26" ht="15.5" x14ac:dyDescent="0.35">
      <c r="C26" t="s">
        <v>45</v>
      </c>
      <c r="D26" s="4" t="str">
        <f>IFERROR(_xlfn.RRI(5,I25,D25),"")</f>
        <v/>
      </c>
      <c r="H26" s="4">
        <f t="shared" ref="H26:Z26" si="19">IFERROR(_xlfn.RRI(5,M25,H25),"")</f>
        <v>0.45075128546102783</v>
      </c>
      <c r="I26" s="4">
        <f t="shared" si="19"/>
        <v>-0.37951059325390746</v>
      </c>
      <c r="J26" s="4">
        <f t="shared" si="19"/>
        <v>-0.17341842919054962</v>
      </c>
      <c r="K26" s="4">
        <f t="shared" si="19"/>
        <v>0.7475818311140745</v>
      </c>
      <c r="L26" s="4">
        <f t="shared" si="19"/>
        <v>0.2956986729275739</v>
      </c>
      <c r="M26" s="4" t="str">
        <f t="shared" si="19"/>
        <v/>
      </c>
      <c r="N26" s="4">
        <f t="shared" si="19"/>
        <v>0.11753004418296276</v>
      </c>
      <c r="O26" s="4">
        <f t="shared" si="19"/>
        <v>6.882898886500155E-2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46</v>
      </c>
      <c r="D27" s="3">
        <f>IFERROR(D4/D21,"")</f>
        <v>8.337114652956298E-3</v>
      </c>
      <c r="H27" s="3">
        <f t="shared" ref="H27:Z27" si="20">IFERROR(H4/H21,"")</f>
        <v>3.3348458611825192E-2</v>
      </c>
      <c r="I27" s="3">
        <f t="shared" si="20"/>
        <v>3.7189662210796913E-2</v>
      </c>
      <c r="J27" s="3">
        <f t="shared" si="20"/>
        <v>2.8194346529562982E-2</v>
      </c>
      <c r="K27" s="3">
        <f t="shared" si="20"/>
        <v>2.6941562982005143E-2</v>
      </c>
      <c r="L27" s="3">
        <f t="shared" si="20"/>
        <v>3.6702807197943443E-2</v>
      </c>
      <c r="M27" s="3">
        <f t="shared" si="20"/>
        <v>4.8892686632390749E-2</v>
      </c>
      <c r="N27" s="3">
        <f t="shared" si="20"/>
        <v>3.9257776092544987E-2</v>
      </c>
      <c r="O27" s="3">
        <f t="shared" si="20"/>
        <v>5.9997606426735219E-2</v>
      </c>
      <c r="P27" s="3">
        <f t="shared" si="20"/>
        <v>9.1680228534704367E-2</v>
      </c>
      <c r="Q27" s="3">
        <f t="shared" si="20"/>
        <v>9.1284684832904889E-2</v>
      </c>
      <c r="R27" s="3">
        <f t="shared" si="20"/>
        <v>7.1967786632390743E-2</v>
      </c>
      <c r="S27" s="3">
        <f t="shared" si="20"/>
        <v>7.991607249357327E-2</v>
      </c>
      <c r="T27" s="3">
        <f t="shared" si="20"/>
        <v>0.11544529485861182</v>
      </c>
      <c r="U27" s="3">
        <f t="shared" si="20"/>
        <v>0.12990219408740361</v>
      </c>
      <c r="V27" s="3">
        <f t="shared" si="20"/>
        <v>0.12541553881748072</v>
      </c>
      <c r="W27" s="3">
        <f t="shared" si="20"/>
        <v>1249.7350213367608</v>
      </c>
      <c r="X27" s="3">
        <f t="shared" si="20"/>
        <v>932.43501105398457</v>
      </c>
      <c r="Y27" s="3">
        <f t="shared" si="20"/>
        <v>807.95888020565553</v>
      </c>
      <c r="Z27" s="3">
        <f t="shared" si="20"/>
        <v>1028.9285460154242</v>
      </c>
    </row>
    <row r="28" spans="1:26" ht="15.5" x14ac:dyDescent="0.35">
      <c r="C28" t="s">
        <v>47</v>
      </c>
      <c r="D28" s="4">
        <f>IFERROR(_xlfn.RRI(5,I27,D27),"")</f>
        <v>-0.25848710467503988</v>
      </c>
      <c r="H28" s="4">
        <f t="shared" ref="H28:Z28" si="21">IFERROR(_xlfn.RRI(5,M27,H27),"")</f>
        <v>-7.366862778263783E-2</v>
      </c>
      <c r="I28" s="4">
        <f t="shared" si="21"/>
        <v>-1.0765377362407791E-2</v>
      </c>
      <c r="J28" s="4">
        <f t="shared" si="21"/>
        <v>-0.14018380358302729</v>
      </c>
      <c r="K28" s="4">
        <f t="shared" si="21"/>
        <v>-0.21723856634670236</v>
      </c>
      <c r="L28" s="4">
        <f t="shared" si="21"/>
        <v>-0.16658699643943164</v>
      </c>
      <c r="M28" s="4">
        <f t="shared" si="21"/>
        <v>-7.4404677568189692E-2</v>
      </c>
      <c r="N28" s="4">
        <f t="shared" si="21"/>
        <v>-0.13252231402348369</v>
      </c>
      <c r="O28" s="4">
        <f t="shared" si="21"/>
        <v>-0.12269311534276972</v>
      </c>
      <c r="P28" s="4">
        <f t="shared" si="21"/>
        <v>-6.7321769368528295E-2</v>
      </c>
      <c r="Q28" s="4">
        <f t="shared" si="21"/>
        <v>-6.155394188336083E-2</v>
      </c>
      <c r="R28" s="4">
        <f t="shared" si="21"/>
        <v>-0.85807332082525734</v>
      </c>
      <c r="S28" s="4">
        <f t="shared" si="21"/>
        <v>-0.84632503884064358</v>
      </c>
      <c r="T28" s="4">
        <f t="shared" si="21"/>
        <v>-0.82978516986153306</v>
      </c>
      <c r="U28" s="4">
        <f t="shared" si="21"/>
        <v>-0.83394718052237926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48</v>
      </c>
      <c r="H29" s="4">
        <f t="shared" ref="H29:Z29" si="22">IFERROR(((H25-I25)/I25)*100%,"")</f>
        <v>-1.6219054763690921</v>
      </c>
      <c r="I29" s="4">
        <f t="shared" si="22"/>
        <v>-0.67902720924632798</v>
      </c>
      <c r="J29" s="4">
        <f t="shared" si="22"/>
        <v>-0.44611896505734866</v>
      </c>
      <c r="K29" s="4">
        <f t="shared" si="22"/>
        <v>-0.266986020138821</v>
      </c>
      <c r="L29" s="4">
        <f t="shared" si="22"/>
        <v>-80.294573643410857</v>
      </c>
      <c r="M29" s="4">
        <f t="shared" si="22"/>
        <v>-1.0089008486855724</v>
      </c>
      <c r="N29" s="4">
        <f t="shared" si="22"/>
        <v>0.34655765121248733</v>
      </c>
      <c r="O29" s="4">
        <f t="shared" si="22"/>
        <v>22.397826086956524</v>
      </c>
      <c r="P29" s="4">
        <f t="shared" si="22"/>
        <v>-0.83577293823634424</v>
      </c>
      <c r="Q29" s="4">
        <f t="shared" si="22"/>
        <v>-0.6083612975391498</v>
      </c>
      <c r="R29" s="4">
        <f t="shared" si="22"/>
        <v>-0.13986770895971148</v>
      </c>
      <c r="S29" s="4">
        <f t="shared" si="22"/>
        <v>7.7630896837739882E-2</v>
      </c>
      <c r="T29" s="4">
        <f t="shared" si="22"/>
        <v>-24.524390243902438</v>
      </c>
      <c r="U29" s="4">
        <f t="shared" si="22"/>
        <v>-0.84751278475127845</v>
      </c>
      <c r="V29" s="4">
        <f t="shared" si="22"/>
        <v>-0.71049798115746965</v>
      </c>
      <c r="W29" s="4">
        <f t="shared" si="22"/>
        <v>6.812828601472134</v>
      </c>
      <c r="X29" s="4">
        <f t="shared" si="22"/>
        <v>-0.31236442516268981</v>
      </c>
      <c r="Y29" s="4">
        <f t="shared" si="22"/>
        <v>-1.2041027154663517</v>
      </c>
      <c r="Z29" s="4" t="str">
        <f t="shared" si="22"/>
        <v/>
      </c>
    </row>
    <row r="30" spans="1:26" ht="15.5" x14ac:dyDescent="0.35">
      <c r="C30" t="s">
        <v>49</v>
      </c>
      <c r="H30" s="4">
        <f t="shared" ref="H30:Z30" si="23">IFERROR(((H27-I27)/I27)*100%,"")</f>
        <v>-0.1032868644302056</v>
      </c>
      <c r="I30" s="4">
        <f t="shared" si="23"/>
        <v>0.31904678733383501</v>
      </c>
      <c r="J30" s="4">
        <f t="shared" si="23"/>
        <v>4.6500032251083623E-2</v>
      </c>
      <c r="K30" s="4">
        <f t="shared" si="23"/>
        <v>-0.2659536139373353</v>
      </c>
      <c r="L30" s="4">
        <f t="shared" si="23"/>
        <v>-0.24931907559302896</v>
      </c>
      <c r="M30" s="4">
        <f t="shared" si="23"/>
        <v>0.24542680454269089</v>
      </c>
      <c r="N30" s="4">
        <f t="shared" si="23"/>
        <v>-0.34567762898201992</v>
      </c>
      <c r="O30" s="4">
        <f t="shared" si="23"/>
        <v>-0.34557747743807271</v>
      </c>
      <c r="P30" s="4">
        <f t="shared" si="23"/>
        <v>4.3330784624333648E-3</v>
      </c>
      <c r="Q30" s="4">
        <f t="shared" si="23"/>
        <v>0.26841034168779254</v>
      </c>
      <c r="R30" s="4">
        <f t="shared" si="23"/>
        <v>-9.9457913948683058E-2</v>
      </c>
      <c r="S30" s="4">
        <f t="shared" si="23"/>
        <v>-0.30775808064375343</v>
      </c>
      <c r="T30" s="4">
        <f t="shared" si="23"/>
        <v>-0.11129064701605103</v>
      </c>
      <c r="U30" s="4">
        <f t="shared" si="23"/>
        <v>3.5774317219594287E-2</v>
      </c>
      <c r="V30" s="4">
        <f t="shared" si="23"/>
        <v>-0.99989964629567374</v>
      </c>
      <c r="W30" s="4">
        <f t="shared" si="23"/>
        <v>0.3402918235814783</v>
      </c>
      <c r="X30" s="4">
        <f t="shared" si="23"/>
        <v>0.15406245775359909</v>
      </c>
      <c r="Y30" s="4">
        <f t="shared" si="23"/>
        <v>-0.21475705642095794</v>
      </c>
      <c r="Z30" s="4" t="str">
        <f t="shared" si="23"/>
        <v/>
      </c>
    </row>
    <row r="32" spans="1:2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500.81</v>
      </c>
      <c r="H32" s="3">
        <f>IFERROR(INDEX(D32:G32,COUNT(D32:G32)),"")</f>
        <v>500.81</v>
      </c>
      <c r="I32" s="3">
        <f t="shared" ref="I32:Z32" si="24">IFERROR(INDEX(I51:I500,MATCH($C$32,$C$51:$C$500,0)),"")</f>
        <v>484.35</v>
      </c>
      <c r="J32" s="3">
        <f t="shared" si="24"/>
        <v>482.35</v>
      </c>
      <c r="K32" s="3">
        <f t="shared" si="24"/>
        <v>500.23</v>
      </c>
      <c r="L32" s="3">
        <f t="shared" si="24"/>
        <v>582.4</v>
      </c>
      <c r="M32" s="3">
        <f t="shared" si="24"/>
        <v>630.99</v>
      </c>
      <c r="N32" s="3">
        <f t="shared" si="24"/>
        <v>607.34</v>
      </c>
      <c r="O32" s="3">
        <f t="shared" si="24"/>
        <v>742.83</v>
      </c>
      <c r="P32" s="3">
        <f t="shared" si="24"/>
        <v>907.57</v>
      </c>
      <c r="Q32" s="3">
        <f t="shared" si="24"/>
        <v>836.61</v>
      </c>
      <c r="R32" s="3">
        <f t="shared" si="24"/>
        <v>848.1</v>
      </c>
      <c r="S32" s="3">
        <f t="shared" si="24"/>
        <v>950.99</v>
      </c>
      <c r="T32" s="3">
        <f t="shared" si="24"/>
        <v>944.32</v>
      </c>
      <c r="U32" s="3">
        <f t="shared" si="24"/>
        <v>1000.9</v>
      </c>
      <c r="V32" s="3">
        <f t="shared" si="24"/>
        <v>797.3</v>
      </c>
      <c r="W32" s="3">
        <f t="shared" si="24"/>
        <v>662.62</v>
      </c>
      <c r="X32" s="3">
        <f t="shared" si="24"/>
        <v>321.22000000000003</v>
      </c>
      <c r="Y32" s="3">
        <f t="shared" si="24"/>
        <v>280.18</v>
      </c>
      <c r="Z32" s="3">
        <f t="shared" si="24"/>
        <v>259.99</v>
      </c>
    </row>
    <row r="33" spans="1:2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0.41</v>
      </c>
      <c r="H33" s="3">
        <f>IFERROR(INDEX(D33:G33,COUNT(D33:G33)),"")</f>
        <v>0.41</v>
      </c>
      <c r="I33" s="3">
        <f t="shared" ref="I33:Z33" si="25">IFERROR(INDEX(I51:I500,MATCH($C$33,$C$51:$C$500,0)),"")</f>
        <v>0.45</v>
      </c>
      <c r="J33" s="3">
        <f t="shared" si="25"/>
        <v>0.23</v>
      </c>
      <c r="K33" s="3">
        <f t="shared" si="25"/>
        <v>0.27</v>
      </c>
      <c r="L33" s="3">
        <f t="shared" si="25"/>
        <v>0.26</v>
      </c>
      <c r="M33" s="3">
        <f t="shared" si="25"/>
        <v>0.32</v>
      </c>
      <c r="N33" s="3">
        <f t="shared" si="25"/>
        <v>0.39</v>
      </c>
      <c r="O33" s="3">
        <f t="shared" si="25"/>
        <v>0.25</v>
      </c>
      <c r="P33" s="3">
        <f t="shared" si="25"/>
        <v>0.35</v>
      </c>
      <c r="Q33" s="3">
        <f t="shared" si="25"/>
        <v>0.28999999999999998</v>
      </c>
      <c r="R33" s="3">
        <f t="shared" si="25"/>
        <v>0.15</v>
      </c>
      <c r="S33" s="3">
        <f t="shared" si="25"/>
        <v>0.09</v>
      </c>
      <c r="T33" s="3">
        <f t="shared" si="25"/>
        <v>0.17</v>
      </c>
      <c r="U33" s="3">
        <f t="shared" si="25"/>
        <v>0.22</v>
      </c>
      <c r="V33" s="3">
        <f t="shared" si="25"/>
        <v>0.46</v>
      </c>
      <c r="W33" s="3">
        <f t="shared" si="25"/>
        <v>0.88</v>
      </c>
      <c r="X33" s="3">
        <f t="shared" si="25"/>
        <v>0.67</v>
      </c>
      <c r="Y33" s="3">
        <f t="shared" si="25"/>
        <v>0.48</v>
      </c>
      <c r="Z33" s="3">
        <f t="shared" si="25"/>
        <v>0.27</v>
      </c>
    </row>
    <row r="34" spans="1:2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24.85</v>
      </c>
      <c r="H34" s="3">
        <f>IFERROR(INDEX(D34:G34,COUNT(D34:G34)),"")</f>
        <v>24.85</v>
      </c>
      <c r="I34" s="3">
        <f t="shared" ref="I34:Z34" si="26">IFERROR(INDEX(I51:I500,MATCH($C$34,$C$51:$C$500,0)),"")</f>
        <v>-16.5</v>
      </c>
      <c r="J34" s="3">
        <f t="shared" si="26"/>
        <v>-2.62</v>
      </c>
      <c r="K34" s="3">
        <f t="shared" si="26"/>
        <v>-1.83</v>
      </c>
      <c r="L34" s="3">
        <f t="shared" si="26"/>
        <v>-1.48</v>
      </c>
      <c r="M34" s="3">
        <f t="shared" si="26"/>
        <v>156.59</v>
      </c>
      <c r="N34" s="3">
        <f t="shared" si="26"/>
        <v>-1.61</v>
      </c>
      <c r="O34" s="3">
        <f t="shared" si="26"/>
        <v>-1.73</v>
      </c>
      <c r="P34" s="3">
        <f t="shared" si="26"/>
        <v>-68.260000000000005</v>
      </c>
      <c r="Q34" s="3">
        <f t="shared" si="26"/>
        <v>-8.7799999999999994</v>
      </c>
      <c r="R34" s="3">
        <f t="shared" si="26"/>
        <v>-1.76</v>
      </c>
      <c r="S34" s="3">
        <f t="shared" si="26"/>
        <v>-1.07</v>
      </c>
      <c r="T34" s="3">
        <f t="shared" si="26"/>
        <v>-2.14</v>
      </c>
      <c r="U34" s="3">
        <f t="shared" si="26"/>
        <v>67.069999999999993</v>
      </c>
      <c r="V34" s="3">
        <f t="shared" si="26"/>
        <v>16.97</v>
      </c>
      <c r="W34" s="3">
        <f t="shared" si="26"/>
        <v>7.81</v>
      </c>
      <c r="X34" s="3">
        <f t="shared" si="26"/>
        <v>22.61</v>
      </c>
      <c r="Y34" s="3">
        <f t="shared" si="26"/>
        <v>9.69</v>
      </c>
      <c r="Z34" s="3">
        <f t="shared" si="26"/>
        <v>-1.03</v>
      </c>
    </row>
    <row r="35" spans="1:2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1.47</v>
      </c>
      <c r="H35" s="3">
        <f>IFERROR(INDEX(D35:G35,COUNT(D35:G35)),"")</f>
        <v>1.47</v>
      </c>
      <c r="I35" s="3">
        <f t="shared" ref="I35:Z35" si="27">IFERROR(INDEX(I51:I500,MATCH($C$35,$C$51:$C$500,0)),"")</f>
        <v>0.36</v>
      </c>
      <c r="J35" s="3">
        <f t="shared" si="27"/>
        <v>0.24</v>
      </c>
      <c r="K35" s="3">
        <f t="shared" si="27"/>
        <v>0.33</v>
      </c>
      <c r="L35" s="3">
        <f t="shared" si="27"/>
        <v>0.28000000000000003</v>
      </c>
      <c r="M35" s="3">
        <f t="shared" si="27"/>
        <v>0.28999999999999998</v>
      </c>
      <c r="N35" s="3">
        <f t="shared" si="27"/>
        <v>0.41</v>
      </c>
      <c r="O35" s="3">
        <f t="shared" si="27"/>
        <v>0.22</v>
      </c>
      <c r="P35" s="3">
        <f t="shared" si="27"/>
        <v>0.24</v>
      </c>
      <c r="Q35" s="3">
        <f t="shared" si="27"/>
        <v>0.2</v>
      </c>
      <c r="R35" s="3">
        <f t="shared" si="27"/>
        <v>0.13</v>
      </c>
      <c r="S35" s="3">
        <f t="shared" si="27"/>
        <v>0.08</v>
      </c>
      <c r="T35" s="3">
        <f t="shared" si="27"/>
        <v>0.11</v>
      </c>
      <c r="U35" s="3">
        <f t="shared" si="27"/>
        <v>0.14000000000000001</v>
      </c>
      <c r="V35" s="3">
        <f t="shared" si="27"/>
        <v>0.3</v>
      </c>
      <c r="W35" s="3">
        <f t="shared" si="27"/>
        <v>0.46</v>
      </c>
      <c r="X35" s="3">
        <f t="shared" si="27"/>
        <v>0.23</v>
      </c>
      <c r="Y35" s="3">
        <f t="shared" si="27"/>
        <v>0.17</v>
      </c>
      <c r="Z35" s="3">
        <f t="shared" si="27"/>
        <v>7.0000000000000007E-2</v>
      </c>
    </row>
    <row r="36" spans="1:2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  <c r="Q50" t="s">
        <v>907</v>
      </c>
      <c r="R50" t="s">
        <v>1142</v>
      </c>
      <c r="S50" t="s">
        <v>1143</v>
      </c>
      <c r="T50" t="s">
        <v>1144</v>
      </c>
      <c r="U50" t="s">
        <v>1145</v>
      </c>
      <c r="V50" t="s">
        <v>1146</v>
      </c>
      <c r="W50" t="s">
        <v>1147</v>
      </c>
      <c r="X50" t="s">
        <v>1148</v>
      </c>
      <c r="Y50" t="s">
        <v>1149</v>
      </c>
      <c r="Z50" t="s">
        <v>1150</v>
      </c>
    </row>
    <row r="51" spans="2:26" ht="15.5" x14ac:dyDescent="0.35">
      <c r="B51" t="s">
        <v>71</v>
      </c>
      <c r="C51" t="s">
        <v>5</v>
      </c>
      <c r="D51" s="5">
        <v>32431376</v>
      </c>
      <c r="E51" s="5">
        <v>38400477</v>
      </c>
      <c r="F51" s="5">
        <v>38709028</v>
      </c>
      <c r="G51" s="5">
        <v>33067361</v>
      </c>
      <c r="I51" s="5">
        <v>144667786</v>
      </c>
      <c r="J51" s="5">
        <v>109676008</v>
      </c>
      <c r="K51" s="5">
        <v>104802680</v>
      </c>
      <c r="L51" s="5">
        <v>142773920</v>
      </c>
      <c r="M51" s="5">
        <v>190192551</v>
      </c>
      <c r="N51" s="5">
        <v>152712749</v>
      </c>
      <c r="O51" s="5">
        <v>233390689</v>
      </c>
      <c r="P51" s="5">
        <v>356636089</v>
      </c>
      <c r="Q51" s="5">
        <v>355097424</v>
      </c>
      <c r="R51" s="5">
        <v>279954690</v>
      </c>
      <c r="S51" s="5">
        <v>310873522</v>
      </c>
      <c r="T51" s="5">
        <v>449082197</v>
      </c>
      <c r="U51" s="5">
        <v>505319535</v>
      </c>
      <c r="V51" s="5">
        <v>487866446</v>
      </c>
      <c r="W51" s="5">
        <v>4861469233000</v>
      </c>
      <c r="X51" s="5">
        <v>3627172193000</v>
      </c>
      <c r="Y51" s="5">
        <v>3142960044000</v>
      </c>
      <c r="Z51" s="5">
        <v>4002532044000</v>
      </c>
    </row>
    <row r="52" spans="2:26" ht="15.5" x14ac:dyDescent="0.35">
      <c r="C52" t="s">
        <v>72</v>
      </c>
      <c r="D52" s="5">
        <v>-31324240</v>
      </c>
      <c r="E52" s="5">
        <v>-38109911</v>
      </c>
      <c r="F52" s="5">
        <v>-38540752</v>
      </c>
      <c r="G52" s="5">
        <v>-31659121</v>
      </c>
      <c r="I52" s="5">
        <v>-143033544</v>
      </c>
      <c r="J52" s="5">
        <v>-108643906</v>
      </c>
      <c r="K52" s="5">
        <v>-106757502</v>
      </c>
      <c r="L52" s="5">
        <v>-152971363</v>
      </c>
      <c r="M52" s="5">
        <v>-190495645</v>
      </c>
      <c r="N52" s="5">
        <v>-170623336</v>
      </c>
      <c r="O52" s="5">
        <v>-252062560</v>
      </c>
      <c r="P52" s="5">
        <v>-342042822</v>
      </c>
      <c r="Q52" s="5">
        <v>-349094534</v>
      </c>
      <c r="R52" s="5">
        <v>-300446576</v>
      </c>
      <c r="S52" s="5">
        <v>-325832201</v>
      </c>
      <c r="T52" s="5">
        <v>-464881408</v>
      </c>
      <c r="U52" s="5">
        <v>-490629676</v>
      </c>
      <c r="V52" s="5">
        <v>-467395877</v>
      </c>
      <c r="W52" s="5">
        <v>-4241661213000</v>
      </c>
      <c r="X52" s="5">
        <v>-3436408830000</v>
      </c>
      <c r="Y52" s="5">
        <v>-3086607608000</v>
      </c>
      <c r="Z52" s="5">
        <v>-3822528643000</v>
      </c>
    </row>
    <row r="53" spans="2:26" ht="15.5" x14ac:dyDescent="0.35">
      <c r="C53" t="s">
        <v>73</v>
      </c>
      <c r="D53" s="5">
        <v>1107136</v>
      </c>
      <c r="E53" s="5">
        <v>290566</v>
      </c>
      <c r="F53" s="5">
        <v>168276</v>
      </c>
      <c r="G53" s="5">
        <v>1408240</v>
      </c>
      <c r="I53" s="5">
        <v>1634242</v>
      </c>
      <c r="J53" s="5">
        <v>1032102</v>
      </c>
      <c r="K53" s="5">
        <v>-1954822</v>
      </c>
      <c r="L53" s="5">
        <v>-10197443</v>
      </c>
      <c r="M53" s="5">
        <v>-303094</v>
      </c>
      <c r="N53" s="5">
        <v>-17910587</v>
      </c>
      <c r="O53" s="5">
        <v>-18671871</v>
      </c>
      <c r="P53" s="5">
        <v>14593267</v>
      </c>
      <c r="Q53" s="5">
        <v>6002890</v>
      </c>
      <c r="R53" s="5">
        <v>-20491886</v>
      </c>
      <c r="S53" s="5">
        <v>-14958679</v>
      </c>
      <c r="T53" s="5">
        <v>-15799211</v>
      </c>
      <c r="U53" s="5">
        <v>14689859</v>
      </c>
      <c r="V53" s="5">
        <v>20470569</v>
      </c>
      <c r="W53" s="5">
        <v>619808020000</v>
      </c>
      <c r="X53" s="5">
        <v>190763363000</v>
      </c>
      <c r="Y53" s="5">
        <v>56352436000</v>
      </c>
      <c r="Z53" s="5">
        <v>180003401000</v>
      </c>
    </row>
    <row r="54" spans="2:26" ht="15.5" x14ac:dyDescent="0.35">
      <c r="C54" t="s">
        <v>74</v>
      </c>
      <c r="D54" s="5">
        <v>-1313990</v>
      </c>
      <c r="E54" s="5">
        <v>-1416733</v>
      </c>
      <c r="F54" s="5">
        <v>-1171666</v>
      </c>
      <c r="G54" s="5">
        <v>-1110020</v>
      </c>
      <c r="I54" s="5">
        <v>-4972867</v>
      </c>
      <c r="J54" s="5">
        <v>-5132849</v>
      </c>
      <c r="K54" s="5">
        <v>-5210316</v>
      </c>
      <c r="L54" s="5">
        <v>-5459599</v>
      </c>
      <c r="M54" s="5">
        <v>-5784411</v>
      </c>
      <c r="N54" s="5">
        <v>-7357141</v>
      </c>
      <c r="O54" s="5">
        <v>-8530258</v>
      </c>
      <c r="P54" s="5">
        <v>-8483498</v>
      </c>
      <c r="Q54" s="5">
        <v>-8434225</v>
      </c>
      <c r="R54" s="5">
        <v>-8722617</v>
      </c>
      <c r="S54" s="5">
        <v>-8063340</v>
      </c>
      <c r="T54" s="5">
        <v>-9604020</v>
      </c>
      <c r="U54" s="5">
        <v>-10006671</v>
      </c>
      <c r="V54" s="5">
        <v>-9648181</v>
      </c>
      <c r="W54" s="5">
        <v>-96253801000</v>
      </c>
      <c r="X54" s="5">
        <v>-98275547000</v>
      </c>
      <c r="Y54" s="5">
        <v>-81166654000</v>
      </c>
      <c r="Z54" s="5">
        <v>-123941853000</v>
      </c>
    </row>
    <row r="55" spans="2:26" ht="15.5" x14ac:dyDescent="0.35">
      <c r="C55" t="s">
        <v>75</v>
      </c>
      <c r="D55" s="5">
        <v>-73577</v>
      </c>
      <c r="E55" s="5">
        <v>-62912</v>
      </c>
      <c r="F55" s="5">
        <v>-66003</v>
      </c>
      <c r="G55" s="5">
        <v>-45715</v>
      </c>
      <c r="I55" s="5">
        <v>-220478</v>
      </c>
      <c r="J55" s="5">
        <v>-244970</v>
      </c>
      <c r="K55" s="5">
        <v>-311407</v>
      </c>
      <c r="L55" s="5">
        <v>-511276</v>
      </c>
      <c r="M55" s="5">
        <v>-1212270</v>
      </c>
      <c r="N55" s="5">
        <v>-1094269</v>
      </c>
      <c r="O55" s="5">
        <v>-1506880</v>
      </c>
      <c r="P55" s="5">
        <v>-1504757</v>
      </c>
      <c r="Q55" s="5">
        <v>-1609023</v>
      </c>
      <c r="R55" s="5">
        <v>-1387947</v>
      </c>
      <c r="S55" s="5">
        <v>-1402186</v>
      </c>
      <c r="T55" s="5">
        <v>-2102265</v>
      </c>
      <c r="U55" s="5">
        <v>-2131717</v>
      </c>
      <c r="V55" s="5">
        <v>-2284215</v>
      </c>
      <c r="W55" s="5">
        <v>-24919999000</v>
      </c>
      <c r="X55" s="5">
        <v>-22447879000</v>
      </c>
      <c r="Y55" s="5">
        <v>-19817482000</v>
      </c>
      <c r="Z55" s="5">
        <v>-38609564000</v>
      </c>
    </row>
    <row r="56" spans="2:26" ht="15.5" x14ac:dyDescent="0.35">
      <c r="C56" t="s">
        <v>77</v>
      </c>
      <c r="D56" s="5">
        <v>-1240413</v>
      </c>
      <c r="E56" s="5">
        <v>-1353821</v>
      </c>
      <c r="F56" s="5">
        <v>-1105663</v>
      </c>
      <c r="G56" s="5">
        <v>-1064305</v>
      </c>
      <c r="I56" s="5">
        <v>-4752389</v>
      </c>
      <c r="J56" s="5">
        <v>-4887879</v>
      </c>
      <c r="K56" s="5">
        <v>-4898909</v>
      </c>
      <c r="L56" s="5">
        <v>-4948323</v>
      </c>
      <c r="M56" s="5">
        <v>-4572141</v>
      </c>
      <c r="N56" s="5">
        <v>-6262872</v>
      </c>
      <c r="O56" s="5">
        <v>-7023378</v>
      </c>
      <c r="P56" s="5">
        <v>-6978741</v>
      </c>
      <c r="Q56" s="5">
        <v>-6825202</v>
      </c>
      <c r="R56" s="5">
        <v>-7334670</v>
      </c>
      <c r="S56" s="5">
        <v>-6661154</v>
      </c>
      <c r="T56" s="5">
        <v>-7501755</v>
      </c>
      <c r="U56" s="5">
        <v>-7874954</v>
      </c>
      <c r="V56" s="5">
        <v>-7363966</v>
      </c>
      <c r="W56" s="5">
        <v>-71333802000</v>
      </c>
      <c r="X56" s="5">
        <v>-75827668000</v>
      </c>
      <c r="Y56" s="5">
        <v>-61349172000</v>
      </c>
      <c r="Z56" s="5">
        <v>-85332289000</v>
      </c>
    </row>
    <row r="57" spans="2:26" ht="15.5" x14ac:dyDescent="0.35">
      <c r="C57" t="s">
        <v>79</v>
      </c>
      <c r="D57" s="5">
        <v>-206854</v>
      </c>
      <c r="E57" s="5">
        <v>-1126167</v>
      </c>
      <c r="F57" s="5">
        <v>-1003390</v>
      </c>
      <c r="G57" s="5">
        <v>298220</v>
      </c>
      <c r="I57" s="5">
        <v>-3338625</v>
      </c>
      <c r="J57" s="5">
        <v>-4100747</v>
      </c>
      <c r="K57" s="5">
        <v>-7165138</v>
      </c>
      <c r="L57" s="5">
        <v>-15657042</v>
      </c>
      <c r="M57" s="5">
        <v>-6087505</v>
      </c>
      <c r="N57" s="5">
        <v>-25267728</v>
      </c>
      <c r="O57" s="5">
        <v>-27202129</v>
      </c>
      <c r="P57" s="5">
        <v>6109769</v>
      </c>
      <c r="Q57" s="5">
        <v>-2431335</v>
      </c>
      <c r="R57" s="5">
        <v>-29214503</v>
      </c>
      <c r="S57" s="5">
        <v>-23022019</v>
      </c>
      <c r="T57" s="5">
        <v>-25403231</v>
      </c>
      <c r="U57" s="5">
        <v>4683188</v>
      </c>
      <c r="V57" s="5">
        <v>10822388</v>
      </c>
      <c r="W57" s="5">
        <v>523554219000</v>
      </c>
      <c r="X57" s="5">
        <v>92487816000</v>
      </c>
      <c r="Y57" s="5">
        <v>-24814218000</v>
      </c>
      <c r="Z57" s="5">
        <v>56061548000</v>
      </c>
    </row>
    <row r="58" spans="2:26" ht="15.5" x14ac:dyDescent="0.35">
      <c r="C58" t="s">
        <v>80</v>
      </c>
      <c r="D58" s="5">
        <v>2086139</v>
      </c>
      <c r="E58" s="5">
        <v>-2558114</v>
      </c>
      <c r="F58" s="5">
        <v>2019304</v>
      </c>
      <c r="G58" s="5">
        <v>613123</v>
      </c>
      <c r="I58" s="5">
        <v>596018</v>
      </c>
      <c r="J58" s="5">
        <v>-6829900</v>
      </c>
      <c r="K58" s="5">
        <v>-11950135</v>
      </c>
      <c r="L58" s="5">
        <v>-10981891</v>
      </c>
      <c r="M58" s="5">
        <v>6545195</v>
      </c>
      <c r="N58" s="5">
        <v>-9422821</v>
      </c>
      <c r="O58" s="5">
        <v>-2546216</v>
      </c>
      <c r="P58" s="5">
        <v>-7505526</v>
      </c>
      <c r="Q58" s="5">
        <v>-9319729</v>
      </c>
      <c r="R58" s="5">
        <v>1100096</v>
      </c>
      <c r="S58" s="5">
        <v>-5900180</v>
      </c>
      <c r="T58" s="5">
        <v>-8826597</v>
      </c>
      <c r="U58" s="5">
        <v>10035079</v>
      </c>
      <c r="V58" s="5">
        <v>69684</v>
      </c>
      <c r="W58" s="5">
        <v>-105802970000</v>
      </c>
      <c r="X58" s="5">
        <v>-28541774000</v>
      </c>
      <c r="Y58" s="5">
        <v>99663191000</v>
      </c>
      <c r="Z58" s="5">
        <v>-385252524000</v>
      </c>
    </row>
    <row r="59" spans="2:26" ht="15.5" x14ac:dyDescent="0.35">
      <c r="C59" t="s">
        <v>26</v>
      </c>
      <c r="D59" s="5">
        <v>-10449</v>
      </c>
      <c r="E59" s="5">
        <v>-7177</v>
      </c>
      <c r="F59" s="5">
        <v>-4429</v>
      </c>
      <c r="G59" s="5">
        <v>-15794</v>
      </c>
      <c r="I59" s="5">
        <v>-42520</v>
      </c>
      <c r="J59" s="5">
        <v>-105918</v>
      </c>
      <c r="K59" s="5">
        <v>-120378</v>
      </c>
      <c r="L59" s="5">
        <v>-163017</v>
      </c>
      <c r="M59" s="5">
        <v>-308585</v>
      </c>
      <c r="N59" s="5">
        <v>-317642</v>
      </c>
      <c r="O59" s="5">
        <v>-562885</v>
      </c>
      <c r="P59" s="5">
        <v>-949260</v>
      </c>
      <c r="Q59" s="5">
        <v>-4077942</v>
      </c>
      <c r="R59" s="5">
        <v>-4977003</v>
      </c>
      <c r="S59" s="5">
        <v>-5397567</v>
      </c>
      <c r="T59" s="5">
        <v>-6416621</v>
      </c>
      <c r="U59" s="5">
        <v>-7102451</v>
      </c>
      <c r="V59" s="5">
        <v>-8448700</v>
      </c>
      <c r="W59" s="5">
        <v>-85307161000</v>
      </c>
      <c r="X59" s="5">
        <v>-69245149000</v>
      </c>
      <c r="Y59" s="5">
        <v>-36484683000</v>
      </c>
      <c r="Z59" s="5">
        <v>-44642616000</v>
      </c>
    </row>
    <row r="60" spans="2:26" ht="15.5" x14ac:dyDescent="0.35">
      <c r="C60" t="s">
        <v>390</v>
      </c>
      <c r="D60" s="5">
        <v>24880</v>
      </c>
      <c r="E60" s="5">
        <v>124161</v>
      </c>
      <c r="F60" s="5">
        <v>39196</v>
      </c>
      <c r="G60" s="5">
        <v>21206</v>
      </c>
      <c r="I60" s="5">
        <v>163799</v>
      </c>
      <c r="J60" s="5">
        <v>44251</v>
      </c>
      <c r="K60" s="5">
        <v>-132570</v>
      </c>
      <c r="L60" s="5">
        <v>208196</v>
      </c>
      <c r="M60" s="5">
        <v>220719</v>
      </c>
      <c r="N60" s="5">
        <v>321463</v>
      </c>
      <c r="O60" s="5">
        <v>444793</v>
      </c>
      <c r="P60" s="5">
        <v>507813</v>
      </c>
      <c r="Q60" s="5">
        <v>-34099</v>
      </c>
      <c r="R60" s="5">
        <v>-1756300</v>
      </c>
      <c r="S60" s="5">
        <v>6540687</v>
      </c>
      <c r="T60" s="5">
        <v>1377279</v>
      </c>
      <c r="U60" s="5">
        <v>12777642</v>
      </c>
      <c r="V60" s="5">
        <v>4201837</v>
      </c>
      <c r="X60" s="5">
        <v>32729656000</v>
      </c>
      <c r="Y60" s="5">
        <v>136199107000</v>
      </c>
      <c r="Z60" s="5">
        <v>-173768771000</v>
      </c>
    </row>
    <row r="61" spans="2:26" ht="15.5" x14ac:dyDescent="0.35">
      <c r="C61" t="s">
        <v>637</v>
      </c>
      <c r="P61" s="5">
        <v>4567071</v>
      </c>
    </row>
    <row r="62" spans="2:26" ht="15.5" x14ac:dyDescent="0.35">
      <c r="C62" t="s">
        <v>78</v>
      </c>
      <c r="D62" s="5">
        <v>48</v>
      </c>
      <c r="E62" s="5">
        <v>9129</v>
      </c>
      <c r="F62" s="5">
        <v>-219</v>
      </c>
      <c r="G62" s="5">
        <v>-357</v>
      </c>
      <c r="I62" s="5">
        <v>9051</v>
      </c>
      <c r="J62" s="5">
        <v>-1366</v>
      </c>
      <c r="K62" s="5">
        <v>-4451</v>
      </c>
      <c r="L62" s="5">
        <v>-857</v>
      </c>
      <c r="M62" s="5">
        <v>5410</v>
      </c>
      <c r="N62" s="5">
        <v>-7908</v>
      </c>
      <c r="O62" s="5">
        <v>-8146</v>
      </c>
      <c r="P62" s="5">
        <v>-49551</v>
      </c>
      <c r="Q62" s="5">
        <v>-539246</v>
      </c>
      <c r="R62" s="5">
        <v>308246</v>
      </c>
      <c r="S62" s="5">
        <v>17966</v>
      </c>
      <c r="T62" s="5">
        <v>-584935</v>
      </c>
      <c r="U62" s="5">
        <v>929326</v>
      </c>
      <c r="V62" s="5">
        <v>-249561</v>
      </c>
      <c r="W62" s="5">
        <v>-4898552000</v>
      </c>
    </row>
    <row r="63" spans="2:26" ht="15.5" x14ac:dyDescent="0.35">
      <c r="C63" t="s">
        <v>81</v>
      </c>
      <c r="D63" s="5">
        <v>2086139</v>
      </c>
      <c r="E63" s="5">
        <v>-2558114</v>
      </c>
      <c r="F63" s="5">
        <v>2019304</v>
      </c>
      <c r="G63" s="5">
        <v>613123</v>
      </c>
      <c r="I63" s="5">
        <v>596018</v>
      </c>
      <c r="J63" s="5">
        <v>-6829900</v>
      </c>
      <c r="K63" s="5">
        <v>-11950135</v>
      </c>
      <c r="L63" s="5">
        <v>-10981891</v>
      </c>
      <c r="M63" s="5">
        <v>6545195</v>
      </c>
      <c r="N63" s="5">
        <v>-9422821</v>
      </c>
      <c r="O63" s="5">
        <v>-2546216</v>
      </c>
      <c r="P63" s="5">
        <v>-7505526</v>
      </c>
      <c r="Q63" s="5">
        <v>-9319729</v>
      </c>
      <c r="R63" s="5">
        <v>1100096</v>
      </c>
      <c r="S63" s="5">
        <v>-5900180</v>
      </c>
      <c r="T63" s="5">
        <v>-8826597</v>
      </c>
      <c r="U63" s="5">
        <v>10035079</v>
      </c>
      <c r="V63" s="5">
        <v>69684</v>
      </c>
      <c r="W63" s="5">
        <v>-105802970000</v>
      </c>
      <c r="X63" s="5">
        <v>-28541774000</v>
      </c>
      <c r="Y63" s="5">
        <v>99663191000</v>
      </c>
      <c r="Z63" s="5">
        <v>-385252524000</v>
      </c>
    </row>
    <row r="64" spans="2:26" ht="15.5" x14ac:dyDescent="0.35">
      <c r="C64" t="s">
        <v>28</v>
      </c>
      <c r="D64" s="5">
        <v>1879285</v>
      </c>
      <c r="E64" s="5">
        <v>-3684281</v>
      </c>
      <c r="F64" s="5">
        <v>1015914</v>
      </c>
      <c r="G64" s="5">
        <v>911343</v>
      </c>
      <c r="I64" s="5">
        <v>-2742607</v>
      </c>
      <c r="J64" s="5">
        <v>-10930647</v>
      </c>
      <c r="K64" s="5">
        <v>-19115273</v>
      </c>
      <c r="L64" s="5">
        <v>-26638933</v>
      </c>
      <c r="M64" s="5">
        <v>457690</v>
      </c>
      <c r="N64" s="5">
        <v>-34690549</v>
      </c>
      <c r="O64" s="5">
        <v>-29748345</v>
      </c>
      <c r="P64" s="5">
        <v>-1395757</v>
      </c>
      <c r="Q64" s="5">
        <v>-11751064</v>
      </c>
      <c r="R64" s="5">
        <v>-28114407</v>
      </c>
      <c r="S64" s="5">
        <v>-28922199</v>
      </c>
      <c r="T64" s="5">
        <v>-34229828</v>
      </c>
      <c r="U64" s="5">
        <v>14718267</v>
      </c>
      <c r="V64" s="5">
        <v>10892072</v>
      </c>
      <c r="W64" s="5">
        <v>417751249000</v>
      </c>
      <c r="X64" s="5">
        <v>63946042000</v>
      </c>
      <c r="Y64" s="5">
        <v>74848973000</v>
      </c>
      <c r="Z64" s="5">
        <v>-329190976000</v>
      </c>
    </row>
    <row r="65" spans="2:26" ht="15.5" x14ac:dyDescent="0.35">
      <c r="C65" t="s">
        <v>27</v>
      </c>
      <c r="D65" s="5">
        <v>32600</v>
      </c>
      <c r="E65" s="5">
        <v>-36230</v>
      </c>
      <c r="F65" s="5">
        <v>47875</v>
      </c>
      <c r="G65" s="5">
        <v>102411</v>
      </c>
      <c r="I65" s="5">
        <v>77597</v>
      </c>
      <c r="J65" s="5">
        <v>737434</v>
      </c>
      <c r="K65" s="5">
        <v>-4308</v>
      </c>
      <c r="L65" s="5">
        <v>-107323</v>
      </c>
      <c r="M65" s="5">
        <v>-101817</v>
      </c>
      <c r="N65" s="5">
        <v>-3985496</v>
      </c>
      <c r="O65" s="5">
        <v>157511</v>
      </c>
      <c r="P65" s="5">
        <v>824307</v>
      </c>
      <c r="Q65" s="5">
        <v>3113199</v>
      </c>
      <c r="R65" s="5">
        <v>7544646</v>
      </c>
      <c r="S65" s="5">
        <v>4760985</v>
      </c>
      <c r="T65" s="5">
        <v>9522633</v>
      </c>
      <c r="U65" s="5">
        <v>-12740366</v>
      </c>
      <c r="V65" s="5">
        <v>-2491126</v>
      </c>
      <c r="W65" s="5">
        <v>-133689722000</v>
      </c>
      <c r="X65" s="5">
        <v>-26967052000</v>
      </c>
      <c r="Y65" s="5">
        <v>-21076028000</v>
      </c>
      <c r="Z65" s="5">
        <v>65668134000</v>
      </c>
    </row>
    <row r="66" spans="2:26" ht="15.5" x14ac:dyDescent="0.35">
      <c r="C66" t="s">
        <v>308</v>
      </c>
      <c r="D66" s="5">
        <v>1911885</v>
      </c>
      <c r="E66" s="5">
        <v>-3720511</v>
      </c>
      <c r="F66" s="5">
        <v>1063789</v>
      </c>
      <c r="G66" s="5">
        <v>1013754</v>
      </c>
      <c r="I66" s="5">
        <v>-2665010</v>
      </c>
      <c r="J66" s="5">
        <v>-10193213</v>
      </c>
      <c r="K66" s="5">
        <v>-19119581</v>
      </c>
      <c r="L66" s="5">
        <v>-26746256</v>
      </c>
      <c r="M66" s="5">
        <v>355873</v>
      </c>
      <c r="N66" s="5">
        <v>-38676045</v>
      </c>
      <c r="O66" s="5">
        <v>-29590834</v>
      </c>
      <c r="P66" s="5">
        <v>-571450</v>
      </c>
      <c r="Q66" s="5">
        <v>-8637865</v>
      </c>
      <c r="R66" s="5">
        <v>-20569761</v>
      </c>
      <c r="S66" s="5">
        <v>-24161214</v>
      </c>
      <c r="T66" s="5">
        <v>-24707195</v>
      </c>
      <c r="U66" s="5">
        <v>1977901</v>
      </c>
      <c r="V66" s="5">
        <v>8400946</v>
      </c>
      <c r="W66" s="5">
        <v>284061527000</v>
      </c>
      <c r="X66" s="5">
        <v>36978990000</v>
      </c>
      <c r="Y66" s="5">
        <v>53772945000</v>
      </c>
      <c r="Z66" s="5">
        <v>-263522842000</v>
      </c>
    </row>
    <row r="67" spans="2:26" ht="15.5" x14ac:dyDescent="0.35">
      <c r="C67" t="s">
        <v>309</v>
      </c>
      <c r="X67" s="5">
        <v>606940000</v>
      </c>
      <c r="Y67" s="5">
        <v>38342000</v>
      </c>
      <c r="Z67" s="5">
        <v>136215000</v>
      </c>
    </row>
    <row r="68" spans="2:26" ht="15.5" x14ac:dyDescent="0.35">
      <c r="C68" t="s">
        <v>1201</v>
      </c>
      <c r="E68" s="5">
        <v>-472832</v>
      </c>
      <c r="I68" s="5">
        <v>-472832</v>
      </c>
      <c r="P68" s="5">
        <v>-733131</v>
      </c>
    </row>
    <row r="69" spans="2:26" ht="15.5" x14ac:dyDescent="0.35">
      <c r="C69" t="s">
        <v>85</v>
      </c>
      <c r="D69" s="5">
        <v>1911885</v>
      </c>
      <c r="E69" s="5">
        <v>-4193343</v>
      </c>
      <c r="F69" s="5">
        <v>1063789</v>
      </c>
      <c r="G69" s="5">
        <v>1013754</v>
      </c>
      <c r="I69" s="5">
        <v>-3137842</v>
      </c>
      <c r="J69" s="5">
        <v>-10193213</v>
      </c>
      <c r="K69" s="5">
        <v>-19119581</v>
      </c>
      <c r="L69" s="5">
        <v>-26746256</v>
      </c>
      <c r="M69" s="5">
        <v>355873</v>
      </c>
      <c r="N69" s="5">
        <v>-38676045</v>
      </c>
      <c r="O69" s="5">
        <v>-29590834</v>
      </c>
      <c r="P69" s="5">
        <v>-1304581</v>
      </c>
      <c r="Q69" s="5">
        <v>-8637865</v>
      </c>
      <c r="R69" s="5">
        <v>-20569761</v>
      </c>
      <c r="S69" s="5">
        <v>-24161214</v>
      </c>
      <c r="T69" s="5">
        <v>-24707195</v>
      </c>
      <c r="U69" s="5">
        <v>1977901</v>
      </c>
      <c r="V69" s="5">
        <v>8400946</v>
      </c>
      <c r="W69" s="5">
        <v>284061527000</v>
      </c>
      <c r="X69" s="5">
        <v>37585930000</v>
      </c>
      <c r="Y69" s="5">
        <v>53811287000</v>
      </c>
      <c r="Z69" s="5">
        <v>-263386627000</v>
      </c>
    </row>
    <row r="70" spans="2:26" ht="15.5" x14ac:dyDescent="0.35">
      <c r="C70" t="s">
        <v>86</v>
      </c>
      <c r="D70" s="5">
        <v>4762</v>
      </c>
      <c r="E70" s="5">
        <v>-349577</v>
      </c>
      <c r="F70" s="5">
        <v>46860</v>
      </c>
      <c r="G70" s="5">
        <v>-36911</v>
      </c>
      <c r="I70" s="5">
        <v>-295925</v>
      </c>
      <c r="J70" s="5">
        <v>287211</v>
      </c>
      <c r="K70" s="5">
        <v>-143527</v>
      </c>
      <c r="L70" s="5">
        <v>139665</v>
      </c>
      <c r="M70" s="5">
        <v>2797490</v>
      </c>
      <c r="N70" s="5">
        <v>-1695655</v>
      </c>
      <c r="O70" s="5">
        <v>-6338267</v>
      </c>
      <c r="P70" s="5">
        <v>4839674</v>
      </c>
      <c r="Q70" s="5">
        <v>2771239</v>
      </c>
      <c r="R70" s="5">
        <v>-1739429</v>
      </c>
      <c r="S70" s="5">
        <v>1274603</v>
      </c>
      <c r="T70" s="5">
        <v>201277</v>
      </c>
      <c r="U70" s="5">
        <v>-2589884</v>
      </c>
      <c r="V70" s="5">
        <v>2462547</v>
      </c>
      <c r="W70" s="5">
        <v>10224334000</v>
      </c>
    </row>
    <row r="71" spans="2:26" ht="15.5" x14ac:dyDescent="0.35">
      <c r="C71" t="s">
        <v>87</v>
      </c>
      <c r="D71" s="5">
        <v>1916647</v>
      </c>
      <c r="E71" s="5">
        <v>-4542920</v>
      </c>
      <c r="F71" s="5">
        <v>1110649</v>
      </c>
      <c r="G71" s="5">
        <v>976843</v>
      </c>
      <c r="I71" s="5">
        <v>-3433767</v>
      </c>
      <c r="J71" s="5">
        <v>-9906002</v>
      </c>
      <c r="K71" s="5">
        <v>-19263108</v>
      </c>
      <c r="L71" s="5">
        <v>-26606591</v>
      </c>
      <c r="M71" s="5">
        <v>3153363</v>
      </c>
      <c r="N71" s="5">
        <v>-40371700</v>
      </c>
      <c r="O71" s="5">
        <v>-35929101</v>
      </c>
      <c r="P71" s="5">
        <v>3535093</v>
      </c>
      <c r="Q71" s="5">
        <v>-5866626</v>
      </c>
      <c r="R71" s="5">
        <v>-22309190</v>
      </c>
      <c r="S71" s="5">
        <v>-22886611</v>
      </c>
      <c r="T71" s="5">
        <v>-24505918</v>
      </c>
      <c r="U71" s="5">
        <v>-611983</v>
      </c>
      <c r="V71" s="5">
        <v>10863493</v>
      </c>
      <c r="W71" s="5">
        <v>294285861000</v>
      </c>
    </row>
    <row r="72" spans="2:26" ht="15.5" x14ac:dyDescent="0.35">
      <c r="C72" t="s">
        <v>88</v>
      </c>
      <c r="D72" s="5">
        <v>1911885</v>
      </c>
      <c r="E72" s="5">
        <v>-4193343</v>
      </c>
      <c r="F72" s="5">
        <v>1063789</v>
      </c>
      <c r="G72" s="5">
        <v>1013754</v>
      </c>
      <c r="I72" s="5">
        <v>-3137842</v>
      </c>
      <c r="J72" s="5">
        <v>-10193213</v>
      </c>
      <c r="K72" s="5">
        <v>-19119581</v>
      </c>
      <c r="L72" s="5">
        <v>-26746256</v>
      </c>
      <c r="M72" s="5">
        <v>355873</v>
      </c>
      <c r="N72" s="5">
        <v>-38676045</v>
      </c>
      <c r="O72" s="5">
        <v>-29590834</v>
      </c>
      <c r="P72" s="5">
        <v>-1304581</v>
      </c>
      <c r="Q72" s="5">
        <v>-8637865</v>
      </c>
      <c r="R72" s="5">
        <v>-20569761</v>
      </c>
      <c r="S72" s="5">
        <v>-24161214</v>
      </c>
      <c r="T72" s="5">
        <v>-24707195</v>
      </c>
      <c r="U72" s="5">
        <v>1977901</v>
      </c>
      <c r="V72" s="5">
        <v>8400946</v>
      </c>
      <c r="W72" s="5">
        <v>284061527000</v>
      </c>
      <c r="X72" s="5">
        <v>37585930000</v>
      </c>
      <c r="Y72" s="5">
        <v>53811287000</v>
      </c>
      <c r="Z72" s="5">
        <v>-263386627000</v>
      </c>
    </row>
    <row r="73" spans="2:26" ht="15.5" x14ac:dyDescent="0.35">
      <c r="C73" t="s">
        <v>7</v>
      </c>
      <c r="D73" s="5">
        <v>1916599</v>
      </c>
      <c r="E73" s="5">
        <v>-4552049</v>
      </c>
      <c r="F73" s="5">
        <v>1110868</v>
      </c>
      <c r="G73" s="5">
        <v>977200</v>
      </c>
      <c r="I73" s="5">
        <v>-3442818</v>
      </c>
      <c r="J73" s="5">
        <v>-9904636</v>
      </c>
      <c r="K73" s="5">
        <v>-19258657</v>
      </c>
      <c r="L73" s="5">
        <v>-26605734</v>
      </c>
      <c r="M73" s="5">
        <v>3147953</v>
      </c>
      <c r="N73" s="5">
        <v>-40363792</v>
      </c>
      <c r="O73" s="5">
        <v>-35920955</v>
      </c>
      <c r="P73" s="5">
        <v>3584644</v>
      </c>
      <c r="Q73" s="5">
        <v>-5327380</v>
      </c>
      <c r="R73" s="5">
        <v>-22617436</v>
      </c>
      <c r="S73" s="5">
        <v>-22904577</v>
      </c>
      <c r="T73" s="5">
        <v>-23920983</v>
      </c>
      <c r="U73" s="5">
        <v>-1541309</v>
      </c>
      <c r="V73" s="5">
        <v>11113054</v>
      </c>
      <c r="W73" s="5">
        <v>299184413000</v>
      </c>
    </row>
    <row r="74" spans="2:26" ht="15.5" x14ac:dyDescent="0.35">
      <c r="C74" t="s">
        <v>90</v>
      </c>
      <c r="D74" s="5">
        <v>1911885</v>
      </c>
      <c r="E74" s="5">
        <v>-4193343</v>
      </c>
      <c r="F74" s="5">
        <v>1063789</v>
      </c>
      <c r="G74" s="5">
        <v>1013754</v>
      </c>
      <c r="I74" s="5">
        <v>-3137842</v>
      </c>
      <c r="J74" s="5">
        <v>-10193213</v>
      </c>
      <c r="K74" s="5">
        <v>-19119581</v>
      </c>
      <c r="L74" s="5">
        <v>-26746256</v>
      </c>
      <c r="M74" s="5">
        <v>355873</v>
      </c>
      <c r="N74" s="5">
        <v>-38676045</v>
      </c>
      <c r="O74" s="5">
        <v>-29590834</v>
      </c>
      <c r="P74" s="5">
        <v>-1304581</v>
      </c>
      <c r="Q74" s="5">
        <v>-8637865</v>
      </c>
      <c r="R74" s="5">
        <v>-20569761</v>
      </c>
      <c r="S74" s="5">
        <v>-24161214</v>
      </c>
      <c r="T74" s="5">
        <v>-24707195</v>
      </c>
      <c r="U74" s="5">
        <v>1977901</v>
      </c>
      <c r="V74" s="5">
        <v>8400946</v>
      </c>
      <c r="W74" s="5">
        <v>284061527000</v>
      </c>
      <c r="X74" s="5">
        <v>37585930000</v>
      </c>
      <c r="Y74" s="5">
        <v>53811287000</v>
      </c>
      <c r="Z74" s="5">
        <v>-263386627000</v>
      </c>
    </row>
    <row r="75" spans="2:26" ht="15.5" x14ac:dyDescent="0.35">
      <c r="C75" t="s">
        <v>91</v>
      </c>
      <c r="D75" s="5">
        <v>1916647</v>
      </c>
      <c r="E75" s="5">
        <v>-4542920</v>
      </c>
      <c r="F75" s="5">
        <v>1110649</v>
      </c>
      <c r="G75" s="5">
        <v>976843</v>
      </c>
      <c r="I75" s="5">
        <v>-3433767</v>
      </c>
      <c r="J75" s="5">
        <v>-9906002</v>
      </c>
      <c r="K75" s="5">
        <v>-19263108</v>
      </c>
      <c r="L75" s="5">
        <v>-26606591</v>
      </c>
      <c r="M75" s="5">
        <v>3153363</v>
      </c>
      <c r="N75" s="5">
        <v>-40371700</v>
      </c>
      <c r="O75" s="5">
        <v>-35929101</v>
      </c>
      <c r="P75" s="5">
        <v>3535093</v>
      </c>
      <c r="Q75" s="5">
        <v>-5866626</v>
      </c>
      <c r="R75" s="5">
        <v>-22309190</v>
      </c>
      <c r="S75" s="5">
        <v>-22886611</v>
      </c>
      <c r="T75" s="5">
        <v>-24505918</v>
      </c>
      <c r="U75" s="5">
        <v>-611983</v>
      </c>
      <c r="V75" s="5">
        <v>10863493</v>
      </c>
      <c r="W75" s="5">
        <v>294285861000</v>
      </c>
    </row>
    <row r="76" spans="2:26" ht="15.5" x14ac:dyDescent="0.35">
      <c r="C76" t="s">
        <v>92</v>
      </c>
      <c r="D76" s="5">
        <v>1916647</v>
      </c>
      <c r="E76" s="5">
        <v>-4542920</v>
      </c>
      <c r="F76" s="5">
        <v>1110649</v>
      </c>
      <c r="G76" s="5">
        <v>976843</v>
      </c>
      <c r="I76" s="5">
        <v>-3433767</v>
      </c>
      <c r="J76" s="5">
        <v>-9906002</v>
      </c>
      <c r="K76" s="5">
        <v>-19263108</v>
      </c>
      <c r="L76" s="5">
        <v>-26606591</v>
      </c>
      <c r="M76" s="5">
        <v>3153363</v>
      </c>
      <c r="N76" s="5">
        <v>-40371700</v>
      </c>
      <c r="O76" s="5">
        <v>-35929101</v>
      </c>
      <c r="P76" s="5">
        <v>3535093</v>
      </c>
      <c r="Q76" s="5">
        <v>-5866626</v>
      </c>
      <c r="R76" s="5">
        <v>-22309190</v>
      </c>
      <c r="S76" s="5">
        <v>-22886611</v>
      </c>
      <c r="T76" s="5">
        <v>-24505918</v>
      </c>
      <c r="U76" s="5">
        <v>-611983</v>
      </c>
      <c r="V76" s="5">
        <v>10863493</v>
      </c>
      <c r="W76" s="5">
        <v>294285861000</v>
      </c>
    </row>
    <row r="78" spans="2:26" ht="15.5" x14ac:dyDescent="0.35">
      <c r="B78" t="s">
        <v>93</v>
      </c>
      <c r="C78" t="s">
        <v>94</v>
      </c>
    </row>
    <row r="79" spans="2:26" ht="15.5" x14ac:dyDescent="0.35">
      <c r="C79" t="s">
        <v>95</v>
      </c>
    </row>
    <row r="80" spans="2:26" ht="15.5" x14ac:dyDescent="0.35">
      <c r="C80" t="s">
        <v>19</v>
      </c>
      <c r="D80" s="5">
        <v>11035888</v>
      </c>
      <c r="E80" s="5">
        <v>10040790</v>
      </c>
      <c r="F80" s="5">
        <v>13001651</v>
      </c>
      <c r="G80" s="5">
        <v>10742512</v>
      </c>
      <c r="I80" s="5">
        <v>10040790</v>
      </c>
      <c r="J80" s="5">
        <v>7363464</v>
      </c>
      <c r="K80" s="5">
        <v>5865322</v>
      </c>
      <c r="L80" s="5">
        <v>8539274</v>
      </c>
      <c r="M80" s="5">
        <v>11354939</v>
      </c>
      <c r="N80" s="5">
        <v>11041822</v>
      </c>
      <c r="O80" s="5">
        <v>13585236</v>
      </c>
      <c r="P80" s="5">
        <v>14090912</v>
      </c>
      <c r="Q80" s="5">
        <v>27434955</v>
      </c>
      <c r="R80" s="5">
        <v>20157821</v>
      </c>
      <c r="S80" s="5">
        <v>30853541</v>
      </c>
      <c r="T80" s="5">
        <v>28437832</v>
      </c>
      <c r="U80" s="5">
        <v>24185638</v>
      </c>
      <c r="V80" s="5">
        <v>25847832</v>
      </c>
      <c r="W80" s="5">
        <v>309330444000</v>
      </c>
      <c r="X80" s="5">
        <v>144178251000</v>
      </c>
      <c r="Y80" s="5">
        <v>118541427000</v>
      </c>
      <c r="Z80" s="5">
        <v>162076044000</v>
      </c>
    </row>
    <row r="81" spans="3:26" ht="15.5" x14ac:dyDescent="0.35">
      <c r="C81" t="s">
        <v>96</v>
      </c>
      <c r="W81" s="5">
        <v>70725751000</v>
      </c>
      <c r="X81" s="5">
        <v>107637746000</v>
      </c>
      <c r="Y81" s="5">
        <v>102174291000</v>
      </c>
      <c r="Z81" s="5">
        <v>113905722000</v>
      </c>
    </row>
    <row r="82" spans="3:26" ht="15.5" x14ac:dyDescent="0.35">
      <c r="C82" t="s">
        <v>97</v>
      </c>
      <c r="D82" s="5">
        <v>142557</v>
      </c>
      <c r="E82" s="5">
        <v>144349</v>
      </c>
      <c r="F82" s="5">
        <v>145232</v>
      </c>
      <c r="G82" s="5">
        <v>149231</v>
      </c>
      <c r="I82" s="5">
        <v>144349</v>
      </c>
      <c r="J82" s="5">
        <v>149887</v>
      </c>
      <c r="K82" s="5">
        <v>157139</v>
      </c>
      <c r="L82" s="5">
        <v>153993</v>
      </c>
      <c r="M82" s="5">
        <v>169771</v>
      </c>
      <c r="N82" s="5">
        <v>171743</v>
      </c>
      <c r="O82" s="5">
        <v>172200</v>
      </c>
      <c r="P82" s="5">
        <v>165300</v>
      </c>
      <c r="Q82" s="5">
        <v>21134898</v>
      </c>
      <c r="R82" s="5">
        <v>18481280</v>
      </c>
      <c r="S82" s="5">
        <v>15510300</v>
      </c>
      <c r="T82" s="5">
        <v>14473757</v>
      </c>
      <c r="U82" s="5">
        <v>12187027</v>
      </c>
      <c r="V82" s="5">
        <v>11953878</v>
      </c>
      <c r="W82" s="5">
        <v>82134652000</v>
      </c>
      <c r="X82" s="5">
        <v>64580660000</v>
      </c>
      <c r="Y82" s="5">
        <v>13246940000</v>
      </c>
      <c r="Z82" s="5">
        <v>4406278000</v>
      </c>
    </row>
    <row r="83" spans="3:26" ht="15.5" x14ac:dyDescent="0.35">
      <c r="C83" t="s">
        <v>98</v>
      </c>
      <c r="F83" s="5">
        <v>421</v>
      </c>
      <c r="G83" s="5">
        <v>3222</v>
      </c>
      <c r="J83" s="5">
        <v>22095</v>
      </c>
      <c r="K83" s="5">
        <v>68</v>
      </c>
      <c r="L83" s="5">
        <v>50</v>
      </c>
      <c r="M83" s="5">
        <v>6367</v>
      </c>
      <c r="N83" s="5">
        <v>110</v>
      </c>
      <c r="O83" s="5">
        <v>51</v>
      </c>
      <c r="P83" s="5">
        <v>31</v>
      </c>
      <c r="Q83" s="5">
        <v>184998</v>
      </c>
      <c r="R83" s="5">
        <v>6183434</v>
      </c>
      <c r="S83" s="5">
        <v>1282232</v>
      </c>
      <c r="T83" s="5">
        <v>208552</v>
      </c>
      <c r="U83" s="5">
        <v>585675</v>
      </c>
      <c r="V83" s="5">
        <v>435948</v>
      </c>
      <c r="W83" s="5">
        <v>5901837000</v>
      </c>
      <c r="X83" s="5">
        <v>10968831000</v>
      </c>
      <c r="Y83" s="5">
        <v>13097050000</v>
      </c>
      <c r="Z83" s="5">
        <v>47292461000</v>
      </c>
    </row>
    <row r="84" spans="3:26" ht="15.5" x14ac:dyDescent="0.35">
      <c r="C84" t="s">
        <v>99</v>
      </c>
      <c r="D84" s="5">
        <v>14846601</v>
      </c>
      <c r="E84" s="5">
        <v>10508084</v>
      </c>
      <c r="F84" s="5">
        <v>16241174</v>
      </c>
      <c r="G84" s="5">
        <v>16800367</v>
      </c>
      <c r="I84" s="5">
        <v>10508084</v>
      </c>
      <c r="J84" s="5">
        <v>10049919</v>
      </c>
      <c r="K84" s="5">
        <v>7181691</v>
      </c>
      <c r="L84" s="5">
        <v>8057582</v>
      </c>
      <c r="M84" s="5">
        <v>14388980</v>
      </c>
      <c r="N84" s="5">
        <v>15769228</v>
      </c>
      <c r="O84" s="5">
        <v>19012726</v>
      </c>
      <c r="P84" s="5">
        <v>24249840</v>
      </c>
      <c r="Q84" s="5">
        <v>41271874</v>
      </c>
      <c r="R84" s="5">
        <v>39091151</v>
      </c>
      <c r="S84" s="5">
        <v>39285770</v>
      </c>
      <c r="T84" s="5">
        <v>40188429</v>
      </c>
      <c r="U84" s="5">
        <v>51296293</v>
      </c>
      <c r="V84" s="5">
        <v>55647692</v>
      </c>
      <c r="W84" s="5">
        <v>469889122000</v>
      </c>
      <c r="X84" s="5">
        <v>316758828000</v>
      </c>
      <c r="Y84" s="5">
        <v>375257568000</v>
      </c>
      <c r="Z84" s="5">
        <v>388233910000</v>
      </c>
    </row>
    <row r="85" spans="3:26" ht="15.5" x14ac:dyDescent="0.35">
      <c r="C85" t="s">
        <v>100</v>
      </c>
      <c r="D85" s="5">
        <v>3302687</v>
      </c>
      <c r="E85" s="5">
        <v>3322268</v>
      </c>
      <c r="F85" s="5">
        <v>3320263</v>
      </c>
      <c r="G85" s="5">
        <v>3388503</v>
      </c>
      <c r="I85" s="5">
        <v>3322268</v>
      </c>
      <c r="J85" s="5">
        <v>3357566</v>
      </c>
      <c r="L85" s="5">
        <v>3259423</v>
      </c>
      <c r="M85" s="5">
        <v>3488724</v>
      </c>
    </row>
    <row r="86" spans="3:26" ht="15.5" x14ac:dyDescent="0.35">
      <c r="C86" t="s">
        <v>101</v>
      </c>
      <c r="D86" s="5">
        <v>3302687</v>
      </c>
      <c r="E86" s="5">
        <v>3322268</v>
      </c>
      <c r="F86" s="5">
        <v>3320263</v>
      </c>
      <c r="G86" s="5">
        <v>3388503</v>
      </c>
      <c r="I86" s="5">
        <v>3322268</v>
      </c>
      <c r="J86" s="5">
        <v>3357566</v>
      </c>
      <c r="L86" s="5">
        <v>3259423</v>
      </c>
      <c r="M86" s="5">
        <v>3488724</v>
      </c>
    </row>
    <row r="87" spans="3:26" ht="15.5" x14ac:dyDescent="0.35">
      <c r="C87" t="s">
        <v>103</v>
      </c>
      <c r="D87" s="5">
        <v>22155170</v>
      </c>
      <c r="E87" s="5">
        <v>24365820</v>
      </c>
      <c r="F87" s="5">
        <v>24363258</v>
      </c>
      <c r="G87" s="5">
        <v>26304443</v>
      </c>
      <c r="I87" s="5">
        <v>24365820</v>
      </c>
      <c r="J87" s="5">
        <v>28427643</v>
      </c>
      <c r="K87" s="5">
        <v>28772102</v>
      </c>
      <c r="L87" s="5">
        <v>29825367</v>
      </c>
      <c r="M87" s="5">
        <v>35114481</v>
      </c>
      <c r="N87" s="5">
        <v>34609594</v>
      </c>
      <c r="O87" s="5">
        <v>52145310</v>
      </c>
      <c r="P87" s="5">
        <v>56746999</v>
      </c>
      <c r="Q87" s="5">
        <v>61916793</v>
      </c>
      <c r="R87" s="5">
        <v>57819311</v>
      </c>
      <c r="S87" s="5">
        <v>61283901</v>
      </c>
      <c r="T87" s="5">
        <v>78033665</v>
      </c>
      <c r="U87" s="5">
        <v>110441806</v>
      </c>
      <c r="V87" s="5">
        <v>99038524</v>
      </c>
      <c r="W87" s="5">
        <v>892803167000</v>
      </c>
      <c r="X87" s="5">
        <v>649984168000</v>
      </c>
      <c r="Y87" s="5">
        <v>542528387000</v>
      </c>
      <c r="Z87" s="5">
        <v>535380577000</v>
      </c>
    </row>
    <row r="88" spans="3:26" ht="15.5" x14ac:dyDescent="0.35">
      <c r="C88" t="s">
        <v>78</v>
      </c>
      <c r="D88" s="5">
        <v>-4934530</v>
      </c>
      <c r="E88" s="5">
        <v>-4939244</v>
      </c>
      <c r="F88" s="5">
        <v>-4589549</v>
      </c>
      <c r="G88" s="5">
        <v>-4635940</v>
      </c>
      <c r="I88" s="5">
        <v>-4939244</v>
      </c>
      <c r="J88" s="5">
        <v>-4642664</v>
      </c>
      <c r="K88" s="5">
        <v>-4929090</v>
      </c>
      <c r="L88" s="5">
        <v>-4785860</v>
      </c>
      <c r="M88" s="5">
        <v>-4924019</v>
      </c>
      <c r="N88" s="5">
        <v>-7721337</v>
      </c>
      <c r="O88" s="5">
        <v>-1918346</v>
      </c>
      <c r="P88" s="5">
        <v>4411295</v>
      </c>
      <c r="Q88" s="5">
        <v>-2176468</v>
      </c>
      <c r="R88" s="5">
        <v>-4987171</v>
      </c>
      <c r="S88" s="5">
        <v>-3272098</v>
      </c>
      <c r="T88" s="5">
        <v>1123524</v>
      </c>
      <c r="U88" s="5">
        <v>922097</v>
      </c>
      <c r="V88" s="5">
        <v>54721220</v>
      </c>
      <c r="W88" s="5">
        <v>277995394000</v>
      </c>
      <c r="X88" s="5">
        <v>536070932000</v>
      </c>
      <c r="Y88" s="5">
        <v>545833938000</v>
      </c>
      <c r="Z88" s="5">
        <v>521127961000</v>
      </c>
    </row>
    <row r="89" spans="3:26" ht="15.5" x14ac:dyDescent="0.35">
      <c r="C89" t="s">
        <v>104</v>
      </c>
      <c r="D89" s="5">
        <v>60497198</v>
      </c>
      <c r="E89" s="5">
        <v>55459154</v>
      </c>
      <c r="F89" s="5">
        <v>63697786</v>
      </c>
      <c r="G89" s="5">
        <v>62520485</v>
      </c>
      <c r="I89" s="5">
        <v>55459154</v>
      </c>
      <c r="J89" s="5">
        <v>54873539</v>
      </c>
      <c r="K89" s="5">
        <v>55259401</v>
      </c>
      <c r="L89" s="5">
        <v>58105339</v>
      </c>
      <c r="M89" s="5">
        <v>82113507</v>
      </c>
      <c r="N89" s="5">
        <v>77977126</v>
      </c>
      <c r="O89" s="5">
        <v>110385770</v>
      </c>
      <c r="P89" s="5">
        <v>124180421</v>
      </c>
      <c r="Q89" s="5">
        <v>149564786</v>
      </c>
      <c r="R89" s="5">
        <v>132444530</v>
      </c>
      <c r="S89" s="5">
        <v>151004588</v>
      </c>
      <c r="T89" s="5">
        <v>171561893</v>
      </c>
      <c r="U89" s="5">
        <v>242818736</v>
      </c>
      <c r="V89" s="5">
        <v>254151811</v>
      </c>
      <c r="W89" s="5">
        <v>2077786418000</v>
      </c>
      <c r="X89" s="5">
        <v>1549777567000</v>
      </c>
      <c r="Y89" s="5">
        <v>1418653353000</v>
      </c>
      <c r="Z89" s="5">
        <v>1414429980000</v>
      </c>
    </row>
    <row r="90" spans="3:26" ht="15.5" x14ac:dyDescent="0.35">
      <c r="C90" t="s">
        <v>105</v>
      </c>
    </row>
    <row r="91" spans="3:26" ht="15.5" x14ac:dyDescent="0.35">
      <c r="C91" t="s">
        <v>368</v>
      </c>
      <c r="O91" s="5">
        <v>3014124</v>
      </c>
      <c r="P91" s="5">
        <v>2654498</v>
      </c>
      <c r="Y91" s="5">
        <v>1825886000</v>
      </c>
      <c r="Z91" s="5">
        <v>3144447000</v>
      </c>
    </row>
    <row r="92" spans="3:26" ht="15.5" x14ac:dyDescent="0.35">
      <c r="C92" t="s">
        <v>106</v>
      </c>
      <c r="D92" s="5">
        <v>91822016</v>
      </c>
      <c r="E92" s="5">
        <v>92786006</v>
      </c>
      <c r="F92" s="5">
        <v>93438015</v>
      </c>
      <c r="G92" s="5">
        <v>94342976</v>
      </c>
      <c r="I92" s="5">
        <v>92786006</v>
      </c>
      <c r="J92" s="5">
        <v>96202339</v>
      </c>
      <c r="K92" s="5">
        <v>102935629</v>
      </c>
      <c r="L92" s="5">
        <v>109306298</v>
      </c>
      <c r="M92" s="5">
        <v>116072083</v>
      </c>
      <c r="N92" s="5">
        <v>124193828</v>
      </c>
      <c r="O92" s="5">
        <v>134902220</v>
      </c>
      <c r="P92" s="5">
        <v>147589985</v>
      </c>
      <c r="Q92" s="5">
        <v>219511077</v>
      </c>
      <c r="R92" s="5">
        <v>245681622</v>
      </c>
      <c r="S92" s="5">
        <v>268955010</v>
      </c>
      <c r="T92" s="5">
        <v>292890647</v>
      </c>
      <c r="U92" s="5">
        <v>314973896</v>
      </c>
      <c r="V92" s="5">
        <v>329929757</v>
      </c>
      <c r="W92" s="5">
        <v>2934477634000</v>
      </c>
      <c r="X92" s="5">
        <v>1982057657000</v>
      </c>
      <c r="Y92" s="5">
        <v>2094961771000</v>
      </c>
      <c r="Z92" s="5">
        <v>2217190137000</v>
      </c>
    </row>
    <row r="93" spans="3:26" ht="15.5" x14ac:dyDescent="0.35">
      <c r="C93" t="s">
        <v>108</v>
      </c>
      <c r="D93" s="5">
        <v>192685</v>
      </c>
      <c r="E93" s="5">
        <v>220212</v>
      </c>
      <c r="F93" s="5">
        <v>247739</v>
      </c>
      <c r="G93" s="5">
        <v>275266</v>
      </c>
      <c r="I93" s="5">
        <v>220212</v>
      </c>
      <c r="J93" s="5">
        <v>330320</v>
      </c>
      <c r="K93" s="5">
        <v>440429</v>
      </c>
      <c r="L93" s="5">
        <v>834555</v>
      </c>
      <c r="M93" s="5">
        <v>1055607</v>
      </c>
      <c r="N93" s="5">
        <v>1276657</v>
      </c>
    </row>
    <row r="94" spans="3:26" ht="15.5" x14ac:dyDescent="0.35">
      <c r="C94" t="s">
        <v>109</v>
      </c>
      <c r="D94" s="5">
        <v>677084</v>
      </c>
      <c r="E94" s="5">
        <v>644484</v>
      </c>
      <c r="F94" s="5">
        <v>578770</v>
      </c>
      <c r="G94" s="5">
        <v>530895</v>
      </c>
      <c r="I94" s="5">
        <v>644484</v>
      </c>
      <c r="J94" s="5">
        <v>464943</v>
      </c>
      <c r="L94" s="5">
        <v>352594</v>
      </c>
      <c r="M94" s="5">
        <v>456795</v>
      </c>
      <c r="N94" s="5">
        <v>1853097</v>
      </c>
      <c r="O94" s="5">
        <v>5776258</v>
      </c>
      <c r="P94" s="5">
        <v>5198623</v>
      </c>
      <c r="Q94" s="5">
        <v>4564781</v>
      </c>
      <c r="R94" s="5">
        <v>2616894</v>
      </c>
    </row>
    <row r="95" spans="3:26" ht="15.5" x14ac:dyDescent="0.35">
      <c r="C95" t="s">
        <v>110</v>
      </c>
      <c r="D95" s="5">
        <v>96104930</v>
      </c>
      <c r="E95" s="5">
        <v>97105517</v>
      </c>
      <c r="F95" s="5">
        <v>97738784</v>
      </c>
      <c r="G95" s="5">
        <v>98714083</v>
      </c>
      <c r="I95" s="5">
        <v>97105517</v>
      </c>
      <c r="J95" s="5">
        <v>100574159</v>
      </c>
      <c r="K95" s="5">
        <v>103456237</v>
      </c>
      <c r="L95" s="5">
        <v>113894837</v>
      </c>
      <c r="M95" s="5">
        <v>121554714</v>
      </c>
      <c r="N95" s="5">
        <v>127787042</v>
      </c>
      <c r="O95" s="5">
        <v>144842425</v>
      </c>
      <c r="P95" s="5">
        <v>156499433</v>
      </c>
      <c r="Q95" s="5">
        <v>224545517</v>
      </c>
      <c r="R95" s="5">
        <v>248402992</v>
      </c>
      <c r="S95" s="5">
        <v>269005644</v>
      </c>
      <c r="T95" s="5">
        <v>294504662</v>
      </c>
      <c r="U95" s="5">
        <v>317917497</v>
      </c>
      <c r="V95" s="5">
        <v>344686535</v>
      </c>
      <c r="W95" s="5">
        <v>3169417350000</v>
      </c>
      <c r="X95" s="5">
        <v>2216357493000</v>
      </c>
      <c r="Y95" s="5">
        <v>2301218794000</v>
      </c>
      <c r="Z95" s="5">
        <v>2441500141000</v>
      </c>
    </row>
    <row r="96" spans="3:26" ht="15.5" x14ac:dyDescent="0.35">
      <c r="C96" t="s">
        <v>111</v>
      </c>
      <c r="D96" s="5">
        <v>156602128</v>
      </c>
      <c r="E96" s="5">
        <v>152564671</v>
      </c>
      <c r="F96" s="5">
        <v>161436570</v>
      </c>
      <c r="G96" s="5">
        <v>161234568</v>
      </c>
      <c r="I96" s="5">
        <v>152564671</v>
      </c>
      <c r="J96" s="5">
        <v>155447698</v>
      </c>
      <c r="K96" s="5">
        <v>158715638</v>
      </c>
      <c r="L96" s="5">
        <v>172000176</v>
      </c>
      <c r="M96" s="5">
        <v>203668221</v>
      </c>
      <c r="N96" s="5">
        <v>205764168</v>
      </c>
      <c r="O96" s="5">
        <v>255228195</v>
      </c>
      <c r="P96" s="5">
        <v>280679854</v>
      </c>
      <c r="Q96" s="5">
        <v>374110303</v>
      </c>
      <c r="R96" s="5">
        <v>380847522</v>
      </c>
      <c r="S96" s="5">
        <v>420010232</v>
      </c>
      <c r="T96" s="5">
        <v>466066555</v>
      </c>
      <c r="U96" s="5">
        <v>560736233</v>
      </c>
      <c r="V96" s="5">
        <v>598838346</v>
      </c>
      <c r="W96" s="5">
        <v>5247203768000</v>
      </c>
      <c r="X96" s="5">
        <v>3766135060000</v>
      </c>
      <c r="Y96" s="5">
        <v>3719872147000</v>
      </c>
      <c r="Z96" s="5">
        <v>3855930121000</v>
      </c>
    </row>
    <row r="97" spans="3:26" ht="15.5" x14ac:dyDescent="0.35">
      <c r="C97" t="s">
        <v>112</v>
      </c>
    </row>
    <row r="98" spans="3:26" ht="15.5" x14ac:dyDescent="0.35">
      <c r="C98" t="s">
        <v>113</v>
      </c>
    </row>
    <row r="99" spans="3:26" ht="15.5" x14ac:dyDescent="0.35">
      <c r="C99" t="s">
        <v>114</v>
      </c>
      <c r="D99" s="5">
        <v>37614829</v>
      </c>
      <c r="E99" s="5">
        <v>35319303</v>
      </c>
      <c r="F99" s="5">
        <v>40008378</v>
      </c>
      <c r="G99" s="5">
        <v>40808729</v>
      </c>
      <c r="I99" s="5">
        <v>35319303</v>
      </c>
      <c r="J99" s="5">
        <v>34696733</v>
      </c>
      <c r="K99" s="5">
        <v>27434627</v>
      </c>
      <c r="L99" s="5">
        <v>21395255</v>
      </c>
      <c r="M99" s="5">
        <v>23754846</v>
      </c>
      <c r="N99" s="5">
        <v>22365962</v>
      </c>
      <c r="O99" s="5">
        <v>33969979</v>
      </c>
      <c r="P99" s="5">
        <v>26463482</v>
      </c>
      <c r="Q99" s="5">
        <v>69487329</v>
      </c>
      <c r="R99" s="5">
        <v>71253970</v>
      </c>
      <c r="S99" s="5">
        <v>59097702</v>
      </c>
      <c r="T99" s="5">
        <v>67254242</v>
      </c>
      <c r="U99" s="5">
        <v>92136958</v>
      </c>
      <c r="V99" s="5">
        <v>118002853</v>
      </c>
      <c r="W99" s="5">
        <v>1554531475000</v>
      </c>
      <c r="X99" s="5">
        <v>1362587188000</v>
      </c>
      <c r="Y99" s="5">
        <v>1299925455000</v>
      </c>
      <c r="Z99" s="5">
        <v>1435701285000</v>
      </c>
    </row>
    <row r="100" spans="3:26" ht="15.5" x14ac:dyDescent="0.35">
      <c r="C100" t="s">
        <v>115</v>
      </c>
    </row>
    <row r="101" spans="3:26" ht="15.5" x14ac:dyDescent="0.35">
      <c r="C101" t="s">
        <v>312</v>
      </c>
      <c r="D101" s="5">
        <v>31429941</v>
      </c>
      <c r="E101" s="5">
        <v>30816790</v>
      </c>
      <c r="F101" s="5">
        <v>35665840</v>
      </c>
      <c r="G101" s="5">
        <v>35262638</v>
      </c>
      <c r="I101" s="5">
        <v>30816790</v>
      </c>
      <c r="J101" s="5">
        <v>31896432</v>
      </c>
      <c r="K101" s="5">
        <v>24617141</v>
      </c>
      <c r="L101" s="5">
        <v>19036222</v>
      </c>
      <c r="M101" s="5">
        <v>20353859</v>
      </c>
      <c r="N101" s="5">
        <v>17933119</v>
      </c>
      <c r="O101" s="5">
        <v>29147608</v>
      </c>
      <c r="P101" s="5">
        <v>20456228</v>
      </c>
      <c r="Q101" s="5">
        <v>33102149</v>
      </c>
      <c r="R101" s="5">
        <v>31321568</v>
      </c>
      <c r="S101" s="5">
        <v>23862657</v>
      </c>
      <c r="T101" s="5">
        <v>18115048</v>
      </c>
      <c r="U101" s="5">
        <v>41290146</v>
      </c>
      <c r="V101" s="5">
        <v>27281772</v>
      </c>
      <c r="W101" s="5">
        <v>286811786000</v>
      </c>
      <c r="X101" s="5">
        <v>179450030000</v>
      </c>
      <c r="Y101" s="5">
        <v>109450902000</v>
      </c>
      <c r="Z101" s="5">
        <v>44937032000</v>
      </c>
    </row>
    <row r="102" spans="3:26" ht="15.5" x14ac:dyDescent="0.35">
      <c r="C102" t="s">
        <v>116</v>
      </c>
      <c r="Q102" s="5">
        <v>47863586</v>
      </c>
      <c r="R102" s="5">
        <v>48262568</v>
      </c>
      <c r="S102" s="5">
        <v>47006586</v>
      </c>
      <c r="T102" s="5">
        <v>52126677</v>
      </c>
      <c r="U102" s="5">
        <v>53200087</v>
      </c>
      <c r="V102" s="5">
        <v>67058517</v>
      </c>
    </row>
    <row r="103" spans="3:26" ht="15.5" x14ac:dyDescent="0.35">
      <c r="C103" t="s">
        <v>318</v>
      </c>
      <c r="D103" s="5">
        <v>142557</v>
      </c>
      <c r="E103" s="5">
        <v>144349</v>
      </c>
      <c r="F103" s="5">
        <v>145653</v>
      </c>
      <c r="G103" s="5">
        <v>152453</v>
      </c>
      <c r="I103" s="5">
        <v>144349</v>
      </c>
      <c r="J103" s="5">
        <v>171982</v>
      </c>
      <c r="K103" s="5">
        <v>157207</v>
      </c>
      <c r="L103" s="5">
        <v>154043</v>
      </c>
      <c r="M103" s="5">
        <v>176138</v>
      </c>
      <c r="N103" s="5">
        <v>171853</v>
      </c>
      <c r="O103" s="5">
        <v>172251</v>
      </c>
      <c r="P103" s="5">
        <v>165331</v>
      </c>
      <c r="Q103" s="5">
        <v>21319896</v>
      </c>
      <c r="R103" s="5">
        <v>24664714</v>
      </c>
      <c r="S103" s="5">
        <v>16792532</v>
      </c>
      <c r="T103" s="5">
        <v>14682309</v>
      </c>
      <c r="U103" s="5">
        <v>12772702</v>
      </c>
      <c r="V103" s="5">
        <v>12389826</v>
      </c>
      <c r="W103" s="5">
        <v>88036489000</v>
      </c>
      <c r="X103" s="5">
        <v>75549491000</v>
      </c>
      <c r="Y103" s="5">
        <v>26343990000</v>
      </c>
      <c r="Z103" s="5">
        <v>51698739000</v>
      </c>
    </row>
    <row r="104" spans="3:26" ht="15.5" x14ac:dyDescent="0.35">
      <c r="C104" t="s">
        <v>118</v>
      </c>
      <c r="D104" s="5">
        <v>956654</v>
      </c>
      <c r="E104" s="5">
        <v>1125021</v>
      </c>
      <c r="F104" s="5">
        <v>1204905</v>
      </c>
      <c r="G104" s="5">
        <v>2099017</v>
      </c>
      <c r="I104" s="5">
        <v>1125021</v>
      </c>
      <c r="J104" s="5">
        <v>175323</v>
      </c>
      <c r="K104" s="5">
        <v>128303</v>
      </c>
      <c r="L104" s="5">
        <v>123260</v>
      </c>
      <c r="M104" s="5">
        <v>164466</v>
      </c>
      <c r="N104" s="5">
        <v>178915</v>
      </c>
      <c r="O104" s="5">
        <v>456459</v>
      </c>
      <c r="P104" s="5">
        <v>616355</v>
      </c>
      <c r="Q104" s="5">
        <v>362738</v>
      </c>
      <c r="R104" s="5">
        <v>454517</v>
      </c>
      <c r="S104" s="5">
        <v>526191</v>
      </c>
      <c r="T104" s="5">
        <v>504336</v>
      </c>
      <c r="U104" s="5">
        <v>707042</v>
      </c>
      <c r="V104" s="5">
        <v>1702722</v>
      </c>
      <c r="W104" s="5">
        <v>74274688000</v>
      </c>
      <c r="X104" s="5">
        <v>20751237000</v>
      </c>
      <c r="Y104" s="5">
        <v>3414261000</v>
      </c>
      <c r="Z104" s="5">
        <v>3299610000</v>
      </c>
    </row>
    <row r="105" spans="3:26" ht="15.5" x14ac:dyDescent="0.35">
      <c r="C105" t="s">
        <v>119</v>
      </c>
      <c r="D105" s="5">
        <v>815970</v>
      </c>
      <c r="E105" s="5">
        <v>575339</v>
      </c>
      <c r="F105" s="5">
        <v>880103</v>
      </c>
      <c r="G105" s="5">
        <v>1036979</v>
      </c>
      <c r="I105" s="5">
        <v>575339</v>
      </c>
      <c r="J105" s="5">
        <v>846208</v>
      </c>
      <c r="K105" s="5">
        <v>1325452</v>
      </c>
      <c r="L105" s="5">
        <v>1016570</v>
      </c>
      <c r="M105" s="5">
        <v>915042</v>
      </c>
      <c r="N105" s="5">
        <v>2441668</v>
      </c>
      <c r="O105" s="5">
        <v>1668942</v>
      </c>
      <c r="P105" s="5">
        <v>1246490</v>
      </c>
      <c r="Q105" s="5">
        <v>1839383</v>
      </c>
      <c r="R105" s="5">
        <v>1706507</v>
      </c>
      <c r="S105" s="5">
        <v>1465111</v>
      </c>
      <c r="T105" s="5">
        <v>1549013</v>
      </c>
      <c r="U105" s="5">
        <v>1327006</v>
      </c>
      <c r="V105" s="5">
        <v>2672904</v>
      </c>
      <c r="W105" s="5">
        <v>116965354000</v>
      </c>
      <c r="X105" s="5">
        <v>98080316000</v>
      </c>
      <c r="Y105" s="5">
        <v>101456044000</v>
      </c>
      <c r="Z105" s="5">
        <v>96617969000</v>
      </c>
    </row>
    <row r="106" spans="3:26" ht="15.5" x14ac:dyDescent="0.35">
      <c r="C106" t="s">
        <v>313</v>
      </c>
    </row>
    <row r="107" spans="3:26" ht="15.5" x14ac:dyDescent="0.35">
      <c r="C107" t="s">
        <v>314</v>
      </c>
      <c r="S107" s="5">
        <v>14910538</v>
      </c>
      <c r="T107" s="5">
        <v>19657914</v>
      </c>
      <c r="U107" s="5">
        <v>23656527</v>
      </c>
      <c r="V107" s="5">
        <v>28688369</v>
      </c>
      <c r="W107" s="5">
        <v>294454999000</v>
      </c>
      <c r="X107" s="5">
        <v>321212418000</v>
      </c>
      <c r="Y107" s="5">
        <v>470483049000</v>
      </c>
      <c r="Z107" s="5">
        <v>568430303000</v>
      </c>
    </row>
    <row r="108" spans="3:26" ht="15.5" x14ac:dyDescent="0.35">
      <c r="C108" t="s">
        <v>315</v>
      </c>
      <c r="S108" s="5">
        <v>5160872</v>
      </c>
      <c r="T108" s="5">
        <v>4871288</v>
      </c>
      <c r="U108" s="5">
        <v>4599693</v>
      </c>
      <c r="V108" s="5">
        <v>4388958</v>
      </c>
      <c r="W108" s="5">
        <v>37886398000</v>
      </c>
      <c r="X108" s="5">
        <v>42751234000</v>
      </c>
      <c r="Y108" s="5">
        <v>34779981000</v>
      </c>
      <c r="Z108" s="5">
        <v>39640724000</v>
      </c>
    </row>
    <row r="109" spans="3:26" ht="15.5" x14ac:dyDescent="0.35">
      <c r="C109" t="s">
        <v>121</v>
      </c>
      <c r="D109" s="5">
        <v>4411006</v>
      </c>
      <c r="E109" s="5">
        <v>4585722</v>
      </c>
      <c r="F109" s="5">
        <v>4225626</v>
      </c>
      <c r="G109" s="5">
        <v>4333922</v>
      </c>
      <c r="I109" s="5">
        <v>4585722</v>
      </c>
      <c r="J109" s="5">
        <v>4657552</v>
      </c>
      <c r="K109" s="5">
        <v>5281596</v>
      </c>
      <c r="L109" s="5">
        <v>5342398</v>
      </c>
      <c r="M109" s="5">
        <v>8044261</v>
      </c>
      <c r="N109" s="5">
        <v>15946538</v>
      </c>
      <c r="O109" s="5">
        <v>13434848</v>
      </c>
      <c r="P109" s="5">
        <v>10440410</v>
      </c>
      <c r="Q109" s="5">
        <v>65031095</v>
      </c>
      <c r="R109" s="5">
        <v>64135047</v>
      </c>
      <c r="S109" s="5">
        <v>93144835</v>
      </c>
      <c r="T109" s="5">
        <v>103900353</v>
      </c>
      <c r="U109" s="5">
        <v>149181397</v>
      </c>
      <c r="V109" s="5">
        <v>160805632</v>
      </c>
      <c r="W109" s="5">
        <v>1120459782000</v>
      </c>
      <c r="X109" s="5">
        <v>1154200372000</v>
      </c>
      <c r="Y109" s="5">
        <v>1329612534000</v>
      </c>
      <c r="Z109" s="5">
        <v>1408373600000</v>
      </c>
    </row>
    <row r="110" spans="3:26" ht="15.5" x14ac:dyDescent="0.35">
      <c r="C110" t="s">
        <v>122</v>
      </c>
      <c r="D110" s="5">
        <v>4411006</v>
      </c>
      <c r="E110" s="5">
        <v>4585722</v>
      </c>
      <c r="F110" s="5">
        <v>4225626</v>
      </c>
      <c r="G110" s="5">
        <v>4333922</v>
      </c>
      <c r="I110" s="5">
        <v>4585722</v>
      </c>
      <c r="J110" s="5">
        <v>4657552</v>
      </c>
      <c r="K110" s="5">
        <v>5281596</v>
      </c>
      <c r="L110" s="5">
        <v>5342398</v>
      </c>
      <c r="M110" s="5">
        <v>8044261</v>
      </c>
      <c r="N110" s="5">
        <v>15946538</v>
      </c>
      <c r="O110" s="5">
        <v>13434848</v>
      </c>
      <c r="P110" s="5">
        <v>10440410</v>
      </c>
      <c r="Q110" s="5">
        <v>65031095</v>
      </c>
      <c r="R110" s="5">
        <v>64135047</v>
      </c>
      <c r="S110" s="5">
        <v>93144835</v>
      </c>
      <c r="T110" s="5">
        <v>103900353</v>
      </c>
      <c r="U110" s="5">
        <v>149181397</v>
      </c>
      <c r="V110" s="5">
        <v>160805632</v>
      </c>
      <c r="W110" s="5">
        <v>1120459782000</v>
      </c>
      <c r="X110" s="5">
        <v>1154200372000</v>
      </c>
      <c r="Y110" s="5">
        <v>1329612534000</v>
      </c>
      <c r="Z110" s="5">
        <v>1408373600000</v>
      </c>
    </row>
    <row r="111" spans="3:26" ht="15.5" x14ac:dyDescent="0.35">
      <c r="C111" t="s">
        <v>347</v>
      </c>
      <c r="K111" s="5">
        <v>213615</v>
      </c>
      <c r="Q111" s="5">
        <v>327980</v>
      </c>
      <c r="R111" s="5">
        <v>2069744</v>
      </c>
      <c r="S111" s="5">
        <v>7342041</v>
      </c>
      <c r="T111" s="5">
        <v>13038408</v>
      </c>
      <c r="U111" s="5">
        <v>22561041</v>
      </c>
      <c r="V111" s="5">
        <v>12931727</v>
      </c>
      <c r="W111" s="5">
        <v>138286561000</v>
      </c>
      <c r="X111" s="5">
        <v>139885947000</v>
      </c>
      <c r="Y111" s="5">
        <v>128807371000</v>
      </c>
      <c r="Z111" s="5">
        <v>119369434000</v>
      </c>
    </row>
    <row r="112" spans="3:26" ht="15.5" x14ac:dyDescent="0.35">
      <c r="C112" t="s">
        <v>316</v>
      </c>
    </row>
    <row r="113" spans="3:26" ht="15.5" x14ac:dyDescent="0.35">
      <c r="C113" t="s">
        <v>638</v>
      </c>
      <c r="S113" s="5">
        <v>14067287</v>
      </c>
      <c r="T113" s="5">
        <v>13149195</v>
      </c>
      <c r="U113" s="5">
        <v>44752074</v>
      </c>
      <c r="V113" s="5">
        <v>47528856</v>
      </c>
    </row>
    <row r="114" spans="3:26" ht="15.5" x14ac:dyDescent="0.35">
      <c r="C114" t="s">
        <v>317</v>
      </c>
      <c r="S114" s="5">
        <v>28977825</v>
      </c>
      <c r="T114" s="5">
        <v>32807109</v>
      </c>
      <c r="U114" s="5">
        <v>68408601</v>
      </c>
      <c r="V114" s="5">
        <v>76217225</v>
      </c>
      <c r="W114" s="5">
        <v>294454999000</v>
      </c>
      <c r="X114" s="5">
        <v>321212418000</v>
      </c>
      <c r="Y114" s="5">
        <v>470483049000</v>
      </c>
      <c r="Z114" s="5">
        <v>568430303000</v>
      </c>
    </row>
    <row r="115" spans="3:26" ht="15.5" x14ac:dyDescent="0.35">
      <c r="C115" t="s">
        <v>1202</v>
      </c>
      <c r="W115" s="5">
        <v>648455862000</v>
      </c>
      <c r="X115" s="5">
        <v>648455862000</v>
      </c>
      <c r="Y115" s="5">
        <v>648455862000</v>
      </c>
      <c r="Z115" s="5">
        <v>648455862000</v>
      </c>
    </row>
    <row r="116" spans="3:26" ht="15.5" x14ac:dyDescent="0.35">
      <c r="C116" t="s">
        <v>127</v>
      </c>
      <c r="D116" s="5">
        <v>42025835</v>
      </c>
      <c r="E116" s="5">
        <v>39905025</v>
      </c>
      <c r="F116" s="5">
        <v>44234004</v>
      </c>
      <c r="G116" s="5">
        <v>45142651</v>
      </c>
      <c r="I116" s="5">
        <v>39905025</v>
      </c>
      <c r="J116" s="5">
        <v>39354285</v>
      </c>
      <c r="K116" s="5">
        <v>32716223</v>
      </c>
      <c r="L116" s="5">
        <v>26737653</v>
      </c>
      <c r="M116" s="5">
        <v>31799107</v>
      </c>
      <c r="N116" s="5">
        <v>38312500</v>
      </c>
      <c r="O116" s="5">
        <v>47404827</v>
      </c>
      <c r="P116" s="5">
        <v>36903892</v>
      </c>
      <c r="Q116" s="5">
        <v>134518424</v>
      </c>
      <c r="R116" s="5">
        <v>135389017</v>
      </c>
      <c r="S116" s="5">
        <v>152242537</v>
      </c>
      <c r="T116" s="5">
        <v>171154595</v>
      </c>
      <c r="U116" s="5">
        <v>241318355</v>
      </c>
      <c r="V116" s="5">
        <v>278808485</v>
      </c>
      <c r="W116" s="5">
        <v>2674991257000</v>
      </c>
      <c r="X116" s="5">
        <v>2516787560000</v>
      </c>
      <c r="Y116" s="5">
        <v>2629537989000</v>
      </c>
      <c r="Z116" s="5">
        <v>2844074885000</v>
      </c>
    </row>
    <row r="117" spans="3:26" ht="15.5" x14ac:dyDescent="0.35">
      <c r="C117" t="s">
        <v>128</v>
      </c>
    </row>
    <row r="118" spans="3:26" ht="15.5" x14ac:dyDescent="0.35">
      <c r="C118" t="s">
        <v>129</v>
      </c>
      <c r="D118" s="5">
        <v>216281813</v>
      </c>
      <c r="E118" s="5">
        <v>216281813</v>
      </c>
      <c r="F118" s="5">
        <v>216281813</v>
      </c>
      <c r="G118" s="5">
        <v>216281813</v>
      </c>
      <c r="I118" s="5">
        <v>216281813</v>
      </c>
      <c r="J118" s="5">
        <v>216281813</v>
      </c>
      <c r="K118" s="5">
        <v>216281813</v>
      </c>
      <c r="L118" s="5">
        <v>216281813</v>
      </c>
      <c r="M118" s="5">
        <v>216281813</v>
      </c>
      <c r="N118" s="5">
        <v>216281813</v>
      </c>
      <c r="O118" s="5">
        <v>216281813</v>
      </c>
      <c r="P118" s="5">
        <v>216281813</v>
      </c>
      <c r="Q118" s="5">
        <v>216281813</v>
      </c>
      <c r="R118" s="5">
        <v>216281813</v>
      </c>
      <c r="S118" s="5">
        <v>216281813</v>
      </c>
      <c r="T118" s="5">
        <v>216281813</v>
      </c>
      <c r="U118" s="5">
        <v>216281813</v>
      </c>
      <c r="V118" s="5">
        <v>216281813</v>
      </c>
      <c r="W118" s="5">
        <v>1944589780000</v>
      </c>
      <c r="X118" s="5">
        <v>1944589780000</v>
      </c>
      <c r="Y118" s="5">
        <v>1944589780000</v>
      </c>
      <c r="Z118" s="5">
        <v>1944589780000</v>
      </c>
    </row>
    <row r="119" spans="3:26" ht="15.5" x14ac:dyDescent="0.35">
      <c r="C119" t="s">
        <v>130</v>
      </c>
      <c r="D119" s="5">
        <v>58441593</v>
      </c>
      <c r="E119" s="5">
        <v>58441593</v>
      </c>
      <c r="F119" s="5">
        <v>58441593</v>
      </c>
      <c r="G119" s="5">
        <v>58441593</v>
      </c>
      <c r="I119" s="5">
        <v>58441593</v>
      </c>
      <c r="J119" s="5">
        <v>58441593</v>
      </c>
      <c r="K119" s="5">
        <v>58441593</v>
      </c>
      <c r="L119" s="5">
        <v>58441593</v>
      </c>
      <c r="M119" s="5">
        <v>58441593</v>
      </c>
      <c r="N119" s="5">
        <v>58441593</v>
      </c>
      <c r="O119" s="5">
        <v>58441593</v>
      </c>
      <c r="P119" s="5">
        <v>58441593</v>
      </c>
      <c r="Q119" s="5">
        <v>58441593</v>
      </c>
      <c r="R119" s="5">
        <v>58441593</v>
      </c>
      <c r="S119" s="5">
        <v>58441593</v>
      </c>
      <c r="T119" s="5">
        <v>58441593</v>
      </c>
      <c r="U119" s="5">
        <v>58441593</v>
      </c>
      <c r="V119" s="5">
        <v>7229452</v>
      </c>
      <c r="W119" s="5">
        <v>65000000000</v>
      </c>
      <c r="X119" s="5">
        <v>65000000000</v>
      </c>
      <c r="Y119" s="5">
        <v>65000000000</v>
      </c>
      <c r="Z119" s="5">
        <v>65000000000</v>
      </c>
    </row>
    <row r="120" spans="3:26" ht="15.5" x14ac:dyDescent="0.35">
      <c r="C120" t="s">
        <v>131</v>
      </c>
      <c r="D120" s="5">
        <v>-155208794</v>
      </c>
      <c r="E120" s="5">
        <v>-157120679</v>
      </c>
      <c r="F120" s="5">
        <v>-152918325</v>
      </c>
      <c r="G120" s="5">
        <v>-153982802</v>
      </c>
      <c r="I120" s="5">
        <v>-157120679</v>
      </c>
      <c r="J120" s="5">
        <v>-153974441</v>
      </c>
      <c r="K120" s="5">
        <v>-143783379</v>
      </c>
      <c r="L120" s="5">
        <v>-124667952</v>
      </c>
      <c r="M120" s="5">
        <v>-97924059</v>
      </c>
      <c r="N120" s="5">
        <v>-99538777</v>
      </c>
      <c r="O120" s="5">
        <v>-64977976</v>
      </c>
      <c r="P120" s="5">
        <v>-35386662</v>
      </c>
      <c r="Q120" s="5">
        <v>-32383543</v>
      </c>
      <c r="R120" s="5">
        <v>-24245460</v>
      </c>
      <c r="S120" s="5">
        <v>-3343097</v>
      </c>
      <c r="T120" s="5">
        <v>19356034</v>
      </c>
      <c r="U120" s="5">
        <v>43478444</v>
      </c>
      <c r="V120" s="5">
        <v>42432771</v>
      </c>
      <c r="W120" s="5">
        <v>289477749000</v>
      </c>
      <c r="X120" s="5">
        <v>-1296361352000</v>
      </c>
      <c r="Y120" s="5">
        <v>-1465744640000</v>
      </c>
      <c r="Z120" s="5">
        <v>-1519555927000</v>
      </c>
    </row>
    <row r="121" spans="3:26" ht="15.5" x14ac:dyDescent="0.35">
      <c r="C121" t="s">
        <v>132</v>
      </c>
      <c r="D121" s="5">
        <v>1527983</v>
      </c>
      <c r="E121" s="5">
        <v>1527983</v>
      </c>
      <c r="F121" s="5">
        <v>1527983</v>
      </c>
      <c r="G121" s="5">
        <v>1527983</v>
      </c>
      <c r="I121" s="5">
        <v>1527983</v>
      </c>
      <c r="J121" s="5">
        <v>1527983</v>
      </c>
      <c r="K121" s="5">
        <v>1527983</v>
      </c>
      <c r="L121" s="5">
        <v>1527983</v>
      </c>
      <c r="M121" s="5">
        <v>1527983</v>
      </c>
      <c r="N121" s="5">
        <v>1527983</v>
      </c>
      <c r="O121" s="5">
        <v>1527983</v>
      </c>
      <c r="P121" s="5">
        <v>1527983</v>
      </c>
      <c r="Q121" s="5">
        <v>1527983</v>
      </c>
      <c r="R121" s="5">
        <v>1527983</v>
      </c>
      <c r="S121" s="5">
        <v>1527983</v>
      </c>
      <c r="T121" s="5">
        <v>1527983</v>
      </c>
      <c r="U121" s="5">
        <v>1027983</v>
      </c>
      <c r="V121" s="5">
        <v>527983</v>
      </c>
    </row>
    <row r="122" spans="3:26" ht="15.5" x14ac:dyDescent="0.35">
      <c r="C122" t="s">
        <v>133</v>
      </c>
      <c r="D122" s="5">
        <v>-156736777</v>
      </c>
      <c r="E122" s="5">
        <v>-158648662</v>
      </c>
      <c r="F122" s="5">
        <v>-154446308</v>
      </c>
      <c r="G122" s="5">
        <v>-155510785</v>
      </c>
      <c r="I122" s="5">
        <v>-158648662</v>
      </c>
      <c r="J122" s="5">
        <v>-155502424</v>
      </c>
      <c r="K122" s="5">
        <v>-145311362</v>
      </c>
      <c r="L122" s="5">
        <v>-126195935</v>
      </c>
      <c r="M122" s="5">
        <v>-99452042</v>
      </c>
      <c r="N122" s="5">
        <v>-101066760</v>
      </c>
      <c r="O122" s="5">
        <v>-66505959</v>
      </c>
      <c r="P122" s="5">
        <v>-36914645</v>
      </c>
      <c r="Q122" s="5">
        <v>-33911526</v>
      </c>
      <c r="R122" s="5">
        <v>-25773443</v>
      </c>
      <c r="S122" s="5">
        <v>-4871080</v>
      </c>
      <c r="T122" s="5">
        <v>17828051</v>
      </c>
      <c r="U122" s="5">
        <v>42450461</v>
      </c>
      <c r="V122" s="5">
        <v>41904788</v>
      </c>
    </row>
    <row r="123" spans="3:26" ht="15.5" x14ac:dyDescent="0.35">
      <c r="C123" t="s">
        <v>134</v>
      </c>
      <c r="D123" s="5">
        <v>-155208794</v>
      </c>
      <c r="E123" s="5">
        <v>-157120679</v>
      </c>
      <c r="F123" s="5">
        <v>-152918325</v>
      </c>
      <c r="G123" s="5">
        <v>-153982802</v>
      </c>
      <c r="I123" s="5">
        <v>-157120679</v>
      </c>
      <c r="J123" s="5">
        <v>-153974441</v>
      </c>
      <c r="K123" s="5">
        <v>-143783379</v>
      </c>
      <c r="L123" s="5">
        <v>-124667952</v>
      </c>
      <c r="M123" s="5">
        <v>-97924059</v>
      </c>
      <c r="N123" s="5">
        <v>-99538777</v>
      </c>
      <c r="O123" s="5">
        <v>-64977976</v>
      </c>
      <c r="P123" s="5">
        <v>-35386662</v>
      </c>
      <c r="Q123" s="5">
        <v>-32383543</v>
      </c>
      <c r="R123" s="5">
        <v>-24245460</v>
      </c>
      <c r="S123" s="5">
        <v>-3343097</v>
      </c>
      <c r="T123" s="5">
        <v>19356034</v>
      </c>
      <c r="U123" s="5">
        <v>43478444</v>
      </c>
      <c r="V123" s="5">
        <v>42432771</v>
      </c>
      <c r="W123" s="5">
        <v>289477749000</v>
      </c>
      <c r="X123" s="5">
        <v>-1296361352000</v>
      </c>
      <c r="Y123" s="5">
        <v>-1465744640000</v>
      </c>
      <c r="Z123" s="5">
        <v>-1519555927000</v>
      </c>
    </row>
    <row r="124" spans="3:26" ht="15.5" x14ac:dyDescent="0.35">
      <c r="C124" t="s">
        <v>135</v>
      </c>
      <c r="D124" s="5">
        <v>-3789</v>
      </c>
      <c r="E124" s="5">
        <v>-3837</v>
      </c>
      <c r="F124" s="5">
        <v>-12966</v>
      </c>
      <c r="G124" s="5">
        <v>-12747</v>
      </c>
      <c r="I124" s="5">
        <v>-3837</v>
      </c>
      <c r="J124" s="5">
        <v>-12888</v>
      </c>
      <c r="K124" s="5">
        <v>-11522</v>
      </c>
      <c r="L124" s="5">
        <v>-7071</v>
      </c>
      <c r="M124" s="5">
        <v>-6214</v>
      </c>
      <c r="N124" s="5">
        <v>-11624</v>
      </c>
      <c r="O124" s="5">
        <v>-3716</v>
      </c>
      <c r="P124" s="5">
        <v>27923</v>
      </c>
      <c r="Q124" s="5">
        <v>-571516</v>
      </c>
      <c r="R124" s="5">
        <v>-32270</v>
      </c>
      <c r="S124" s="5">
        <v>-340516</v>
      </c>
      <c r="T124" s="5">
        <v>-291004</v>
      </c>
      <c r="U124" s="5">
        <v>293931</v>
      </c>
      <c r="V124" s="5">
        <v>-635395</v>
      </c>
      <c r="W124" s="5">
        <v>-4850412000</v>
      </c>
      <c r="X124" s="5">
        <v>48140000</v>
      </c>
      <c r="Y124" s="5">
        <v>655080000</v>
      </c>
      <c r="Z124" s="5">
        <v>693422000</v>
      </c>
    </row>
    <row r="125" spans="3:26" ht="15.5" x14ac:dyDescent="0.35">
      <c r="C125" t="s">
        <v>9</v>
      </c>
      <c r="D125" s="5">
        <v>114576293</v>
      </c>
      <c r="E125" s="5">
        <v>112659646</v>
      </c>
      <c r="F125" s="5">
        <v>117202566</v>
      </c>
      <c r="G125" s="5">
        <v>116091917</v>
      </c>
      <c r="I125" s="5">
        <v>112659646</v>
      </c>
      <c r="J125" s="5">
        <v>116093413</v>
      </c>
      <c r="K125" s="5">
        <v>125999415</v>
      </c>
      <c r="L125" s="5">
        <v>145262523</v>
      </c>
      <c r="M125" s="5">
        <v>171869114</v>
      </c>
      <c r="N125" s="5">
        <v>167451668</v>
      </c>
      <c r="O125" s="5">
        <v>207823368</v>
      </c>
      <c r="P125" s="5">
        <v>243775962</v>
      </c>
      <c r="Q125" s="5">
        <v>239591879</v>
      </c>
      <c r="R125" s="5">
        <v>245458505</v>
      </c>
      <c r="S125" s="5">
        <v>267767695</v>
      </c>
      <c r="T125" s="5">
        <v>294911960</v>
      </c>
      <c r="U125" s="5">
        <v>319417878</v>
      </c>
      <c r="V125" s="5">
        <v>320029861</v>
      </c>
      <c r="W125" s="5">
        <v>2572212511000</v>
      </c>
      <c r="X125" s="5">
        <v>1249347500000</v>
      </c>
      <c r="Y125" s="5">
        <v>1090334158000</v>
      </c>
      <c r="Z125" s="5">
        <v>1011855236000</v>
      </c>
    </row>
    <row r="126" spans="3:26" ht="15.5" x14ac:dyDescent="0.35">
      <c r="C126" t="s">
        <v>136</v>
      </c>
      <c r="D126" s="5">
        <v>156602128</v>
      </c>
      <c r="E126" s="5">
        <v>152564671</v>
      </c>
      <c r="F126" s="5">
        <v>161436570</v>
      </c>
      <c r="G126" s="5">
        <v>161234568</v>
      </c>
      <c r="I126" s="5">
        <v>152564671</v>
      </c>
      <c r="J126" s="5">
        <v>155447698</v>
      </c>
      <c r="K126" s="5">
        <v>158715638</v>
      </c>
      <c r="L126" s="5">
        <v>172000176</v>
      </c>
      <c r="M126" s="5">
        <v>203668221</v>
      </c>
      <c r="N126" s="5">
        <v>205764168</v>
      </c>
      <c r="O126" s="5">
        <v>255228195</v>
      </c>
      <c r="P126" s="5">
        <v>280679854</v>
      </c>
      <c r="Q126" s="5">
        <v>374110303</v>
      </c>
      <c r="R126" s="5">
        <v>380847522</v>
      </c>
      <c r="S126" s="5">
        <v>420010232</v>
      </c>
      <c r="T126" s="5">
        <v>466066555</v>
      </c>
      <c r="U126" s="5">
        <v>560736233</v>
      </c>
      <c r="V126" s="5">
        <v>598838346</v>
      </c>
      <c r="W126" s="5">
        <v>5247203768000</v>
      </c>
      <c r="X126" s="5">
        <v>3766135060000</v>
      </c>
      <c r="Y126" s="5">
        <v>3719872147000</v>
      </c>
      <c r="Z126" s="5">
        <v>3855930121000</v>
      </c>
    </row>
    <row r="127" spans="3:26" ht="15.5" x14ac:dyDescent="0.35">
      <c r="C127" t="s">
        <v>137</v>
      </c>
      <c r="D127" s="5">
        <v>3889179559</v>
      </c>
      <c r="E127" s="5">
        <v>3889179559</v>
      </c>
      <c r="F127" s="5">
        <v>3889179559</v>
      </c>
      <c r="G127" s="5">
        <v>3889179559</v>
      </c>
      <c r="I127" s="5">
        <v>3889179559</v>
      </c>
      <c r="J127" s="5">
        <v>3889179559</v>
      </c>
      <c r="K127" s="5">
        <v>3889179559</v>
      </c>
      <c r="L127" s="5">
        <v>3889179559</v>
      </c>
      <c r="M127" s="5">
        <v>3889179559</v>
      </c>
      <c r="N127" s="5">
        <v>3889179559</v>
      </c>
      <c r="O127" s="5">
        <v>3889179559</v>
      </c>
      <c r="P127" s="5">
        <v>3889179559</v>
      </c>
      <c r="Q127" s="5">
        <v>3889179559</v>
      </c>
      <c r="R127" s="5">
        <v>3889179559</v>
      </c>
      <c r="S127" s="5">
        <v>3889179559</v>
      </c>
      <c r="T127" s="5">
        <v>3889179559</v>
      </c>
      <c r="U127" s="5">
        <v>3889179559</v>
      </c>
      <c r="V127" s="5">
        <v>3889179559</v>
      </c>
      <c r="W127" s="5">
        <v>3889179559</v>
      </c>
      <c r="X127" s="5">
        <v>3889179559</v>
      </c>
      <c r="Y127" s="5">
        <v>3889179559</v>
      </c>
      <c r="Z127" s="5">
        <v>3889179559</v>
      </c>
    </row>
    <row r="129" spans="2:26" ht="15.5" x14ac:dyDescent="0.35">
      <c r="B129" t="s">
        <v>138</v>
      </c>
      <c r="C129" t="s">
        <v>139</v>
      </c>
      <c r="D129" s="5">
        <v>1127002</v>
      </c>
      <c r="E129" s="5">
        <v>-2804384</v>
      </c>
      <c r="F129" s="5">
        <v>2450853</v>
      </c>
      <c r="G129" s="5">
        <v>-1701976</v>
      </c>
      <c r="I129" s="5">
        <v>3172858</v>
      </c>
      <c r="J129" s="5">
        <v>1845224</v>
      </c>
      <c r="K129" s="5">
        <v>-1657752</v>
      </c>
      <c r="L129" s="5">
        <v>-3731403</v>
      </c>
      <c r="M129" s="5">
        <v>1297594</v>
      </c>
      <c r="N129" s="5">
        <v>-1654302</v>
      </c>
      <c r="O129" s="5">
        <v>9457131</v>
      </c>
      <c r="P129" s="5">
        <v>1503016</v>
      </c>
      <c r="Q129" s="5">
        <v>16913184</v>
      </c>
      <c r="R129" s="5">
        <v>13215889</v>
      </c>
      <c r="S129" s="5">
        <v>22937126</v>
      </c>
      <c r="T129" s="5">
        <v>20410930</v>
      </c>
      <c r="U129" s="5">
        <v>38623964</v>
      </c>
      <c r="V129" s="5">
        <v>23151023</v>
      </c>
      <c r="W129" s="5">
        <v>347091222000</v>
      </c>
      <c r="X129" s="5">
        <v>170451080000</v>
      </c>
      <c r="Y129" s="5">
        <v>114930902000</v>
      </c>
      <c r="Z129" s="5">
        <v>289039500000</v>
      </c>
    </row>
    <row r="130" spans="2:26" ht="15.5" x14ac:dyDescent="0.35">
      <c r="C130" t="s">
        <v>319</v>
      </c>
      <c r="D130" s="5">
        <v>29712952</v>
      </c>
      <c r="E130" s="5">
        <v>45941353</v>
      </c>
      <c r="F130" s="5">
        <v>39161649</v>
      </c>
      <c r="G130" s="5">
        <v>30339179</v>
      </c>
      <c r="I130" s="5">
        <v>146581517</v>
      </c>
      <c r="J130" s="5">
        <v>108554979</v>
      </c>
      <c r="K130" s="5">
        <v>107855428</v>
      </c>
      <c r="L130" s="5">
        <v>149950940</v>
      </c>
      <c r="M130" s="5">
        <v>197632592</v>
      </c>
      <c r="N130" s="5">
        <v>158320306</v>
      </c>
      <c r="O130" s="5">
        <v>238922652</v>
      </c>
      <c r="P130" s="5">
        <v>408728663</v>
      </c>
      <c r="Q130" s="5">
        <v>386454528</v>
      </c>
      <c r="R130" s="5">
        <v>279608385</v>
      </c>
      <c r="S130" s="5">
        <v>311011669</v>
      </c>
      <c r="T130" s="5">
        <v>460664785</v>
      </c>
      <c r="U130" s="5">
        <v>507822087</v>
      </c>
      <c r="V130" s="5">
        <v>487506257</v>
      </c>
      <c r="W130" s="5">
        <v>4741767442000</v>
      </c>
      <c r="X130" s="5">
        <v>3697533573000</v>
      </c>
      <c r="Y130" s="5">
        <v>3160610705000</v>
      </c>
      <c r="Z130" s="5">
        <v>4061013664000</v>
      </c>
    </row>
    <row r="131" spans="2:26" ht="15.5" x14ac:dyDescent="0.35">
      <c r="C131" t="s">
        <v>320</v>
      </c>
    </row>
    <row r="132" spans="2:26" ht="15.5" x14ac:dyDescent="0.35">
      <c r="C132" t="s">
        <v>1203</v>
      </c>
      <c r="D132" s="5">
        <v>-26801210</v>
      </c>
      <c r="E132" s="5">
        <v>-46263286</v>
      </c>
      <c r="F132" s="5">
        <v>-35114943</v>
      </c>
      <c r="G132" s="5">
        <v>-30567526</v>
      </c>
      <c r="I132" s="5">
        <v>-136932684</v>
      </c>
      <c r="J132" s="5">
        <v>-100136788</v>
      </c>
      <c r="K132" s="5">
        <v>-100843139</v>
      </c>
      <c r="L132" s="5">
        <v>-145638455</v>
      </c>
      <c r="M132" s="5">
        <v>-187366512</v>
      </c>
      <c r="N132" s="5">
        <v>-151237099</v>
      </c>
      <c r="O132" s="5">
        <v>-220507904</v>
      </c>
      <c r="P132" s="5">
        <v>-396122335</v>
      </c>
      <c r="Q132" s="5">
        <v>-359375805</v>
      </c>
      <c r="R132" s="5">
        <v>-257484069</v>
      </c>
      <c r="S132" s="5">
        <v>-276794372</v>
      </c>
      <c r="T132" s="5">
        <v>-432634235</v>
      </c>
      <c r="U132" s="5">
        <v>-462097293</v>
      </c>
      <c r="V132" s="5">
        <v>-441398993</v>
      </c>
      <c r="W132" s="5">
        <v>-4296128504000</v>
      </c>
      <c r="X132" s="5">
        <v>-3513770539000</v>
      </c>
      <c r="Y132" s="5">
        <v>-3011085280000</v>
      </c>
      <c r="Z132" s="5">
        <v>-3736005855000</v>
      </c>
    </row>
    <row r="133" spans="2:26" ht="15.5" x14ac:dyDescent="0.35">
      <c r="C133" t="s">
        <v>1204</v>
      </c>
      <c r="D133" s="5">
        <v>-1625518</v>
      </c>
      <c r="E133" s="5">
        <v>-2356736</v>
      </c>
      <c r="F133" s="5">
        <v>-1406786</v>
      </c>
      <c r="G133" s="5">
        <v>-1391516</v>
      </c>
      <c r="I133" s="5">
        <v>-7011834</v>
      </c>
      <c r="J133" s="5">
        <v>-6806511</v>
      </c>
      <c r="K133" s="5">
        <v>-7405682</v>
      </c>
      <c r="L133" s="5">
        <v>-8543171</v>
      </c>
      <c r="M133" s="5">
        <v>-9319805</v>
      </c>
      <c r="N133" s="5">
        <v>-9560569</v>
      </c>
      <c r="O133" s="5">
        <v>-8655469</v>
      </c>
      <c r="P133" s="5">
        <v>-9755063</v>
      </c>
      <c r="Q133" s="5">
        <v>-10044952</v>
      </c>
      <c r="R133" s="5">
        <v>-8851778</v>
      </c>
      <c r="S133" s="5">
        <v>-8445930</v>
      </c>
      <c r="T133" s="5">
        <v>-10245017</v>
      </c>
    </row>
    <row r="134" spans="2:26" ht="15.5" x14ac:dyDescent="0.35">
      <c r="C134" t="s">
        <v>433</v>
      </c>
      <c r="D134" s="5">
        <v>-28426728</v>
      </c>
      <c r="E134" s="5">
        <v>-48620022</v>
      </c>
      <c r="F134" s="5">
        <v>-36521729</v>
      </c>
      <c r="G134" s="5">
        <v>-31959042</v>
      </c>
      <c r="I134" s="5">
        <v>-143944518</v>
      </c>
      <c r="J134" s="5">
        <v>-106943299</v>
      </c>
      <c r="K134" s="5">
        <v>-108248821</v>
      </c>
      <c r="L134" s="5">
        <v>-154181626</v>
      </c>
      <c r="M134" s="5">
        <v>-196686317</v>
      </c>
      <c r="N134" s="5">
        <v>-160797668</v>
      </c>
      <c r="O134" s="5">
        <v>-229163373</v>
      </c>
      <c r="P134" s="5">
        <v>-405877398</v>
      </c>
      <c r="Q134" s="5">
        <v>-369420757</v>
      </c>
      <c r="R134" s="5">
        <v>-266335847</v>
      </c>
      <c r="S134" s="5">
        <v>-285240302</v>
      </c>
      <c r="T134" s="5">
        <v>-442879252</v>
      </c>
      <c r="U134" s="5">
        <v>-462097293</v>
      </c>
      <c r="V134" s="5">
        <v>-441398993</v>
      </c>
      <c r="W134" s="5">
        <v>-4296128504000</v>
      </c>
      <c r="X134" s="5">
        <v>-3513770539000</v>
      </c>
      <c r="Y134" s="5">
        <v>-3011085280000</v>
      </c>
      <c r="Z134" s="5">
        <v>-3736005855000</v>
      </c>
    </row>
    <row r="135" spans="2:26" ht="15.5" x14ac:dyDescent="0.35">
      <c r="C135" t="s">
        <v>490</v>
      </c>
      <c r="D135" s="5">
        <v>-10449</v>
      </c>
      <c r="E135" s="5">
        <v>-7177</v>
      </c>
      <c r="F135" s="5">
        <v>-4429</v>
      </c>
      <c r="G135" s="5">
        <v>-15794</v>
      </c>
      <c r="I135" s="5">
        <v>-42520</v>
      </c>
      <c r="J135" s="5">
        <v>-105918</v>
      </c>
      <c r="K135" s="5">
        <v>-120378</v>
      </c>
      <c r="L135" s="5">
        <v>-163017</v>
      </c>
      <c r="M135" s="5">
        <v>-308585</v>
      </c>
      <c r="N135" s="5">
        <v>-317642</v>
      </c>
      <c r="O135" s="5">
        <v>-562885</v>
      </c>
      <c r="P135" s="5">
        <v>-1220839</v>
      </c>
      <c r="Q135" s="5">
        <v>-1016658</v>
      </c>
      <c r="R135" s="5">
        <v>-1102491</v>
      </c>
      <c r="S135" s="5">
        <v>-1405920</v>
      </c>
      <c r="T135" s="5">
        <v>-2038595</v>
      </c>
      <c r="U135" s="5">
        <v>-2268088</v>
      </c>
      <c r="V135" s="5">
        <v>-2213416</v>
      </c>
      <c r="W135" s="5">
        <v>-17993327000</v>
      </c>
      <c r="X135" s="5">
        <v>-8624798000</v>
      </c>
      <c r="Y135" s="5">
        <v>-23448005000</v>
      </c>
      <c r="Z135" s="5">
        <v>-25257402000</v>
      </c>
    </row>
    <row r="136" spans="2:26" ht="15.5" x14ac:dyDescent="0.35">
      <c r="C136" t="s">
        <v>422</v>
      </c>
      <c r="I136" s="5">
        <v>1143981</v>
      </c>
      <c r="J136" s="5">
        <v>1309986</v>
      </c>
      <c r="L136" s="5">
        <v>1973063</v>
      </c>
      <c r="M136" s="5">
        <v>1804139</v>
      </c>
      <c r="N136" s="5">
        <v>1969530</v>
      </c>
      <c r="O136" s="5">
        <v>2064876</v>
      </c>
      <c r="P136" s="5">
        <v>2283403</v>
      </c>
      <c r="Q136" s="5">
        <v>3617031</v>
      </c>
      <c r="R136" s="5">
        <v>3628661</v>
      </c>
      <c r="S136" s="5">
        <v>2188806</v>
      </c>
      <c r="T136" s="5">
        <v>8293888</v>
      </c>
      <c r="U136" s="5">
        <v>995634</v>
      </c>
      <c r="W136" s="5">
        <v>15733324000</v>
      </c>
      <c r="X136" s="5">
        <v>25786275000</v>
      </c>
      <c r="Y136" s="5">
        <v>17252542000</v>
      </c>
      <c r="Z136" s="5">
        <v>17564031000</v>
      </c>
    </row>
    <row r="137" spans="2:26" ht="15.5" x14ac:dyDescent="0.35">
      <c r="C137" t="s">
        <v>146</v>
      </c>
      <c r="D137" s="5">
        <v>-148773</v>
      </c>
      <c r="E137" s="5">
        <v>-118538</v>
      </c>
      <c r="F137" s="5">
        <v>-184638</v>
      </c>
      <c r="G137" s="5">
        <v>-66319</v>
      </c>
      <c r="I137" s="5">
        <v>-565602</v>
      </c>
      <c r="J137" s="5">
        <v>-970524</v>
      </c>
      <c r="K137" s="5">
        <v>-1143981</v>
      </c>
      <c r="L137" s="5">
        <v>-1310763</v>
      </c>
      <c r="M137" s="5">
        <v>-1144235</v>
      </c>
      <c r="N137" s="5">
        <v>-828828</v>
      </c>
      <c r="O137" s="5">
        <v>-1804139</v>
      </c>
      <c r="P137" s="5">
        <v>-2410813</v>
      </c>
      <c r="Q137" s="5">
        <v>-2720960</v>
      </c>
      <c r="R137" s="5">
        <v>-2582819</v>
      </c>
      <c r="S137" s="5">
        <v>-3617127</v>
      </c>
      <c r="T137" s="5">
        <v>-3629896</v>
      </c>
      <c r="U137" s="5">
        <v>-5828376</v>
      </c>
      <c r="V137" s="5">
        <v>-20742825</v>
      </c>
      <c r="W137" s="5">
        <v>-96287713000</v>
      </c>
      <c r="X137" s="5">
        <v>-30473431000</v>
      </c>
      <c r="Y137" s="5">
        <v>-28399060000</v>
      </c>
      <c r="Z137" s="5">
        <v>-28274938000</v>
      </c>
    </row>
    <row r="138" spans="2:26" ht="15.5" x14ac:dyDescent="0.35">
      <c r="C138" t="s">
        <v>159</v>
      </c>
      <c r="D138" s="5">
        <v>-8190</v>
      </c>
      <c r="E138" s="5">
        <v>-14645</v>
      </c>
      <c r="F138" s="5">
        <v>-39193</v>
      </c>
      <c r="I138" s="5">
        <v>-73666</v>
      </c>
      <c r="J138" s="5">
        <v>-142843</v>
      </c>
      <c r="O138" s="5">
        <v>-2712972</v>
      </c>
      <c r="P138" s="5">
        <v>-6500000</v>
      </c>
      <c r="Q138" s="5">
        <v>-8240000</v>
      </c>
      <c r="R138" s="5">
        <v>-19593736</v>
      </c>
      <c r="S138" s="5">
        <v>-18886712</v>
      </c>
      <c r="T138" s="5">
        <v>-38985842</v>
      </c>
      <c r="U138" s="5">
        <v>-40400000</v>
      </c>
      <c r="V138" s="5">
        <v>-4200000</v>
      </c>
      <c r="W138" s="5">
        <v>-42234935000</v>
      </c>
      <c r="X138" s="5">
        <v>-34513162000</v>
      </c>
      <c r="Y138" s="5">
        <v>-45422842000</v>
      </c>
      <c r="Z138" s="5">
        <v>-42055708000</v>
      </c>
    </row>
    <row r="139" spans="2:26" ht="15.5" x14ac:dyDescent="0.35">
      <c r="C139" t="s">
        <v>160</v>
      </c>
      <c r="D139" s="5">
        <v>-32178</v>
      </c>
      <c r="E139" s="5">
        <v>-314713</v>
      </c>
      <c r="F139" s="5">
        <v>-55285</v>
      </c>
      <c r="G139" s="5">
        <v>22391</v>
      </c>
      <c r="I139" s="5">
        <v>-486728</v>
      </c>
      <c r="J139" s="5">
        <v>-281930</v>
      </c>
      <c r="K139" s="5">
        <v>-986838</v>
      </c>
      <c r="L139" s="5">
        <v>766508</v>
      </c>
      <c r="M139" s="5">
        <v>-1001578</v>
      </c>
      <c r="N139" s="5">
        <v>-908291</v>
      </c>
      <c r="O139" s="5">
        <v>-7421926</v>
      </c>
      <c r="P139" s="5">
        <v>-8036183</v>
      </c>
      <c r="Q139" s="5">
        <v>-1369643</v>
      </c>
      <c r="R139" s="5">
        <v>-4385558</v>
      </c>
      <c r="S139" s="5">
        <v>-1389397</v>
      </c>
      <c r="T139" s="5">
        <v>22877882</v>
      </c>
      <c r="U139" s="5">
        <v>468946</v>
      </c>
      <c r="V139" s="5">
        <v>-27093321</v>
      </c>
      <c r="W139" s="5">
        <v>-140274904000</v>
      </c>
      <c r="X139" s="5">
        <v>-107175836000</v>
      </c>
      <c r="Y139" s="5">
        <v>-101879203000</v>
      </c>
      <c r="Z139" s="5">
        <v>-183927810000</v>
      </c>
    </row>
    <row r="140" spans="2:26" ht="15.5" x14ac:dyDescent="0.35">
      <c r="C140" t="s">
        <v>593</v>
      </c>
      <c r="L140" s="5">
        <v>-104806</v>
      </c>
      <c r="M140" s="5">
        <v>-455006</v>
      </c>
      <c r="N140" s="5">
        <v>-426160</v>
      </c>
      <c r="O140" s="5">
        <v>-1093858</v>
      </c>
      <c r="P140" s="5">
        <v>-989233</v>
      </c>
      <c r="Q140" s="5">
        <v>-380899</v>
      </c>
      <c r="R140" s="5">
        <v>-54185</v>
      </c>
      <c r="T140" s="5">
        <v>-1551892</v>
      </c>
      <c r="U140" s="5">
        <v>-2306078</v>
      </c>
      <c r="V140" s="5">
        <v>-4819031</v>
      </c>
      <c r="W140" s="5">
        <v>-66610181000</v>
      </c>
      <c r="X140" s="5">
        <v>-35226722000</v>
      </c>
      <c r="Y140" s="5">
        <v>-38025514000</v>
      </c>
      <c r="Z140" s="5">
        <v>-68393227000</v>
      </c>
    </row>
    <row r="141" spans="2:26" ht="15.5" x14ac:dyDescent="0.35">
      <c r="C141" t="s">
        <v>352</v>
      </c>
      <c r="L141" s="5">
        <v>1742160</v>
      </c>
      <c r="N141" s="5">
        <v>143884</v>
      </c>
      <c r="O141" s="5">
        <v>144046</v>
      </c>
      <c r="P141" s="5">
        <v>387664</v>
      </c>
      <c r="Q141" s="5">
        <v>35781</v>
      </c>
      <c r="R141" s="5">
        <v>10933</v>
      </c>
      <c r="T141" s="5">
        <v>29192</v>
      </c>
      <c r="U141" s="5">
        <v>8889</v>
      </c>
      <c r="W141" s="5">
        <v>99000000</v>
      </c>
      <c r="X141" s="5">
        <v>678319000</v>
      </c>
      <c r="Y141" s="5">
        <v>324687000</v>
      </c>
      <c r="Z141" s="5">
        <v>3898935000</v>
      </c>
    </row>
    <row r="142" spans="2:26" ht="15.5" x14ac:dyDescent="0.35">
      <c r="C142" t="s">
        <v>161</v>
      </c>
      <c r="D142" s="5">
        <v>-67503</v>
      </c>
      <c r="E142" s="5">
        <v>-372500</v>
      </c>
      <c r="F142" s="5">
        <v>-118866</v>
      </c>
      <c r="G142" s="5">
        <v>-31737</v>
      </c>
      <c r="I142" s="5">
        <v>-700800</v>
      </c>
      <c r="J142" s="5">
        <v>-407313</v>
      </c>
      <c r="K142" s="5">
        <v>-1035034</v>
      </c>
      <c r="L142" s="5">
        <v>-1013173</v>
      </c>
      <c r="M142" s="5">
        <v>-492894</v>
      </c>
      <c r="N142" s="5">
        <v>-970496</v>
      </c>
      <c r="O142" s="5">
        <v>-3790652</v>
      </c>
      <c r="P142" s="5">
        <v>-1789306</v>
      </c>
      <c r="Q142" s="5">
        <v>-1369350</v>
      </c>
      <c r="R142" s="5">
        <v>-5011951</v>
      </c>
      <c r="S142" s="5">
        <v>-1932591</v>
      </c>
      <c r="T142" s="5">
        <v>-2771900</v>
      </c>
      <c r="U142" s="5">
        <v>-9318575</v>
      </c>
      <c r="V142" s="5">
        <v>-4648433</v>
      </c>
      <c r="W142" s="5">
        <v>-93666615000</v>
      </c>
      <c r="X142" s="5">
        <v>-99037396000</v>
      </c>
      <c r="Y142" s="5">
        <v>-55972456000</v>
      </c>
      <c r="Z142" s="5">
        <v>-74201357000</v>
      </c>
    </row>
    <row r="143" spans="2:26" ht="15.5" x14ac:dyDescent="0.35">
      <c r="C143" t="s">
        <v>513</v>
      </c>
      <c r="M143" s="5">
        <v>-315114</v>
      </c>
      <c r="N143" s="5">
        <v>-6768</v>
      </c>
      <c r="O143" s="5">
        <v>-116115</v>
      </c>
      <c r="P143" s="5">
        <v>-223311</v>
      </c>
      <c r="Q143" s="5">
        <v>-8706</v>
      </c>
    </row>
    <row r="144" spans="2:26" ht="15.5" x14ac:dyDescent="0.35">
      <c r="C144" t="s">
        <v>1205</v>
      </c>
      <c r="U144" s="5">
        <v>11851851</v>
      </c>
    </row>
    <row r="145" spans="3:26" ht="15.5" x14ac:dyDescent="0.35">
      <c r="C145" t="s">
        <v>1206</v>
      </c>
      <c r="X145" s="5">
        <v>-8769301000</v>
      </c>
      <c r="Y145" s="5">
        <v>-7701439000</v>
      </c>
      <c r="Z145" s="5">
        <v>-842625000</v>
      </c>
    </row>
    <row r="146" spans="3:26" ht="15.5" x14ac:dyDescent="0.35">
      <c r="C146" t="s">
        <v>100</v>
      </c>
    </row>
    <row r="147" spans="3:26" ht="15.5" x14ac:dyDescent="0.35">
      <c r="C147" t="s">
        <v>141</v>
      </c>
      <c r="D147" s="5">
        <v>36482</v>
      </c>
      <c r="E147" s="5">
        <v>57787</v>
      </c>
      <c r="F147" s="5">
        <v>63581</v>
      </c>
      <c r="G147" s="5">
        <v>54128</v>
      </c>
      <c r="I147" s="5">
        <v>198578</v>
      </c>
      <c r="J147" s="5">
        <v>76693</v>
      </c>
      <c r="K147" s="5">
        <v>79862</v>
      </c>
      <c r="L147" s="5">
        <v>143818</v>
      </c>
      <c r="M147" s="5">
        <v>239973</v>
      </c>
      <c r="N147" s="5">
        <v>281417</v>
      </c>
      <c r="O147" s="5">
        <v>133733</v>
      </c>
      <c r="P147" s="5">
        <v>370724</v>
      </c>
      <c r="Q147" s="5">
        <v>356587</v>
      </c>
      <c r="R147" s="5">
        <v>489939</v>
      </c>
      <c r="S147" s="5">
        <v>546065</v>
      </c>
      <c r="T147" s="5">
        <v>305620</v>
      </c>
      <c r="U147" s="5">
        <v>232859</v>
      </c>
      <c r="V147" s="5">
        <v>269051</v>
      </c>
      <c r="W147" s="5">
        <v>19600562000</v>
      </c>
      <c r="X147" s="5">
        <v>11156235000</v>
      </c>
      <c r="Y147" s="5">
        <v>10791730000</v>
      </c>
      <c r="Z147" s="5">
        <v>5256017000</v>
      </c>
    </row>
    <row r="148" spans="3:26" ht="15.5" x14ac:dyDescent="0.35">
      <c r="C148" t="s">
        <v>1207</v>
      </c>
      <c r="D148" s="5">
        <v>-1157</v>
      </c>
      <c r="E148" s="5">
        <v>-15494</v>
      </c>
    </row>
    <row r="149" spans="3:26" ht="15.5" x14ac:dyDescent="0.35">
      <c r="C149" t="s">
        <v>1208</v>
      </c>
      <c r="P149" s="5">
        <v>-3129758</v>
      </c>
    </row>
    <row r="150" spans="3:26" ht="15.5" x14ac:dyDescent="0.35">
      <c r="C150" t="s">
        <v>1209</v>
      </c>
    </row>
    <row r="151" spans="3:26" ht="15.5" x14ac:dyDescent="0.35">
      <c r="C151" t="s">
        <v>1210</v>
      </c>
      <c r="T151" s="5">
        <v>27124420</v>
      </c>
      <c r="X151" s="5">
        <v>15253728000</v>
      </c>
    </row>
    <row r="152" spans="3:26" ht="15.5" x14ac:dyDescent="0.35">
      <c r="C152" t="s">
        <v>1211</v>
      </c>
      <c r="E152" s="5">
        <v>15494</v>
      </c>
      <c r="I152" s="5">
        <v>15494</v>
      </c>
      <c r="J152" s="5">
        <v>48690</v>
      </c>
      <c r="K152" s="5">
        <v>-31666</v>
      </c>
      <c r="L152" s="5">
        <v>-1491</v>
      </c>
      <c r="M152" s="5">
        <v>21463</v>
      </c>
      <c r="N152" s="5">
        <v>69832</v>
      </c>
      <c r="O152" s="5">
        <v>-2699080</v>
      </c>
      <c r="P152" s="5">
        <v>-2662963</v>
      </c>
      <c r="Q152" s="5">
        <v>-3056</v>
      </c>
      <c r="R152" s="5">
        <v>179706</v>
      </c>
      <c r="S152" s="5">
        <v>-2871</v>
      </c>
      <c r="T152" s="5">
        <v>-257558</v>
      </c>
      <c r="V152" s="5">
        <v>-17950000</v>
      </c>
      <c r="Y152" s="5">
        <v>-18997650000</v>
      </c>
      <c r="Z152" s="5">
        <v>-50488178000</v>
      </c>
    </row>
    <row r="153" spans="3:26" ht="15.5" x14ac:dyDescent="0.35">
      <c r="C153" t="s">
        <v>170</v>
      </c>
      <c r="D153" s="5">
        <v>-8190</v>
      </c>
      <c r="E153" s="5">
        <v>-14645</v>
      </c>
      <c r="F153" s="5">
        <v>-39193</v>
      </c>
      <c r="I153" s="5">
        <v>-73666</v>
      </c>
      <c r="J153" s="5">
        <v>-142843</v>
      </c>
      <c r="O153" s="5">
        <v>-2712972</v>
      </c>
      <c r="P153" s="5">
        <v>-6500000</v>
      </c>
      <c r="Q153" s="5">
        <v>-8240000</v>
      </c>
      <c r="R153" s="5">
        <v>-19593736</v>
      </c>
      <c r="S153" s="5">
        <v>-18886712</v>
      </c>
      <c r="T153" s="5">
        <v>-38985842</v>
      </c>
      <c r="U153" s="5">
        <v>-40400000</v>
      </c>
      <c r="V153" s="5">
        <v>-4200000</v>
      </c>
      <c r="W153" s="5">
        <v>-42234935000</v>
      </c>
      <c r="X153" s="5">
        <v>-34513162000</v>
      </c>
      <c r="Y153" s="5">
        <v>-45422842000</v>
      </c>
      <c r="Z153" s="5">
        <v>-42055708000</v>
      </c>
    </row>
    <row r="154" spans="3:26" ht="15.5" x14ac:dyDescent="0.35">
      <c r="C154" t="s">
        <v>353</v>
      </c>
      <c r="R154" s="5">
        <v>-7413736</v>
      </c>
      <c r="S154" s="5">
        <v>-4886712</v>
      </c>
      <c r="T154" s="5">
        <v>-4667637</v>
      </c>
      <c r="U154" s="5">
        <v>-4400000</v>
      </c>
      <c r="V154" s="5">
        <v>-4200000</v>
      </c>
      <c r="W154" s="5">
        <v>-42234935000</v>
      </c>
      <c r="X154" s="5">
        <v>-25743861000</v>
      </c>
      <c r="Y154" s="5">
        <v>-37721403000</v>
      </c>
      <c r="Z154" s="5">
        <v>-41213083000</v>
      </c>
    </row>
    <row r="155" spans="3:26" ht="15.5" x14ac:dyDescent="0.35">
      <c r="C155" t="s">
        <v>459</v>
      </c>
    </row>
    <row r="156" spans="3:26" ht="15.5" x14ac:dyDescent="0.35">
      <c r="C156" t="s">
        <v>185</v>
      </c>
      <c r="D156" s="5">
        <v>-8190</v>
      </c>
      <c r="E156" s="5">
        <v>-14645</v>
      </c>
      <c r="F156" s="5">
        <v>-39193</v>
      </c>
      <c r="I156" s="5">
        <v>-73666</v>
      </c>
      <c r="J156" s="5">
        <v>-142843</v>
      </c>
    </row>
    <row r="157" spans="3:26" ht="15.5" x14ac:dyDescent="0.35">
      <c r="C157" t="s">
        <v>186</v>
      </c>
      <c r="Q157" s="5">
        <v>-5740000</v>
      </c>
    </row>
    <row r="158" spans="3:26" ht="15.5" x14ac:dyDescent="0.35">
      <c r="C158" t="s">
        <v>1212</v>
      </c>
      <c r="O158" s="5">
        <v>-2712972</v>
      </c>
      <c r="P158" s="5">
        <v>-6500000</v>
      </c>
      <c r="Q158" s="5">
        <v>-2500000</v>
      </c>
      <c r="R158" s="5">
        <v>-12180000</v>
      </c>
      <c r="S158" s="5">
        <v>-14000000</v>
      </c>
      <c r="T158" s="5">
        <v>-34318205</v>
      </c>
      <c r="U158" s="5">
        <v>-36000000</v>
      </c>
    </row>
    <row r="159" spans="3:26" ht="15.5" x14ac:dyDescent="0.35">
      <c r="C159" t="s">
        <v>187</v>
      </c>
      <c r="D159" s="5">
        <v>1086634</v>
      </c>
      <c r="E159" s="5">
        <v>-3133742</v>
      </c>
      <c r="F159" s="5">
        <v>2356375</v>
      </c>
      <c r="G159" s="5">
        <v>-1679585</v>
      </c>
      <c r="I159" s="5">
        <v>2612464</v>
      </c>
      <c r="J159" s="5">
        <v>1420451</v>
      </c>
      <c r="K159" s="5">
        <v>-2644590</v>
      </c>
      <c r="L159" s="5">
        <v>-2964895</v>
      </c>
      <c r="M159" s="5">
        <v>296016</v>
      </c>
      <c r="N159" s="5">
        <v>-2562593</v>
      </c>
      <c r="O159" s="5">
        <v>-677767</v>
      </c>
      <c r="P159" s="5">
        <v>-13033167</v>
      </c>
      <c r="Q159" s="5">
        <v>7303541</v>
      </c>
      <c r="R159" s="5">
        <v>-10763405</v>
      </c>
      <c r="S159" s="5">
        <v>2661017</v>
      </c>
      <c r="T159" s="5">
        <v>4302970</v>
      </c>
      <c r="U159" s="5">
        <v>-1307090</v>
      </c>
      <c r="V159" s="5">
        <v>-8142298</v>
      </c>
      <c r="W159" s="5">
        <v>164581383000</v>
      </c>
      <c r="X159" s="5">
        <v>28762082000</v>
      </c>
      <c r="Y159" s="5">
        <v>-32371143000</v>
      </c>
      <c r="Z159" s="5">
        <v>63055982000</v>
      </c>
    </row>
    <row r="160" spans="3:26" ht="15.5" x14ac:dyDescent="0.35">
      <c r="C160" t="s">
        <v>188</v>
      </c>
      <c r="D160" s="5">
        <v>10040790</v>
      </c>
      <c r="I160" s="5">
        <v>7363464</v>
      </c>
      <c r="J160" s="5">
        <v>5865322</v>
      </c>
      <c r="K160" s="5">
        <v>8539274</v>
      </c>
      <c r="L160" s="5">
        <v>11354939</v>
      </c>
      <c r="M160" s="5">
        <v>11041822</v>
      </c>
      <c r="N160" s="5">
        <v>13585236</v>
      </c>
      <c r="O160" s="5">
        <v>14090912</v>
      </c>
      <c r="P160" s="5">
        <v>27434955</v>
      </c>
      <c r="Q160" s="5">
        <v>20157821</v>
      </c>
      <c r="R160" s="5">
        <v>30853541</v>
      </c>
      <c r="S160" s="5">
        <v>28437832</v>
      </c>
      <c r="T160" s="5">
        <v>24185638</v>
      </c>
      <c r="U160" s="5">
        <v>25847832</v>
      </c>
      <c r="V160" s="5">
        <v>34112312</v>
      </c>
      <c r="W160" s="5">
        <v>144178251000</v>
      </c>
      <c r="X160" s="5">
        <v>118541427000</v>
      </c>
      <c r="Y160" s="5">
        <v>162076044000</v>
      </c>
      <c r="Z160" s="5">
        <v>87985596000</v>
      </c>
    </row>
    <row r="161" spans="2:26" ht="15.5" x14ac:dyDescent="0.35">
      <c r="C161" t="s">
        <v>339</v>
      </c>
      <c r="D161" s="5">
        <v>-91536</v>
      </c>
      <c r="E161" s="5">
        <v>172881</v>
      </c>
      <c r="F161" s="5">
        <v>-97236</v>
      </c>
      <c r="G161" s="5">
        <v>143572</v>
      </c>
      <c r="I161" s="5">
        <v>64862</v>
      </c>
      <c r="J161" s="5">
        <v>77691</v>
      </c>
      <c r="K161" s="5">
        <v>-29362</v>
      </c>
      <c r="L161" s="5">
        <v>149230</v>
      </c>
      <c r="M161" s="5">
        <v>17101</v>
      </c>
      <c r="N161" s="5">
        <v>19179</v>
      </c>
      <c r="O161" s="5">
        <v>172091</v>
      </c>
      <c r="P161" s="5">
        <v>-310876</v>
      </c>
      <c r="Q161" s="5">
        <v>-26407</v>
      </c>
      <c r="R161" s="5">
        <v>67685</v>
      </c>
      <c r="S161" s="5">
        <v>-245308</v>
      </c>
      <c r="T161" s="5">
        <v>-50776</v>
      </c>
      <c r="U161" s="5">
        <v>-355104</v>
      </c>
      <c r="V161" s="5">
        <v>-122182</v>
      </c>
      <c r="W161" s="5">
        <v>570810000</v>
      </c>
      <c r="X161" s="5">
        <v>-3125258000</v>
      </c>
      <c r="Y161" s="5">
        <v>-11163474000</v>
      </c>
      <c r="Z161" s="5">
        <v>11034466000</v>
      </c>
    </row>
    <row r="162" spans="2:26" ht="15.5" x14ac:dyDescent="0.35">
      <c r="C162" t="s">
        <v>189</v>
      </c>
      <c r="D162" s="5">
        <v>11035888</v>
      </c>
      <c r="E162" s="5">
        <v>-2960861</v>
      </c>
      <c r="F162" s="5">
        <v>2259139</v>
      </c>
      <c r="G162" s="5">
        <v>-1536013</v>
      </c>
      <c r="I162" s="5">
        <v>10040790</v>
      </c>
      <c r="J162" s="5">
        <v>7363464</v>
      </c>
      <c r="K162" s="5">
        <v>5865322</v>
      </c>
      <c r="L162" s="5">
        <v>8539274</v>
      </c>
      <c r="M162" s="5">
        <v>11354939</v>
      </c>
      <c r="N162" s="5">
        <v>11041822</v>
      </c>
      <c r="O162" s="5">
        <v>13585236</v>
      </c>
      <c r="P162" s="5">
        <v>14090912</v>
      </c>
      <c r="Q162" s="5">
        <v>27434955</v>
      </c>
      <c r="R162" s="5">
        <v>20157821</v>
      </c>
      <c r="S162" s="5">
        <v>30853541</v>
      </c>
      <c r="T162" s="5">
        <v>28437832</v>
      </c>
      <c r="U162" s="5">
        <v>24185638</v>
      </c>
      <c r="V162" s="5">
        <v>25847832</v>
      </c>
      <c r="W162" s="5">
        <v>309330444000</v>
      </c>
      <c r="X162" s="5">
        <v>144178251000</v>
      </c>
      <c r="Y162" s="5">
        <v>118541427000</v>
      </c>
      <c r="Z162" s="5">
        <v>162076044000</v>
      </c>
    </row>
    <row r="164" spans="2:26" ht="15.5" x14ac:dyDescent="0.35">
      <c r="B164" t="s">
        <v>190</v>
      </c>
      <c r="C164" t="s">
        <v>11</v>
      </c>
      <c r="D164" s="5">
        <v>3890000000</v>
      </c>
      <c r="E164" s="5">
        <v>3890000000</v>
      </c>
      <c r="F164" s="5">
        <v>3890000000</v>
      </c>
      <c r="G164" s="5">
        <v>3890000000</v>
      </c>
      <c r="I164" s="5">
        <v>3890000000</v>
      </c>
      <c r="J164" s="5">
        <v>3890000000</v>
      </c>
      <c r="K164" s="5">
        <v>3890000000</v>
      </c>
      <c r="L164" s="5">
        <v>3890000000</v>
      </c>
      <c r="M164" s="5">
        <v>3890000000</v>
      </c>
      <c r="N164" s="5">
        <v>3890000000</v>
      </c>
      <c r="O164" s="5">
        <v>3890000000</v>
      </c>
      <c r="P164" s="5">
        <v>3890000000</v>
      </c>
      <c r="Q164" s="5">
        <v>3890000000</v>
      </c>
      <c r="R164" s="5">
        <v>3890000000</v>
      </c>
      <c r="S164" s="5">
        <v>3890000000</v>
      </c>
      <c r="T164" s="5">
        <v>3890000000</v>
      </c>
      <c r="U164" s="5">
        <v>3890000000</v>
      </c>
      <c r="V164" s="5">
        <v>3890000000</v>
      </c>
      <c r="W164" s="5">
        <v>3890000000</v>
      </c>
      <c r="X164" s="5">
        <v>3890000000</v>
      </c>
      <c r="Y164" s="5">
        <v>3890000000</v>
      </c>
      <c r="Z164" s="5">
        <v>3890000000</v>
      </c>
    </row>
    <row r="165" spans="2:26" ht="15.5" x14ac:dyDescent="0.35">
      <c r="C165" t="s">
        <v>191</v>
      </c>
      <c r="D165" s="6">
        <v>8.2899999999999991</v>
      </c>
      <c r="E165" s="6">
        <v>-18.010000000000002</v>
      </c>
      <c r="F165" s="6">
        <v>4.4800000000000004</v>
      </c>
      <c r="G165" s="6">
        <v>4.3</v>
      </c>
    </row>
    <row r="166" spans="2:26" ht="15.5" x14ac:dyDescent="0.35">
      <c r="C166" t="s">
        <v>192</v>
      </c>
      <c r="D166" s="6">
        <v>24.85</v>
      </c>
      <c r="E166" s="6">
        <v>-12.22</v>
      </c>
      <c r="F166" s="6">
        <v>31.7</v>
      </c>
      <c r="G166" s="6">
        <v>25.35</v>
      </c>
    </row>
    <row r="167" spans="2:26" ht="15.5" x14ac:dyDescent="0.35">
      <c r="C167" t="s">
        <v>59</v>
      </c>
      <c r="D167" s="6">
        <v>1.47</v>
      </c>
      <c r="E167" s="6">
        <v>1.34</v>
      </c>
      <c r="F167" s="6">
        <v>0.87</v>
      </c>
      <c r="G167" s="6">
        <v>0.78</v>
      </c>
    </row>
    <row r="168" spans="2:26" ht="15.5" x14ac:dyDescent="0.35">
      <c r="C168" t="s">
        <v>193</v>
      </c>
      <c r="E168" s="5">
        <v>-1700000000</v>
      </c>
      <c r="F168" s="5">
        <v>340000000</v>
      </c>
      <c r="G168" s="5">
        <v>21890000000</v>
      </c>
    </row>
    <row r="169" spans="2:26" ht="15.5" x14ac:dyDescent="0.35">
      <c r="C169" t="s">
        <v>194</v>
      </c>
      <c r="D169" s="6">
        <v>1.21E-2</v>
      </c>
      <c r="E169" s="6">
        <v>-2.75E-2</v>
      </c>
      <c r="F169" s="6">
        <v>6.5000000000000006E-3</v>
      </c>
      <c r="G169" s="6">
        <v>6.4000000000000003E-3</v>
      </c>
    </row>
    <row r="170" spans="2:26" ht="15.5" x14ac:dyDescent="0.35">
      <c r="C170" t="s">
        <v>195</v>
      </c>
      <c r="D170" s="6">
        <v>1.6500000000000001E-2</v>
      </c>
      <c r="E170" s="6">
        <v>-3.7200000000000004E-2</v>
      </c>
      <c r="F170" s="6">
        <v>8.8999999999999999E-3</v>
      </c>
      <c r="G170" s="6">
        <v>8.8999999999999999E-3</v>
      </c>
    </row>
    <row r="171" spans="2:26" ht="15.5" x14ac:dyDescent="0.35">
      <c r="C171" t="s">
        <v>196</v>
      </c>
      <c r="D171" s="6">
        <v>-1.8E-3</v>
      </c>
      <c r="E171" s="6">
        <v>-9.3999999999999986E-3</v>
      </c>
      <c r="F171" s="6">
        <v>-8.3000000000000001E-3</v>
      </c>
      <c r="G171" s="6">
        <v>2.5000000000000001E-3</v>
      </c>
    </row>
    <row r="172" spans="2:26" ht="15.5" x14ac:dyDescent="0.35">
      <c r="C172" t="s">
        <v>197</v>
      </c>
      <c r="D172" s="6">
        <v>-19.8</v>
      </c>
      <c r="E172" s="6">
        <v>-156.91</v>
      </c>
      <c r="F172" s="6">
        <v>-226.55</v>
      </c>
      <c r="G172" s="6">
        <v>18.88</v>
      </c>
    </row>
    <row r="173" spans="2:26" ht="15.5" x14ac:dyDescent="0.35">
      <c r="C173" t="s">
        <v>198</v>
      </c>
      <c r="D173" s="5">
        <v>1948000000000</v>
      </c>
      <c r="E173" s="5">
        <v>1884000000000</v>
      </c>
      <c r="F173" s="5">
        <v>1956000000000</v>
      </c>
      <c r="G173" s="5">
        <v>1884000000000</v>
      </c>
    </row>
    <row r="174" spans="2:26" ht="15.5" x14ac:dyDescent="0.35">
      <c r="C174" t="s">
        <v>199</v>
      </c>
      <c r="D174" s="6">
        <v>0.41</v>
      </c>
      <c r="E174" s="6">
        <v>0.45</v>
      </c>
      <c r="F174" s="6">
        <v>0.28000000000000003</v>
      </c>
      <c r="G174" s="6">
        <v>0.22</v>
      </c>
    </row>
    <row r="175" spans="2:26" ht="15.5" x14ac:dyDescent="0.35">
      <c r="C175" t="s">
        <v>200</v>
      </c>
      <c r="D175" s="6">
        <v>500.81</v>
      </c>
      <c r="E175" s="6">
        <v>484.35</v>
      </c>
      <c r="F175" s="6">
        <v>503.08</v>
      </c>
      <c r="G175" s="6">
        <v>484.55</v>
      </c>
    </row>
    <row r="176" spans="2:26" ht="15.5" x14ac:dyDescent="0.35">
      <c r="C176" t="s">
        <v>201</v>
      </c>
      <c r="D176" s="6">
        <v>0.41</v>
      </c>
      <c r="E176" s="6">
        <v>0.45</v>
      </c>
      <c r="F176" s="6">
        <v>0.28000000000000003</v>
      </c>
      <c r="G176" s="6">
        <v>0.22</v>
      </c>
    </row>
    <row r="177" spans="3:26" ht="15.5" x14ac:dyDescent="0.35">
      <c r="C177" t="s">
        <v>202</v>
      </c>
      <c r="D177" s="6">
        <v>500.81</v>
      </c>
      <c r="E177" s="6">
        <v>484.35</v>
      </c>
      <c r="F177" s="6">
        <v>503.08</v>
      </c>
      <c r="G177" s="6">
        <v>484.55</v>
      </c>
    </row>
    <row r="178" spans="3:26" ht="15.5" x14ac:dyDescent="0.35">
      <c r="C178" t="s">
        <v>203</v>
      </c>
    </row>
    <row r="179" spans="3:26" ht="15.5" x14ac:dyDescent="0.35">
      <c r="C179" t="s">
        <v>204</v>
      </c>
    </row>
    <row r="180" spans="3:26" ht="15.5" x14ac:dyDescent="0.35">
      <c r="C180" t="s">
        <v>205</v>
      </c>
      <c r="D180" s="5">
        <v>1948000000000</v>
      </c>
      <c r="E180" s="5">
        <v>1884000000000</v>
      </c>
      <c r="F180" s="5">
        <v>1957000000000</v>
      </c>
      <c r="G180" s="5">
        <v>1884000000000</v>
      </c>
    </row>
    <row r="181" spans="3:26" ht="15.5" x14ac:dyDescent="0.35">
      <c r="C181" t="s">
        <v>23</v>
      </c>
    </row>
    <row r="182" spans="3:26" ht="15.5" x14ac:dyDescent="0.35">
      <c r="C182" t="s">
        <v>20</v>
      </c>
      <c r="D182" s="5">
        <v>-188000000000</v>
      </c>
      <c r="E182" s="5">
        <v>-168000000000</v>
      </c>
      <c r="F182" s="5">
        <v>-217000000000</v>
      </c>
      <c r="G182" s="5">
        <v>-174000000000</v>
      </c>
    </row>
    <row r="183" spans="3:26" ht="15.5" x14ac:dyDescent="0.35">
      <c r="C183" t="s">
        <v>206</v>
      </c>
      <c r="D183" s="5">
        <v>389000000000</v>
      </c>
      <c r="E183" s="5">
        <v>337000000000</v>
      </c>
      <c r="F183" s="5">
        <v>395000000000</v>
      </c>
      <c r="G183" s="5">
        <v>352000000000</v>
      </c>
    </row>
    <row r="184" spans="3:26" ht="15.5" x14ac:dyDescent="0.35">
      <c r="C184" t="s">
        <v>207</v>
      </c>
      <c r="D184" s="5">
        <v>19000000000</v>
      </c>
      <c r="E184" s="5">
        <v>-47000000000</v>
      </c>
      <c r="F184" s="5">
        <v>43000000000</v>
      </c>
      <c r="G184" s="5">
        <v>-29000000000</v>
      </c>
    </row>
    <row r="185" spans="3:26" ht="15.5" x14ac:dyDescent="0.35">
      <c r="C185" t="s">
        <v>208</v>
      </c>
      <c r="D185" s="5">
        <v>-1000000000</v>
      </c>
      <c r="E185" s="5">
        <v>-6000000000</v>
      </c>
      <c r="F185" s="5">
        <v>-2000000000</v>
      </c>
      <c r="G185" s="5">
        <v>0</v>
      </c>
    </row>
    <row r="186" spans="3:26" ht="15.5" x14ac:dyDescent="0.35">
      <c r="C186" t="s">
        <v>12</v>
      </c>
      <c r="D186" s="5">
        <v>18000000000</v>
      </c>
      <c r="E186" s="5">
        <v>-53000000000</v>
      </c>
      <c r="F186" s="5">
        <v>40000000000</v>
      </c>
      <c r="G186" s="5">
        <v>-30000000000</v>
      </c>
    </row>
    <row r="187" spans="3:26" ht="15.5" x14ac:dyDescent="0.35">
      <c r="C187" t="s">
        <v>15</v>
      </c>
      <c r="D187" s="6">
        <v>4.63</v>
      </c>
      <c r="E187" s="6">
        <v>-13.62</v>
      </c>
      <c r="F187" s="6">
        <v>10.4</v>
      </c>
      <c r="G187" s="6">
        <v>-7.67</v>
      </c>
    </row>
    <row r="188" spans="3:26" ht="15.5" x14ac:dyDescent="0.35">
      <c r="C188" t="s">
        <v>44</v>
      </c>
      <c r="I188" s="6">
        <v>-13.33</v>
      </c>
      <c r="J188" s="6">
        <v>-41.53</v>
      </c>
      <c r="K188" s="6">
        <v>-74.98</v>
      </c>
      <c r="L188" s="6">
        <v>-102.29</v>
      </c>
      <c r="M188" s="6">
        <v>1.29</v>
      </c>
      <c r="N188" s="6">
        <v>-144.93</v>
      </c>
      <c r="O188" s="6">
        <v>-107.63</v>
      </c>
      <c r="P188" s="6">
        <v>-4.5999999999999996</v>
      </c>
      <c r="Q188" s="6">
        <v>-28.01</v>
      </c>
      <c r="R188" s="6">
        <v>-71.52</v>
      </c>
      <c r="S188" s="6">
        <v>-83.15</v>
      </c>
      <c r="T188" s="6">
        <v>-77.16</v>
      </c>
      <c r="U188" s="6">
        <v>3.28</v>
      </c>
      <c r="V188" s="6">
        <v>21.51</v>
      </c>
      <c r="W188" s="6">
        <v>74.3</v>
      </c>
      <c r="X188" s="6">
        <v>9.51</v>
      </c>
      <c r="Y188" s="6">
        <v>13.83</v>
      </c>
      <c r="Z188" s="6">
        <v>-67.760000000000005</v>
      </c>
    </row>
    <row r="189" spans="3:26" ht="15.5" x14ac:dyDescent="0.35">
      <c r="C189" t="s">
        <v>58</v>
      </c>
      <c r="I189" s="6">
        <v>-16.5</v>
      </c>
      <c r="J189" s="6">
        <v>-2.62</v>
      </c>
      <c r="K189" s="6">
        <v>-1.83</v>
      </c>
      <c r="L189" s="6">
        <v>-1.48</v>
      </c>
      <c r="M189" s="6">
        <v>156.59</v>
      </c>
      <c r="N189" s="6">
        <v>-1.61</v>
      </c>
      <c r="O189" s="6">
        <v>-1.73</v>
      </c>
      <c r="P189" s="6">
        <v>-68.260000000000005</v>
      </c>
      <c r="Q189" s="6">
        <v>-8.7799999999999994</v>
      </c>
      <c r="R189" s="6">
        <v>-1.76</v>
      </c>
      <c r="S189" s="6">
        <v>-1.07</v>
      </c>
      <c r="T189" s="6">
        <v>-2.14</v>
      </c>
      <c r="U189" s="6">
        <v>67.069999999999993</v>
      </c>
      <c r="V189" s="6">
        <v>16.97</v>
      </c>
      <c r="W189" s="6">
        <v>7.81</v>
      </c>
      <c r="X189" s="6">
        <v>22.61</v>
      </c>
      <c r="Y189" s="6">
        <v>9.69</v>
      </c>
      <c r="Z189" s="6">
        <v>-1.03</v>
      </c>
    </row>
    <row r="190" spans="3:26" ht="15.5" x14ac:dyDescent="0.35">
      <c r="C190" t="s">
        <v>61</v>
      </c>
      <c r="I190" s="6">
        <v>0.36</v>
      </c>
      <c r="J190" s="6">
        <v>0.24</v>
      </c>
      <c r="K190" s="6">
        <v>0.33</v>
      </c>
      <c r="L190" s="6">
        <v>0.28000000000000003</v>
      </c>
      <c r="M190" s="6">
        <v>0.28999999999999998</v>
      </c>
      <c r="N190" s="6">
        <v>0.41</v>
      </c>
      <c r="O190" s="6">
        <v>0.22</v>
      </c>
      <c r="P190" s="6">
        <v>0.24</v>
      </c>
      <c r="Q190" s="6">
        <v>0.2</v>
      </c>
      <c r="R190" s="6">
        <v>0.13</v>
      </c>
      <c r="S190" s="6">
        <v>0.08</v>
      </c>
      <c r="T190" s="6">
        <v>0.11</v>
      </c>
      <c r="U190" s="6">
        <v>0.14000000000000001</v>
      </c>
      <c r="V190" s="6">
        <v>0.3</v>
      </c>
      <c r="W190" s="6">
        <v>0.46</v>
      </c>
      <c r="X190" s="6">
        <v>0.23</v>
      </c>
      <c r="Y190" s="6">
        <v>0.17</v>
      </c>
      <c r="Z190" s="6">
        <v>7.0000000000000007E-2</v>
      </c>
    </row>
    <row r="191" spans="3:26" ht="15.5" x14ac:dyDescent="0.35">
      <c r="C191" t="s">
        <v>209</v>
      </c>
      <c r="I191" s="5">
        <v>12830000000</v>
      </c>
      <c r="J191" s="5">
        <v>8910000000</v>
      </c>
      <c r="K191" s="5">
        <v>-7550000000</v>
      </c>
      <c r="L191" s="5">
        <v>-126810000000</v>
      </c>
      <c r="M191" s="5">
        <v>42240000000</v>
      </c>
      <c r="N191" s="5">
        <v>-204550000000</v>
      </c>
      <c r="O191" s="5">
        <v>-144420000000</v>
      </c>
      <c r="P191" s="5">
        <v>439200000000</v>
      </c>
    </row>
    <row r="192" spans="3:26" ht="15.5" x14ac:dyDescent="0.35">
      <c r="C192" t="s">
        <v>210</v>
      </c>
      <c r="I192" s="6">
        <v>-2.0299999999999999E-2</v>
      </c>
      <c r="J192" s="6">
        <v>-6.4299999999999996E-2</v>
      </c>
      <c r="K192" s="6">
        <v>-0.11900000000000001</v>
      </c>
      <c r="L192" s="6">
        <v>-0.14829999999999999</v>
      </c>
      <c r="M192" s="6">
        <v>1.7000000000000001E-3</v>
      </c>
      <c r="N192" s="6">
        <v>-0.19420000000000001</v>
      </c>
      <c r="O192" s="6">
        <v>-0.11800000000000001</v>
      </c>
      <c r="P192" s="6">
        <v>-4.4000000000000003E-3</v>
      </c>
      <c r="Q192" s="6">
        <v>-2.1499999999999998E-2</v>
      </c>
      <c r="R192" s="6">
        <v>-5.4400000000000004E-2</v>
      </c>
      <c r="S192" s="6">
        <v>-5.5800000000000002E-2</v>
      </c>
      <c r="T192" s="6">
        <v>-5.1799999999999999E-2</v>
      </c>
      <c r="U192" s="6">
        <v>1.9E-3</v>
      </c>
      <c r="V192" s="6">
        <v>1.44E-2</v>
      </c>
      <c r="W192" s="6">
        <v>5.5099999999999996E-2</v>
      </c>
      <c r="X192" s="6">
        <v>9.7999999999999997E-3</v>
      </c>
      <c r="Y192" s="6">
        <v>1.4499999999999999E-2</v>
      </c>
      <c r="Z192" s="6">
        <v>-6.83E-2</v>
      </c>
    </row>
    <row r="193" spans="3:26" ht="15.5" x14ac:dyDescent="0.35">
      <c r="C193" t="s">
        <v>211</v>
      </c>
      <c r="I193" s="6">
        <v>-2.75E-2</v>
      </c>
      <c r="J193" s="6">
        <v>-8.6099999999999996E-2</v>
      </c>
      <c r="K193" s="6">
        <v>-0.14990000000000001</v>
      </c>
      <c r="L193" s="6">
        <v>-0.17559999999999998</v>
      </c>
      <c r="M193" s="6">
        <v>2E-3</v>
      </c>
      <c r="N193" s="6">
        <v>-0.23860000000000001</v>
      </c>
      <c r="O193" s="6">
        <v>-0.1449</v>
      </c>
      <c r="P193" s="6">
        <v>-5.1000000000000004E-3</v>
      </c>
      <c r="Q193" s="6">
        <v>-3.3500000000000002E-2</v>
      </c>
      <c r="R193" s="6">
        <v>-8.43E-2</v>
      </c>
      <c r="S193" s="6">
        <v>-8.7400000000000005E-2</v>
      </c>
      <c r="T193" s="6">
        <v>-8.1699999999999995E-2</v>
      </c>
      <c r="U193" s="6">
        <v>3.3E-3</v>
      </c>
      <c r="V193" s="6">
        <v>2.7000000000000003E-2</v>
      </c>
      <c r="W193" s="6">
        <v>0.11210000000000001</v>
      </c>
      <c r="X193" s="6">
        <v>2.9600000000000001E-2</v>
      </c>
      <c r="Y193" s="6">
        <v>4.9299999999999997E-2</v>
      </c>
      <c r="Z193" s="6">
        <v>-0.2606</v>
      </c>
    </row>
    <row r="194" spans="3:26" ht="15.5" x14ac:dyDescent="0.35">
      <c r="C194" t="s">
        <v>212</v>
      </c>
      <c r="I194" s="6">
        <v>-2.81E-2</v>
      </c>
      <c r="J194" s="6">
        <v>-3.27E-2</v>
      </c>
      <c r="K194" s="6">
        <v>-0.05</v>
      </c>
      <c r="L194" s="6">
        <v>-9.4700000000000006E-2</v>
      </c>
      <c r="M194" s="6">
        <v>-3.3799999999999997E-2</v>
      </c>
      <c r="N194" s="6">
        <v>-0.13009999999999999</v>
      </c>
      <c r="O194" s="6">
        <v>-0.1139</v>
      </c>
      <c r="P194" s="6">
        <v>2.23E-2</v>
      </c>
      <c r="Q194" s="6">
        <v>-7.9000000000000008E-3</v>
      </c>
      <c r="R194" s="6">
        <v>-8.5099999999999995E-2</v>
      </c>
      <c r="S194" s="6">
        <v>-6.2E-2</v>
      </c>
      <c r="T194" s="6">
        <v>-5.9200000000000003E-2</v>
      </c>
      <c r="U194" s="6">
        <v>1.1000000000000001E-2</v>
      </c>
      <c r="V194" s="6">
        <v>2.5099999999999997E-2</v>
      </c>
      <c r="W194" s="6">
        <v>0.17180000000000001</v>
      </c>
      <c r="X194" s="6">
        <v>3.8300000000000001E-2</v>
      </c>
      <c r="Y194" s="6">
        <v>-1.03E-2</v>
      </c>
      <c r="Z194" s="6">
        <v>4.6300000000000001E-2</v>
      </c>
    </row>
    <row r="195" spans="3:26" ht="15.5" x14ac:dyDescent="0.35">
      <c r="C195" t="s">
        <v>213</v>
      </c>
      <c r="I195" s="6">
        <v>-78.52</v>
      </c>
      <c r="J195" s="6">
        <v>-38.72</v>
      </c>
      <c r="K195" s="6">
        <v>-59.52</v>
      </c>
      <c r="L195" s="6">
        <v>-96.05</v>
      </c>
      <c r="M195" s="6">
        <v>-19.73</v>
      </c>
      <c r="N195" s="6">
        <v>-79.55</v>
      </c>
      <c r="O195" s="6">
        <v>-48.33</v>
      </c>
      <c r="P195" s="6">
        <v>6.44</v>
      </c>
      <c r="Q195" s="6">
        <v>-0.6</v>
      </c>
      <c r="R195" s="6">
        <v>-5.87</v>
      </c>
      <c r="S195" s="6">
        <v>-4.2699999999999996</v>
      </c>
      <c r="T195" s="6">
        <v>-3.96</v>
      </c>
      <c r="U195" s="6">
        <v>0.66</v>
      </c>
      <c r="V195" s="6">
        <v>1.28</v>
      </c>
      <c r="W195" s="6">
        <v>6.14</v>
      </c>
      <c r="X195" s="6">
        <v>1.34</v>
      </c>
      <c r="Y195" s="6">
        <v>-0.68</v>
      </c>
      <c r="Z195" s="6">
        <v>1.26</v>
      </c>
    </row>
    <row r="196" spans="3:26" ht="15.5" x14ac:dyDescent="0.35">
      <c r="C196" t="s">
        <v>55</v>
      </c>
      <c r="I196" s="6">
        <v>0.45</v>
      </c>
      <c r="J196" s="6">
        <v>0.23</v>
      </c>
      <c r="K196" s="6">
        <v>0.27</v>
      </c>
      <c r="L196" s="6">
        <v>0.26</v>
      </c>
      <c r="M196" s="6">
        <v>0.32</v>
      </c>
      <c r="N196" s="6">
        <v>0.39</v>
      </c>
      <c r="O196" s="6">
        <v>0.25</v>
      </c>
      <c r="P196" s="6">
        <v>0.35</v>
      </c>
      <c r="Q196" s="6">
        <v>0.28999999999999998</v>
      </c>
      <c r="R196" s="6">
        <v>0.15</v>
      </c>
      <c r="S196" s="6">
        <v>0.09</v>
      </c>
      <c r="T196" s="6">
        <v>0.17</v>
      </c>
      <c r="U196" s="6">
        <v>0.22</v>
      </c>
      <c r="V196" s="6">
        <v>0.46</v>
      </c>
      <c r="W196" s="6">
        <v>0.88</v>
      </c>
      <c r="X196" s="6">
        <v>0.67</v>
      </c>
      <c r="Y196" s="6">
        <v>0.48</v>
      </c>
      <c r="Z196" s="6">
        <v>0.27</v>
      </c>
    </row>
    <row r="197" spans="3:26" ht="15.5" x14ac:dyDescent="0.35">
      <c r="C197" t="s">
        <v>52</v>
      </c>
      <c r="I197" s="6">
        <v>484.35</v>
      </c>
      <c r="J197" s="6">
        <v>482.35</v>
      </c>
      <c r="K197" s="6">
        <v>500.23</v>
      </c>
      <c r="L197" s="6">
        <v>582.4</v>
      </c>
      <c r="M197" s="6">
        <v>630.99</v>
      </c>
      <c r="N197" s="6">
        <v>607.34</v>
      </c>
      <c r="O197" s="6">
        <v>742.83</v>
      </c>
      <c r="P197" s="6">
        <v>907.57</v>
      </c>
      <c r="Q197" s="6">
        <v>836.61</v>
      </c>
      <c r="R197" s="6">
        <v>848.1</v>
      </c>
      <c r="S197" s="6">
        <v>950.99</v>
      </c>
      <c r="T197" s="6">
        <v>944.32</v>
      </c>
      <c r="U197" s="6">
        <v>1000.9</v>
      </c>
      <c r="V197" s="6">
        <v>797.3</v>
      </c>
      <c r="W197" s="6">
        <v>662.62</v>
      </c>
      <c r="X197" s="6">
        <v>321.22000000000003</v>
      </c>
      <c r="Y197" s="6">
        <v>280.18</v>
      </c>
      <c r="Z197" s="6">
        <v>259.99</v>
      </c>
    </row>
    <row r="198" spans="3:26" ht="15.5" x14ac:dyDescent="0.35">
      <c r="C198" t="s">
        <v>214</v>
      </c>
      <c r="I198" s="6">
        <v>0.45</v>
      </c>
      <c r="J198" s="6">
        <v>0.23</v>
      </c>
      <c r="K198" s="6">
        <v>0.27</v>
      </c>
      <c r="L198" s="6">
        <v>0.26</v>
      </c>
      <c r="M198" s="6">
        <v>0.32</v>
      </c>
      <c r="N198" s="6">
        <v>0.39</v>
      </c>
      <c r="O198" s="6">
        <v>0.25</v>
      </c>
      <c r="P198" s="6">
        <v>0.35</v>
      </c>
      <c r="Q198" s="6">
        <v>0.28999999999999998</v>
      </c>
      <c r="R198" s="6">
        <v>0.15</v>
      </c>
      <c r="S198" s="6">
        <v>0.09</v>
      </c>
      <c r="T198" s="6">
        <v>0.17</v>
      </c>
      <c r="U198" s="6">
        <v>0.22</v>
      </c>
      <c r="V198" s="6">
        <v>0.46</v>
      </c>
      <c r="W198" s="6">
        <v>0.88</v>
      </c>
      <c r="X198" s="6">
        <v>0.67</v>
      </c>
      <c r="Y198" s="6">
        <v>0.48</v>
      </c>
      <c r="Z198" s="6">
        <v>0.27</v>
      </c>
    </row>
    <row r="199" spans="3:26" ht="15.5" x14ac:dyDescent="0.35">
      <c r="C199" t="s">
        <v>215</v>
      </c>
      <c r="I199" s="6">
        <v>484.35</v>
      </c>
      <c r="J199" s="6">
        <v>482.35</v>
      </c>
      <c r="K199" s="6">
        <v>500.23</v>
      </c>
      <c r="L199" s="6">
        <v>582.4</v>
      </c>
      <c r="M199" s="6">
        <v>630.99</v>
      </c>
      <c r="N199" s="6">
        <v>607.34</v>
      </c>
      <c r="O199" s="6">
        <v>742.83</v>
      </c>
      <c r="P199" s="6">
        <v>907.57</v>
      </c>
      <c r="Q199" s="6">
        <v>836.61</v>
      </c>
      <c r="R199" s="6">
        <v>848.1</v>
      </c>
      <c r="S199" s="6">
        <v>950.99</v>
      </c>
      <c r="T199" s="6">
        <v>944.32</v>
      </c>
      <c r="U199" s="6">
        <v>1000.9</v>
      </c>
      <c r="V199" s="6">
        <v>797.3</v>
      </c>
      <c r="W199" s="6">
        <v>662.62</v>
      </c>
      <c r="X199" s="6">
        <v>321.22000000000003</v>
      </c>
      <c r="Y199" s="6">
        <v>280.18</v>
      </c>
      <c r="Z199" s="6">
        <v>259.99</v>
      </c>
    </row>
    <row r="200" spans="3:26" ht="15.5" x14ac:dyDescent="0.35">
      <c r="C200" t="s">
        <v>216</v>
      </c>
      <c r="P200" s="5">
        <v>39000000000</v>
      </c>
      <c r="Q200" s="5">
        <v>125000000000</v>
      </c>
      <c r="R200" s="5">
        <v>158000000000</v>
      </c>
      <c r="S200" s="5">
        <v>208000000000</v>
      </c>
      <c r="T200" s="5">
        <v>377000000000</v>
      </c>
      <c r="U200" s="5">
        <v>419000000000</v>
      </c>
      <c r="V200" s="5">
        <v>681000000000</v>
      </c>
      <c r="W200" s="5">
        <v>970000000000</v>
      </c>
      <c r="X200" s="5">
        <v>967000000000</v>
      </c>
      <c r="Y200" s="5">
        <v>1050000000000</v>
      </c>
      <c r="Z200" s="5">
        <v>1234000000000</v>
      </c>
    </row>
    <row r="201" spans="3:26" ht="15.5" x14ac:dyDescent="0.35">
      <c r="C201" t="s">
        <v>217</v>
      </c>
      <c r="P201" s="5">
        <v>39000000000</v>
      </c>
      <c r="Q201" s="5">
        <v>125000000000</v>
      </c>
      <c r="R201" s="5">
        <v>158000000000</v>
      </c>
      <c r="S201" s="5">
        <v>343000000000</v>
      </c>
      <c r="T201" s="5">
        <v>561000000000</v>
      </c>
      <c r="U201" s="5">
        <v>652000000000</v>
      </c>
      <c r="V201" s="5">
        <v>916000000000</v>
      </c>
      <c r="W201" s="5">
        <v>1875000000000</v>
      </c>
      <c r="X201" s="5">
        <v>1894000000000</v>
      </c>
      <c r="Y201" s="5">
        <v>2134000000000</v>
      </c>
      <c r="Z201" s="5">
        <v>2412000000000</v>
      </c>
    </row>
    <row r="202" spans="3:26" ht="15.5" x14ac:dyDescent="0.35">
      <c r="C202" t="s">
        <v>25</v>
      </c>
      <c r="P202" s="5">
        <v>79000000000</v>
      </c>
      <c r="Q202" s="5">
        <v>250000000000</v>
      </c>
      <c r="R202" s="5">
        <v>315000000000</v>
      </c>
      <c r="S202" s="5">
        <v>551000000000</v>
      </c>
      <c r="T202" s="5">
        <v>937000000000</v>
      </c>
      <c r="U202" s="5">
        <v>1071000000000</v>
      </c>
      <c r="V202" s="5">
        <v>1597000000000</v>
      </c>
      <c r="W202" s="5">
        <v>2846000000000</v>
      </c>
      <c r="X202" s="5">
        <v>2862000000000</v>
      </c>
      <c r="Y202" s="5">
        <v>3184000000000</v>
      </c>
      <c r="Z202" s="5">
        <v>3646000000000</v>
      </c>
    </row>
    <row r="203" spans="3:26" ht="15.5" x14ac:dyDescent="0.35">
      <c r="C203" t="s">
        <v>22</v>
      </c>
      <c r="I203" s="5">
        <v>-168000000000</v>
      </c>
      <c r="J203" s="5">
        <v>-119000000000</v>
      </c>
      <c r="K203" s="5">
        <v>-91000000000</v>
      </c>
      <c r="L203" s="5">
        <v>-133000000000</v>
      </c>
      <c r="M203" s="5">
        <v>-162000000000</v>
      </c>
      <c r="N203" s="5">
        <v>-156000000000</v>
      </c>
      <c r="O203" s="5">
        <v>-189000000000</v>
      </c>
      <c r="P203" s="5">
        <v>-125000000000</v>
      </c>
      <c r="Q203" s="5">
        <v>-122000000000</v>
      </c>
      <c r="R203" s="5">
        <v>45000000000</v>
      </c>
      <c r="S203" s="5">
        <v>125000000000</v>
      </c>
      <c r="T203" s="5">
        <v>583000000000</v>
      </c>
      <c r="U203" s="5">
        <v>776000000000</v>
      </c>
      <c r="V203" s="5">
        <v>1347000000000</v>
      </c>
      <c r="W203" s="5">
        <v>2537000000000</v>
      </c>
      <c r="X203" s="5">
        <v>2717000000000</v>
      </c>
      <c r="Y203" s="5">
        <v>3065000000000</v>
      </c>
      <c r="Z203" s="5">
        <v>3484000000000</v>
      </c>
    </row>
    <row r="204" spans="3:26" ht="15.5" x14ac:dyDescent="0.35">
      <c r="C204" t="s">
        <v>218</v>
      </c>
      <c r="I204" s="5">
        <v>337000000000</v>
      </c>
      <c r="J204" s="5">
        <v>326000000000</v>
      </c>
      <c r="K204" s="5">
        <v>430000000000</v>
      </c>
      <c r="L204" s="5">
        <v>572000000000</v>
      </c>
      <c r="M204" s="5">
        <v>833000000000</v>
      </c>
      <c r="N204" s="5">
        <v>784000000000</v>
      </c>
      <c r="O204" s="5">
        <v>1062000000000</v>
      </c>
      <c r="P204" s="5">
        <v>1415000000000</v>
      </c>
      <c r="Q204" s="5">
        <v>1085000000000</v>
      </c>
      <c r="R204" s="5">
        <v>822000000000</v>
      </c>
      <c r="S204" s="5">
        <v>1268000000000</v>
      </c>
      <c r="T204" s="5">
        <v>1298000000000</v>
      </c>
      <c r="U204" s="5">
        <v>1838000000000</v>
      </c>
      <c r="V204" s="5">
        <v>1317000000000</v>
      </c>
      <c r="W204" s="5">
        <v>523000000000</v>
      </c>
      <c r="X204" s="5">
        <v>187000000000</v>
      </c>
      <c r="Y204" s="5">
        <v>119000000000</v>
      </c>
      <c r="Z204" s="5">
        <v>-21000000000</v>
      </c>
    </row>
    <row r="205" spans="3:26" ht="15.5" x14ac:dyDescent="0.35">
      <c r="C205" t="s">
        <v>219</v>
      </c>
      <c r="I205" s="5">
        <v>53000000000</v>
      </c>
      <c r="J205" s="5">
        <v>30000000000</v>
      </c>
      <c r="K205" s="5">
        <v>-26000000000</v>
      </c>
      <c r="L205" s="5">
        <v>-58000000000</v>
      </c>
      <c r="M205" s="5">
        <v>19000000000</v>
      </c>
      <c r="N205" s="5">
        <v>-23000000000</v>
      </c>
      <c r="O205" s="5">
        <v>131000000000</v>
      </c>
      <c r="P205" s="5">
        <v>22000000000</v>
      </c>
      <c r="Q205" s="5">
        <v>229000000000</v>
      </c>
      <c r="R205" s="5">
        <v>178000000000</v>
      </c>
      <c r="S205" s="5">
        <v>316000000000</v>
      </c>
      <c r="T205" s="5">
        <v>254000000000</v>
      </c>
      <c r="U205" s="5">
        <v>471000000000</v>
      </c>
      <c r="V205" s="5">
        <v>224000000000</v>
      </c>
      <c r="W205" s="5">
        <v>347000000000</v>
      </c>
      <c r="X205" s="5">
        <v>170000000000</v>
      </c>
      <c r="Y205" s="5">
        <v>115000000000</v>
      </c>
      <c r="Z205" s="5">
        <v>289000000000</v>
      </c>
    </row>
    <row r="206" spans="3:26" ht="15.5" x14ac:dyDescent="0.35">
      <c r="C206" t="s">
        <v>220</v>
      </c>
      <c r="I206" s="5">
        <v>-12000000000</v>
      </c>
      <c r="J206" s="5">
        <v>-7000000000</v>
      </c>
      <c r="K206" s="5">
        <v>-16000000000</v>
      </c>
      <c r="L206" s="5">
        <v>-17000000000</v>
      </c>
      <c r="M206" s="5">
        <v>-14000000000</v>
      </c>
      <c r="N206" s="5">
        <v>-20000000000</v>
      </c>
      <c r="O206" s="5">
        <v>-68000000000</v>
      </c>
      <c r="P206" s="5">
        <v>-40000000000</v>
      </c>
      <c r="Q206" s="5">
        <v>-24000000000</v>
      </c>
      <c r="R206" s="5">
        <v>-68000000000</v>
      </c>
      <c r="S206" s="5">
        <v>-27000000000</v>
      </c>
      <c r="T206" s="5">
        <v>-54000000000</v>
      </c>
      <c r="U206" s="5">
        <v>-142000000000</v>
      </c>
      <c r="V206" s="5">
        <v>-92000000000</v>
      </c>
      <c r="W206" s="5">
        <v>-160000000000</v>
      </c>
      <c r="X206" s="5">
        <v>-134000000000</v>
      </c>
      <c r="Y206" s="5">
        <v>-94000000000</v>
      </c>
      <c r="Z206" s="5">
        <v>-143000000000</v>
      </c>
    </row>
    <row r="207" spans="3:26" ht="15.5" x14ac:dyDescent="0.35">
      <c r="C207" t="s">
        <v>14</v>
      </c>
      <c r="I207" s="5">
        <v>41000000000</v>
      </c>
      <c r="J207" s="5">
        <v>23000000000</v>
      </c>
      <c r="K207" s="5">
        <v>-42000000000</v>
      </c>
      <c r="L207" s="5">
        <v>-76000000000</v>
      </c>
      <c r="M207" s="5">
        <v>5000000000</v>
      </c>
      <c r="N207" s="5">
        <v>-43000000000</v>
      </c>
      <c r="O207" s="5">
        <v>64000000000</v>
      </c>
      <c r="P207" s="5">
        <v>-18000000000</v>
      </c>
      <c r="Q207" s="5">
        <v>205000000000</v>
      </c>
      <c r="R207" s="5">
        <v>110000000000</v>
      </c>
      <c r="S207" s="5">
        <v>290000000000</v>
      </c>
      <c r="T207" s="5">
        <v>200000000000</v>
      </c>
      <c r="U207" s="5">
        <v>329000000000</v>
      </c>
      <c r="V207" s="5">
        <v>132000000000</v>
      </c>
      <c r="W207" s="5">
        <v>187000000000</v>
      </c>
      <c r="X207" s="5">
        <v>36000000000</v>
      </c>
      <c r="Y207" s="5">
        <v>21000000000</v>
      </c>
      <c r="Z207" s="5">
        <v>146000000000</v>
      </c>
    </row>
    <row r="208" spans="3:26" ht="15.5" x14ac:dyDescent="0.35">
      <c r="C208" t="s">
        <v>16</v>
      </c>
      <c r="I208" s="6">
        <v>10.63</v>
      </c>
      <c r="J208" s="6">
        <v>5.97</v>
      </c>
      <c r="K208" s="6">
        <v>-10.69</v>
      </c>
      <c r="L208" s="6">
        <v>-19.440000000000001</v>
      </c>
      <c r="M208" s="6">
        <v>1.28</v>
      </c>
      <c r="N208" s="6">
        <v>-11.06</v>
      </c>
      <c r="O208" s="6">
        <v>16.34</v>
      </c>
      <c r="P208" s="6">
        <v>-4.75</v>
      </c>
      <c r="Q208" s="6">
        <v>52.82</v>
      </c>
      <c r="R208" s="6">
        <v>28.16</v>
      </c>
      <c r="S208" s="6">
        <v>74.5</v>
      </c>
      <c r="T208" s="6">
        <v>51.46</v>
      </c>
      <c r="U208" s="6">
        <v>84.68</v>
      </c>
      <c r="V208" s="6">
        <v>34.020000000000003</v>
      </c>
      <c r="W208" s="6">
        <v>48.03</v>
      </c>
      <c r="X208" s="6">
        <v>9.3000000000000007</v>
      </c>
      <c r="Y208" s="6">
        <v>5.38</v>
      </c>
      <c r="Z208" s="6">
        <v>37.65</v>
      </c>
    </row>
    <row r="210" spans="2:17" ht="15.5" x14ac:dyDescent="0.35">
      <c r="B210" t="s">
        <v>221</v>
      </c>
      <c r="C210" t="s">
        <v>222</v>
      </c>
      <c r="D210" s="5">
        <v>32000000000</v>
      </c>
      <c r="E210" s="5">
        <v>-70000000000</v>
      </c>
      <c r="F210" s="5">
        <v>17000000000</v>
      </c>
      <c r="G210" s="5">
        <v>17000000000</v>
      </c>
      <c r="H210" s="5">
        <v>129000000000</v>
      </c>
      <c r="I210" s="5">
        <v>-52000000000</v>
      </c>
      <c r="J210" s="5">
        <v>-162000000000</v>
      </c>
      <c r="K210" s="5">
        <v>-292000000000</v>
      </c>
      <c r="L210" s="5">
        <v>-398000000000</v>
      </c>
      <c r="M210" s="5">
        <v>5000000000</v>
      </c>
      <c r="N210" s="5">
        <v>-564000000000</v>
      </c>
      <c r="O210" s="5">
        <v>-419000000000</v>
      </c>
      <c r="P210" s="5">
        <v>-18000000000</v>
      </c>
      <c r="Q210" s="5">
        <v>-109000000000</v>
      </c>
    </row>
    <row r="211" spans="2:17" ht="15.5" x14ac:dyDescent="0.35">
      <c r="C211" t="s">
        <v>223</v>
      </c>
      <c r="H211" s="5">
        <v>-4000000000</v>
      </c>
      <c r="I211" s="5">
        <v>-52000000000</v>
      </c>
      <c r="J211" s="5">
        <v>-162000000000</v>
      </c>
      <c r="K211" s="5">
        <v>-292000000000</v>
      </c>
      <c r="L211" s="5">
        <v>-398000000000</v>
      </c>
      <c r="M211" s="5">
        <v>5000000000</v>
      </c>
      <c r="N211" s="5">
        <v>-564000000000</v>
      </c>
      <c r="O211" s="5">
        <v>-419000000000</v>
      </c>
      <c r="P211" s="5">
        <v>-18000000000</v>
      </c>
      <c r="Q211" s="5">
        <v>-109000000000</v>
      </c>
    </row>
    <row r="212" spans="2:17" ht="15.5" x14ac:dyDescent="0.35">
      <c r="C212" t="s">
        <v>43</v>
      </c>
      <c r="D212" s="6">
        <v>8.2899999999999991</v>
      </c>
      <c r="E212" s="6">
        <v>-18.010000000000002</v>
      </c>
      <c r="F212" s="6">
        <v>4.4800000000000004</v>
      </c>
      <c r="G212" s="6">
        <v>4.3</v>
      </c>
      <c r="H212" s="6">
        <v>33.15</v>
      </c>
      <c r="I212" s="6">
        <v>-13.33</v>
      </c>
      <c r="J212" s="6">
        <v>-41.53</v>
      </c>
      <c r="K212" s="6">
        <v>-74.98</v>
      </c>
      <c r="L212" s="6">
        <v>-102.29</v>
      </c>
      <c r="M212" s="6">
        <v>1.29</v>
      </c>
      <c r="N212" s="6">
        <v>-144.93</v>
      </c>
      <c r="O212" s="6">
        <v>-107.63</v>
      </c>
      <c r="P212" s="6">
        <v>-4.5999999999999996</v>
      </c>
      <c r="Q212" s="6">
        <v>-28.01</v>
      </c>
    </row>
    <row r="213" spans="2:17" ht="15.5" x14ac:dyDescent="0.35">
      <c r="C213" t="s">
        <v>226</v>
      </c>
      <c r="H213" s="6">
        <v>-0.91</v>
      </c>
      <c r="I213" s="6">
        <v>-13.33</v>
      </c>
      <c r="J213" s="6">
        <v>-41.53</v>
      </c>
      <c r="K213" s="6">
        <v>-74.98</v>
      </c>
      <c r="L213" s="6">
        <v>-102.29</v>
      </c>
      <c r="M213" s="6">
        <v>1.29</v>
      </c>
      <c r="N213" s="6">
        <v>-144.93</v>
      </c>
      <c r="O213" s="6">
        <v>-107.63</v>
      </c>
      <c r="P213" s="6">
        <v>-4.5999999999999996</v>
      </c>
      <c r="Q213" s="6">
        <v>-28.01</v>
      </c>
    </row>
    <row r="214" spans="2:17" ht="15.5" x14ac:dyDescent="0.35">
      <c r="C214" t="s">
        <v>229</v>
      </c>
      <c r="D214" s="5">
        <v>547000000000</v>
      </c>
      <c r="E214" s="5">
        <v>640000000000</v>
      </c>
      <c r="F214" s="5">
        <v>634000000000</v>
      </c>
      <c r="G214" s="5">
        <v>546000000000</v>
      </c>
      <c r="H214" s="5">
        <v>2187000000000</v>
      </c>
      <c r="I214" s="5">
        <v>2384000000000</v>
      </c>
      <c r="J214" s="5">
        <v>1738000000000</v>
      </c>
      <c r="K214" s="5">
        <v>1599000000000</v>
      </c>
      <c r="L214" s="5">
        <v>2124000000000</v>
      </c>
      <c r="M214" s="5">
        <v>2722000000000</v>
      </c>
      <c r="N214" s="5">
        <v>2226000000000</v>
      </c>
      <c r="O214" s="5">
        <v>3302000000000</v>
      </c>
      <c r="P214" s="5">
        <v>5082000000000</v>
      </c>
      <c r="Q214" s="5">
        <v>4753000000000</v>
      </c>
    </row>
    <row r="215" spans="2:17" ht="15.5" x14ac:dyDescent="0.35">
      <c r="C215" t="s">
        <v>230</v>
      </c>
      <c r="H215" s="5">
        <v>2367000000000</v>
      </c>
      <c r="I215" s="5">
        <v>2384000000000</v>
      </c>
      <c r="J215" s="5">
        <v>1738000000000</v>
      </c>
      <c r="K215" s="5">
        <v>1599000000000</v>
      </c>
      <c r="L215" s="5">
        <v>2124000000000</v>
      </c>
      <c r="M215" s="5">
        <v>2722000000000</v>
      </c>
      <c r="N215" s="5">
        <v>2226000000000</v>
      </c>
      <c r="O215" s="5">
        <v>3302000000000</v>
      </c>
      <c r="P215" s="5">
        <v>5082000000000</v>
      </c>
      <c r="Q215" s="5">
        <v>4753000000000</v>
      </c>
    </row>
    <row r="216" spans="2:17" ht="15.5" x14ac:dyDescent="0.35">
      <c r="C216" t="s">
        <v>234</v>
      </c>
      <c r="I216" s="6">
        <v>6.09</v>
      </c>
    </row>
    <row r="217" spans="2:17" ht="15.5" x14ac:dyDescent="0.35">
      <c r="C217" t="s">
        <v>235</v>
      </c>
      <c r="I217" s="6">
        <v>-223.02</v>
      </c>
    </row>
    <row r="218" spans="2:17" ht="15.5" x14ac:dyDescent="0.35">
      <c r="C218" t="s">
        <v>236</v>
      </c>
      <c r="I218" s="6">
        <v>7.42</v>
      </c>
    </row>
    <row r="219" spans="2:17" ht="15.5" x14ac:dyDescent="0.35">
      <c r="C219" t="s">
        <v>237</v>
      </c>
      <c r="I219" s="6">
        <v>-4.5000000000000005E-3</v>
      </c>
    </row>
    <row r="220" spans="2:17" ht="15.5" x14ac:dyDescent="0.35">
      <c r="C220" t="s">
        <v>238</v>
      </c>
      <c r="I220" s="6">
        <v>0.33</v>
      </c>
    </row>
    <row r="221" spans="2:17" ht="15.5" x14ac:dyDescent="0.35">
      <c r="C221" t="s">
        <v>239</v>
      </c>
      <c r="I221" s="6">
        <v>0.4</v>
      </c>
    </row>
    <row r="222" spans="2:17" ht="15.5" x14ac:dyDescent="0.35">
      <c r="C222" t="s">
        <v>240</v>
      </c>
      <c r="I222" s="6">
        <v>-54.54</v>
      </c>
    </row>
    <row r="223" spans="2:17" ht="15.5" x14ac:dyDescent="0.35">
      <c r="C223" t="s">
        <v>241</v>
      </c>
      <c r="I223" s="6">
        <v>-32.299999999999997</v>
      </c>
    </row>
    <row r="224" spans="2:17" ht="15.5" x14ac:dyDescent="0.35">
      <c r="C224" t="s">
        <v>242</v>
      </c>
      <c r="I224" s="6">
        <v>-18.14</v>
      </c>
    </row>
    <row r="225" spans="3:9" ht="15.5" x14ac:dyDescent="0.35">
      <c r="C225" t="s">
        <v>243</v>
      </c>
      <c r="I225" s="5">
        <v>46</v>
      </c>
    </row>
    <row r="226" spans="3:9" ht="15.5" x14ac:dyDescent="0.35">
      <c r="C226" t="s">
        <v>244</v>
      </c>
      <c r="I226" s="6">
        <v>-3.24</v>
      </c>
    </row>
    <row r="227" spans="3:9" ht="15.5" x14ac:dyDescent="0.35">
      <c r="C227" t="s">
        <v>246</v>
      </c>
      <c r="I227" s="6">
        <v>-0.91</v>
      </c>
    </row>
    <row r="228" spans="3:9" ht="15.5" x14ac:dyDescent="0.35">
      <c r="C228" t="s">
        <v>247</v>
      </c>
      <c r="I228" s="6">
        <v>33.15</v>
      </c>
    </row>
    <row r="229" spans="3:9" ht="15.5" x14ac:dyDescent="0.35">
      <c r="C229" t="s">
        <v>248</v>
      </c>
      <c r="I229" s="6">
        <v>608.55999999999995</v>
      </c>
    </row>
    <row r="230" spans="3:9" ht="15.5" x14ac:dyDescent="0.35">
      <c r="C230" t="s">
        <v>249</v>
      </c>
      <c r="D230" s="6">
        <v>48.24</v>
      </c>
    </row>
    <row r="231" spans="3:9" ht="15.5" x14ac:dyDescent="0.35">
      <c r="C231" t="s">
        <v>250</v>
      </c>
      <c r="I231" s="6">
        <v>500.81</v>
      </c>
    </row>
    <row r="232" spans="3:9" ht="15.5" x14ac:dyDescent="0.35">
      <c r="C232" t="s">
        <v>251</v>
      </c>
      <c r="I232" s="6">
        <v>-6.25</v>
      </c>
    </row>
    <row r="233" spans="3:9" ht="15.5" x14ac:dyDescent="0.35">
      <c r="C233" t="s">
        <v>252</v>
      </c>
      <c r="D233" s="6">
        <v>1.61</v>
      </c>
    </row>
    <row r="234" spans="3:9" ht="15.5" x14ac:dyDescent="0.35">
      <c r="C234" t="s">
        <v>253</v>
      </c>
      <c r="D234" s="6">
        <v>1.02</v>
      </c>
    </row>
    <row r="235" spans="3:9" ht="15.5" x14ac:dyDescent="0.35">
      <c r="C235" t="s">
        <v>256</v>
      </c>
      <c r="D235" s="6">
        <v>0.37</v>
      </c>
    </row>
    <row r="236" spans="3:9" ht="15.5" x14ac:dyDescent="0.35">
      <c r="C236" t="s">
        <v>258</v>
      </c>
      <c r="D236" s="6">
        <v>1.37</v>
      </c>
    </row>
    <row r="237" spans="3:9" ht="15.5" x14ac:dyDescent="0.35">
      <c r="C237" t="s">
        <v>259</v>
      </c>
      <c r="I237" s="6">
        <v>-53.85</v>
      </c>
    </row>
    <row r="238" spans="3:9" ht="15.5" x14ac:dyDescent="0.35">
      <c r="C238" t="s">
        <v>12</v>
      </c>
      <c r="D238" s="5">
        <v>18000000000</v>
      </c>
    </row>
    <row r="239" spans="3:9" ht="15.5" x14ac:dyDescent="0.35">
      <c r="C239" t="s">
        <v>260</v>
      </c>
      <c r="I239" s="6">
        <v>0.5</v>
      </c>
    </row>
    <row r="240" spans="3:9" ht="15.5" x14ac:dyDescent="0.35">
      <c r="C240" t="s">
        <v>261</v>
      </c>
      <c r="I240" s="6">
        <v>-1.2999999999999999E-3</v>
      </c>
    </row>
    <row r="241" spans="3:9" ht="15.5" x14ac:dyDescent="0.35">
      <c r="C241" t="s">
        <v>262</v>
      </c>
      <c r="I241" s="6">
        <v>-1.8E-3</v>
      </c>
    </row>
    <row r="242" spans="3:9" ht="15.5" x14ac:dyDescent="0.35">
      <c r="C242" t="s">
        <v>263</v>
      </c>
      <c r="I242" s="6">
        <v>-1.7000000000000001E-2</v>
      </c>
    </row>
    <row r="243" spans="3:9" ht="15.5" x14ac:dyDescent="0.35">
      <c r="C243" t="s">
        <v>264</v>
      </c>
      <c r="I243" s="6">
        <v>-3.8800000000000001E-2</v>
      </c>
    </row>
    <row r="244" spans="3:9" ht="15.5" x14ac:dyDescent="0.35">
      <c r="C244" t="s">
        <v>265</v>
      </c>
      <c r="D244" s="6">
        <v>35.619999999999997</v>
      </c>
    </row>
    <row r="245" spans="3:9" ht="15.5" x14ac:dyDescent="0.35">
      <c r="C245" t="s">
        <v>266</v>
      </c>
      <c r="D245" s="6">
        <v>67.55</v>
      </c>
    </row>
    <row r="246" spans="3:9" ht="15.5" x14ac:dyDescent="0.35">
      <c r="C246" t="s">
        <v>340</v>
      </c>
      <c r="D246" s="6">
        <v>90.43</v>
      </c>
    </row>
    <row r="247" spans="3:9" ht="15.5" x14ac:dyDescent="0.35">
      <c r="C247" t="s">
        <v>267</v>
      </c>
      <c r="D247" s="6">
        <v>12.74</v>
      </c>
    </row>
    <row r="248" spans="3:9" ht="15.5" x14ac:dyDescent="0.35">
      <c r="C248" t="s">
        <v>268</v>
      </c>
      <c r="D248" s="6">
        <v>2.5499999999999998</v>
      </c>
    </row>
    <row r="249" spans="3:9" ht="15.5" x14ac:dyDescent="0.35">
      <c r="C249" t="s">
        <v>269</v>
      </c>
      <c r="I249" s="6">
        <v>0.91</v>
      </c>
    </row>
    <row r="250" spans="3:9" ht="15.5" x14ac:dyDescent="0.35">
      <c r="C250" t="s">
        <v>270</v>
      </c>
      <c r="I250" s="6">
        <v>5.91</v>
      </c>
    </row>
    <row r="251" spans="3:9" ht="15.5" x14ac:dyDescent="0.35">
      <c r="C251" t="s">
        <v>39</v>
      </c>
      <c r="I251" s="5">
        <v>786000000000</v>
      </c>
    </row>
    <row r="252" spans="3:9" ht="15.5" x14ac:dyDescent="0.35">
      <c r="C252" t="s">
        <v>271</v>
      </c>
      <c r="I252" s="5">
        <v>598000000000</v>
      </c>
    </row>
    <row r="253" spans="3:9" ht="15.5" x14ac:dyDescent="0.35">
      <c r="C253" t="s">
        <v>272</v>
      </c>
      <c r="I253" s="5">
        <v>3890000000</v>
      </c>
    </row>
    <row r="254" spans="3:9" ht="15.5" x14ac:dyDescent="0.35">
      <c r="C254" t="s">
        <v>273</v>
      </c>
      <c r="I254" s="6">
        <v>0.1338</v>
      </c>
    </row>
    <row r="255" spans="3:9" ht="15.5" x14ac:dyDescent="0.35">
      <c r="C255" t="s">
        <v>274</v>
      </c>
      <c r="D255" s="6">
        <v>3.4099999999999998E-2</v>
      </c>
    </row>
    <row r="256" spans="3:9" ht="15.5" x14ac:dyDescent="0.35">
      <c r="C256" t="s">
        <v>275</v>
      </c>
      <c r="D256" s="6">
        <v>-6.4000000000000003E-3</v>
      </c>
    </row>
    <row r="257" spans="3:9" ht="15.5" x14ac:dyDescent="0.35">
      <c r="C257" t="s">
        <v>276</v>
      </c>
      <c r="D257" s="6">
        <v>5.9000000000000004E-2</v>
      </c>
    </row>
    <row r="258" spans="3:9" ht="15.5" x14ac:dyDescent="0.35">
      <c r="C258" t="s">
        <v>277</v>
      </c>
      <c r="D258" s="6">
        <v>-3.1E-2</v>
      </c>
    </row>
    <row r="259" spans="3:9" ht="15.5" x14ac:dyDescent="0.35">
      <c r="C259" t="s">
        <v>278</v>
      </c>
      <c r="D259" s="6">
        <v>5.9001000000000001</v>
      </c>
    </row>
    <row r="260" spans="3:9" ht="15.5" x14ac:dyDescent="0.35">
      <c r="C260" t="s">
        <v>279</v>
      </c>
      <c r="D260" s="6">
        <v>2.9276</v>
      </c>
    </row>
    <row r="261" spans="3:9" ht="15.5" x14ac:dyDescent="0.35">
      <c r="C261" t="s">
        <v>286</v>
      </c>
      <c r="I261" s="5">
        <v>6</v>
      </c>
    </row>
    <row r="262" spans="3:9" ht="15.5" x14ac:dyDescent="0.35">
      <c r="C262" t="s">
        <v>287</v>
      </c>
      <c r="I262" s="6">
        <v>0.86</v>
      </c>
    </row>
    <row r="263" spans="3:9" ht="15.5" x14ac:dyDescent="0.35">
      <c r="C263" t="s">
        <v>288</v>
      </c>
      <c r="I263" s="6">
        <v>0.47</v>
      </c>
    </row>
    <row r="264" spans="3:9" ht="15.5" x14ac:dyDescent="0.35">
      <c r="C264" t="s">
        <v>553</v>
      </c>
      <c r="I264" s="6">
        <v>0.06</v>
      </c>
    </row>
    <row r="265" spans="3:9" ht="15.5" x14ac:dyDescent="0.35">
      <c r="C265" t="s">
        <v>290</v>
      </c>
      <c r="I265" s="6">
        <v>0.85</v>
      </c>
    </row>
    <row r="266" spans="3:9" ht="15.5" x14ac:dyDescent="0.35">
      <c r="C266" t="s">
        <v>291</v>
      </c>
      <c r="I266" s="6">
        <v>0.87</v>
      </c>
    </row>
    <row r="267" spans="3:9" ht="15.5" x14ac:dyDescent="0.35">
      <c r="C267" t="s">
        <v>292</v>
      </c>
      <c r="I267" s="6">
        <v>0.77</v>
      </c>
    </row>
    <row r="268" spans="3:9" ht="15.5" x14ac:dyDescent="0.35">
      <c r="C268" t="s">
        <v>293</v>
      </c>
      <c r="I268" s="5">
        <v>2367000000000</v>
      </c>
    </row>
    <row r="269" spans="3:9" ht="15.5" x14ac:dyDescent="0.35">
      <c r="C269" t="s">
        <v>294</v>
      </c>
      <c r="I269" s="5">
        <v>49000000000</v>
      </c>
    </row>
    <row r="270" spans="3:9" ht="15.5" x14ac:dyDescent="0.35">
      <c r="C270" t="s">
        <v>295</v>
      </c>
      <c r="I270" s="5">
        <v>13000000000</v>
      </c>
    </row>
    <row r="271" spans="3:9" ht="15.5" x14ac:dyDescent="0.35">
      <c r="C271" t="s">
        <v>296</v>
      </c>
      <c r="I271" s="5">
        <v>-4000000000</v>
      </c>
    </row>
    <row r="272" spans="3:9" ht="15.5" x14ac:dyDescent="0.35">
      <c r="C272" t="s">
        <v>297</v>
      </c>
      <c r="D272" s="5">
        <v>188000000000</v>
      </c>
    </row>
    <row r="273" spans="3:9" ht="15.5" x14ac:dyDescent="0.35">
      <c r="C273" t="s">
        <v>298</v>
      </c>
      <c r="D273" s="5">
        <v>2662000000000</v>
      </c>
    </row>
    <row r="274" spans="3:9" ht="15.5" x14ac:dyDescent="0.35">
      <c r="C274" t="s">
        <v>299</v>
      </c>
      <c r="D274" s="5">
        <v>714000000000</v>
      </c>
    </row>
    <row r="275" spans="3:9" ht="15.5" x14ac:dyDescent="0.35">
      <c r="C275" t="s">
        <v>206</v>
      </c>
      <c r="D275" s="5">
        <v>389000000000</v>
      </c>
    </row>
    <row r="276" spans="3:9" ht="15.5" x14ac:dyDescent="0.35">
      <c r="C276" t="s">
        <v>205</v>
      </c>
      <c r="I276" s="5">
        <v>1948000000000</v>
      </c>
    </row>
    <row r="277" spans="3:9" ht="15.5" x14ac:dyDescent="0.35">
      <c r="C277" t="s">
        <v>20</v>
      </c>
      <c r="D277" s="5">
        <v>-188000000000</v>
      </c>
    </row>
    <row r="278" spans="3:9" ht="15.5" x14ac:dyDescent="0.35">
      <c r="C278" t="s">
        <v>300</v>
      </c>
      <c r="I278" s="5">
        <v>1948000000000</v>
      </c>
    </row>
    <row r="279" spans="3:9" ht="15.5" x14ac:dyDescent="0.35">
      <c r="C279" t="s">
        <v>301</v>
      </c>
      <c r="I279" s="5">
        <v>-14000000000</v>
      </c>
    </row>
    <row r="280" spans="3:9" ht="15.5" x14ac:dyDescent="0.35">
      <c r="C280" t="s">
        <v>302</v>
      </c>
      <c r="I280" s="5">
        <v>-6000000000</v>
      </c>
    </row>
    <row r="281" spans="3:9" ht="15.5" x14ac:dyDescent="0.35">
      <c r="C281" t="s">
        <v>303</v>
      </c>
      <c r="I281" s="5">
        <v>-1000000000</v>
      </c>
    </row>
    <row r="282" spans="3:9" ht="15.5" x14ac:dyDescent="0.35">
      <c r="C282" t="s">
        <v>304</v>
      </c>
      <c r="I282" s="5">
        <v>-10000000000</v>
      </c>
    </row>
    <row r="283" spans="3:9" ht="15.5" x14ac:dyDescent="0.35">
      <c r="C283" t="s">
        <v>305</v>
      </c>
      <c r="I283" s="5">
        <v>-24000000000</v>
      </c>
    </row>
  </sheetData>
  <pageMargins left="0.7" right="0.7" top="0.75" bottom="0.75" header="0.3" footer="0.3"/>
  <ignoredErrors>
    <ignoredError sqref="A1:Z284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3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1213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1214</v>
      </c>
      <c r="D2" s="2" vm="170">
        <f ca="1">IFERROR(_xlfn.STOCKHISTORY("XIDX:" &amp; $C$1, D3, , 0, 0, 1), "Libur")</f>
        <v>2620</v>
      </c>
      <c r="H2" s="2" vm="170">
        <f ca="1">IFERROR(INDEX(D2:G2,COUNT(D2:G2)),"")</f>
        <v>2620</v>
      </c>
      <c r="I2" s="2" vm="171">
        <f t="shared" ref="I2:Z2" ca="1" si="0">IFERROR(_xlfn.STOCKHISTORY("XIDX:" &amp; $C$1, I1, , 0, 0, 1), "Libur")</f>
        <v>1810</v>
      </c>
      <c r="J2" s="2" vm="172">
        <f t="shared" ca="1" si="0"/>
        <v>2430</v>
      </c>
      <c r="K2" s="2" vm="173">
        <f t="shared" ca="1" si="0"/>
        <v>2380</v>
      </c>
      <c r="L2" s="2" vm="174">
        <f t="shared" ca="1" si="0"/>
        <v>3850</v>
      </c>
      <c r="M2" s="2" vm="175">
        <f t="shared" ca="1" si="0"/>
        <v>2250</v>
      </c>
      <c r="N2" s="2" vm="176">
        <f t="shared" ca="1" si="0"/>
        <v>1430</v>
      </c>
      <c r="O2" s="2" vm="177">
        <f t="shared" ca="1" si="0"/>
        <v>1555</v>
      </c>
      <c r="P2" s="2" vm="48">
        <f t="shared" ca="1" si="0"/>
        <v>1215</v>
      </c>
      <c r="Q2" s="2" vm="178">
        <f t="shared" ca="1" si="0"/>
        <v>1860</v>
      </c>
      <c r="R2" s="2" vm="179">
        <f t="shared" ca="1" si="0"/>
        <v>1695</v>
      </c>
      <c r="S2" s="2" vm="65">
        <f t="shared" ca="1" si="0"/>
        <v>515</v>
      </c>
      <c r="T2" s="2" vm="180">
        <f t="shared" ca="1" si="0"/>
        <v>1040</v>
      </c>
      <c r="U2" s="2" vm="181">
        <f t="shared" ca="1" si="0"/>
        <v>1090</v>
      </c>
      <c r="V2" s="2" t="str">
        <f t="shared" ca="1" si="0"/>
        <v>Libur</v>
      </c>
      <c r="W2" s="2" vm="182">
        <f t="shared" ca="1" si="0"/>
        <v>1770</v>
      </c>
      <c r="X2" s="2" vm="183">
        <f t="shared" ca="1" si="0"/>
        <v>2550</v>
      </c>
      <c r="Y2" s="2" vm="184">
        <f t="shared" ca="1" si="0"/>
        <v>1730</v>
      </c>
      <c r="Z2" s="2" vm="185">
        <f t="shared" ca="1" si="0"/>
        <v>485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470905000</v>
      </c>
      <c r="H4" s="2">
        <f>IFERROR(SUM(D4:G4)*(4/MAX(1,COUNT(D4:G4))),"")</f>
        <v>1883620000</v>
      </c>
      <c r="I4" s="2">
        <f t="shared" ref="I4:Z4" si="1">IFERROR(INDEX(I51:I500,MATCH($C$4,$C$51:$C$500,0)),"")</f>
        <v>1873528000</v>
      </c>
      <c r="J4" s="2">
        <f t="shared" si="1"/>
        <v>2078689000</v>
      </c>
      <c r="K4" s="2">
        <f t="shared" si="1"/>
        <v>2135412000</v>
      </c>
      <c r="L4" s="2">
        <f t="shared" si="1"/>
        <v>8102399000</v>
      </c>
      <c r="M4" s="2">
        <f t="shared" si="1"/>
        <v>3992718000</v>
      </c>
      <c r="N4" s="2">
        <f t="shared" si="1"/>
        <v>2534842000</v>
      </c>
      <c r="O4" s="2">
        <f t="shared" si="1"/>
        <v>3457154000</v>
      </c>
      <c r="P4" s="2">
        <f t="shared" si="1"/>
        <v>3619751000</v>
      </c>
      <c r="Q4" s="2">
        <f t="shared" si="1"/>
        <v>3258333000</v>
      </c>
      <c r="R4" s="2">
        <f t="shared" si="1"/>
        <v>2524239000</v>
      </c>
      <c r="S4" s="2">
        <f t="shared" si="1"/>
        <v>2684476000</v>
      </c>
      <c r="T4" s="2">
        <f t="shared" si="1"/>
        <v>3325444000</v>
      </c>
      <c r="U4" s="2">
        <f t="shared" si="1"/>
        <v>3285142000</v>
      </c>
      <c r="V4" s="2">
        <f t="shared" si="1"/>
        <v>3722489000</v>
      </c>
      <c r="W4" s="2">
        <f t="shared" si="1"/>
        <v>3987405000</v>
      </c>
      <c r="X4" s="2">
        <f t="shared" si="1"/>
        <v>24689333000000</v>
      </c>
      <c r="Y4" s="2">
        <f t="shared" si="1"/>
        <v>26938020000000</v>
      </c>
      <c r="Z4" s="2">
        <f t="shared" si="1"/>
        <v>18092502000000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423759000</v>
      </c>
      <c r="H5" s="2">
        <f>IFERROR(SUM(D5:G5)*(4/MAX(1,COUNT(D5:G5))),"")</f>
        <v>1695036000</v>
      </c>
      <c r="I5" s="2">
        <f t="shared" ref="I5:Z5" si="2">IFERROR(INDEX(I51:I500,MATCH($C$5,$C$51:$C$500,0)),"")</f>
        <v>288103000</v>
      </c>
      <c r="J5" s="2">
        <f t="shared" si="2"/>
        <v>1551199000</v>
      </c>
      <c r="K5" s="2">
        <f t="shared" si="2"/>
        <v>1662235000</v>
      </c>
      <c r="L5" s="2">
        <f t="shared" si="2"/>
        <v>2584924000</v>
      </c>
      <c r="M5" s="2">
        <f t="shared" si="2"/>
        <v>1009826000</v>
      </c>
      <c r="N5" s="2">
        <f t="shared" si="2"/>
        <v>86473000</v>
      </c>
      <c r="O5" s="2">
        <f t="shared" si="2"/>
        <v>354658000</v>
      </c>
      <c r="P5" s="2">
        <f t="shared" si="2"/>
        <v>410850000</v>
      </c>
      <c r="Q5" s="2">
        <f t="shared" si="2"/>
        <v>465293000</v>
      </c>
      <c r="R5" s="2">
        <f t="shared" si="2"/>
        <v>374510000</v>
      </c>
      <c r="S5" s="2">
        <f t="shared" si="2"/>
        <v>178883000</v>
      </c>
      <c r="T5" s="2">
        <f t="shared" si="2"/>
        <v>147711000</v>
      </c>
      <c r="U5" s="2">
        <f t="shared" si="2"/>
        <v>226100000</v>
      </c>
      <c r="V5" s="2">
        <f t="shared" si="2"/>
        <v>383785000</v>
      </c>
      <c r="W5" s="2">
        <f t="shared" si="2"/>
        <v>557779000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5423561000</v>
      </c>
      <c r="H6" s="2">
        <f>IFERROR(INDEX(D6:G6,COUNT(D6:G6)),"")</f>
        <v>5423561000</v>
      </c>
      <c r="I6" s="2">
        <f t="shared" ref="I6:Z6" si="3">IFERROR(INDEX(I51:I500,MATCH($C$6,$C$51:$C$500,0)),"")</f>
        <v>5003953000</v>
      </c>
      <c r="J6" s="2">
        <f t="shared" si="3"/>
        <v>5370832000</v>
      </c>
      <c r="K6" s="2">
        <f t="shared" si="3"/>
        <v>7408750000</v>
      </c>
      <c r="L6" s="2">
        <f t="shared" si="3"/>
        <v>6527338000</v>
      </c>
      <c r="M6" s="2">
        <f t="shared" si="3"/>
        <v>4458315000</v>
      </c>
      <c r="N6" s="2">
        <f t="shared" si="3"/>
        <v>3951714000</v>
      </c>
      <c r="O6" s="2">
        <f t="shared" si="3"/>
        <v>3983395000</v>
      </c>
      <c r="P6" s="2">
        <f t="shared" si="3"/>
        <v>4302692000</v>
      </c>
      <c r="Q6" s="2">
        <f t="shared" si="3"/>
        <v>4091627000</v>
      </c>
      <c r="R6" s="2">
        <f t="shared" si="3"/>
        <v>3785882000</v>
      </c>
      <c r="S6" s="2">
        <f t="shared" si="3"/>
        <v>3353043000</v>
      </c>
      <c r="T6" s="2">
        <f t="shared" si="3"/>
        <v>3258148000</v>
      </c>
      <c r="U6" s="2">
        <f t="shared" si="3"/>
        <v>3195003000</v>
      </c>
      <c r="V6" s="2">
        <f t="shared" si="3"/>
        <v>2995054000</v>
      </c>
      <c r="W6" s="2">
        <f t="shared" si="3"/>
        <v>2442223000</v>
      </c>
      <c r="X6" s="2">
        <f t="shared" si="3"/>
        <v>18630552000000</v>
      </c>
      <c r="Y6" s="2">
        <f t="shared" si="3"/>
        <v>17511934000000</v>
      </c>
      <c r="Z6" s="2">
        <f t="shared" si="3"/>
        <v>14027624000000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29.39</v>
      </c>
      <c r="H7" s="3">
        <f>IFERROR(INDEX(D7:G7,COUNT(D7:G7)),"")</f>
        <v>29.39</v>
      </c>
      <c r="I7" s="3">
        <f t="shared" ref="I7:Z7" si="4">IFERROR(INDEX(I51:I500,MATCH($C$7,$C$51:$C$500,0))/1000000000,"")</f>
        <v>29.39</v>
      </c>
      <c r="J7" s="3">
        <f t="shared" si="4"/>
        <v>30.76</v>
      </c>
      <c r="K7" s="3">
        <f t="shared" si="4"/>
        <v>31.99</v>
      </c>
      <c r="L7" s="3">
        <f t="shared" si="4"/>
        <v>31.99</v>
      </c>
      <c r="M7" s="3">
        <f t="shared" si="4"/>
        <v>31.99</v>
      </c>
      <c r="N7" s="3">
        <f t="shared" si="4"/>
        <v>31.99</v>
      </c>
      <c r="O7" s="3">
        <f t="shared" si="4"/>
        <v>31.99</v>
      </c>
      <c r="P7" s="3">
        <f t="shared" si="4"/>
        <v>31.99</v>
      </c>
      <c r="Q7" s="3">
        <f t="shared" si="4"/>
        <v>31.99</v>
      </c>
      <c r="R7" s="3">
        <f t="shared" si="4"/>
        <v>31.99</v>
      </c>
      <c r="S7" s="3">
        <f t="shared" si="4"/>
        <v>31.99</v>
      </c>
      <c r="T7" s="3">
        <f t="shared" si="4"/>
        <v>31.99</v>
      </c>
      <c r="U7" s="3">
        <f t="shared" si="4"/>
        <v>31.99</v>
      </c>
      <c r="V7" s="3">
        <f t="shared" si="4"/>
        <v>31.99</v>
      </c>
      <c r="W7" s="3">
        <f t="shared" si="4"/>
        <v>31.99</v>
      </c>
      <c r="X7" s="3">
        <f t="shared" si="4"/>
        <v>31.99</v>
      </c>
      <c r="Y7" s="3">
        <f t="shared" si="4"/>
        <v>31.99</v>
      </c>
      <c r="Z7" s="3">
        <f t="shared" si="4"/>
        <v>31.99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613000000000</v>
      </c>
      <c r="H8" s="2">
        <f>IFERROR(INDEX(D8:G8,COUNT(D8:G8)),"")</f>
        <v>613000000000</v>
      </c>
      <c r="I8" s="2">
        <f t="shared" ref="I8:Z8" si="5">IFERROR(INDEX(I51:I500,MATCH($C$8,$C$51:$C$500,0)),"")</f>
        <v>-3468000000000</v>
      </c>
      <c r="J8" s="2">
        <f t="shared" si="5"/>
        <v>19044000000000</v>
      </c>
      <c r="K8" s="2">
        <f t="shared" si="5"/>
        <v>8723000000000</v>
      </c>
      <c r="L8" s="2">
        <f t="shared" si="5"/>
        <v>53958000000000</v>
      </c>
      <c r="M8" s="2">
        <f t="shared" si="5"/>
        <v>17928000000000</v>
      </c>
      <c r="N8" s="2">
        <f t="shared" si="5"/>
        <v>7887000000000</v>
      </c>
      <c r="O8" s="2">
        <f t="shared" si="5"/>
        <v>6264000000000</v>
      </c>
      <c r="P8" s="2">
        <f t="shared" si="5"/>
        <v>7151000000000</v>
      </c>
      <c r="Q8" s="2">
        <f t="shared" si="5"/>
        <v>9043000000000</v>
      </c>
      <c r="R8" s="2">
        <f t="shared" si="5"/>
        <v>7601000000000</v>
      </c>
      <c r="S8" s="2">
        <f t="shared" si="5"/>
        <v>5662000000000</v>
      </c>
      <c r="T8" s="2">
        <f t="shared" si="5"/>
        <v>6080000000000</v>
      </c>
      <c r="U8" s="2">
        <f t="shared" si="5"/>
        <v>6605000000000</v>
      </c>
      <c r="V8" s="2">
        <f t="shared" si="5"/>
        <v>-4739000000000</v>
      </c>
      <c r="W8" s="2">
        <f t="shared" si="5"/>
        <v>787000000000</v>
      </c>
      <c r="X8" s="2">
        <f t="shared" si="5"/>
        <v>0</v>
      </c>
      <c r="Y8" s="2">
        <f t="shared" si="5"/>
        <v>5983000000000</v>
      </c>
      <c r="Z8" s="2">
        <f t="shared" si="5"/>
        <v>-379000000000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20.84</v>
      </c>
      <c r="H9" s="3">
        <f>IFERROR(INDEX(D9:G9,COUNT(D9:G9)),"")</f>
        <v>20.84</v>
      </c>
      <c r="I9" s="3">
        <f t="shared" ref="I9:Z9" si="6">IFERROR(INDEX(I51:I500,MATCH($C$9,$C$51:$C$500,0)),"")</f>
        <v>-118.02</v>
      </c>
      <c r="J9" s="3">
        <f t="shared" si="6"/>
        <v>619.14</v>
      </c>
      <c r="K9" s="3">
        <f t="shared" si="6"/>
        <v>272.70999999999998</v>
      </c>
      <c r="L9" s="3">
        <f t="shared" si="6"/>
        <v>1686.94</v>
      </c>
      <c r="M9" s="3">
        <f t="shared" si="6"/>
        <v>560.49</v>
      </c>
      <c r="N9" s="3">
        <f t="shared" si="6"/>
        <v>246.57</v>
      </c>
      <c r="O9" s="3">
        <f t="shared" si="6"/>
        <v>195.83</v>
      </c>
      <c r="P9" s="3">
        <f t="shared" si="6"/>
        <v>223.57</v>
      </c>
      <c r="Q9" s="3">
        <f t="shared" si="6"/>
        <v>282.72000000000003</v>
      </c>
      <c r="R9" s="3">
        <f t="shared" si="6"/>
        <v>237.63</v>
      </c>
      <c r="S9" s="3">
        <f t="shared" si="6"/>
        <v>177.01</v>
      </c>
      <c r="T9" s="3">
        <f t="shared" si="6"/>
        <v>190.09</v>
      </c>
      <c r="U9" s="3">
        <f t="shared" si="6"/>
        <v>206.51</v>
      </c>
      <c r="V9" s="3">
        <f t="shared" si="6"/>
        <v>-17.43</v>
      </c>
      <c r="W9" s="3">
        <f t="shared" si="6"/>
        <v>24.61</v>
      </c>
      <c r="X9" s="3">
        <f t="shared" si="6"/>
        <v>10.6</v>
      </c>
      <c r="Y9" s="3">
        <f t="shared" si="6"/>
        <v>187.05</v>
      </c>
      <c r="Z9" s="3">
        <f t="shared" si="6"/>
        <v>-11.85</v>
      </c>
    </row>
    <row r="10" spans="1:26" ht="15.5" x14ac:dyDescent="0.35">
      <c r="C10" t="s">
        <v>17</v>
      </c>
      <c r="D10" s="3">
        <f ca="1">IFERROR(IF(D9=0,"",D2/D9),"")</f>
        <v>125.71976967370442</v>
      </c>
      <c r="I10" s="3">
        <f t="shared" ref="I10:Z10" ca="1" si="7">IFERROR(IF(I9=0,"",I2/I9),"")</f>
        <v>-15.336383663785799</v>
      </c>
      <c r="J10" s="3">
        <f t="shared" ca="1" si="7"/>
        <v>3.9247989146235103</v>
      </c>
      <c r="K10" s="3">
        <f t="shared" ca="1" si="7"/>
        <v>8.7272193905614035</v>
      </c>
      <c r="L10" s="3">
        <f t="shared" ca="1" si="7"/>
        <v>2.2822388466691166</v>
      </c>
      <c r="M10" s="3">
        <f t="shared" ca="1" si="7"/>
        <v>4.0143445913397207</v>
      </c>
      <c r="N10" s="3">
        <f t="shared" ca="1" si="7"/>
        <v>5.7995701017966503</v>
      </c>
      <c r="O10" s="3">
        <f t="shared" ca="1" si="7"/>
        <v>7.9405606903947294</v>
      </c>
      <c r="P10" s="3">
        <f t="shared" ca="1" si="7"/>
        <v>5.4345395178243949</v>
      </c>
      <c r="Q10" s="3">
        <f t="shared" ca="1" si="7"/>
        <v>6.5789473684210522</v>
      </c>
      <c r="R10" s="3">
        <f t="shared" ca="1" si="7"/>
        <v>7.1329377603837898</v>
      </c>
      <c r="S10" s="3">
        <f t="shared" ca="1" si="7"/>
        <v>2.9094401446245977</v>
      </c>
      <c r="T10" s="3">
        <f t="shared" ca="1" si="7"/>
        <v>5.4710926403282656</v>
      </c>
      <c r="U10" s="3">
        <f t="shared" ca="1" si="7"/>
        <v>5.2781947605442836</v>
      </c>
      <c r="V10" s="3" t="str">
        <f t="shared" ca="1" si="7"/>
        <v/>
      </c>
      <c r="W10" s="3">
        <f t="shared" ca="1" si="7"/>
        <v>71.921982933766756</v>
      </c>
      <c r="X10" s="3">
        <f t="shared" ca="1" si="7"/>
        <v>240.56603773584905</v>
      </c>
      <c r="Y10" s="3">
        <f t="shared" ca="1" si="7"/>
        <v>9.2488639401229609</v>
      </c>
      <c r="Z10" s="3">
        <f t="shared" ca="1" si="7"/>
        <v>-40.928270042194093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1158549000</v>
      </c>
      <c r="H11" s="2">
        <f>IFERROR(INDEX(D11:G11,COUNT(D11:G11)),"")</f>
        <v>1158549000</v>
      </c>
      <c r="I11" s="2">
        <f t="shared" ref="I11:Z11" si="8">IFERROR(INDEX(I51:I500,MATCH($C$11,$C$51:$C$500,0)),"")</f>
        <v>1044123000</v>
      </c>
      <c r="J11" s="2">
        <f t="shared" si="8"/>
        <v>1405918000</v>
      </c>
      <c r="K11" s="2">
        <f t="shared" si="8"/>
        <v>3311232000</v>
      </c>
      <c r="L11" s="2">
        <f t="shared" si="8"/>
        <v>4067358000</v>
      </c>
      <c r="M11" s="2">
        <f t="shared" si="8"/>
        <v>1811141000</v>
      </c>
      <c r="N11" s="2">
        <f t="shared" si="8"/>
        <v>1173703000</v>
      </c>
      <c r="O11" s="2">
        <f t="shared" si="8"/>
        <v>1576191000</v>
      </c>
      <c r="P11" s="2">
        <f t="shared" si="8"/>
        <v>927896000</v>
      </c>
      <c r="Q11" s="2">
        <f t="shared" si="8"/>
        <v>1206848000</v>
      </c>
      <c r="R11" s="2">
        <f t="shared" si="8"/>
        <v>1076948000</v>
      </c>
      <c r="S11" s="2">
        <f t="shared" si="8"/>
        <v>702452000</v>
      </c>
      <c r="T11" s="2">
        <f t="shared" si="8"/>
        <v>745248000</v>
      </c>
      <c r="U11" s="2">
        <f t="shared" si="8"/>
        <v>680904000</v>
      </c>
      <c r="V11" s="2">
        <f t="shared" si="8"/>
        <v>500368000</v>
      </c>
      <c r="W11" s="2">
        <f t="shared" si="8"/>
        <v>558872000</v>
      </c>
      <c r="X11" s="2">
        <f t="shared" si="8"/>
        <v>5459971000000</v>
      </c>
      <c r="Y11" s="2">
        <f t="shared" si="8"/>
        <v>11274623000000</v>
      </c>
      <c r="Z11" s="2">
        <f t="shared" si="8"/>
        <v>2415853000000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-1505000000000</v>
      </c>
      <c r="H12" s="2">
        <f>IFERROR(INDEX(D12:G12,COUNT(D12:G12)),"")</f>
        <v>-1505000000000</v>
      </c>
      <c r="I12" s="2">
        <f t="shared" ref="I12:Z12" si="9">IFERROR(INDEX(I51:I500,MATCH($C$12,$C$51:$C$500,0)),"")</f>
        <v>-3387000000000</v>
      </c>
      <c r="J12" s="2">
        <f t="shared" si="9"/>
        <v>-13347000000000</v>
      </c>
      <c r="K12" s="2">
        <f t="shared" si="9"/>
        <v>-28948000000000</v>
      </c>
      <c r="L12" s="2">
        <f t="shared" si="9"/>
        <v>-38792000000000</v>
      </c>
      <c r="M12" s="2">
        <f t="shared" si="9"/>
        <v>-2962000000000</v>
      </c>
      <c r="N12" s="2">
        <f t="shared" si="9"/>
        <v>4589000000000</v>
      </c>
      <c r="O12" s="2">
        <f t="shared" si="9"/>
        <v>5536000000000</v>
      </c>
      <c r="P12" s="2">
        <f t="shared" si="9"/>
        <v>7132000000000</v>
      </c>
      <c r="Q12" s="2">
        <f t="shared" si="9"/>
        <v>2307000000000</v>
      </c>
      <c r="R12" s="2">
        <f t="shared" si="9"/>
        <v>5465000000000</v>
      </c>
      <c r="S12" s="2">
        <f t="shared" si="9"/>
        <v>20570000000000</v>
      </c>
      <c r="T12" s="2">
        <f t="shared" si="9"/>
        <v>14894000000000</v>
      </c>
      <c r="U12" s="2">
        <f t="shared" si="9"/>
        <v>18784000000000</v>
      </c>
      <c r="V12" s="2">
        <f t="shared" si="9"/>
        <v>18838000000000</v>
      </c>
      <c r="W12" s="2">
        <f t="shared" si="9"/>
        <v>14071000000000</v>
      </c>
      <c r="X12" s="2">
        <f t="shared" si="9"/>
        <v>9006000000000</v>
      </c>
      <c r="Y12" s="2">
        <f t="shared" si="9"/>
        <v>4754000000000</v>
      </c>
      <c r="Z12" s="2">
        <f t="shared" si="9"/>
        <v>8838000000000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18189000000000</v>
      </c>
      <c r="H13" s="2">
        <f>IFERROR(INDEX(D13:G13,COUNT(D13:G13)),"")</f>
        <v>18189000000000</v>
      </c>
      <c r="I13" s="2">
        <f t="shared" ref="I13:Z13" si="10">IFERROR(INDEX(I51:I500,MATCH($C$13,$C$51:$C$500,0)),"")</f>
        <v>14070000000000</v>
      </c>
      <c r="J13" s="2">
        <f t="shared" si="10"/>
        <v>9369000000000</v>
      </c>
      <c r="K13" s="2">
        <f t="shared" si="10"/>
        <v>22174000000000</v>
      </c>
      <c r="L13" s="2">
        <f t="shared" si="10"/>
        <v>24626000000000</v>
      </c>
      <c r="M13" s="2">
        <f t="shared" si="10"/>
        <v>22898000000000</v>
      </c>
      <c r="N13" s="2">
        <f t="shared" si="10"/>
        <v>21144000000000</v>
      </c>
      <c r="O13" s="2">
        <f t="shared" si="10"/>
        <v>27447000000000</v>
      </c>
      <c r="P13" s="2">
        <f t="shared" si="10"/>
        <v>20569000000000</v>
      </c>
      <c r="Q13" s="2">
        <f t="shared" si="10"/>
        <v>18658000000000</v>
      </c>
      <c r="R13" s="2">
        <f t="shared" si="10"/>
        <v>19935000000000</v>
      </c>
      <c r="S13" s="2">
        <f t="shared" si="10"/>
        <v>30261000000000</v>
      </c>
      <c r="T13" s="2">
        <f t="shared" si="10"/>
        <v>24165000000000</v>
      </c>
      <c r="U13" s="2">
        <f t="shared" si="10"/>
        <v>27089000000000</v>
      </c>
      <c r="V13" s="2">
        <f t="shared" si="10"/>
        <v>23676000000000</v>
      </c>
      <c r="W13" s="2">
        <f t="shared" si="10"/>
        <v>19138000000000</v>
      </c>
      <c r="X13" s="2">
        <f t="shared" si="10"/>
        <v>14466000000000</v>
      </c>
      <c r="Y13" s="2">
        <f t="shared" si="10"/>
        <v>16028000000000</v>
      </c>
      <c r="Z13" s="2">
        <f t="shared" si="10"/>
        <v>11254000000000</v>
      </c>
    </row>
    <row r="14" spans="1:26" ht="15.5" x14ac:dyDescent="0.35">
      <c r="C14" t="s">
        <v>26</v>
      </c>
      <c r="D14" s="2">
        <f>IFERROR(INDEX(D51:D500,MATCH($C$14,$C$51:$C$500,0)),"")</f>
        <v>-1745000</v>
      </c>
      <c r="H14" s="2">
        <f>IFERROR(SUM(D14:G14)*(4/MAX(1,COUNT(D14:G14))),"")</f>
        <v>-6980000</v>
      </c>
      <c r="I14" s="2">
        <f t="shared" ref="I14:Z14" si="11">IFERROR(INDEX(I51:I500,MATCH($C$14,$C$51:$C$500,0)),"")</f>
        <v>-18505000</v>
      </c>
      <c r="J14" s="2">
        <f t="shared" si="11"/>
        <v>-54142000</v>
      </c>
      <c r="K14" s="2">
        <f t="shared" si="11"/>
        <v>-64508000</v>
      </c>
      <c r="L14" s="2">
        <f t="shared" si="11"/>
        <v>-89314000</v>
      </c>
      <c r="M14" s="2">
        <f t="shared" si="11"/>
        <v>-83334000</v>
      </c>
      <c r="N14" s="2">
        <f t="shared" si="11"/>
        <v>-89425000</v>
      </c>
      <c r="O14" s="2">
        <f t="shared" si="11"/>
        <v>-66336000</v>
      </c>
      <c r="P14" s="2">
        <f t="shared" si="11"/>
        <v>-65084000</v>
      </c>
      <c r="Q14" s="2">
        <f t="shared" si="11"/>
        <v>-52994000</v>
      </c>
      <c r="R14" s="2">
        <f t="shared" si="11"/>
        <v>-50006000</v>
      </c>
      <c r="S14" s="2">
        <f t="shared" si="11"/>
        <v>-60762000</v>
      </c>
      <c r="T14" s="2">
        <f t="shared" si="11"/>
        <v>-189717000</v>
      </c>
      <c r="U14" s="2">
        <f t="shared" si="11"/>
        <v>-116582000</v>
      </c>
      <c r="V14" s="2">
        <f t="shared" si="11"/>
        <v>-118347000</v>
      </c>
      <c r="W14" s="2">
        <f t="shared" si="11"/>
        <v>-119758000</v>
      </c>
      <c r="X14" s="2">
        <f t="shared" si="11"/>
        <v>-1048252000000</v>
      </c>
      <c r="Y14" s="2">
        <f t="shared" si="11"/>
        <v>-915813000000</v>
      </c>
      <c r="Z14" s="2">
        <f t="shared" si="11"/>
        <v>-616310000000</v>
      </c>
    </row>
    <row r="15" spans="1:26" ht="15.5" x14ac:dyDescent="0.35">
      <c r="C15" t="s">
        <v>27</v>
      </c>
      <c r="D15" s="2">
        <f>IFERROR(INDEX(D51:D500,MATCH($C$15,$C$51:$C$500,0)),"")</f>
        <v>-36640000</v>
      </c>
      <c r="H15" s="2">
        <f>IFERROR(SUM(D15:G15)*(4/MAX(1,COUNT(D15:G15))),"")</f>
        <v>-146560000</v>
      </c>
      <c r="I15" s="2">
        <f t="shared" ref="I15:Z15" si="12">IFERROR(INDEX(I51:I500,MATCH($C$15,$C$51:$C$500,0)),"")</f>
        <v>-122616000</v>
      </c>
      <c r="J15" s="2">
        <f t="shared" si="12"/>
        <v>-172336000</v>
      </c>
      <c r="K15" s="2">
        <f t="shared" si="12"/>
        <v>-165282000</v>
      </c>
      <c r="L15" s="2">
        <f t="shared" si="12"/>
        <v>-1645096000</v>
      </c>
      <c r="M15" s="2">
        <f t="shared" si="12"/>
        <v>-457658000</v>
      </c>
      <c r="N15" s="2">
        <f t="shared" si="12"/>
        <v>-63660000</v>
      </c>
      <c r="O15" s="2">
        <f t="shared" si="12"/>
        <v>-224101000</v>
      </c>
      <c r="P15" s="2">
        <f t="shared" si="12"/>
        <v>-343457000</v>
      </c>
      <c r="Q15" s="2">
        <f t="shared" si="12"/>
        <v>-393093000</v>
      </c>
      <c r="R15" s="2">
        <f t="shared" si="12"/>
        <v>-205834000</v>
      </c>
      <c r="S15" s="2">
        <f t="shared" si="12"/>
        <v>-128970000</v>
      </c>
      <c r="T15" s="2">
        <f t="shared" si="12"/>
        <v>-141820000</v>
      </c>
      <c r="U15" s="2">
        <f t="shared" si="12"/>
        <v>-190021000</v>
      </c>
      <c r="V15" s="2">
        <f t="shared" si="12"/>
        <v>-330417000</v>
      </c>
      <c r="W15" s="2">
        <f t="shared" si="12"/>
        <v>-450508000</v>
      </c>
      <c r="X15" s="2">
        <f t="shared" si="12"/>
        <v>-2668668000000</v>
      </c>
      <c r="Y15" s="2">
        <f t="shared" si="12"/>
        <v>-4119101000000</v>
      </c>
      <c r="Z15" s="2">
        <f t="shared" si="12"/>
        <v>-1601976000000</v>
      </c>
    </row>
    <row r="16" spans="1:26" ht="15.5" x14ac:dyDescent="0.35">
      <c r="C16" t="s">
        <v>28</v>
      </c>
      <c r="D16" s="2">
        <f>IFERROR(INDEX(D51:D500,MATCH($C$16,$C$51:$C$500,0)),"")</f>
        <v>180312000</v>
      </c>
      <c r="H16" s="2">
        <f>IFERROR(SUM(D16:G16)*(4/MAX(1,COUNT(D16:G16))),"")</f>
        <v>721248000</v>
      </c>
      <c r="I16" s="2">
        <f t="shared" ref="I16:Z16" si="13">IFERROR(INDEX(I51:I500,MATCH($C$16,$C$51:$C$500,0)),"")</f>
        <v>612461000</v>
      </c>
      <c r="J16" s="2">
        <f t="shared" si="13"/>
        <v>809820000</v>
      </c>
      <c r="K16" s="2">
        <f t="shared" si="13"/>
        <v>818588000</v>
      </c>
      <c r="L16" s="2">
        <f t="shared" si="13"/>
        <v>4476219000</v>
      </c>
      <c r="M16" s="2">
        <f t="shared" si="13"/>
        <v>1486251000</v>
      </c>
      <c r="N16" s="2">
        <f t="shared" si="13"/>
        <v>222165000</v>
      </c>
      <c r="O16" s="2">
        <f t="shared" si="13"/>
        <v>659103000</v>
      </c>
      <c r="P16" s="2">
        <f t="shared" si="13"/>
        <v>820998000</v>
      </c>
      <c r="Q16" s="2">
        <f t="shared" si="13"/>
        <v>929531000</v>
      </c>
      <c r="R16" s="2">
        <f t="shared" si="13"/>
        <v>546520000</v>
      </c>
      <c r="S16" s="2">
        <f t="shared" si="13"/>
        <v>279973000</v>
      </c>
      <c r="T16" s="2">
        <f t="shared" si="13"/>
        <v>325360000</v>
      </c>
      <c r="U16" s="2">
        <f t="shared" si="13"/>
        <v>419284000</v>
      </c>
      <c r="V16" s="2">
        <f t="shared" si="13"/>
        <v>713724000</v>
      </c>
      <c r="W16" s="2">
        <f t="shared" si="13"/>
        <v>1002611000</v>
      </c>
      <c r="X16" s="2">
        <f t="shared" si="13"/>
        <v>5049918000000</v>
      </c>
      <c r="Y16" s="2">
        <f t="shared" si="13"/>
        <v>8578381000000</v>
      </c>
      <c r="Z16" s="2">
        <f t="shared" si="13"/>
        <v>2924704000000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  <c r="Q18" t="s">
        <v>907</v>
      </c>
      <c r="R18" t="s">
        <v>1142</v>
      </c>
      <c r="S18" t="s">
        <v>1143</v>
      </c>
      <c r="T18" t="s">
        <v>1144</v>
      </c>
      <c r="U18" t="s">
        <v>1145</v>
      </c>
      <c r="V18" t="s">
        <v>1146</v>
      </c>
      <c r="W18" t="s">
        <v>1147</v>
      </c>
      <c r="X18" t="s">
        <v>1148</v>
      </c>
      <c r="Y18" t="s">
        <v>1149</v>
      </c>
      <c r="Z18" t="s">
        <v>1150</v>
      </c>
    </row>
    <row r="19" spans="1:26" ht="15.5" x14ac:dyDescent="0.35">
      <c r="A19" t="s">
        <v>36</v>
      </c>
      <c r="C19" t="s">
        <v>37</v>
      </c>
    </row>
    <row r="20" spans="1:26" ht="15.5" x14ac:dyDescent="0.35">
      <c r="A20" t="s">
        <v>38</v>
      </c>
      <c r="C20" t="s">
        <v>39</v>
      </c>
      <c r="D20" s="2">
        <f ca="1">IFERROR(D21*D2,"")</f>
        <v>77001800000000</v>
      </c>
      <c r="H20" s="2">
        <f t="shared" ref="H20:Z20" ca="1" si="14">IFERROR(H21*H2,"")</f>
        <v>77001800000000</v>
      </c>
      <c r="I20" s="2">
        <f t="shared" ca="1" si="14"/>
        <v>53195900000000</v>
      </c>
      <c r="J20" s="2">
        <f t="shared" ca="1" si="14"/>
        <v>74746800000000</v>
      </c>
      <c r="K20" s="2">
        <f t="shared" ca="1" si="14"/>
        <v>76136200000000</v>
      </c>
      <c r="L20" s="2">
        <f t="shared" ca="1" si="14"/>
        <v>123161500000000</v>
      </c>
      <c r="M20" s="2">
        <f t="shared" ca="1" si="14"/>
        <v>71977500000000</v>
      </c>
      <c r="N20" s="2">
        <f t="shared" ca="1" si="14"/>
        <v>45745700000000</v>
      </c>
      <c r="O20" s="2">
        <f t="shared" ca="1" si="14"/>
        <v>49744450000000</v>
      </c>
      <c r="P20" s="2">
        <f t="shared" ca="1" si="14"/>
        <v>38867850000000</v>
      </c>
      <c r="Q20" s="2">
        <f t="shared" ca="1" si="14"/>
        <v>59501400000000</v>
      </c>
      <c r="R20" s="2">
        <f t="shared" ca="1" si="14"/>
        <v>54223050000000</v>
      </c>
      <c r="S20" s="2">
        <f t="shared" ca="1" si="14"/>
        <v>16474850000000</v>
      </c>
      <c r="T20" s="2">
        <f t="shared" ca="1" si="14"/>
        <v>33269600000000</v>
      </c>
      <c r="U20" s="2">
        <f t="shared" ca="1" si="14"/>
        <v>34869100000000</v>
      </c>
      <c r="V20" s="2" t="str">
        <f t="shared" ca="1" si="14"/>
        <v/>
      </c>
      <c r="W20" s="2">
        <f t="shared" ca="1" si="14"/>
        <v>56622300000000</v>
      </c>
      <c r="X20" s="2">
        <f t="shared" ca="1" si="14"/>
        <v>81574500000000</v>
      </c>
      <c r="Y20" s="2">
        <f t="shared" ca="1" si="14"/>
        <v>55342700000000</v>
      </c>
      <c r="Z20" s="2">
        <f t="shared" ca="1" si="14"/>
        <v>15515150000000</v>
      </c>
    </row>
    <row r="21" spans="1:26" ht="15.5" x14ac:dyDescent="0.35">
      <c r="C21" t="s">
        <v>11</v>
      </c>
      <c r="D21" s="2">
        <f>IFERROR(INDEX(D51:D500,MATCH($C$7,$C$51:$C$500,0)),"")</f>
        <v>29390000000</v>
      </c>
      <c r="H21" s="2">
        <f>IFERROR(INDEX(D21:G21,COUNT(D21:G21)),"")</f>
        <v>29390000000</v>
      </c>
      <c r="I21" s="2">
        <f t="shared" ref="I21:Z21" si="15">IFERROR(INDEX(I51:I500,MATCH($C$7,$C$51:$C$500,0)),"")</f>
        <v>29390000000</v>
      </c>
      <c r="J21" s="2">
        <f t="shared" si="15"/>
        <v>30760000000</v>
      </c>
      <c r="K21" s="2">
        <f t="shared" si="15"/>
        <v>31990000000</v>
      </c>
      <c r="L21" s="2">
        <f t="shared" si="15"/>
        <v>31990000000</v>
      </c>
      <c r="M21" s="2">
        <f t="shared" si="15"/>
        <v>31990000000</v>
      </c>
      <c r="N21" s="2">
        <f t="shared" si="15"/>
        <v>31990000000</v>
      </c>
      <c r="O21" s="2">
        <f t="shared" si="15"/>
        <v>31990000000</v>
      </c>
      <c r="P21" s="2">
        <f t="shared" si="15"/>
        <v>31990000000</v>
      </c>
      <c r="Q21" s="2">
        <f t="shared" si="15"/>
        <v>31990000000</v>
      </c>
      <c r="R21" s="2">
        <f t="shared" si="15"/>
        <v>31990000000</v>
      </c>
      <c r="S21" s="2">
        <f t="shared" si="15"/>
        <v>31990000000</v>
      </c>
      <c r="T21" s="2">
        <f t="shared" si="15"/>
        <v>31990000000</v>
      </c>
      <c r="U21" s="2">
        <f t="shared" si="15"/>
        <v>31990000000</v>
      </c>
      <c r="V21" s="2">
        <f t="shared" si="15"/>
        <v>31990000000</v>
      </c>
      <c r="W21" s="2">
        <f t="shared" si="15"/>
        <v>31990000000</v>
      </c>
      <c r="X21" s="2">
        <f t="shared" si="15"/>
        <v>31990000000</v>
      </c>
      <c r="Y21" s="2">
        <f t="shared" si="15"/>
        <v>31990000000</v>
      </c>
      <c r="Z21" s="2">
        <f t="shared" si="15"/>
        <v>31990000000</v>
      </c>
    </row>
    <row r="23" spans="1:26" ht="15.5" x14ac:dyDescent="0.35">
      <c r="B23" t="s">
        <v>40</v>
      </c>
      <c r="C23" t="s">
        <v>41</v>
      </c>
      <c r="D23" s="3">
        <f>IFERROR(D5/D6*100,"")</f>
        <v>7.8132983108330487</v>
      </c>
      <c r="H23" s="3">
        <f t="shared" ref="H23:Z23" si="16">IFERROR(H5/H6*100,"")</f>
        <v>31.253193243332195</v>
      </c>
      <c r="I23" s="3">
        <f t="shared" si="16"/>
        <v>5.7575081140850051</v>
      </c>
      <c r="J23" s="3">
        <f t="shared" si="16"/>
        <v>28.881912523050435</v>
      </c>
      <c r="K23" s="3">
        <f t="shared" si="16"/>
        <v>22.436105955795512</v>
      </c>
      <c r="L23" s="3">
        <f t="shared" si="16"/>
        <v>39.601503706411407</v>
      </c>
      <c r="M23" s="3">
        <f t="shared" si="16"/>
        <v>22.65039594555342</v>
      </c>
      <c r="N23" s="3">
        <f t="shared" si="16"/>
        <v>2.1882403433041966</v>
      </c>
      <c r="O23" s="3">
        <f t="shared" si="16"/>
        <v>8.9034102819328726</v>
      </c>
      <c r="P23" s="3">
        <f t="shared" si="16"/>
        <v>9.5486732492123547</v>
      </c>
      <c r="Q23" s="3">
        <f t="shared" si="16"/>
        <v>11.371833258505724</v>
      </c>
      <c r="R23" s="3">
        <f t="shared" si="16"/>
        <v>9.8922787345194596</v>
      </c>
      <c r="S23" s="3">
        <f t="shared" si="16"/>
        <v>5.3349450036876949</v>
      </c>
      <c r="T23" s="3">
        <f t="shared" si="16"/>
        <v>4.5335877928197243</v>
      </c>
      <c r="U23" s="3">
        <f t="shared" si="16"/>
        <v>7.0766756713530468</v>
      </c>
      <c r="V23" s="3">
        <f t="shared" si="16"/>
        <v>12.813959280867723</v>
      </c>
      <c r="W23" s="3">
        <f t="shared" si="16"/>
        <v>22.83898726692853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42</v>
      </c>
      <c r="D24" s="4">
        <f>IFERROR(_xlfn.RRI(5,I23,D23),"")</f>
        <v>6.2967458838910195E-2</v>
      </c>
      <c r="H24" s="4">
        <f t="shared" ref="H24:Z24" si="17">IFERROR(_xlfn.RRI(5,M23,H23),"")</f>
        <v>6.6507023413262978E-2</v>
      </c>
      <c r="I24" s="4">
        <f t="shared" si="17"/>
        <v>0.21346682492936564</v>
      </c>
      <c r="J24" s="4">
        <f t="shared" si="17"/>
        <v>0.26535944842318959</v>
      </c>
      <c r="K24" s="4">
        <f t="shared" si="17"/>
        <v>0.18631737176641572</v>
      </c>
      <c r="L24" s="4">
        <f t="shared" si="17"/>
        <v>0.2834419748046908</v>
      </c>
      <c r="M24" s="4">
        <f t="shared" si="17"/>
        <v>0.18020076183761891</v>
      </c>
      <c r="N24" s="4">
        <f t="shared" si="17"/>
        <v>-0.16325521411034349</v>
      </c>
      <c r="O24" s="4">
        <f t="shared" si="17"/>
        <v>0.14451864308845863</v>
      </c>
      <c r="P24" s="4">
        <f t="shared" si="17"/>
        <v>6.1751169519855376E-2</v>
      </c>
      <c r="Q24" s="4">
        <f t="shared" si="17"/>
        <v>-2.359627248183882E-2</v>
      </c>
      <c r="R24" s="4">
        <f t="shared" si="17"/>
        <v>-0.15409050354892906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43</v>
      </c>
      <c r="C25" t="s">
        <v>44</v>
      </c>
      <c r="D25" s="3">
        <f>IFERROR(INDEX(D51:D500,MATCH($A$25,$C$51:$C$500,0)),"")</f>
        <v>73.5</v>
      </c>
      <c r="H25" s="3">
        <f>IFERROR(INDEX(D25:G25,COUNT(D25:G25)),"")</f>
        <v>73.5</v>
      </c>
      <c r="I25" s="3">
        <f t="shared" ref="I25:Z25" si="18">IFERROR(INDEX(I51:I500,MATCH($C$25,$C$51:$C$500,0)),"")</f>
        <v>251</v>
      </c>
      <c r="J25" s="3">
        <f t="shared" si="18"/>
        <v>711.12</v>
      </c>
      <c r="K25" s="3">
        <f t="shared" si="18"/>
        <v>782.82</v>
      </c>
      <c r="L25" s="3">
        <f t="shared" si="18"/>
        <v>1159.48</v>
      </c>
      <c r="M25" s="3">
        <f t="shared" si="18"/>
        <v>417.68</v>
      </c>
      <c r="N25" s="3">
        <f t="shared" si="18"/>
        <v>66.959999999999994</v>
      </c>
      <c r="O25" s="3">
        <f t="shared" si="18"/>
        <v>178.76</v>
      </c>
      <c r="P25" s="3">
        <f t="shared" si="18"/>
        <v>186.09</v>
      </c>
      <c r="Q25" s="3">
        <f t="shared" si="18"/>
        <v>202.23</v>
      </c>
      <c r="R25" s="3">
        <f t="shared" si="18"/>
        <v>139.22</v>
      </c>
      <c r="S25" s="3">
        <f t="shared" si="18"/>
        <v>63.82</v>
      </c>
      <c r="T25" s="3">
        <f t="shared" si="18"/>
        <v>69.3</v>
      </c>
      <c r="U25" s="3">
        <f t="shared" si="18"/>
        <v>88.18</v>
      </c>
      <c r="V25" s="3">
        <f t="shared" si="18"/>
        <v>116.5</v>
      </c>
      <c r="W25" s="3">
        <f t="shared" si="18"/>
        <v>156.03</v>
      </c>
      <c r="X25" s="3">
        <f t="shared" si="18"/>
        <v>74.45</v>
      </c>
      <c r="Y25" s="3">
        <f t="shared" si="18"/>
        <v>139.41</v>
      </c>
      <c r="Z25" s="3">
        <f t="shared" si="18"/>
        <v>41.35</v>
      </c>
    </row>
    <row r="26" spans="1:26" ht="15.5" x14ac:dyDescent="0.35">
      <c r="C26" t="s">
        <v>45</v>
      </c>
      <c r="D26" s="4">
        <f>IFERROR(_xlfn.RRI(5,I25,D25),"")</f>
        <v>-0.21779115320686193</v>
      </c>
      <c r="H26" s="4">
        <f t="shared" ref="H26:Z26" si="19">IFERROR(_xlfn.RRI(5,M25,H25),"")</f>
        <v>-0.29353812151305447</v>
      </c>
      <c r="I26" s="4">
        <f t="shared" si="19"/>
        <v>0.30248177547550759</v>
      </c>
      <c r="J26" s="4">
        <f t="shared" si="19"/>
        <v>0.31805796361073124</v>
      </c>
      <c r="K26" s="4">
        <f t="shared" si="19"/>
        <v>0.33286994576665441</v>
      </c>
      <c r="L26" s="4">
        <f t="shared" si="19"/>
        <v>0.41802385199561409</v>
      </c>
      <c r="M26" s="4">
        <f t="shared" si="19"/>
        <v>0.24574286996153227</v>
      </c>
      <c r="N26" s="4">
        <f t="shared" si="19"/>
        <v>9.6520444661116755E-3</v>
      </c>
      <c r="O26" s="4">
        <f t="shared" si="19"/>
        <v>0.20866910806620798</v>
      </c>
      <c r="P26" s="4">
        <f t="shared" si="19"/>
        <v>0.16110257519939974</v>
      </c>
      <c r="Q26" s="4">
        <f t="shared" si="19"/>
        <v>0.11661621785224408</v>
      </c>
      <c r="R26" s="4">
        <f t="shared" si="19"/>
        <v>-2.2540652421597085E-2</v>
      </c>
      <c r="S26" s="4">
        <f t="shared" si="19"/>
        <v>-3.0342369130977098E-2</v>
      </c>
      <c r="T26" s="4">
        <f t="shared" si="19"/>
        <v>-0.13046341060584499</v>
      </c>
      <c r="U26" s="4">
        <f t="shared" si="19"/>
        <v>0.16353356505279848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46</v>
      </c>
      <c r="D27" s="3">
        <f>IFERROR(D4/D21,"")</f>
        <v>1.6022626743790406E-2</v>
      </c>
      <c r="H27" s="3">
        <f t="shared" ref="H27:Z27" si="20">IFERROR(H4/H21,"")</f>
        <v>6.4090506975161624E-2</v>
      </c>
      <c r="I27" s="3">
        <f t="shared" si="20"/>
        <v>6.3747124872405581E-2</v>
      </c>
      <c r="J27" s="3">
        <f t="shared" si="20"/>
        <v>6.7577665799739922E-2</v>
      </c>
      <c r="K27" s="3">
        <f t="shared" si="20"/>
        <v>6.6752485151609878E-2</v>
      </c>
      <c r="L27" s="3">
        <f t="shared" si="20"/>
        <v>0.25327911847452328</v>
      </c>
      <c r="M27" s="3">
        <f t="shared" si="20"/>
        <v>0.12481144107533604</v>
      </c>
      <c r="N27" s="3">
        <f t="shared" si="20"/>
        <v>7.9238574554548302E-2</v>
      </c>
      <c r="O27" s="3">
        <f t="shared" si="20"/>
        <v>0.10806983432322601</v>
      </c>
      <c r="P27" s="3">
        <f t="shared" si="20"/>
        <v>0.11315257893091592</v>
      </c>
      <c r="Q27" s="3">
        <f t="shared" si="20"/>
        <v>0.10185473585495468</v>
      </c>
      <c r="R27" s="3">
        <f t="shared" si="20"/>
        <v>7.8907127227258525E-2</v>
      </c>
      <c r="S27" s="3">
        <f t="shared" si="20"/>
        <v>8.3916098780869017E-2</v>
      </c>
      <c r="T27" s="3">
        <f t="shared" si="20"/>
        <v>0.10395261019068459</v>
      </c>
      <c r="U27" s="3">
        <f t="shared" si="20"/>
        <v>0.10269277899343544</v>
      </c>
      <c r="V27" s="3">
        <f t="shared" si="20"/>
        <v>0.11636414504532666</v>
      </c>
      <c r="W27" s="3">
        <f t="shared" si="20"/>
        <v>0.12464535792435136</v>
      </c>
      <c r="X27" s="3">
        <f t="shared" si="20"/>
        <v>771.78283838699599</v>
      </c>
      <c r="Y27" s="3">
        <f t="shared" si="20"/>
        <v>842.0762738355736</v>
      </c>
      <c r="Z27" s="3">
        <f t="shared" si="20"/>
        <v>565.56742732103783</v>
      </c>
    </row>
    <row r="28" spans="1:26" ht="15.5" x14ac:dyDescent="0.35">
      <c r="C28" t="s">
        <v>47</v>
      </c>
      <c r="D28" s="4">
        <f>IFERROR(_xlfn.RRI(5,I27,D27),"")</f>
        <v>-0.24132701000736656</v>
      </c>
      <c r="H28" s="4">
        <f t="shared" ref="H28:Z28" si="21">IFERROR(_xlfn.RRI(5,M27,H27),"")</f>
        <v>-0.12479888579908727</v>
      </c>
      <c r="I28" s="4">
        <f t="shared" si="21"/>
        <v>-4.2574942523817993E-2</v>
      </c>
      <c r="J28" s="4">
        <f t="shared" si="21"/>
        <v>-8.9626221569841347E-2</v>
      </c>
      <c r="K28" s="4">
        <f t="shared" si="21"/>
        <v>-0.10016973449555555</v>
      </c>
      <c r="L28" s="4">
        <f t="shared" si="21"/>
        <v>0.19984081659005981</v>
      </c>
      <c r="M28" s="4">
        <f t="shared" si="21"/>
        <v>9.6043101749799575E-2</v>
      </c>
      <c r="N28" s="4">
        <f t="shared" si="21"/>
        <v>-1.1405309241730333E-2</v>
      </c>
      <c r="O28" s="4">
        <f t="shared" si="21"/>
        <v>7.7987547415769853E-3</v>
      </c>
      <c r="P28" s="4">
        <f t="shared" si="21"/>
        <v>1.9588456878395499E-2</v>
      </c>
      <c r="Q28" s="4">
        <f t="shared" si="21"/>
        <v>-2.6283770365498005E-2</v>
      </c>
      <c r="R28" s="4">
        <f t="shared" si="21"/>
        <v>-8.7384113278721864E-2</v>
      </c>
      <c r="S28" s="4">
        <f t="shared" si="21"/>
        <v>-0.83883525934651848</v>
      </c>
      <c r="T28" s="4">
        <f t="shared" si="21"/>
        <v>-0.83469088777812495</v>
      </c>
      <c r="U28" s="4">
        <f t="shared" si="21"/>
        <v>-0.82142892895632236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48</v>
      </c>
      <c r="H29" s="4">
        <f t="shared" ref="H29:Z29" si="22">IFERROR(((H25-I25)/I25)*100%,"")</f>
        <v>-0.70717131474103589</v>
      </c>
      <c r="I29" s="4">
        <f t="shared" si="22"/>
        <v>-0.64703566205422436</v>
      </c>
      <c r="J29" s="4">
        <f t="shared" si="22"/>
        <v>-9.1591936843718913E-2</v>
      </c>
      <c r="K29" s="4">
        <f t="shared" si="22"/>
        <v>-0.32485252009521509</v>
      </c>
      <c r="L29" s="4">
        <f t="shared" si="22"/>
        <v>1.7760007661367552</v>
      </c>
      <c r="M29" s="4">
        <f t="shared" si="22"/>
        <v>5.2377538829151744</v>
      </c>
      <c r="N29" s="4">
        <f t="shared" si="22"/>
        <v>-0.62541955694786311</v>
      </c>
      <c r="O29" s="4">
        <f t="shared" si="22"/>
        <v>-3.9389542694395249E-2</v>
      </c>
      <c r="P29" s="4">
        <f t="shared" si="22"/>
        <v>-7.98101171932947E-2</v>
      </c>
      <c r="Q29" s="4">
        <f t="shared" si="22"/>
        <v>0.45259301824450504</v>
      </c>
      <c r="R29" s="4">
        <f t="shared" si="22"/>
        <v>1.1814478219993734</v>
      </c>
      <c r="S29" s="4">
        <f t="shared" si="22"/>
        <v>-7.9076479076479037E-2</v>
      </c>
      <c r="T29" s="4">
        <f t="shared" si="22"/>
        <v>-0.21410750737128609</v>
      </c>
      <c r="U29" s="4">
        <f t="shared" si="22"/>
        <v>-0.24309012875536476</v>
      </c>
      <c r="V29" s="4">
        <f t="shared" si="22"/>
        <v>-0.25334871499070694</v>
      </c>
      <c r="W29" s="4">
        <f t="shared" si="22"/>
        <v>1.0957689724647415</v>
      </c>
      <c r="X29" s="4">
        <f t="shared" si="22"/>
        <v>-0.46596370418190947</v>
      </c>
      <c r="Y29" s="4">
        <f t="shared" si="22"/>
        <v>2.3714631197097944</v>
      </c>
      <c r="Z29" s="4" t="str">
        <f t="shared" si="22"/>
        <v/>
      </c>
    </row>
    <row r="30" spans="1:26" ht="15.5" x14ac:dyDescent="0.35">
      <c r="C30" t="s">
        <v>49</v>
      </c>
      <c r="H30" s="4">
        <f t="shared" ref="H30:Z30" si="23">IFERROR(((H27-I27)/I27)*100%,"")</f>
        <v>5.3866288627659169E-3</v>
      </c>
      <c r="I30" s="4">
        <f t="shared" si="23"/>
        <v>-5.6683534152922516E-2</v>
      </c>
      <c r="J30" s="4">
        <f t="shared" si="23"/>
        <v>1.2361796662039981E-2</v>
      </c>
      <c r="K30" s="4">
        <f t="shared" si="23"/>
        <v>-0.73644694614520967</v>
      </c>
      <c r="L30" s="4">
        <f t="shared" si="23"/>
        <v>1.0292940798724077</v>
      </c>
      <c r="M30" s="4">
        <f t="shared" si="23"/>
        <v>0.57513486047651075</v>
      </c>
      <c r="N30" s="4">
        <f t="shared" si="23"/>
        <v>-0.26678360292888303</v>
      </c>
      <c r="O30" s="4">
        <f t="shared" si="23"/>
        <v>-4.4919388101557343E-2</v>
      </c>
      <c r="P30" s="4">
        <f t="shared" si="23"/>
        <v>0.11092113666712396</v>
      </c>
      <c r="Q30" s="4">
        <f t="shared" si="23"/>
        <v>0.29081794552734502</v>
      </c>
      <c r="R30" s="4">
        <f t="shared" si="23"/>
        <v>-5.9690233773741927E-2</v>
      </c>
      <c r="S30" s="4">
        <f t="shared" si="23"/>
        <v>-0.19274659263544966</v>
      </c>
      <c r="T30" s="4">
        <f t="shared" si="23"/>
        <v>1.2267962846050589E-2</v>
      </c>
      <c r="U30" s="4">
        <f t="shared" si="23"/>
        <v>-0.11748778841253797</v>
      </c>
      <c r="V30" s="4">
        <f t="shared" si="23"/>
        <v>-6.643819727366547E-2</v>
      </c>
      <c r="W30" s="4">
        <f t="shared" si="23"/>
        <v>-0.99983849685206161</v>
      </c>
      <c r="X30" s="4">
        <f t="shared" si="23"/>
        <v>-8.3476328252781673E-2</v>
      </c>
      <c r="Y30" s="4">
        <f t="shared" si="23"/>
        <v>0.48890518293158125</v>
      </c>
      <c r="Z30" s="4" t="str">
        <f t="shared" si="23"/>
        <v/>
      </c>
    </row>
    <row r="32" spans="1:2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2831.8</v>
      </c>
      <c r="H32" s="3">
        <f>IFERROR(INDEX(D32:G32,COUNT(D32:G32)),"")</f>
        <v>2831.8</v>
      </c>
      <c r="I32" s="3">
        <f t="shared" ref="I32:Z32" si="24">IFERROR(INDEX(I51:I500,MATCH($C$32,$C$51:$C$500,0)),"")</f>
        <v>2551.79</v>
      </c>
      <c r="J32" s="3">
        <f t="shared" si="24"/>
        <v>2587.9899999999998</v>
      </c>
      <c r="K32" s="3">
        <f t="shared" si="24"/>
        <v>3269.03</v>
      </c>
      <c r="L32" s="3">
        <f t="shared" si="24"/>
        <v>2936.77</v>
      </c>
      <c r="M32" s="3">
        <f t="shared" si="24"/>
        <v>1846.59</v>
      </c>
      <c r="N32" s="3">
        <f t="shared" si="24"/>
        <v>1636.93</v>
      </c>
      <c r="O32" s="3">
        <f t="shared" si="24"/>
        <v>1621.08</v>
      </c>
      <c r="P32" s="3">
        <f t="shared" si="24"/>
        <v>1652.64</v>
      </c>
      <c r="Q32" s="3">
        <f t="shared" si="24"/>
        <v>1469.02</v>
      </c>
      <c r="R32" s="3">
        <f t="shared" si="24"/>
        <v>1321.7</v>
      </c>
      <c r="S32" s="3">
        <f t="shared" si="24"/>
        <v>1236.01</v>
      </c>
      <c r="T32" s="3">
        <f t="shared" si="24"/>
        <v>1076.01</v>
      </c>
      <c r="U32" s="3">
        <f t="shared" si="24"/>
        <v>1031.48</v>
      </c>
      <c r="V32" s="3">
        <f t="shared" si="24"/>
        <v>773.63</v>
      </c>
      <c r="W32" s="3">
        <f t="shared" si="24"/>
        <v>690.57</v>
      </c>
      <c r="X32" s="3">
        <f t="shared" si="24"/>
        <v>580.77</v>
      </c>
      <c r="Y32" s="3">
        <f t="shared" si="24"/>
        <v>545.39</v>
      </c>
      <c r="Z32" s="3">
        <f t="shared" si="24"/>
        <v>437.98</v>
      </c>
    </row>
    <row r="33" spans="1:2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0.91</v>
      </c>
      <c r="H33" s="3">
        <f>IFERROR(INDEX(D33:G33,COUNT(D33:G33)),"")</f>
        <v>0.91</v>
      </c>
      <c r="I33" s="3">
        <f t="shared" ref="I33:Z33" si="25">IFERROR(INDEX(I51:I500,MATCH($C$33,$C$51:$C$500,0)),"")</f>
        <v>0.71</v>
      </c>
      <c r="J33" s="3">
        <f t="shared" si="25"/>
        <v>0.94</v>
      </c>
      <c r="K33" s="3">
        <f t="shared" si="25"/>
        <v>0.73</v>
      </c>
      <c r="L33" s="3">
        <f t="shared" si="25"/>
        <v>1.31</v>
      </c>
      <c r="M33" s="3">
        <f t="shared" si="25"/>
        <v>1.22</v>
      </c>
      <c r="N33" s="3">
        <f t="shared" si="25"/>
        <v>0.87</v>
      </c>
      <c r="O33" s="3">
        <f t="shared" si="25"/>
        <v>0.96</v>
      </c>
      <c r="P33" s="3">
        <f t="shared" si="25"/>
        <v>0.74</v>
      </c>
      <c r="Q33" s="3">
        <f t="shared" si="25"/>
        <v>1.27</v>
      </c>
      <c r="R33" s="3">
        <f t="shared" si="25"/>
        <v>1.28</v>
      </c>
      <c r="S33" s="3">
        <f t="shared" si="25"/>
        <v>0.42</v>
      </c>
      <c r="T33" s="3">
        <f t="shared" si="25"/>
        <v>0.97</v>
      </c>
      <c r="U33" s="3">
        <f t="shared" si="25"/>
        <v>1.06</v>
      </c>
      <c r="V33" s="3">
        <f t="shared" si="25"/>
        <v>2.06</v>
      </c>
      <c r="W33" s="3">
        <f t="shared" si="25"/>
        <v>2.56</v>
      </c>
      <c r="X33" s="3">
        <f t="shared" si="25"/>
        <v>4.3899999999999997</v>
      </c>
      <c r="Y33" s="3">
        <f t="shared" si="25"/>
        <v>3.17</v>
      </c>
      <c r="Z33" s="3">
        <f t="shared" si="25"/>
        <v>1.1100000000000001</v>
      </c>
    </row>
    <row r="34" spans="1:2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35.1</v>
      </c>
      <c r="H34" s="3">
        <f>IFERROR(INDEX(D34:G34,COUNT(D34:G34)),"")</f>
        <v>35.1</v>
      </c>
      <c r="I34" s="3">
        <f t="shared" ref="I34:Z34" si="26">IFERROR(INDEX(I51:I500,MATCH($C$34,$C$51:$C$500,0)),"")</f>
        <v>7.21</v>
      </c>
      <c r="J34" s="3">
        <f t="shared" si="26"/>
        <v>3.42</v>
      </c>
      <c r="K34" s="3">
        <f t="shared" si="26"/>
        <v>3.04</v>
      </c>
      <c r="L34" s="3">
        <f t="shared" si="26"/>
        <v>3.32</v>
      </c>
      <c r="M34" s="3">
        <f t="shared" si="26"/>
        <v>5.39</v>
      </c>
      <c r="N34" s="3">
        <f t="shared" si="26"/>
        <v>21.36</v>
      </c>
      <c r="O34" s="3">
        <f t="shared" si="26"/>
        <v>8.6999999999999993</v>
      </c>
      <c r="P34" s="3">
        <f t="shared" si="26"/>
        <v>6.53</v>
      </c>
      <c r="Q34" s="3">
        <f t="shared" si="26"/>
        <v>9.1999999999999993</v>
      </c>
      <c r="R34" s="3">
        <f t="shared" si="26"/>
        <v>12.17</v>
      </c>
      <c r="S34" s="3">
        <f t="shared" si="26"/>
        <v>8.07</v>
      </c>
      <c r="T34" s="3">
        <f t="shared" si="26"/>
        <v>15.01</v>
      </c>
      <c r="U34" s="3">
        <f t="shared" si="26"/>
        <v>12.36</v>
      </c>
      <c r="V34" s="3">
        <f t="shared" si="26"/>
        <v>13.65</v>
      </c>
      <c r="W34" s="3">
        <f t="shared" si="26"/>
        <v>11.34</v>
      </c>
      <c r="X34" s="3">
        <f t="shared" si="26"/>
        <v>34.25</v>
      </c>
      <c r="Y34" s="3">
        <f t="shared" si="26"/>
        <v>12.41</v>
      </c>
      <c r="Z34" s="3">
        <f t="shared" si="26"/>
        <v>11.73</v>
      </c>
    </row>
    <row r="35" spans="1:2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9.5500000000000007</v>
      </c>
      <c r="H35" s="3">
        <f>IFERROR(INDEX(D35:G35,COUNT(D35:G35)),"")</f>
        <v>9.5500000000000007</v>
      </c>
      <c r="I35" s="3">
        <f t="shared" ref="I35:Z35" si="27">IFERROR(INDEX(I51:I500,MATCH($C$35,$C$51:$C$500,0)),"")</f>
        <v>1.72</v>
      </c>
      <c r="J35" s="3">
        <f t="shared" si="27"/>
        <v>2.27</v>
      </c>
      <c r="K35" s="3">
        <f t="shared" si="27"/>
        <v>2.34</v>
      </c>
      <c r="L35" s="3">
        <f t="shared" si="27"/>
        <v>1.02</v>
      </c>
      <c r="M35" s="3">
        <f t="shared" si="27"/>
        <v>1.26</v>
      </c>
      <c r="N35" s="3">
        <f t="shared" si="27"/>
        <v>1.24</v>
      </c>
      <c r="O35" s="3">
        <f t="shared" si="27"/>
        <v>1.02</v>
      </c>
      <c r="P35" s="3">
        <f t="shared" si="27"/>
        <v>0.75</v>
      </c>
      <c r="Q35" s="3">
        <f t="shared" si="27"/>
        <v>1.36</v>
      </c>
      <c r="R35" s="3">
        <f t="shared" si="27"/>
        <v>1.61</v>
      </c>
      <c r="S35" s="3">
        <f t="shared" si="27"/>
        <v>0.46</v>
      </c>
      <c r="T35" s="3">
        <f t="shared" si="27"/>
        <v>0.8</v>
      </c>
      <c r="U35" s="3">
        <f t="shared" si="27"/>
        <v>0.87</v>
      </c>
      <c r="V35" s="3">
        <f t="shared" si="27"/>
        <v>1.41</v>
      </c>
      <c r="W35" s="3">
        <f t="shared" si="27"/>
        <v>1.57</v>
      </c>
      <c r="X35" s="3">
        <f t="shared" si="27"/>
        <v>3.3</v>
      </c>
      <c r="Y35" s="3">
        <f t="shared" si="27"/>
        <v>2.0499999999999998</v>
      </c>
      <c r="Z35" s="3">
        <f t="shared" si="27"/>
        <v>0.86</v>
      </c>
    </row>
    <row r="36" spans="1:26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Z36" si="28">IFERROR(INDEX(H51:H500,MATCH($C$36,$C$51:$C$500,0)),"")</f>
        <v>0.89590000000000003</v>
      </c>
      <c r="I36" s="4">
        <f t="shared" si="28"/>
        <v>1.0493999999999999</v>
      </c>
      <c r="J36" s="4">
        <f t="shared" si="28"/>
        <v>0.36749999999999999</v>
      </c>
      <c r="K36" s="4">
        <f t="shared" si="28"/>
        <v>2.1712000000000002</v>
      </c>
      <c r="L36" s="4">
        <f t="shared" si="28"/>
        <v>0.40810000000000002</v>
      </c>
      <c r="M36" s="4">
        <f t="shared" si="28"/>
        <v>0.69430000000000003</v>
      </c>
      <c r="N36" s="4">
        <f t="shared" si="28"/>
        <v>0.95189999999999997</v>
      </c>
      <c r="O36" s="4">
        <f t="shared" si="28"/>
        <v>0.58860000000000001</v>
      </c>
      <c r="P36" s="4">
        <f t="shared" si="28"/>
        <v>0.4607</v>
      </c>
      <c r="Q36" s="4">
        <f t="shared" si="28"/>
        <v>0.51259999999999994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Z37" si="29">IFERROR(INDEX(H51:H500,MATCH($C$37,$C$51:$C$500,0)),"")</f>
        <v>263.39999999999998</v>
      </c>
      <c r="I37" s="3">
        <f t="shared" si="29"/>
        <v>263.39999999999998</v>
      </c>
      <c r="J37" s="3">
        <f t="shared" si="29"/>
        <v>273.52999999999997</v>
      </c>
      <c r="K37" s="3">
        <f t="shared" si="29"/>
        <v>1767.47</v>
      </c>
      <c r="L37" s="3">
        <f t="shared" si="29"/>
        <v>492.06</v>
      </c>
      <c r="M37" s="3">
        <f t="shared" si="29"/>
        <v>301.55</v>
      </c>
      <c r="N37" s="3">
        <f t="shared" si="29"/>
        <v>66.28</v>
      </c>
      <c r="O37" s="3">
        <f t="shared" si="29"/>
        <v>109.41</v>
      </c>
      <c r="P37" s="3">
        <f t="shared" si="29"/>
        <v>89.15</v>
      </c>
      <c r="Q37" s="3">
        <f t="shared" si="29"/>
        <v>107.81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  <c r="Q50" t="s">
        <v>907</v>
      </c>
      <c r="R50" t="s">
        <v>1142</v>
      </c>
      <c r="S50" t="s">
        <v>1143</v>
      </c>
      <c r="T50" t="s">
        <v>1144</v>
      </c>
      <c r="U50" t="s">
        <v>1145</v>
      </c>
      <c r="V50" t="s">
        <v>1146</v>
      </c>
      <c r="W50" t="s">
        <v>1147</v>
      </c>
      <c r="X50" t="s">
        <v>1148</v>
      </c>
      <c r="Y50" t="s">
        <v>1149</v>
      </c>
      <c r="Z50" t="s">
        <v>1150</v>
      </c>
    </row>
    <row r="51" spans="2:26" ht="15.5" x14ac:dyDescent="0.35">
      <c r="B51" t="s">
        <v>71</v>
      </c>
      <c r="C51" t="s">
        <v>5</v>
      </c>
      <c r="D51" s="5">
        <v>470905000</v>
      </c>
      <c r="E51" s="5">
        <v>525350000</v>
      </c>
      <c r="F51" s="5">
        <v>490488000</v>
      </c>
      <c r="G51" s="5">
        <v>476071000</v>
      </c>
      <c r="I51" s="5">
        <v>1873528000</v>
      </c>
      <c r="J51" s="5">
        <v>2078689000</v>
      </c>
      <c r="K51" s="5">
        <v>2135412000</v>
      </c>
      <c r="L51" s="5">
        <v>8102399000</v>
      </c>
      <c r="M51" s="5">
        <v>3992718000</v>
      </c>
      <c r="N51" s="5">
        <v>2534842000</v>
      </c>
      <c r="O51" s="5">
        <v>3457154000</v>
      </c>
      <c r="P51" s="5">
        <v>3619751000</v>
      </c>
      <c r="Q51" s="5">
        <v>3258333000</v>
      </c>
      <c r="R51" s="5">
        <v>2524239000</v>
      </c>
      <c r="S51" s="5">
        <v>2684476000</v>
      </c>
      <c r="T51" s="5">
        <v>3325444000</v>
      </c>
      <c r="U51" s="5">
        <v>3285142000</v>
      </c>
      <c r="V51" s="5">
        <v>3722489000</v>
      </c>
      <c r="W51" s="5">
        <v>3987405000</v>
      </c>
      <c r="X51" s="5">
        <v>24689333000000</v>
      </c>
      <c r="Y51" s="5">
        <v>26938020000000</v>
      </c>
      <c r="Z51" s="5">
        <v>18092502000000</v>
      </c>
    </row>
    <row r="52" spans="2:26" ht="15.5" x14ac:dyDescent="0.35">
      <c r="C52" t="s">
        <v>72</v>
      </c>
      <c r="D52" s="5">
        <v>-292349000</v>
      </c>
      <c r="E52" s="5">
        <v>-352235000</v>
      </c>
      <c r="F52" s="5">
        <v>-311237000</v>
      </c>
      <c r="G52" s="5">
        <v>-302136000</v>
      </c>
      <c r="I52" s="5">
        <v>-1236892000</v>
      </c>
      <c r="J52" s="5">
        <v>-1204690000</v>
      </c>
      <c r="K52" s="5">
        <v>-1267731000</v>
      </c>
      <c r="L52" s="5">
        <v>-3449427000</v>
      </c>
      <c r="M52" s="5">
        <v>-2222972000</v>
      </c>
      <c r="N52" s="5">
        <v>-1958113000</v>
      </c>
      <c r="O52" s="5">
        <v>-2492563000</v>
      </c>
      <c r="P52" s="5">
        <v>-2409544000</v>
      </c>
      <c r="Q52" s="5">
        <v>-2116831000</v>
      </c>
      <c r="R52" s="5">
        <v>-1838963000</v>
      </c>
      <c r="S52" s="5">
        <v>-2141176000</v>
      </c>
      <c r="T52" s="5">
        <v>-2605444000</v>
      </c>
      <c r="U52" s="5">
        <v>-2545956000</v>
      </c>
      <c r="V52" s="5">
        <v>-2679867000</v>
      </c>
      <c r="W52" s="5">
        <v>-2559012000</v>
      </c>
      <c r="X52" s="5">
        <v>-16957291000000</v>
      </c>
      <c r="Y52" s="5">
        <v>-15900123000000</v>
      </c>
      <c r="Z52" s="5">
        <v>-13149270000000</v>
      </c>
    </row>
    <row r="53" spans="2:26" ht="15.5" x14ac:dyDescent="0.35">
      <c r="C53" t="s">
        <v>73</v>
      </c>
      <c r="D53" s="5">
        <v>178556000</v>
      </c>
      <c r="E53" s="5">
        <v>173115000</v>
      </c>
      <c r="F53" s="5">
        <v>179251000</v>
      </c>
      <c r="G53" s="5">
        <v>173935000</v>
      </c>
      <c r="I53" s="5">
        <v>636636000</v>
      </c>
      <c r="J53" s="5">
        <v>873999000</v>
      </c>
      <c r="K53" s="5">
        <v>867681000</v>
      </c>
      <c r="L53" s="5">
        <v>4652972000</v>
      </c>
      <c r="M53" s="5">
        <v>1769746000</v>
      </c>
      <c r="N53" s="5">
        <v>576729000</v>
      </c>
      <c r="O53" s="5">
        <v>964591000</v>
      </c>
      <c r="P53" s="5">
        <v>1210207000</v>
      </c>
      <c r="Q53" s="5">
        <v>1141502000</v>
      </c>
      <c r="R53" s="5">
        <v>685276000</v>
      </c>
      <c r="S53" s="5">
        <v>543300000</v>
      </c>
      <c r="T53" s="5">
        <v>720000000</v>
      </c>
      <c r="U53" s="5">
        <v>739186000</v>
      </c>
      <c r="V53" s="5">
        <v>1042622000</v>
      </c>
      <c r="W53" s="5">
        <v>1428393000</v>
      </c>
      <c r="X53" s="5">
        <v>7732042000000</v>
      </c>
      <c r="Y53" s="5">
        <v>11037897000000</v>
      </c>
      <c r="Z53" s="5">
        <v>4943232000000</v>
      </c>
    </row>
    <row r="54" spans="2:26" ht="15.5" x14ac:dyDescent="0.35">
      <c r="C54" t="s">
        <v>74</v>
      </c>
      <c r="D54" s="5">
        <v>-36925000</v>
      </c>
      <c r="E54" s="5">
        <v>-11361000</v>
      </c>
      <c r="F54" s="5">
        <v>-26755000</v>
      </c>
      <c r="G54" s="5">
        <v>-47134000</v>
      </c>
      <c r="I54" s="5">
        <v>-119061000</v>
      </c>
      <c r="J54" s="5">
        <v>-162598000</v>
      </c>
      <c r="K54" s="5">
        <v>-102746000</v>
      </c>
      <c r="L54" s="5">
        <v>-344625000</v>
      </c>
      <c r="M54" s="5">
        <v>-241467000</v>
      </c>
      <c r="N54" s="5">
        <v>-291832000</v>
      </c>
      <c r="O54" s="5">
        <v>-347049000</v>
      </c>
      <c r="P54" s="5">
        <v>-318295000</v>
      </c>
      <c r="Q54" s="5">
        <v>-189677000</v>
      </c>
      <c r="R54" s="5">
        <v>-97658000</v>
      </c>
      <c r="S54" s="5">
        <v>-211419000</v>
      </c>
      <c r="T54" s="5">
        <v>-226447000</v>
      </c>
      <c r="U54" s="5">
        <v>-204901000</v>
      </c>
      <c r="V54" s="5">
        <v>-206238000</v>
      </c>
      <c r="W54" s="5">
        <v>-144822000</v>
      </c>
      <c r="X54" s="5">
        <v>-957764000000</v>
      </c>
      <c r="Y54" s="5">
        <v>-1109450000000</v>
      </c>
      <c r="Z54" s="5">
        <v>-731374000000</v>
      </c>
    </row>
    <row r="55" spans="2:26" ht="15.5" x14ac:dyDescent="0.35">
      <c r="C55" t="s">
        <v>76</v>
      </c>
      <c r="D55" s="5">
        <v>-32236000</v>
      </c>
      <c r="E55" s="5">
        <v>-19769000</v>
      </c>
      <c r="F55" s="5">
        <v>-27035000</v>
      </c>
      <c r="G55" s="5">
        <v>-29500000</v>
      </c>
      <c r="I55" s="5">
        <v>-107149000</v>
      </c>
      <c r="J55" s="5">
        <v>-140357000</v>
      </c>
      <c r="K55" s="5">
        <v>-93945000</v>
      </c>
      <c r="L55" s="5">
        <v>-375490000</v>
      </c>
      <c r="M55" s="5">
        <v>-185045000</v>
      </c>
      <c r="N55" s="5">
        <v>-165381000</v>
      </c>
      <c r="O55" s="5">
        <v>-232585000</v>
      </c>
      <c r="P55" s="5">
        <v>-193998000</v>
      </c>
      <c r="Q55" s="5">
        <v>-183651000</v>
      </c>
      <c r="R55" s="5">
        <v>-151175000</v>
      </c>
      <c r="S55" s="5">
        <v>-133010000</v>
      </c>
      <c r="T55" s="5">
        <v>-159734000</v>
      </c>
      <c r="U55" s="5">
        <v>-173089000</v>
      </c>
      <c r="V55" s="5">
        <v>-173067000</v>
      </c>
    </row>
    <row r="56" spans="2:26" ht="15.5" x14ac:dyDescent="0.35">
      <c r="C56" t="s">
        <v>75</v>
      </c>
      <c r="W56" s="5">
        <v>-66081000</v>
      </c>
      <c r="X56" s="5">
        <v>-497646000000</v>
      </c>
      <c r="Y56" s="5">
        <v>-637457000000</v>
      </c>
      <c r="Z56" s="5">
        <v>-528316000000</v>
      </c>
    </row>
    <row r="57" spans="2:26" ht="15.5" x14ac:dyDescent="0.35">
      <c r="C57" t="s">
        <v>77</v>
      </c>
      <c r="W57" s="5">
        <v>-78741000</v>
      </c>
      <c r="X57" s="5">
        <v>-460118000000</v>
      </c>
      <c r="Y57" s="5">
        <v>-471993000000</v>
      </c>
      <c r="Z57" s="5">
        <v>-203058000000</v>
      </c>
    </row>
    <row r="58" spans="2:26" ht="15.5" x14ac:dyDescent="0.35">
      <c r="C58" t="s">
        <v>78</v>
      </c>
      <c r="D58" s="5">
        <v>16081000</v>
      </c>
      <c r="E58" s="5">
        <v>11104000</v>
      </c>
      <c r="F58" s="5">
        <v>10490000</v>
      </c>
      <c r="G58" s="5">
        <v>8260000</v>
      </c>
      <c r="I58" s="5">
        <v>38977000</v>
      </c>
      <c r="J58" s="5">
        <v>179566000</v>
      </c>
      <c r="K58" s="5">
        <v>214622000</v>
      </c>
      <c r="L58" s="5">
        <v>338004000</v>
      </c>
      <c r="M58" s="5">
        <v>97279000</v>
      </c>
      <c r="N58" s="5">
        <v>12529000</v>
      </c>
      <c r="O58" s="5">
        <v>32850000</v>
      </c>
      <c r="P58" s="5">
        <v>57761000</v>
      </c>
      <c r="Q58" s="5">
        <v>52838000</v>
      </c>
      <c r="R58" s="5">
        <v>7260000</v>
      </c>
      <c r="S58" s="5">
        <v>-2486000</v>
      </c>
      <c r="T58" s="5">
        <v>2812000</v>
      </c>
      <c r="U58" s="5">
        <v>-689000</v>
      </c>
      <c r="V58" s="5">
        <v>-2040000</v>
      </c>
      <c r="W58" s="5">
        <v>1721000</v>
      </c>
    </row>
    <row r="59" spans="2:26" ht="15.5" x14ac:dyDescent="0.35">
      <c r="C59" t="s">
        <v>79</v>
      </c>
      <c r="D59" s="5">
        <v>141631000</v>
      </c>
      <c r="E59" s="5">
        <v>161754000</v>
      </c>
      <c r="F59" s="5">
        <v>152496000</v>
      </c>
      <c r="G59" s="5">
        <v>126801000</v>
      </c>
      <c r="I59" s="5">
        <v>517575000</v>
      </c>
      <c r="J59" s="5">
        <v>711401000</v>
      </c>
      <c r="K59" s="5">
        <v>764935000</v>
      </c>
      <c r="L59" s="5">
        <v>4308347000</v>
      </c>
      <c r="M59" s="5">
        <v>1528279000</v>
      </c>
      <c r="N59" s="5">
        <v>284897000</v>
      </c>
      <c r="O59" s="5">
        <v>617542000</v>
      </c>
      <c r="P59" s="5">
        <v>891912000</v>
      </c>
      <c r="Q59" s="5">
        <v>951825000</v>
      </c>
      <c r="R59" s="5">
        <v>587618000</v>
      </c>
      <c r="S59" s="5">
        <v>331881000</v>
      </c>
      <c r="T59" s="5">
        <v>493553000</v>
      </c>
      <c r="U59" s="5">
        <v>534285000</v>
      </c>
      <c r="V59" s="5">
        <v>836384000</v>
      </c>
      <c r="W59" s="5">
        <v>1283571000</v>
      </c>
      <c r="X59" s="5">
        <v>6774278000000</v>
      </c>
      <c r="Y59" s="5">
        <v>9928447000000</v>
      </c>
      <c r="Z59" s="5">
        <v>4211858000000</v>
      </c>
    </row>
    <row r="60" spans="2:26" ht="15.5" x14ac:dyDescent="0.35">
      <c r="C60" t="s">
        <v>80</v>
      </c>
      <c r="D60" s="5">
        <v>38681000</v>
      </c>
      <c r="E60" s="5">
        <v>29526000</v>
      </c>
      <c r="F60" s="5">
        <v>19860000</v>
      </c>
      <c r="G60" s="5">
        <v>16135000</v>
      </c>
      <c r="I60" s="5">
        <v>94886000</v>
      </c>
      <c r="J60" s="5">
        <v>98419000</v>
      </c>
      <c r="K60" s="5">
        <v>53653000</v>
      </c>
      <c r="L60" s="5">
        <v>167872000</v>
      </c>
      <c r="M60" s="5">
        <v>-42028000</v>
      </c>
      <c r="N60" s="5">
        <v>-62732000</v>
      </c>
      <c r="O60" s="5">
        <v>41561000</v>
      </c>
      <c r="P60" s="5">
        <v>-70914000</v>
      </c>
      <c r="Q60" s="5">
        <v>-22294000</v>
      </c>
      <c r="R60" s="5">
        <v>-41098000</v>
      </c>
      <c r="S60" s="5">
        <v>-51908000</v>
      </c>
      <c r="T60" s="5">
        <v>-168193000</v>
      </c>
      <c r="U60" s="5">
        <v>-115001000</v>
      </c>
      <c r="V60" s="5">
        <v>-122660000</v>
      </c>
      <c r="W60" s="5">
        <v>-280960000</v>
      </c>
      <c r="X60" s="5">
        <v>-1724360000000</v>
      </c>
      <c r="Y60" s="5">
        <v>-1350066000000</v>
      </c>
      <c r="Z60" s="5">
        <v>-1287154000000</v>
      </c>
    </row>
    <row r="61" spans="2:26" ht="15.5" x14ac:dyDescent="0.35">
      <c r="C61" t="s">
        <v>26</v>
      </c>
      <c r="D61" s="5">
        <v>-1745000</v>
      </c>
      <c r="E61" s="5">
        <v>-2033000</v>
      </c>
      <c r="F61" s="5">
        <v>-6767000</v>
      </c>
      <c r="G61" s="5">
        <v>-4241000</v>
      </c>
      <c r="I61" s="5">
        <v>-18505000</v>
      </c>
      <c r="J61" s="5">
        <v>-54142000</v>
      </c>
      <c r="K61" s="5">
        <v>-64508000</v>
      </c>
      <c r="L61" s="5">
        <v>-89314000</v>
      </c>
      <c r="M61" s="5">
        <v>-83334000</v>
      </c>
      <c r="N61" s="5">
        <v>-89425000</v>
      </c>
      <c r="O61" s="5">
        <v>-66336000</v>
      </c>
      <c r="P61" s="5">
        <v>-65084000</v>
      </c>
      <c r="Q61" s="5">
        <v>-52994000</v>
      </c>
      <c r="R61" s="5">
        <v>-50006000</v>
      </c>
      <c r="S61" s="5">
        <v>-60762000</v>
      </c>
      <c r="T61" s="5">
        <v>-189717000</v>
      </c>
      <c r="U61" s="5">
        <v>-116582000</v>
      </c>
      <c r="V61" s="5">
        <v>-118347000</v>
      </c>
      <c r="W61" s="5">
        <v>-119758000</v>
      </c>
      <c r="X61" s="5">
        <v>-1048252000000</v>
      </c>
      <c r="Y61" s="5">
        <v>-915813000000</v>
      </c>
      <c r="Z61" s="5">
        <v>-616310000000</v>
      </c>
    </row>
    <row r="62" spans="2:26" ht="15.5" x14ac:dyDescent="0.35">
      <c r="C62" t="s">
        <v>366</v>
      </c>
      <c r="D62" s="5">
        <v>15175000</v>
      </c>
      <c r="E62" s="5">
        <v>17354000</v>
      </c>
      <c r="F62" s="5">
        <v>21111000</v>
      </c>
      <c r="G62" s="5">
        <v>26665000</v>
      </c>
      <c r="I62" s="5">
        <v>97534000</v>
      </c>
      <c r="J62" s="5">
        <v>119962000</v>
      </c>
      <c r="K62" s="5">
        <v>66102000</v>
      </c>
      <c r="L62" s="5">
        <v>47647000</v>
      </c>
      <c r="M62" s="5">
        <v>34003000</v>
      </c>
      <c r="N62" s="5">
        <v>35709000</v>
      </c>
      <c r="O62" s="5">
        <v>28256000</v>
      </c>
      <c r="P62" s="5">
        <v>23606000</v>
      </c>
      <c r="Q62" s="5">
        <v>18733000</v>
      </c>
      <c r="R62" s="5">
        <v>9092000</v>
      </c>
      <c r="S62" s="5">
        <v>11859000</v>
      </c>
      <c r="T62" s="5">
        <v>25260000</v>
      </c>
      <c r="U62" s="5">
        <v>16139000</v>
      </c>
      <c r="V62" s="5">
        <v>11119000</v>
      </c>
      <c r="W62" s="5">
        <v>6718000</v>
      </c>
      <c r="X62" s="5">
        <v>42377000000</v>
      </c>
      <c r="Y62" s="5">
        <v>68185000000</v>
      </c>
      <c r="Z62" s="5">
        <v>47933000000</v>
      </c>
    </row>
    <row r="63" spans="2:26" ht="15.5" x14ac:dyDescent="0.35">
      <c r="C63" t="s">
        <v>389</v>
      </c>
      <c r="D63" s="5">
        <v>25251000</v>
      </c>
      <c r="E63" s="5">
        <v>14205000</v>
      </c>
      <c r="F63" s="5">
        <v>5516000</v>
      </c>
      <c r="G63" s="5">
        <v>-6289000</v>
      </c>
      <c r="I63" s="5">
        <v>15857000</v>
      </c>
      <c r="J63" s="5">
        <v>32599000</v>
      </c>
      <c r="K63" s="5">
        <v>52059000</v>
      </c>
      <c r="L63" s="5">
        <v>209539000</v>
      </c>
      <c r="M63" s="5">
        <v>7303000</v>
      </c>
      <c r="N63" s="5">
        <v>-9016000</v>
      </c>
      <c r="O63" s="5">
        <v>79641000</v>
      </c>
      <c r="P63" s="5">
        <v>-29436000</v>
      </c>
      <c r="Q63" s="5">
        <v>11967000</v>
      </c>
      <c r="R63" s="5">
        <v>-184000</v>
      </c>
      <c r="S63" s="5">
        <v>-3005000</v>
      </c>
      <c r="T63" s="5">
        <v>-3736000</v>
      </c>
      <c r="U63" s="5">
        <v>-14558000</v>
      </c>
      <c r="V63" s="5">
        <v>-15432000</v>
      </c>
      <c r="W63" s="5">
        <v>-15555000</v>
      </c>
      <c r="X63" s="5">
        <v>-13485000000</v>
      </c>
      <c r="Y63" s="5">
        <v>-19000000</v>
      </c>
    </row>
    <row r="64" spans="2:26" ht="15.5" x14ac:dyDescent="0.35">
      <c r="C64" t="s">
        <v>481</v>
      </c>
      <c r="W64" s="5">
        <v>-2824000</v>
      </c>
      <c r="X64" s="5">
        <v>-51235000000</v>
      </c>
      <c r="Y64" s="5">
        <v>-6650000000</v>
      </c>
      <c r="Z64" s="5">
        <v>-3059000000</v>
      </c>
    </row>
    <row r="65" spans="3:26" ht="15.5" x14ac:dyDescent="0.35">
      <c r="C65" t="s">
        <v>637</v>
      </c>
      <c r="Z65" s="5">
        <v>95203000000</v>
      </c>
    </row>
    <row r="66" spans="3:26" ht="15.5" x14ac:dyDescent="0.35">
      <c r="C66" t="s">
        <v>390</v>
      </c>
      <c r="W66" s="5">
        <v>1992000</v>
      </c>
      <c r="X66" s="5">
        <v>-28286000000</v>
      </c>
      <c r="Y66" s="5">
        <v>100215000000</v>
      </c>
      <c r="Z66" s="5">
        <v>-455357000000</v>
      </c>
    </row>
    <row r="67" spans="3:26" ht="15.5" x14ac:dyDescent="0.35">
      <c r="C67" t="s">
        <v>81</v>
      </c>
      <c r="D67" s="5">
        <v>38681000</v>
      </c>
      <c r="E67" s="5">
        <v>29526000</v>
      </c>
      <c r="F67" s="5">
        <v>19860000</v>
      </c>
      <c r="G67" s="5">
        <v>16135000</v>
      </c>
      <c r="I67" s="5">
        <v>94886000</v>
      </c>
      <c r="J67" s="5">
        <v>98419000</v>
      </c>
      <c r="K67" s="5">
        <v>53653000</v>
      </c>
      <c r="L67" s="5">
        <v>167872000</v>
      </c>
      <c r="M67" s="5">
        <v>-42028000</v>
      </c>
      <c r="N67" s="5">
        <v>-62732000</v>
      </c>
      <c r="O67" s="5">
        <v>41561000</v>
      </c>
      <c r="P67" s="5">
        <v>-70914000</v>
      </c>
      <c r="Q67" s="5">
        <v>-22294000</v>
      </c>
      <c r="R67" s="5">
        <v>-41098000</v>
      </c>
      <c r="S67" s="5">
        <v>-51908000</v>
      </c>
      <c r="T67" s="5">
        <v>-168193000</v>
      </c>
      <c r="U67" s="5">
        <v>-115001000</v>
      </c>
      <c r="V67" s="5">
        <v>-122660000</v>
      </c>
      <c r="W67" s="5">
        <v>-280960000</v>
      </c>
      <c r="X67" s="5">
        <v>-1724360000000</v>
      </c>
      <c r="Y67" s="5">
        <v>-1350066000000</v>
      </c>
      <c r="Z67" s="5">
        <v>-1287154000000</v>
      </c>
    </row>
    <row r="68" spans="3:26" ht="15.5" x14ac:dyDescent="0.35">
      <c r="C68" t="s">
        <v>28</v>
      </c>
      <c r="D68" s="5">
        <v>180312000</v>
      </c>
      <c r="E68" s="5">
        <v>191280000</v>
      </c>
      <c r="F68" s="5">
        <v>172356000</v>
      </c>
      <c r="G68" s="5">
        <v>142936000</v>
      </c>
      <c r="I68" s="5">
        <v>612461000</v>
      </c>
      <c r="J68" s="5">
        <v>809820000</v>
      </c>
      <c r="K68" s="5">
        <v>818588000</v>
      </c>
      <c r="L68" s="5">
        <v>4476219000</v>
      </c>
      <c r="M68" s="5">
        <v>1486251000</v>
      </c>
      <c r="N68" s="5">
        <v>222165000</v>
      </c>
      <c r="O68" s="5">
        <v>659103000</v>
      </c>
      <c r="P68" s="5">
        <v>820998000</v>
      </c>
      <c r="Q68" s="5">
        <v>929531000</v>
      </c>
      <c r="R68" s="5">
        <v>546520000</v>
      </c>
      <c r="S68" s="5">
        <v>279973000</v>
      </c>
      <c r="T68" s="5">
        <v>325360000</v>
      </c>
      <c r="U68" s="5">
        <v>419284000</v>
      </c>
      <c r="V68" s="5">
        <v>713724000</v>
      </c>
      <c r="W68" s="5">
        <v>1002611000</v>
      </c>
      <c r="X68" s="5">
        <v>5049918000000</v>
      </c>
      <c r="Y68" s="5">
        <v>8578381000000</v>
      </c>
      <c r="Z68" s="5">
        <v>2924704000000</v>
      </c>
    </row>
    <row r="69" spans="3:26" ht="15.5" x14ac:dyDescent="0.35">
      <c r="C69" t="s">
        <v>27</v>
      </c>
      <c r="D69" s="5">
        <v>-36640000</v>
      </c>
      <c r="E69" s="5">
        <v>-33950000</v>
      </c>
      <c r="F69" s="5">
        <v>-34779000</v>
      </c>
      <c r="G69" s="5">
        <v>-35309000</v>
      </c>
      <c r="I69" s="5">
        <v>-122616000</v>
      </c>
      <c r="J69" s="5">
        <v>-172336000</v>
      </c>
      <c r="K69" s="5">
        <v>-165282000</v>
      </c>
      <c r="L69" s="5">
        <v>-1645096000</v>
      </c>
      <c r="M69" s="5">
        <v>-457658000</v>
      </c>
      <c r="N69" s="5">
        <v>-63660000</v>
      </c>
      <c r="O69" s="5">
        <v>-224101000</v>
      </c>
      <c r="P69" s="5">
        <v>-343457000</v>
      </c>
      <c r="Q69" s="5">
        <v>-393093000</v>
      </c>
      <c r="R69" s="5">
        <v>-205834000</v>
      </c>
      <c r="S69" s="5">
        <v>-128970000</v>
      </c>
      <c r="T69" s="5">
        <v>-141820000</v>
      </c>
      <c r="U69" s="5">
        <v>-190021000</v>
      </c>
      <c r="V69" s="5">
        <v>-330417000</v>
      </c>
      <c r="W69" s="5">
        <v>-450508000</v>
      </c>
      <c r="X69" s="5">
        <v>-2668668000000</v>
      </c>
      <c r="Y69" s="5">
        <v>-4119101000000</v>
      </c>
      <c r="Z69" s="5">
        <v>-1601976000000</v>
      </c>
    </row>
    <row r="70" spans="3:26" ht="15.5" x14ac:dyDescent="0.35">
      <c r="C70" t="s">
        <v>308</v>
      </c>
      <c r="D70" s="5">
        <v>143672000</v>
      </c>
      <c r="E70" s="5">
        <v>157330000</v>
      </c>
      <c r="F70" s="5">
        <v>137577000</v>
      </c>
      <c r="G70" s="5">
        <v>107627000</v>
      </c>
      <c r="I70" s="5">
        <v>489845000</v>
      </c>
      <c r="J70" s="5">
        <v>637484000</v>
      </c>
      <c r="K70" s="5">
        <v>653306000</v>
      </c>
      <c r="L70" s="5">
        <v>2831123000</v>
      </c>
      <c r="M70" s="5">
        <v>1028593000</v>
      </c>
      <c r="N70" s="5">
        <v>158505000</v>
      </c>
      <c r="O70" s="5">
        <v>435002000</v>
      </c>
      <c r="P70" s="5">
        <v>477541000</v>
      </c>
      <c r="Q70" s="5">
        <v>536438000</v>
      </c>
      <c r="R70" s="5">
        <v>340686000</v>
      </c>
      <c r="S70" s="5">
        <v>151003000</v>
      </c>
      <c r="T70" s="5">
        <v>183540000</v>
      </c>
      <c r="U70" s="5">
        <v>229263000</v>
      </c>
      <c r="V70" s="5">
        <v>383307000</v>
      </c>
      <c r="W70" s="5">
        <v>552103000</v>
      </c>
      <c r="X70" s="5">
        <v>2381250000000</v>
      </c>
      <c r="Y70" s="5">
        <v>4459280000000</v>
      </c>
      <c r="Z70" s="5">
        <v>1322728000000</v>
      </c>
    </row>
    <row r="71" spans="3:26" ht="15.5" x14ac:dyDescent="0.35">
      <c r="C71" t="s">
        <v>1201</v>
      </c>
      <c r="J71" s="5">
        <v>918648000</v>
      </c>
      <c r="K71" s="5">
        <v>1201572000</v>
      </c>
    </row>
    <row r="72" spans="3:26" ht="15.5" x14ac:dyDescent="0.35">
      <c r="C72" t="s">
        <v>745</v>
      </c>
      <c r="X72" s="5">
        <v>200000000</v>
      </c>
      <c r="Y72" s="5">
        <v>-43469000000</v>
      </c>
      <c r="Z72" s="5">
        <v>-126390000000</v>
      </c>
    </row>
    <row r="73" spans="3:26" ht="15.5" x14ac:dyDescent="0.35">
      <c r="C73" t="s">
        <v>1215</v>
      </c>
      <c r="X73" s="5">
        <v>-171544000000</v>
      </c>
      <c r="Z73" s="5">
        <v>-372741000000</v>
      </c>
    </row>
    <row r="74" spans="3:26" ht="15.5" x14ac:dyDescent="0.35">
      <c r="C74" t="s">
        <v>309</v>
      </c>
      <c r="X74" s="5">
        <v>-2593000000</v>
      </c>
      <c r="Y74" s="5">
        <v>-48559000000</v>
      </c>
      <c r="Z74" s="5">
        <v>63601000000</v>
      </c>
    </row>
    <row r="75" spans="3:26" ht="15.5" x14ac:dyDescent="0.35">
      <c r="C75" t="s">
        <v>85</v>
      </c>
      <c r="D75" s="5">
        <v>143672000</v>
      </c>
      <c r="E75" s="5">
        <v>157330000</v>
      </c>
      <c r="F75" s="5">
        <v>137577000</v>
      </c>
      <c r="G75" s="5">
        <v>107627000</v>
      </c>
      <c r="I75" s="5">
        <v>489845000</v>
      </c>
      <c r="J75" s="5">
        <v>1556132000</v>
      </c>
      <c r="K75" s="5">
        <v>1854878000</v>
      </c>
      <c r="L75" s="5">
        <v>2831123000</v>
      </c>
      <c r="M75" s="5">
        <v>1028593000</v>
      </c>
      <c r="N75" s="5">
        <v>158505000</v>
      </c>
      <c r="O75" s="5">
        <v>435002000</v>
      </c>
      <c r="P75" s="5">
        <v>477541000</v>
      </c>
      <c r="Q75" s="5">
        <v>536438000</v>
      </c>
      <c r="R75" s="5">
        <v>340686000</v>
      </c>
      <c r="S75" s="5">
        <v>151003000</v>
      </c>
      <c r="T75" s="5">
        <v>183540000</v>
      </c>
      <c r="U75" s="5">
        <v>229263000</v>
      </c>
      <c r="V75" s="5">
        <v>383307000</v>
      </c>
      <c r="W75" s="5">
        <v>552103000</v>
      </c>
      <c r="X75" s="5">
        <v>2207313000000</v>
      </c>
      <c r="Y75" s="5">
        <v>4367252000000</v>
      </c>
      <c r="Z75" s="5">
        <v>887198000000</v>
      </c>
    </row>
    <row r="76" spans="3:26" ht="15.5" x14ac:dyDescent="0.35">
      <c r="C76" t="s">
        <v>86</v>
      </c>
      <c r="D76" s="5">
        <v>296168000</v>
      </c>
      <c r="E76" s="5">
        <v>-39918000</v>
      </c>
      <c r="F76" s="5">
        <v>27420000</v>
      </c>
      <c r="G76" s="5">
        <v>23472000</v>
      </c>
      <c r="I76" s="5">
        <v>-162765000</v>
      </c>
      <c r="J76" s="5">
        <v>174633000</v>
      </c>
      <c r="K76" s="5">
        <v>21979000</v>
      </c>
      <c r="L76" s="5">
        <v>91805000</v>
      </c>
      <c r="M76" s="5">
        <v>78512000</v>
      </c>
      <c r="N76" s="5">
        <v>-59503000</v>
      </c>
      <c r="O76" s="5">
        <v>-47494000</v>
      </c>
      <c r="P76" s="5">
        <v>-8930000</v>
      </c>
      <c r="Q76" s="5">
        <v>-18307000</v>
      </c>
      <c r="R76" s="5">
        <v>41084000</v>
      </c>
      <c r="S76" s="5">
        <v>25394000</v>
      </c>
      <c r="T76" s="5">
        <v>-33017000</v>
      </c>
      <c r="U76" s="5">
        <v>-3852000</v>
      </c>
      <c r="V76" s="5">
        <v>-1562000</v>
      </c>
      <c r="W76" s="5">
        <v>7397000</v>
      </c>
    </row>
    <row r="77" spans="3:26" ht="15.5" x14ac:dyDescent="0.35">
      <c r="C77" t="s">
        <v>87</v>
      </c>
      <c r="D77" s="5">
        <v>439840000</v>
      </c>
      <c r="E77" s="5">
        <v>117412000</v>
      </c>
      <c r="F77" s="5">
        <v>164997000</v>
      </c>
      <c r="G77" s="5">
        <v>131099000</v>
      </c>
      <c r="I77" s="5">
        <v>327080000</v>
      </c>
      <c r="J77" s="5">
        <v>1730765000</v>
      </c>
      <c r="K77" s="5">
        <v>1876857000</v>
      </c>
      <c r="L77" s="5">
        <v>2922928000</v>
      </c>
      <c r="M77" s="5">
        <v>1107105000</v>
      </c>
      <c r="N77" s="5">
        <v>99002000</v>
      </c>
      <c r="O77" s="5">
        <v>387508000</v>
      </c>
      <c r="P77" s="5">
        <v>468611000</v>
      </c>
      <c r="Q77" s="5">
        <v>518131000</v>
      </c>
      <c r="R77" s="5">
        <v>381770000</v>
      </c>
      <c r="S77" s="5">
        <v>176397000</v>
      </c>
      <c r="T77" s="5">
        <v>150523000</v>
      </c>
      <c r="U77" s="5">
        <v>225411000</v>
      </c>
      <c r="V77" s="5">
        <v>381745000</v>
      </c>
      <c r="W77" s="5">
        <v>559500000</v>
      </c>
    </row>
    <row r="78" spans="3:26" ht="15.5" x14ac:dyDescent="0.35">
      <c r="C78" t="s">
        <v>88</v>
      </c>
      <c r="D78" s="5">
        <v>143672000</v>
      </c>
      <c r="E78" s="5">
        <v>157330000</v>
      </c>
      <c r="F78" s="5">
        <v>137577000</v>
      </c>
      <c r="G78" s="5">
        <v>107627000</v>
      </c>
      <c r="I78" s="5">
        <v>489845000</v>
      </c>
      <c r="J78" s="5">
        <v>1556132000</v>
      </c>
      <c r="K78" s="5">
        <v>1854878000</v>
      </c>
      <c r="L78" s="5">
        <v>2831123000</v>
      </c>
      <c r="M78" s="5">
        <v>1028593000</v>
      </c>
      <c r="N78" s="5">
        <v>158505000</v>
      </c>
      <c r="O78" s="5">
        <v>435002000</v>
      </c>
      <c r="P78" s="5">
        <v>477541000</v>
      </c>
      <c r="Q78" s="5">
        <v>536438000</v>
      </c>
      <c r="R78" s="5">
        <v>340686000</v>
      </c>
      <c r="S78" s="5">
        <v>151003000</v>
      </c>
      <c r="T78" s="5">
        <v>183540000</v>
      </c>
      <c r="U78" s="5">
        <v>229263000</v>
      </c>
      <c r="V78" s="5">
        <v>383307000</v>
      </c>
      <c r="W78" s="5">
        <v>552103000</v>
      </c>
      <c r="X78" s="5">
        <v>2207313000000</v>
      </c>
      <c r="Y78" s="5">
        <v>4367252000000</v>
      </c>
      <c r="Z78" s="5">
        <v>887198000000</v>
      </c>
    </row>
    <row r="79" spans="3:26" ht="15.5" x14ac:dyDescent="0.35">
      <c r="C79" t="s">
        <v>7</v>
      </c>
      <c r="D79" s="5">
        <v>423759000</v>
      </c>
      <c r="E79" s="5">
        <v>106308000</v>
      </c>
      <c r="F79" s="5">
        <v>154507000</v>
      </c>
      <c r="G79" s="5">
        <v>122839000</v>
      </c>
      <c r="I79" s="5">
        <v>288103000</v>
      </c>
      <c r="J79" s="5">
        <v>1551199000</v>
      </c>
      <c r="K79" s="5">
        <v>1662235000</v>
      </c>
      <c r="L79" s="5">
        <v>2584924000</v>
      </c>
      <c r="M79" s="5">
        <v>1009826000</v>
      </c>
      <c r="N79" s="5">
        <v>86473000</v>
      </c>
      <c r="O79" s="5">
        <v>354658000</v>
      </c>
      <c r="P79" s="5">
        <v>410850000</v>
      </c>
      <c r="Q79" s="5">
        <v>465293000</v>
      </c>
      <c r="R79" s="5">
        <v>374510000</v>
      </c>
      <c r="S79" s="5">
        <v>178883000</v>
      </c>
      <c r="T79" s="5">
        <v>147711000</v>
      </c>
      <c r="U79" s="5">
        <v>226100000</v>
      </c>
      <c r="V79" s="5">
        <v>383785000</v>
      </c>
      <c r="W79" s="5">
        <v>557779000</v>
      </c>
    </row>
    <row r="80" spans="3:26" ht="15.5" x14ac:dyDescent="0.35">
      <c r="C80" t="s">
        <v>90</v>
      </c>
      <c r="D80" s="5">
        <v>143672000</v>
      </c>
      <c r="E80" s="5">
        <v>157330000</v>
      </c>
      <c r="F80" s="5">
        <v>137577000</v>
      </c>
      <c r="G80" s="5">
        <v>107627000</v>
      </c>
      <c r="I80" s="5">
        <v>489845000</v>
      </c>
      <c r="J80" s="5">
        <v>1556132000</v>
      </c>
      <c r="K80" s="5">
        <v>1854878000</v>
      </c>
      <c r="L80" s="5">
        <v>2831123000</v>
      </c>
      <c r="M80" s="5">
        <v>1028593000</v>
      </c>
      <c r="N80" s="5">
        <v>158505000</v>
      </c>
      <c r="O80" s="5">
        <v>435002000</v>
      </c>
      <c r="P80" s="5">
        <v>477541000</v>
      </c>
      <c r="Q80" s="5">
        <v>536438000</v>
      </c>
      <c r="R80" s="5">
        <v>340686000</v>
      </c>
      <c r="S80" s="5">
        <v>151003000</v>
      </c>
      <c r="T80" s="5">
        <v>183540000</v>
      </c>
      <c r="U80" s="5">
        <v>229263000</v>
      </c>
      <c r="V80" s="5">
        <v>383307000</v>
      </c>
      <c r="W80" s="5">
        <v>552103000</v>
      </c>
      <c r="X80" s="5">
        <v>2207313000000</v>
      </c>
      <c r="Y80" s="5">
        <v>4367252000000</v>
      </c>
      <c r="Z80" s="5">
        <v>887198000000</v>
      </c>
    </row>
    <row r="81" spans="2:26" ht="15.5" x14ac:dyDescent="0.35">
      <c r="C81" t="s">
        <v>91</v>
      </c>
      <c r="D81" s="5">
        <v>439840000</v>
      </c>
      <c r="E81" s="5">
        <v>117412000</v>
      </c>
      <c r="F81" s="5">
        <v>164997000</v>
      </c>
      <c r="G81" s="5">
        <v>131099000</v>
      </c>
      <c r="I81" s="5">
        <v>327080000</v>
      </c>
      <c r="J81" s="5">
        <v>1730765000</v>
      </c>
      <c r="K81" s="5">
        <v>1876857000</v>
      </c>
      <c r="L81" s="5">
        <v>2922928000</v>
      </c>
      <c r="M81" s="5">
        <v>1107105000</v>
      </c>
      <c r="N81" s="5">
        <v>99002000</v>
      </c>
      <c r="O81" s="5">
        <v>387508000</v>
      </c>
      <c r="P81" s="5">
        <v>468611000</v>
      </c>
      <c r="Q81" s="5">
        <v>518131000</v>
      </c>
      <c r="R81" s="5">
        <v>381770000</v>
      </c>
      <c r="S81" s="5">
        <v>176397000</v>
      </c>
      <c r="T81" s="5">
        <v>150523000</v>
      </c>
      <c r="U81" s="5">
        <v>225411000</v>
      </c>
      <c r="V81" s="5">
        <v>381745000</v>
      </c>
      <c r="W81" s="5">
        <v>559500000</v>
      </c>
    </row>
    <row r="82" spans="2:26" ht="15.5" x14ac:dyDescent="0.35">
      <c r="C82" t="s">
        <v>92</v>
      </c>
      <c r="D82" s="5">
        <v>439840000</v>
      </c>
      <c r="E82" s="5">
        <v>117412000</v>
      </c>
      <c r="F82" s="5">
        <v>164997000</v>
      </c>
      <c r="G82" s="5">
        <v>131099000</v>
      </c>
      <c r="I82" s="5">
        <v>327080000</v>
      </c>
      <c r="J82" s="5">
        <v>1730765000</v>
      </c>
      <c r="K82" s="5">
        <v>1876857000</v>
      </c>
      <c r="L82" s="5">
        <v>2922928000</v>
      </c>
      <c r="M82" s="5">
        <v>1107105000</v>
      </c>
      <c r="N82" s="5">
        <v>99002000</v>
      </c>
      <c r="O82" s="5">
        <v>387508000</v>
      </c>
      <c r="P82" s="5">
        <v>468611000</v>
      </c>
      <c r="Q82" s="5">
        <v>518131000</v>
      </c>
      <c r="R82" s="5">
        <v>381770000</v>
      </c>
      <c r="S82" s="5">
        <v>176397000</v>
      </c>
      <c r="T82" s="5">
        <v>150523000</v>
      </c>
      <c r="U82" s="5">
        <v>225411000</v>
      </c>
      <c r="V82" s="5">
        <v>381745000</v>
      </c>
      <c r="W82" s="5">
        <v>559500000</v>
      </c>
    </row>
    <row r="84" spans="2:26" ht="15.5" x14ac:dyDescent="0.35">
      <c r="B84" t="s">
        <v>93</v>
      </c>
      <c r="C84" t="s">
        <v>94</v>
      </c>
    </row>
    <row r="85" spans="2:26" ht="15.5" x14ac:dyDescent="0.35">
      <c r="C85" t="s">
        <v>95</v>
      </c>
    </row>
    <row r="86" spans="2:26" ht="15.5" x14ac:dyDescent="0.35">
      <c r="C86" t="s">
        <v>19</v>
      </c>
      <c r="D86" s="5">
        <v>1158549000</v>
      </c>
      <c r="E86" s="5">
        <v>1044123000</v>
      </c>
      <c r="F86" s="5">
        <v>1073779000</v>
      </c>
      <c r="G86" s="5">
        <v>1061618000</v>
      </c>
      <c r="I86" s="5">
        <v>1044123000</v>
      </c>
      <c r="J86" s="5">
        <v>1405918000</v>
      </c>
      <c r="K86" s="5">
        <v>3311232000</v>
      </c>
      <c r="L86" s="5">
        <v>4067358000</v>
      </c>
      <c r="M86" s="5">
        <v>1811141000</v>
      </c>
      <c r="N86" s="5">
        <v>1173703000</v>
      </c>
      <c r="O86" s="5">
        <v>1576191000</v>
      </c>
      <c r="P86" s="5">
        <v>927896000</v>
      </c>
      <c r="Q86" s="5">
        <v>1206848000</v>
      </c>
      <c r="R86" s="5">
        <v>1076948000</v>
      </c>
      <c r="S86" s="5">
        <v>702452000</v>
      </c>
      <c r="T86" s="5">
        <v>745248000</v>
      </c>
      <c r="U86" s="5">
        <v>680904000</v>
      </c>
      <c r="V86" s="5">
        <v>500368000</v>
      </c>
      <c r="W86" s="5">
        <v>558872000</v>
      </c>
      <c r="X86" s="5">
        <v>5459971000000</v>
      </c>
      <c r="Y86" s="5">
        <v>11274623000000</v>
      </c>
      <c r="Z86" s="5">
        <v>2415853000000</v>
      </c>
    </row>
    <row r="87" spans="2:26" ht="15.5" x14ac:dyDescent="0.35">
      <c r="C87" t="s">
        <v>96</v>
      </c>
      <c r="D87" s="5">
        <v>308929000</v>
      </c>
      <c r="E87" s="5">
        <v>392936000</v>
      </c>
      <c r="F87" s="5">
        <v>412436000</v>
      </c>
      <c r="G87" s="5">
        <v>345870000</v>
      </c>
      <c r="I87" s="5">
        <v>392936000</v>
      </c>
      <c r="J87" s="5">
        <v>349973000</v>
      </c>
      <c r="K87" s="5">
        <v>520494000</v>
      </c>
      <c r="L87" s="5">
        <v>647153000</v>
      </c>
      <c r="M87" s="5">
        <v>451989000</v>
      </c>
      <c r="N87" s="5">
        <v>224146000</v>
      </c>
      <c r="O87" s="5">
        <v>310324000</v>
      </c>
      <c r="P87" s="5">
        <v>370894000</v>
      </c>
      <c r="Q87" s="5">
        <v>314718000</v>
      </c>
      <c r="R87" s="5">
        <v>300689000</v>
      </c>
      <c r="S87" s="5">
        <v>195694000</v>
      </c>
      <c r="T87" s="5">
        <v>285560000</v>
      </c>
      <c r="U87" s="5">
        <v>309565000</v>
      </c>
      <c r="V87" s="5">
        <v>474013000</v>
      </c>
      <c r="W87" s="5">
        <v>471342000</v>
      </c>
      <c r="X87" s="5">
        <v>2476369000000</v>
      </c>
      <c r="Y87" s="5">
        <v>2882459000000</v>
      </c>
      <c r="Z87" s="5">
        <v>2331886000000</v>
      </c>
    </row>
    <row r="88" spans="2:26" ht="15.5" x14ac:dyDescent="0.35">
      <c r="C88" t="s">
        <v>98</v>
      </c>
      <c r="W88" s="5">
        <v>370941000</v>
      </c>
      <c r="X88" s="5">
        <v>2303985000000</v>
      </c>
      <c r="Y88" s="5">
        <v>2025321000000</v>
      </c>
      <c r="Z88" s="5">
        <v>2352129000000</v>
      </c>
    </row>
    <row r="89" spans="2:26" ht="15.5" x14ac:dyDescent="0.35">
      <c r="C89" t="s">
        <v>97</v>
      </c>
      <c r="W89" s="5">
        <v>17401000</v>
      </c>
      <c r="X89" s="5">
        <v>109144000000</v>
      </c>
      <c r="Y89" s="5">
        <v>142783000000</v>
      </c>
      <c r="Z89" s="5">
        <v>249386000000</v>
      </c>
    </row>
    <row r="90" spans="2:26" ht="15.5" x14ac:dyDescent="0.35">
      <c r="C90" t="s">
        <v>99</v>
      </c>
      <c r="D90" s="5">
        <v>308929000</v>
      </c>
      <c r="E90" s="5">
        <v>392936000</v>
      </c>
      <c r="F90" s="5">
        <v>412436000</v>
      </c>
      <c r="G90" s="5">
        <v>345870000</v>
      </c>
      <c r="I90" s="5">
        <v>392936000</v>
      </c>
      <c r="J90" s="5">
        <v>349973000</v>
      </c>
      <c r="K90" s="5">
        <v>520494000</v>
      </c>
      <c r="L90" s="5">
        <v>647153000</v>
      </c>
      <c r="M90" s="5">
        <v>451989000</v>
      </c>
      <c r="N90" s="5">
        <v>224146000</v>
      </c>
      <c r="O90" s="5">
        <v>310324000</v>
      </c>
      <c r="P90" s="5">
        <v>370894000</v>
      </c>
      <c r="Q90" s="5">
        <v>314718000</v>
      </c>
      <c r="R90" s="5">
        <v>300689000</v>
      </c>
      <c r="S90" s="5">
        <v>195694000</v>
      </c>
      <c r="T90" s="5">
        <v>285560000</v>
      </c>
      <c r="U90" s="5">
        <v>309565000</v>
      </c>
      <c r="V90" s="5">
        <v>474013000</v>
      </c>
      <c r="W90" s="5">
        <v>471342000</v>
      </c>
      <c r="X90" s="5">
        <v>2476369000000</v>
      </c>
      <c r="Y90" s="5">
        <v>2882459000000</v>
      </c>
      <c r="Z90" s="5">
        <v>2331886000000</v>
      </c>
    </row>
    <row r="91" spans="2:26" ht="15.5" x14ac:dyDescent="0.35">
      <c r="C91" t="s">
        <v>100</v>
      </c>
      <c r="D91" s="5">
        <v>1213000</v>
      </c>
      <c r="E91" s="5">
        <v>1252000</v>
      </c>
      <c r="F91" s="5">
        <v>1295000</v>
      </c>
      <c r="G91" s="5">
        <v>1370000</v>
      </c>
      <c r="I91" s="5">
        <v>1252000</v>
      </c>
      <c r="J91" s="5">
        <v>38970000</v>
      </c>
      <c r="K91" s="5">
        <v>102510000</v>
      </c>
      <c r="L91" s="5">
        <v>90299000</v>
      </c>
      <c r="M91" s="5">
        <v>10786000</v>
      </c>
      <c r="Z91" s="5">
        <v>2243000000</v>
      </c>
    </row>
    <row r="92" spans="2:26" ht="15.5" x14ac:dyDescent="0.35">
      <c r="C92" t="s">
        <v>101</v>
      </c>
      <c r="D92" s="5">
        <v>1213000</v>
      </c>
      <c r="E92" s="5">
        <v>1252000</v>
      </c>
      <c r="F92" s="5">
        <v>1295000</v>
      </c>
      <c r="G92" s="5">
        <v>1370000</v>
      </c>
      <c r="I92" s="5">
        <v>1252000</v>
      </c>
      <c r="J92" s="5">
        <v>38970000</v>
      </c>
      <c r="K92" s="5">
        <v>102510000</v>
      </c>
      <c r="L92" s="5">
        <v>90299000</v>
      </c>
      <c r="M92" s="5">
        <v>10786000</v>
      </c>
      <c r="Z92" s="5">
        <v>2243000000</v>
      </c>
    </row>
    <row r="93" spans="2:26" ht="15.5" x14ac:dyDescent="0.35">
      <c r="C93" t="s">
        <v>103</v>
      </c>
      <c r="D93" s="5">
        <v>130801000</v>
      </c>
      <c r="E93" s="5">
        <v>115978000</v>
      </c>
      <c r="F93" s="5">
        <v>117125000</v>
      </c>
      <c r="G93" s="5">
        <v>106911000</v>
      </c>
      <c r="I93" s="5">
        <v>115978000</v>
      </c>
      <c r="J93" s="5">
        <v>99997000</v>
      </c>
      <c r="K93" s="5">
        <v>171076000</v>
      </c>
      <c r="L93" s="5">
        <v>199200000</v>
      </c>
      <c r="M93" s="5">
        <v>125738000</v>
      </c>
      <c r="N93" s="5">
        <v>105134000</v>
      </c>
      <c r="O93" s="5">
        <v>121030000</v>
      </c>
      <c r="P93" s="5">
        <v>112005000</v>
      </c>
      <c r="Q93" s="5">
        <v>85466000</v>
      </c>
      <c r="R93" s="5">
        <v>73417000</v>
      </c>
      <c r="S93" s="5">
        <v>72791000</v>
      </c>
      <c r="T93" s="5">
        <v>96743000</v>
      </c>
      <c r="U93" s="5">
        <v>102747000</v>
      </c>
      <c r="V93" s="5">
        <v>64487000</v>
      </c>
      <c r="W93" s="5">
        <v>52420000</v>
      </c>
      <c r="X93" s="5">
        <v>288732000000</v>
      </c>
      <c r="Y93" s="5">
        <v>250450000000</v>
      </c>
      <c r="Z93" s="5">
        <v>304670000000</v>
      </c>
    </row>
    <row r="94" spans="2:26" ht="15.5" x14ac:dyDescent="0.35">
      <c r="C94" t="s">
        <v>78</v>
      </c>
      <c r="D94" s="5">
        <v>423395000</v>
      </c>
      <c r="E94" s="5">
        <v>141034000</v>
      </c>
      <c r="F94" s="5">
        <v>190877000</v>
      </c>
      <c r="G94" s="5">
        <v>34249000</v>
      </c>
      <c r="I94" s="5">
        <v>141034000</v>
      </c>
      <c r="J94" s="5">
        <v>311503000</v>
      </c>
      <c r="K94" s="5">
        <v>55080000</v>
      </c>
      <c r="L94" s="5">
        <v>45713000</v>
      </c>
      <c r="M94" s="5">
        <v>-144149000</v>
      </c>
      <c r="N94" s="5">
        <v>-132415000</v>
      </c>
      <c r="O94" s="5">
        <v>-55959000</v>
      </c>
      <c r="P94" s="5">
        <v>-8312000</v>
      </c>
      <c r="Q94" s="5">
        <v>4115000</v>
      </c>
      <c r="R94" s="5">
        <v>21415000</v>
      </c>
      <c r="S94" s="5">
        <v>-18555000</v>
      </c>
      <c r="T94" s="5">
        <v>-40707000</v>
      </c>
      <c r="U94" s="5">
        <v>-10256000</v>
      </c>
      <c r="V94" s="5">
        <v>-5125000</v>
      </c>
      <c r="W94" s="5">
        <v>-24350000</v>
      </c>
      <c r="X94" s="5">
        <v>-731435000000</v>
      </c>
      <c r="Y94" s="5">
        <v>-514495000000</v>
      </c>
      <c r="Z94" s="5">
        <v>-344155000000</v>
      </c>
    </row>
    <row r="95" spans="2:26" ht="15.5" x14ac:dyDescent="0.35">
      <c r="C95" t="s">
        <v>104</v>
      </c>
      <c r="D95" s="5">
        <v>2546747000</v>
      </c>
      <c r="E95" s="5">
        <v>2207191000</v>
      </c>
      <c r="F95" s="5">
        <v>2311863000</v>
      </c>
      <c r="G95" s="5">
        <v>2179449000</v>
      </c>
      <c r="I95" s="5">
        <v>2207191000</v>
      </c>
      <c r="J95" s="5">
        <v>2605762000</v>
      </c>
      <c r="K95" s="5">
        <v>4302033000</v>
      </c>
      <c r="L95" s="5">
        <v>5319309000</v>
      </c>
      <c r="M95" s="5">
        <v>2838132000</v>
      </c>
      <c r="N95" s="5">
        <v>1731619000</v>
      </c>
      <c r="O95" s="5">
        <v>2109924000</v>
      </c>
      <c r="P95" s="5">
        <v>1600294000</v>
      </c>
      <c r="Q95" s="5">
        <v>1979162000</v>
      </c>
      <c r="R95" s="5">
        <v>1592715000</v>
      </c>
      <c r="S95" s="5">
        <v>1092519000</v>
      </c>
      <c r="T95" s="5">
        <v>1271632000</v>
      </c>
      <c r="U95" s="5">
        <v>1370879000</v>
      </c>
      <c r="V95" s="5">
        <v>1413875000</v>
      </c>
      <c r="W95" s="5">
        <v>1297525000</v>
      </c>
      <c r="X95" s="5">
        <v>10200290000000</v>
      </c>
      <c r="Y95" s="5">
        <v>15836859000000</v>
      </c>
      <c r="Z95" s="5">
        <v>7856799000000</v>
      </c>
    </row>
    <row r="96" spans="2:26" ht="15.5" x14ac:dyDescent="0.35">
      <c r="C96" t="s">
        <v>105</v>
      </c>
    </row>
    <row r="97" spans="3:26" ht="15.5" x14ac:dyDescent="0.35">
      <c r="C97" t="s">
        <v>391</v>
      </c>
      <c r="D97" s="5">
        <v>692613000</v>
      </c>
      <c r="E97" s="5">
        <v>661462000</v>
      </c>
      <c r="F97" s="5">
        <v>638063000</v>
      </c>
      <c r="G97" s="5">
        <v>633932000</v>
      </c>
      <c r="I97" s="5">
        <v>661462000</v>
      </c>
      <c r="J97" s="5">
        <v>653516000</v>
      </c>
      <c r="K97" s="5">
        <v>1363594000</v>
      </c>
      <c r="L97" s="5">
        <v>1277509000</v>
      </c>
      <c r="M97" s="5">
        <v>831991000</v>
      </c>
      <c r="N97" s="5">
        <v>590528000</v>
      </c>
      <c r="O97" s="5">
        <v>685226000</v>
      </c>
      <c r="P97" s="5">
        <v>576888000</v>
      </c>
      <c r="Q97" s="5">
        <v>45810000</v>
      </c>
      <c r="R97" s="5">
        <v>46675000</v>
      </c>
      <c r="S97" s="5">
        <v>327460000</v>
      </c>
      <c r="T97" s="5">
        <v>395626000</v>
      </c>
      <c r="U97" s="5">
        <v>402021000</v>
      </c>
      <c r="V97" s="5">
        <v>393647000</v>
      </c>
      <c r="W97" s="5">
        <v>395783000</v>
      </c>
      <c r="X97" s="5">
        <v>3212904000000</v>
      </c>
      <c r="Y97" s="5">
        <v>4776000000</v>
      </c>
      <c r="Z97" s="5">
        <v>5593000000</v>
      </c>
    </row>
    <row r="98" spans="3:26" ht="15.5" x14ac:dyDescent="0.35">
      <c r="C98" t="s">
        <v>1216</v>
      </c>
      <c r="V98" s="5">
        <v>42808000</v>
      </c>
      <c r="W98" s="5">
        <v>47911000</v>
      </c>
    </row>
    <row r="99" spans="3:26" ht="15.5" x14ac:dyDescent="0.35">
      <c r="C99" t="s">
        <v>1217</v>
      </c>
      <c r="W99" s="5">
        <v>10322000</v>
      </c>
      <c r="X99" s="5">
        <v>71408000000</v>
      </c>
      <c r="Y99" s="5">
        <v>81010000000</v>
      </c>
      <c r="Z99" s="5">
        <v>97651000000</v>
      </c>
    </row>
    <row r="100" spans="3:26" ht="15.5" x14ac:dyDescent="0.35">
      <c r="C100" t="s">
        <v>687</v>
      </c>
      <c r="T100" s="5">
        <v>213000</v>
      </c>
      <c r="U100" s="5">
        <v>111000</v>
      </c>
      <c r="V100" s="5">
        <v>570000</v>
      </c>
    </row>
    <row r="101" spans="3:26" ht="15.5" x14ac:dyDescent="0.35">
      <c r="C101" t="s">
        <v>688</v>
      </c>
      <c r="D101" s="5">
        <v>538027000</v>
      </c>
      <c r="E101" s="5">
        <v>540631000</v>
      </c>
      <c r="F101" s="5">
        <v>540481000</v>
      </c>
      <c r="G101" s="5">
        <v>543349000</v>
      </c>
      <c r="I101" s="5">
        <v>540631000</v>
      </c>
      <c r="J101" s="5">
        <v>547119000</v>
      </c>
      <c r="K101" s="5">
        <v>994553000</v>
      </c>
      <c r="L101" s="5">
        <v>1033258000</v>
      </c>
      <c r="M101" s="5">
        <v>1217484000</v>
      </c>
      <c r="N101" s="5">
        <v>1369495000</v>
      </c>
      <c r="O101" s="5">
        <v>1534233000</v>
      </c>
      <c r="P101" s="5">
        <v>2296723000</v>
      </c>
      <c r="Q101" s="5">
        <v>2355258000</v>
      </c>
      <c r="R101" s="5">
        <v>2436565000</v>
      </c>
      <c r="S101" s="5">
        <v>2026965000</v>
      </c>
      <c r="T101" s="5">
        <v>2098603000</v>
      </c>
      <c r="U101" s="5">
        <v>2186801000</v>
      </c>
      <c r="V101" s="5">
        <v>1927467000</v>
      </c>
      <c r="W101" s="5">
        <v>1244650000</v>
      </c>
      <c r="X101" s="5">
        <v>9245886000000</v>
      </c>
      <c r="Y101" s="5">
        <v>9791657000000</v>
      </c>
      <c r="Z101" s="5">
        <v>10470181000000</v>
      </c>
    </row>
    <row r="102" spans="3:26" ht="15.5" x14ac:dyDescent="0.35">
      <c r="C102" t="s">
        <v>106</v>
      </c>
      <c r="D102" s="5">
        <v>2470829000</v>
      </c>
      <c r="E102" s="5">
        <v>2360892000</v>
      </c>
      <c r="F102" s="5">
        <v>2150050000</v>
      </c>
      <c r="G102" s="5">
        <v>1925625000</v>
      </c>
      <c r="I102" s="5">
        <v>2360892000</v>
      </c>
      <c r="J102" s="5">
        <v>1529381000</v>
      </c>
      <c r="K102" s="5">
        <v>1754405000</v>
      </c>
      <c r="L102" s="5">
        <v>1451993000</v>
      </c>
      <c r="M102" s="5">
        <v>1397105000</v>
      </c>
      <c r="N102" s="5">
        <v>1539435000</v>
      </c>
      <c r="O102" s="5">
        <v>1722413000</v>
      </c>
      <c r="P102" s="5">
        <v>1609701000</v>
      </c>
      <c r="Q102" s="5">
        <v>1506553000</v>
      </c>
      <c r="R102" s="5">
        <v>1544187000</v>
      </c>
      <c r="S102" s="5">
        <v>1467111000</v>
      </c>
      <c r="T102" s="5">
        <v>1616603000</v>
      </c>
      <c r="U102" s="5">
        <v>1705799000</v>
      </c>
      <c r="V102" s="5">
        <v>1769016000</v>
      </c>
      <c r="W102" s="5">
        <v>1432299000</v>
      </c>
      <c r="X102" s="5">
        <v>8810252000000</v>
      </c>
      <c r="Y102" s="5">
        <v>7415677000000</v>
      </c>
      <c r="Z102" s="5">
        <v>5924184000000</v>
      </c>
    </row>
    <row r="103" spans="3:26" ht="15.5" x14ac:dyDescent="0.35">
      <c r="C103" t="s">
        <v>107</v>
      </c>
      <c r="D103" s="5">
        <v>39665000</v>
      </c>
      <c r="E103" s="5">
        <v>39665000</v>
      </c>
      <c r="F103" s="5">
        <v>39665000</v>
      </c>
      <c r="G103" s="5">
        <v>39665000</v>
      </c>
      <c r="I103" s="5">
        <v>39665000</v>
      </c>
      <c r="J103" s="5">
        <v>39665000</v>
      </c>
      <c r="K103" s="5">
        <v>776943000</v>
      </c>
      <c r="L103" s="5">
        <v>776943000</v>
      </c>
      <c r="M103" s="5">
        <v>776943000</v>
      </c>
      <c r="N103" s="5">
        <v>776943000</v>
      </c>
      <c r="O103" s="5">
        <v>776943000</v>
      </c>
      <c r="P103" s="5">
        <v>793610000</v>
      </c>
      <c r="Q103" s="5">
        <v>793610000</v>
      </c>
      <c r="R103" s="5">
        <v>793610000</v>
      </c>
      <c r="S103" s="5">
        <v>903553000</v>
      </c>
      <c r="T103" s="5">
        <v>903553000</v>
      </c>
      <c r="U103" s="5">
        <v>920296000</v>
      </c>
      <c r="V103" s="5">
        <v>1022173000</v>
      </c>
      <c r="W103" s="5">
        <v>1005506000</v>
      </c>
      <c r="X103" s="5">
        <v>8462275000000</v>
      </c>
      <c r="Y103" s="5">
        <v>9091776000000</v>
      </c>
      <c r="Z103" s="5">
        <v>9128419000000</v>
      </c>
    </row>
    <row r="104" spans="3:26" ht="15.5" x14ac:dyDescent="0.35">
      <c r="C104" t="s">
        <v>369</v>
      </c>
      <c r="K104" s="5">
        <v>5090000</v>
      </c>
      <c r="L104" s="5">
        <v>5279000</v>
      </c>
      <c r="M104" s="5">
        <v>4849000</v>
      </c>
    </row>
    <row r="105" spans="3:26" ht="15.5" x14ac:dyDescent="0.35">
      <c r="C105" t="s">
        <v>109</v>
      </c>
      <c r="D105" s="5">
        <v>53805000</v>
      </c>
      <c r="E105" s="5">
        <v>54459000</v>
      </c>
      <c r="F105" s="5">
        <v>47406000</v>
      </c>
      <c r="G105" s="5">
        <v>45427000</v>
      </c>
      <c r="I105" s="5">
        <v>54459000</v>
      </c>
      <c r="J105" s="5">
        <v>44944000</v>
      </c>
      <c r="K105" s="5">
        <v>85492000</v>
      </c>
      <c r="L105" s="5">
        <v>81263000</v>
      </c>
      <c r="M105" s="5">
        <v>92933000</v>
      </c>
      <c r="N105" s="5">
        <v>25136000</v>
      </c>
      <c r="O105" s="5">
        <v>33212000</v>
      </c>
      <c r="P105" s="5">
        <v>27336000</v>
      </c>
      <c r="Q105" s="5">
        <v>8766000</v>
      </c>
      <c r="R105" s="5">
        <v>3766000</v>
      </c>
      <c r="S105" s="5">
        <v>4746000</v>
      </c>
      <c r="T105" s="5">
        <v>4539000</v>
      </c>
      <c r="U105" s="5">
        <v>8694000</v>
      </c>
      <c r="V105" s="5">
        <v>8340000</v>
      </c>
      <c r="W105" s="5">
        <v>5544000</v>
      </c>
      <c r="X105" s="5">
        <v>44293000000</v>
      </c>
      <c r="Y105" s="5">
        <v>37587000000</v>
      </c>
      <c r="Z105" s="5">
        <v>43824000000</v>
      </c>
    </row>
    <row r="106" spans="3:26" ht="15.5" x14ac:dyDescent="0.35">
      <c r="C106" t="s">
        <v>110</v>
      </c>
      <c r="D106" s="5">
        <v>4638635000</v>
      </c>
      <c r="E106" s="5">
        <v>4609802000</v>
      </c>
      <c r="F106" s="5">
        <v>4283184000</v>
      </c>
      <c r="G106" s="5">
        <v>4228207000</v>
      </c>
      <c r="I106" s="5">
        <v>4609802000</v>
      </c>
      <c r="J106" s="5">
        <v>4096365000</v>
      </c>
      <c r="K106" s="5">
        <v>6170678000</v>
      </c>
      <c r="L106" s="5">
        <v>5462998000</v>
      </c>
      <c r="M106" s="5">
        <v>4748804000</v>
      </c>
      <c r="N106" s="5">
        <v>4649947000</v>
      </c>
      <c r="O106" s="5">
        <v>5107181000</v>
      </c>
      <c r="P106" s="5">
        <v>5460461000</v>
      </c>
      <c r="Q106" s="5">
        <v>4834985000</v>
      </c>
      <c r="R106" s="5">
        <v>4929542000</v>
      </c>
      <c r="S106" s="5">
        <v>4866110000</v>
      </c>
      <c r="T106" s="5">
        <v>5142016000</v>
      </c>
      <c r="U106" s="5">
        <v>5362908000</v>
      </c>
      <c r="V106" s="5">
        <v>5278381000</v>
      </c>
      <c r="W106" s="5">
        <v>4361436000</v>
      </c>
      <c r="X106" s="5">
        <v>30400631000000</v>
      </c>
      <c r="Y106" s="5">
        <v>26628549000000</v>
      </c>
      <c r="Z106" s="5">
        <v>25863371000000</v>
      </c>
    </row>
    <row r="107" spans="3:26" ht="15.5" x14ac:dyDescent="0.35">
      <c r="C107" t="s">
        <v>111</v>
      </c>
      <c r="D107" s="5">
        <v>7185382000</v>
      </c>
      <c r="E107" s="5">
        <v>6816993000</v>
      </c>
      <c r="F107" s="5">
        <v>6595047000</v>
      </c>
      <c r="G107" s="5">
        <v>6407656000</v>
      </c>
      <c r="I107" s="5">
        <v>6816993000</v>
      </c>
      <c r="J107" s="5">
        <v>6702127000</v>
      </c>
      <c r="K107" s="5">
        <v>10472711000</v>
      </c>
      <c r="L107" s="5">
        <v>10782307000</v>
      </c>
      <c r="M107" s="5">
        <v>7586936000</v>
      </c>
      <c r="N107" s="5">
        <v>6381566000</v>
      </c>
      <c r="O107" s="5">
        <v>7217105000</v>
      </c>
      <c r="P107" s="5">
        <v>7060755000</v>
      </c>
      <c r="Q107" s="5">
        <v>6814147000</v>
      </c>
      <c r="R107" s="5">
        <v>6522257000</v>
      </c>
      <c r="S107" s="5">
        <v>5958629000</v>
      </c>
      <c r="T107" s="5">
        <v>6413648000</v>
      </c>
      <c r="U107" s="5">
        <v>6733787000</v>
      </c>
      <c r="V107" s="5">
        <v>6692256000</v>
      </c>
      <c r="W107" s="5">
        <v>5658961000</v>
      </c>
      <c r="X107" s="5">
        <v>40600921000000</v>
      </c>
      <c r="Y107" s="5">
        <v>42465408000000</v>
      </c>
      <c r="Z107" s="5">
        <v>33720170000000</v>
      </c>
    </row>
    <row r="108" spans="3:26" ht="15.5" x14ac:dyDescent="0.35">
      <c r="C108" t="s">
        <v>112</v>
      </c>
    </row>
    <row r="109" spans="3:26" ht="15.5" x14ac:dyDescent="0.35">
      <c r="C109" t="s">
        <v>113</v>
      </c>
    </row>
    <row r="110" spans="3:26" ht="15.5" x14ac:dyDescent="0.35">
      <c r="C110" t="s">
        <v>114</v>
      </c>
      <c r="D110" s="5">
        <v>589425000</v>
      </c>
      <c r="E110" s="5">
        <v>860884000</v>
      </c>
      <c r="F110" s="5">
        <v>565713000</v>
      </c>
      <c r="G110" s="5">
        <v>574498000</v>
      </c>
      <c r="I110" s="5">
        <v>860884000</v>
      </c>
      <c r="J110" s="5">
        <v>647395000</v>
      </c>
      <c r="K110" s="5">
        <v>2135234000</v>
      </c>
      <c r="L110" s="5">
        <v>2447512000</v>
      </c>
      <c r="M110" s="5">
        <v>1361558000</v>
      </c>
      <c r="N110" s="5">
        <v>1144923000</v>
      </c>
      <c r="O110" s="5">
        <v>1232601000</v>
      </c>
      <c r="P110" s="5">
        <v>816443000</v>
      </c>
      <c r="Q110" s="5">
        <v>773302000</v>
      </c>
      <c r="R110" s="5">
        <v>644555000</v>
      </c>
      <c r="S110" s="5">
        <v>454473000</v>
      </c>
      <c r="T110" s="5">
        <v>774595000</v>
      </c>
      <c r="U110" s="5">
        <v>773679000</v>
      </c>
      <c r="V110" s="5">
        <v>899223000</v>
      </c>
      <c r="W110" s="5">
        <v>779201000</v>
      </c>
      <c r="X110" s="5">
        <v>5793531000000</v>
      </c>
      <c r="Y110" s="5">
        <v>7996026000000</v>
      </c>
      <c r="Z110" s="5">
        <v>6721627000000</v>
      </c>
    </row>
    <row r="111" spans="3:26" ht="15.5" x14ac:dyDescent="0.35">
      <c r="C111" t="s">
        <v>311</v>
      </c>
      <c r="Y111" s="5">
        <v>188000000000</v>
      </c>
      <c r="Z111" s="5">
        <v>876000000000</v>
      </c>
    </row>
    <row r="112" spans="3:26" ht="15.5" x14ac:dyDescent="0.35">
      <c r="C112" t="s">
        <v>117</v>
      </c>
    </row>
    <row r="113" spans="3:26" ht="15.5" x14ac:dyDescent="0.35">
      <c r="C113" t="s">
        <v>115</v>
      </c>
      <c r="D113" s="5">
        <v>153532000</v>
      </c>
      <c r="E113" s="5">
        <v>171406000</v>
      </c>
      <c r="F113" s="5">
        <v>210148000</v>
      </c>
      <c r="G113" s="5">
        <v>212392000</v>
      </c>
      <c r="I113" s="5">
        <v>171406000</v>
      </c>
      <c r="J113" s="5">
        <v>158360000</v>
      </c>
      <c r="K113" s="5">
        <v>344743000</v>
      </c>
      <c r="L113" s="5">
        <v>333212000</v>
      </c>
      <c r="M113" s="5">
        <v>272409000</v>
      </c>
      <c r="N113" s="5">
        <v>214273000</v>
      </c>
      <c r="O113" s="5">
        <v>335521000</v>
      </c>
      <c r="P113" s="5">
        <v>341766000</v>
      </c>
      <c r="Q113" s="5">
        <v>279163000</v>
      </c>
      <c r="R113" s="5">
        <v>207794000</v>
      </c>
      <c r="S113" s="5">
        <v>196419000</v>
      </c>
      <c r="T113" s="5">
        <v>351145000</v>
      </c>
      <c r="U113" s="5">
        <v>326987000</v>
      </c>
      <c r="V113" s="5">
        <v>352675000</v>
      </c>
    </row>
    <row r="114" spans="3:26" ht="15.5" x14ac:dyDescent="0.35">
      <c r="C114" t="s">
        <v>312</v>
      </c>
      <c r="D114" s="5">
        <v>153532000</v>
      </c>
      <c r="E114" s="5">
        <v>171406000</v>
      </c>
      <c r="F114" s="5">
        <v>210148000</v>
      </c>
      <c r="G114" s="5">
        <v>212392000</v>
      </c>
      <c r="I114" s="5">
        <v>171406000</v>
      </c>
      <c r="J114" s="5">
        <v>158360000</v>
      </c>
      <c r="K114" s="5">
        <v>344743000</v>
      </c>
      <c r="L114" s="5">
        <v>333212000</v>
      </c>
      <c r="M114" s="5">
        <v>272409000</v>
      </c>
      <c r="N114" s="5">
        <v>214273000</v>
      </c>
      <c r="O114" s="5">
        <v>335521000</v>
      </c>
      <c r="P114" s="5">
        <v>341766000</v>
      </c>
      <c r="Q114" s="5">
        <v>279163000</v>
      </c>
      <c r="R114" s="5">
        <v>207794000</v>
      </c>
      <c r="S114" s="5">
        <v>196419000</v>
      </c>
      <c r="T114" s="5">
        <v>351145000</v>
      </c>
      <c r="U114" s="5">
        <v>326987000</v>
      </c>
      <c r="V114" s="5">
        <v>352675000</v>
      </c>
      <c r="W114" s="5">
        <v>388342000</v>
      </c>
      <c r="X114" s="5">
        <v>2413129000000</v>
      </c>
      <c r="Y114" s="5">
        <v>2168104000000</v>
      </c>
      <c r="Z114" s="5">
        <v>2601515000000</v>
      </c>
    </row>
    <row r="115" spans="3:26" ht="15.5" x14ac:dyDescent="0.35">
      <c r="C115" t="s">
        <v>119</v>
      </c>
      <c r="D115" s="5">
        <v>288553000</v>
      </c>
      <c r="E115" s="5">
        <v>292640000</v>
      </c>
      <c r="F115" s="5">
        <v>240333000</v>
      </c>
      <c r="G115" s="5">
        <v>250234000</v>
      </c>
      <c r="I115" s="5">
        <v>292640000</v>
      </c>
      <c r="J115" s="5">
        <v>151668000</v>
      </c>
      <c r="K115" s="5">
        <v>257975000</v>
      </c>
      <c r="L115" s="5">
        <v>164056000</v>
      </c>
      <c r="M115" s="5">
        <v>59936000</v>
      </c>
      <c r="N115" s="5">
        <v>53864000</v>
      </c>
      <c r="O115" s="5">
        <v>60713000</v>
      </c>
      <c r="P115" s="5">
        <v>52207000</v>
      </c>
      <c r="Q115" s="5">
        <v>37396000</v>
      </c>
      <c r="R115" s="5">
        <v>28969000</v>
      </c>
      <c r="S115" s="5">
        <v>28380000</v>
      </c>
      <c r="T115" s="5">
        <v>26887000</v>
      </c>
      <c r="U115" s="5">
        <v>44836000</v>
      </c>
      <c r="V115" s="5">
        <v>35539000</v>
      </c>
      <c r="W115" s="5">
        <v>39192000</v>
      </c>
      <c r="X115" s="5">
        <v>737982000000</v>
      </c>
      <c r="Y115" s="5">
        <v>302161000000</v>
      </c>
      <c r="Z115" s="5">
        <v>265093000000</v>
      </c>
    </row>
    <row r="116" spans="3:26" ht="15.5" x14ac:dyDescent="0.35">
      <c r="C116" t="s">
        <v>118</v>
      </c>
      <c r="L116" s="5">
        <v>1176047000</v>
      </c>
      <c r="M116" s="5">
        <v>345444000</v>
      </c>
      <c r="N116" s="5">
        <v>66195000</v>
      </c>
      <c r="O116" s="5">
        <v>58643000</v>
      </c>
      <c r="P116" s="5">
        <v>82948000</v>
      </c>
      <c r="Q116" s="5">
        <v>56713000</v>
      </c>
      <c r="R116" s="5">
        <v>118981000</v>
      </c>
      <c r="S116" s="5">
        <v>13069000</v>
      </c>
      <c r="T116" s="5">
        <v>47744000</v>
      </c>
      <c r="U116" s="5">
        <v>37468000</v>
      </c>
      <c r="V116" s="5">
        <v>40637000</v>
      </c>
      <c r="W116" s="5">
        <v>69591000</v>
      </c>
      <c r="X116" s="5">
        <v>135857000000</v>
      </c>
      <c r="Y116" s="5">
        <v>2252058000000</v>
      </c>
      <c r="Z116" s="5">
        <v>1151214000000</v>
      </c>
    </row>
    <row r="117" spans="3:26" ht="15.5" x14ac:dyDescent="0.35">
      <c r="C117" t="s">
        <v>1218</v>
      </c>
      <c r="D117" s="5">
        <v>22115000</v>
      </c>
      <c r="E117" s="5">
        <v>24679000</v>
      </c>
      <c r="F117" s="5">
        <v>17389000</v>
      </c>
      <c r="G117" s="5">
        <v>20218000</v>
      </c>
      <c r="I117" s="5">
        <v>24679000</v>
      </c>
      <c r="J117" s="5">
        <v>25619000</v>
      </c>
      <c r="K117" s="5">
        <v>114229000</v>
      </c>
      <c r="L117" s="5">
        <v>1176047000</v>
      </c>
      <c r="M117" s="5">
        <v>345444000</v>
      </c>
      <c r="N117" s="5">
        <v>66195000</v>
      </c>
      <c r="O117" s="5">
        <v>58643000</v>
      </c>
      <c r="P117" s="5">
        <v>82948000</v>
      </c>
      <c r="Q117" s="5">
        <v>56713000</v>
      </c>
      <c r="R117" s="5">
        <v>118981000</v>
      </c>
      <c r="S117" s="5">
        <v>13069000</v>
      </c>
      <c r="T117" s="5">
        <v>47744000</v>
      </c>
      <c r="U117" s="5">
        <v>37468000</v>
      </c>
      <c r="V117" s="5">
        <v>40637000</v>
      </c>
      <c r="W117" s="5">
        <v>69591000</v>
      </c>
      <c r="X117" s="5">
        <v>135857000000</v>
      </c>
      <c r="Y117" s="5">
        <v>2252058000000</v>
      </c>
      <c r="Z117" s="5">
        <v>1151214000000</v>
      </c>
    </row>
    <row r="118" spans="3:26" ht="15.5" x14ac:dyDescent="0.35">
      <c r="C118" t="s">
        <v>1219</v>
      </c>
      <c r="D118" s="5">
        <v>34419000</v>
      </c>
      <c r="E118" s="5">
        <v>31874000</v>
      </c>
      <c r="F118" s="5">
        <v>27506000</v>
      </c>
      <c r="G118" s="5">
        <v>22753000</v>
      </c>
      <c r="I118" s="5">
        <v>31874000</v>
      </c>
      <c r="J118" s="5">
        <v>22232000</v>
      </c>
      <c r="K118" s="5">
        <v>26988000</v>
      </c>
      <c r="L118" s="5">
        <v>49511000</v>
      </c>
      <c r="M118" s="5">
        <v>16773000</v>
      </c>
      <c r="N118" s="5">
        <v>131839000</v>
      </c>
      <c r="O118" s="5">
        <v>39641000</v>
      </c>
      <c r="P118" s="5">
        <v>8516000</v>
      </c>
      <c r="Q118" s="5">
        <v>31269000</v>
      </c>
      <c r="R118" s="5">
        <v>42041000</v>
      </c>
      <c r="S118" s="5">
        <v>43372000</v>
      </c>
      <c r="T118" s="5">
        <v>44786000</v>
      </c>
      <c r="U118" s="5">
        <v>117022000</v>
      </c>
      <c r="V118" s="5">
        <v>128392000</v>
      </c>
      <c r="W118" s="5">
        <v>132429000</v>
      </c>
      <c r="X118" s="5">
        <v>682473000000</v>
      </c>
      <c r="Y118" s="5">
        <v>738044000000</v>
      </c>
      <c r="Z118" s="5">
        <v>576500000000</v>
      </c>
    </row>
    <row r="119" spans="3:26" ht="15.5" x14ac:dyDescent="0.35">
      <c r="C119" t="s">
        <v>313</v>
      </c>
    </row>
    <row r="120" spans="3:26" ht="15.5" x14ac:dyDescent="0.35">
      <c r="C120" t="s">
        <v>314</v>
      </c>
      <c r="D120" s="5">
        <v>938174000</v>
      </c>
      <c r="E120" s="5">
        <v>704367000</v>
      </c>
      <c r="F120" s="5">
        <v>620973000</v>
      </c>
      <c r="G120" s="5">
        <v>585243000</v>
      </c>
      <c r="I120" s="5">
        <v>704367000</v>
      </c>
      <c r="J120" s="5">
        <v>432656000</v>
      </c>
      <c r="K120" s="5">
        <v>404361000</v>
      </c>
      <c r="L120" s="5">
        <v>667904000</v>
      </c>
      <c r="M120" s="5">
        <v>550594000</v>
      </c>
      <c r="N120" s="5">
        <v>42603000</v>
      </c>
      <c r="O120" s="5">
        <v>551602000</v>
      </c>
      <c r="P120" s="5">
        <v>1072527000</v>
      </c>
      <c r="Q120" s="5">
        <v>1090830000</v>
      </c>
      <c r="R120" s="5">
        <v>1241198000</v>
      </c>
      <c r="S120" s="5">
        <v>1383481000</v>
      </c>
      <c r="T120" s="5">
        <v>1613437000</v>
      </c>
      <c r="U120" s="5">
        <v>1195541000</v>
      </c>
      <c r="V120" s="5">
        <v>1298082000</v>
      </c>
      <c r="W120" s="5">
        <v>1139480000</v>
      </c>
      <c r="X120" s="5">
        <v>5102587000000</v>
      </c>
      <c r="Y120" s="5">
        <v>5620345000000</v>
      </c>
      <c r="Z120" s="5">
        <v>8325942000000</v>
      </c>
    </row>
    <row r="121" spans="3:26" ht="15.5" x14ac:dyDescent="0.35">
      <c r="C121" t="s">
        <v>463</v>
      </c>
      <c r="D121" s="5">
        <v>52944000</v>
      </c>
      <c r="E121" s="5">
        <v>56570000</v>
      </c>
      <c r="F121" s="5">
        <v>70340000</v>
      </c>
      <c r="G121" s="5">
        <v>76906000</v>
      </c>
      <c r="I121" s="5">
        <v>56570000</v>
      </c>
      <c r="J121" s="5">
        <v>88450000</v>
      </c>
      <c r="K121" s="5">
        <v>83117000</v>
      </c>
      <c r="L121" s="5">
        <v>34895000</v>
      </c>
      <c r="M121" s="5">
        <v>42271000</v>
      </c>
      <c r="N121" s="5">
        <v>76858000</v>
      </c>
      <c r="O121" s="5">
        <v>111015000</v>
      </c>
      <c r="P121" s="5">
        <v>125289000</v>
      </c>
      <c r="Q121" s="5">
        <v>49594000</v>
      </c>
      <c r="R121" s="5">
        <v>39224000</v>
      </c>
      <c r="S121" s="5">
        <v>45443000</v>
      </c>
      <c r="T121" s="5">
        <v>74322000</v>
      </c>
      <c r="U121" s="5">
        <v>47511000</v>
      </c>
      <c r="V121" s="5">
        <v>58819000</v>
      </c>
      <c r="W121" s="5">
        <v>39551000</v>
      </c>
      <c r="X121" s="5">
        <v>429406000000</v>
      </c>
      <c r="Y121" s="5">
        <v>475755000000</v>
      </c>
      <c r="Z121" s="5">
        <v>683651000000</v>
      </c>
    </row>
    <row r="122" spans="3:26" ht="15.5" x14ac:dyDescent="0.35">
      <c r="C122" t="s">
        <v>768</v>
      </c>
      <c r="O122" s="5">
        <v>28857000</v>
      </c>
      <c r="P122" s="5">
        <v>2522000</v>
      </c>
      <c r="R122" s="5">
        <v>49527000</v>
      </c>
      <c r="S122" s="5">
        <v>51344000</v>
      </c>
      <c r="V122" s="5">
        <v>467000</v>
      </c>
      <c r="W122" s="5">
        <v>1385000</v>
      </c>
      <c r="X122" s="5">
        <v>55127000000</v>
      </c>
      <c r="Y122" s="5">
        <v>40505000000</v>
      </c>
      <c r="Z122" s="5">
        <v>157633000000</v>
      </c>
    </row>
    <row r="123" spans="3:26" ht="15.5" x14ac:dyDescent="0.35">
      <c r="C123" t="s">
        <v>482</v>
      </c>
    </row>
    <row r="124" spans="3:26" ht="15.5" x14ac:dyDescent="0.35">
      <c r="C124" t="s">
        <v>315</v>
      </c>
      <c r="D124" s="5">
        <v>68447000</v>
      </c>
      <c r="E124" s="5">
        <v>60327000</v>
      </c>
      <c r="F124" s="5">
        <v>40373000</v>
      </c>
      <c r="G124" s="5">
        <v>40923000</v>
      </c>
      <c r="I124" s="5">
        <v>60327000</v>
      </c>
      <c r="J124" s="5">
        <v>58739000</v>
      </c>
      <c r="K124" s="5">
        <v>251576000</v>
      </c>
      <c r="L124" s="5">
        <v>175700000</v>
      </c>
      <c r="M124" s="5">
        <v>270736000</v>
      </c>
      <c r="N124" s="5">
        <v>642607000</v>
      </c>
      <c r="O124" s="5">
        <v>548943000</v>
      </c>
      <c r="P124" s="5">
        <v>220075000</v>
      </c>
      <c r="Q124" s="5">
        <v>236731000</v>
      </c>
      <c r="R124" s="5">
        <v>153726000</v>
      </c>
      <c r="S124" s="5">
        <v>131028000</v>
      </c>
      <c r="T124" s="5">
        <v>254635000</v>
      </c>
      <c r="U124" s="5">
        <v>187866000</v>
      </c>
      <c r="V124" s="5">
        <v>302030000</v>
      </c>
      <c r="W124" s="5">
        <v>142341000</v>
      </c>
      <c r="X124" s="5">
        <v>1806431000000</v>
      </c>
      <c r="Y124" s="5">
        <v>2319005000000</v>
      </c>
      <c r="Z124" s="5">
        <v>1204460000000</v>
      </c>
    </row>
    <row r="125" spans="3:26" ht="15.5" x14ac:dyDescent="0.35">
      <c r="C125" t="s">
        <v>1220</v>
      </c>
      <c r="L125" s="5">
        <v>700890000</v>
      </c>
      <c r="M125" s="5">
        <v>740118000</v>
      </c>
      <c r="N125" s="5">
        <v>736963000</v>
      </c>
      <c r="O125" s="5">
        <v>734014000</v>
      </c>
      <c r="U125" s="5">
        <v>789870000</v>
      </c>
      <c r="V125" s="5">
        <v>788530000</v>
      </c>
      <c r="W125" s="5">
        <v>787292000</v>
      </c>
      <c r="X125" s="5">
        <v>7068256000000</v>
      </c>
      <c r="Y125" s="5">
        <v>7379848000000</v>
      </c>
    </row>
    <row r="126" spans="3:26" ht="15.5" x14ac:dyDescent="0.35">
      <c r="C126" t="s">
        <v>116</v>
      </c>
      <c r="D126" s="5">
        <v>22096000</v>
      </c>
      <c r="E126" s="5">
        <v>29517000</v>
      </c>
      <c r="F126" s="5">
        <v>28207000</v>
      </c>
      <c r="G126" s="5">
        <v>25118000</v>
      </c>
      <c r="I126" s="5">
        <v>29517000</v>
      </c>
      <c r="J126" s="5">
        <v>25909000</v>
      </c>
      <c r="K126" s="5">
        <v>5244000</v>
      </c>
      <c r="L126" s="5">
        <v>9121000</v>
      </c>
      <c r="M126" s="5">
        <v>8809000</v>
      </c>
      <c r="N126" s="5">
        <v>19710000</v>
      </c>
      <c r="O126" s="5">
        <v>17907000</v>
      </c>
      <c r="P126" s="5">
        <v>6296000</v>
      </c>
      <c r="Q126" s="5">
        <v>17509000</v>
      </c>
      <c r="R126" s="5">
        <v>20566000</v>
      </c>
      <c r="S126" s="5">
        <v>5443000</v>
      </c>
      <c r="T126" s="5">
        <v>3790000</v>
      </c>
      <c r="U126" s="5">
        <v>19517000</v>
      </c>
      <c r="V126" s="5">
        <v>4765000</v>
      </c>
      <c r="W126" s="5">
        <v>7306000</v>
      </c>
      <c r="X126" s="5">
        <v>17659000000</v>
      </c>
      <c r="Y126" s="5">
        <v>28654000000</v>
      </c>
      <c r="Z126" s="5">
        <v>7051000000</v>
      </c>
    </row>
    <row r="127" spans="3:26" ht="15.5" x14ac:dyDescent="0.35">
      <c r="C127" t="s">
        <v>121</v>
      </c>
      <c r="D127" s="5">
        <v>1172396000</v>
      </c>
      <c r="E127" s="5">
        <v>952156000</v>
      </c>
      <c r="F127" s="5">
        <v>872782000</v>
      </c>
      <c r="G127" s="5">
        <v>843856000</v>
      </c>
      <c r="I127" s="5">
        <v>952156000</v>
      </c>
      <c r="J127" s="5">
        <v>683900000</v>
      </c>
      <c r="K127" s="5">
        <v>928727000</v>
      </c>
      <c r="L127" s="5">
        <v>1807457000</v>
      </c>
      <c r="M127" s="5">
        <v>1767063000</v>
      </c>
      <c r="N127" s="5">
        <v>1284929000</v>
      </c>
      <c r="O127" s="5">
        <v>2001109000</v>
      </c>
      <c r="P127" s="5">
        <v>1941620000</v>
      </c>
      <c r="Q127" s="5">
        <v>1949218000</v>
      </c>
      <c r="R127" s="5">
        <v>2091820000</v>
      </c>
      <c r="S127" s="5">
        <v>2151113000</v>
      </c>
      <c r="T127" s="5">
        <v>2380905000</v>
      </c>
      <c r="U127" s="5">
        <v>2765105000</v>
      </c>
      <c r="V127" s="5">
        <v>2797979000</v>
      </c>
      <c r="W127" s="5">
        <v>2437537000</v>
      </c>
      <c r="X127" s="5">
        <v>16176838000000</v>
      </c>
      <c r="Y127" s="5">
        <v>16957448000000</v>
      </c>
      <c r="Z127" s="5">
        <v>12970919000000</v>
      </c>
    </row>
    <row r="128" spans="3:26" ht="15.5" x14ac:dyDescent="0.35">
      <c r="C128" t="s">
        <v>122</v>
      </c>
      <c r="D128" s="5">
        <v>1172396000</v>
      </c>
      <c r="E128" s="5">
        <v>952156000</v>
      </c>
      <c r="F128" s="5">
        <v>872782000</v>
      </c>
      <c r="G128" s="5">
        <v>843856000</v>
      </c>
      <c r="I128" s="5">
        <v>952156000</v>
      </c>
      <c r="J128" s="5">
        <v>683900000</v>
      </c>
      <c r="K128" s="5">
        <v>928727000</v>
      </c>
      <c r="L128" s="5">
        <v>1807457000</v>
      </c>
      <c r="M128" s="5">
        <v>1767063000</v>
      </c>
      <c r="N128" s="5">
        <v>1284929000</v>
      </c>
      <c r="O128" s="5">
        <v>2001109000</v>
      </c>
      <c r="P128" s="5">
        <v>1941620000</v>
      </c>
      <c r="Q128" s="5">
        <v>1949218000</v>
      </c>
      <c r="R128" s="5">
        <v>2091820000</v>
      </c>
      <c r="S128" s="5">
        <v>2151113000</v>
      </c>
      <c r="T128" s="5">
        <v>2380905000</v>
      </c>
      <c r="U128" s="5">
        <v>2765105000</v>
      </c>
      <c r="V128" s="5">
        <v>2797979000</v>
      </c>
      <c r="W128" s="5">
        <v>2437537000</v>
      </c>
      <c r="X128" s="5">
        <v>16176838000000</v>
      </c>
      <c r="Y128" s="5">
        <v>16957448000000</v>
      </c>
      <c r="Z128" s="5">
        <v>12970919000000</v>
      </c>
    </row>
    <row r="129" spans="3:26" ht="15.5" x14ac:dyDescent="0.35">
      <c r="C129" t="s">
        <v>316</v>
      </c>
    </row>
    <row r="130" spans="3:26" ht="15.5" x14ac:dyDescent="0.35">
      <c r="C130" t="s">
        <v>638</v>
      </c>
    </row>
    <row r="131" spans="3:26" ht="15.5" x14ac:dyDescent="0.35">
      <c r="C131" t="s">
        <v>1221</v>
      </c>
      <c r="F131" s="5">
        <v>17076000</v>
      </c>
      <c r="G131" s="5">
        <v>16528000</v>
      </c>
    </row>
    <row r="132" spans="3:26" ht="15.5" x14ac:dyDescent="0.35">
      <c r="C132" t="s">
        <v>1222</v>
      </c>
    </row>
    <row r="133" spans="3:26" ht="15.5" x14ac:dyDescent="0.35">
      <c r="C133" t="s">
        <v>123</v>
      </c>
      <c r="F133" s="5">
        <v>17076000</v>
      </c>
      <c r="G133" s="5">
        <v>16528000</v>
      </c>
      <c r="S133" s="5">
        <v>582305000</v>
      </c>
    </row>
    <row r="134" spans="3:26" ht="15.5" x14ac:dyDescent="0.35">
      <c r="C134" t="s">
        <v>1223</v>
      </c>
    </row>
    <row r="135" spans="3:26" ht="15.5" x14ac:dyDescent="0.35">
      <c r="C135" t="s">
        <v>317</v>
      </c>
      <c r="D135" s="5">
        <v>1040451000</v>
      </c>
      <c r="E135" s="5">
        <v>810128000</v>
      </c>
      <c r="F135" s="5">
        <v>753792000</v>
      </c>
      <c r="G135" s="5">
        <v>723974000</v>
      </c>
      <c r="I135" s="5">
        <v>810128000</v>
      </c>
      <c r="J135" s="5">
        <v>563770000</v>
      </c>
      <c r="K135" s="5">
        <v>561416000</v>
      </c>
      <c r="L135" s="5">
        <v>1462977000</v>
      </c>
      <c r="M135" s="5">
        <v>1399852000</v>
      </c>
      <c r="N135" s="5">
        <v>919212000</v>
      </c>
      <c r="O135" s="5">
        <v>1507152000</v>
      </c>
      <c r="P135" s="5">
        <v>1263585000</v>
      </c>
      <c r="Q135" s="5">
        <v>1205349000</v>
      </c>
      <c r="R135" s="5">
        <v>1329949000</v>
      </c>
      <c r="S135" s="5">
        <v>2062573000</v>
      </c>
      <c r="T135" s="5">
        <v>1687759000</v>
      </c>
      <c r="U135" s="5">
        <v>2032922000</v>
      </c>
      <c r="V135" s="5">
        <v>2145898000</v>
      </c>
      <c r="W135" s="5">
        <v>1967708000</v>
      </c>
      <c r="X135" s="5">
        <v>12655376000000</v>
      </c>
      <c r="Y135" s="5">
        <v>13516453000000</v>
      </c>
      <c r="Z135" s="5">
        <v>9167226000000</v>
      </c>
    </row>
    <row r="136" spans="3:26" ht="15.5" x14ac:dyDescent="0.35">
      <c r="C136" t="s">
        <v>347</v>
      </c>
      <c r="D136" s="5">
        <v>93636000</v>
      </c>
      <c r="E136" s="5">
        <v>92772000</v>
      </c>
      <c r="F136" s="5">
        <v>91660000</v>
      </c>
      <c r="G136" s="5">
        <v>92016000</v>
      </c>
      <c r="I136" s="5">
        <v>92772000</v>
      </c>
      <c r="J136" s="5">
        <v>94656000</v>
      </c>
      <c r="K136" s="5">
        <v>155532000</v>
      </c>
      <c r="L136" s="5">
        <v>163410000</v>
      </c>
      <c r="M136" s="5">
        <v>187396000</v>
      </c>
      <c r="N136" s="5">
        <v>225395000</v>
      </c>
      <c r="O136" s="5">
        <v>337202000</v>
      </c>
      <c r="P136" s="5">
        <v>539503000</v>
      </c>
      <c r="Q136" s="5">
        <v>612253000</v>
      </c>
      <c r="R136" s="5">
        <v>653364000</v>
      </c>
      <c r="T136" s="5">
        <v>574855000</v>
      </c>
      <c r="U136" s="5">
        <v>648760000</v>
      </c>
      <c r="V136" s="5">
        <v>601089000</v>
      </c>
      <c r="W136" s="5">
        <v>435694000</v>
      </c>
      <c r="X136" s="5">
        <v>2981363000000</v>
      </c>
      <c r="Y136" s="5">
        <v>2933399000000</v>
      </c>
      <c r="Z136" s="5">
        <v>3144306000000</v>
      </c>
    </row>
    <row r="137" spans="3:26" ht="15.5" x14ac:dyDescent="0.35">
      <c r="C137" t="s">
        <v>1202</v>
      </c>
      <c r="D137" s="5">
        <v>10466000</v>
      </c>
      <c r="E137" s="5">
        <v>20270000</v>
      </c>
      <c r="I137" s="5">
        <v>20270000</v>
      </c>
      <c r="V137" s="5">
        <v>500000</v>
      </c>
      <c r="W137" s="5">
        <v>500000</v>
      </c>
      <c r="X137" s="5">
        <v>4495000000</v>
      </c>
      <c r="Y137" s="5">
        <v>4700000000</v>
      </c>
      <c r="Z137" s="5">
        <v>6339000000</v>
      </c>
    </row>
    <row r="138" spans="3:26" ht="15.5" x14ac:dyDescent="0.35">
      <c r="C138" t="s">
        <v>127</v>
      </c>
      <c r="D138" s="5">
        <v>1761821000</v>
      </c>
      <c r="E138" s="5">
        <v>1813040000</v>
      </c>
      <c r="F138" s="5">
        <v>1438495000</v>
      </c>
      <c r="G138" s="5">
        <v>1418354000</v>
      </c>
      <c r="I138" s="5">
        <v>1813040000</v>
      </c>
      <c r="J138" s="5">
        <v>1331295000</v>
      </c>
      <c r="K138" s="5">
        <v>3063961000</v>
      </c>
      <c r="L138" s="5">
        <v>4254969000</v>
      </c>
      <c r="M138" s="5">
        <v>3128621000</v>
      </c>
      <c r="N138" s="5">
        <v>2429852000</v>
      </c>
      <c r="O138" s="5">
        <v>3233710000</v>
      </c>
      <c r="P138" s="5">
        <v>2758063000</v>
      </c>
      <c r="Q138" s="5">
        <v>2722520000</v>
      </c>
      <c r="R138" s="5">
        <v>2736375000</v>
      </c>
      <c r="S138" s="5">
        <v>2605586000</v>
      </c>
      <c r="T138" s="5">
        <v>3155500000</v>
      </c>
      <c r="U138" s="5">
        <v>3538784000</v>
      </c>
      <c r="V138" s="5">
        <v>3697202000</v>
      </c>
      <c r="W138" s="5">
        <v>3216738000</v>
      </c>
      <c r="X138" s="5">
        <v>21970369000000</v>
      </c>
      <c r="Y138" s="5">
        <v>24953474000000</v>
      </c>
      <c r="Z138" s="5">
        <v>19692546000000</v>
      </c>
    </row>
    <row r="139" spans="3:26" ht="15.5" x14ac:dyDescent="0.35">
      <c r="C139" t="s">
        <v>128</v>
      </c>
    </row>
    <row r="140" spans="3:26" ht="15.5" x14ac:dyDescent="0.35">
      <c r="C140" t="s">
        <v>129</v>
      </c>
      <c r="D140" s="5">
        <v>315103000</v>
      </c>
      <c r="E140" s="5">
        <v>315103000</v>
      </c>
      <c r="F140" s="5">
        <v>315103000</v>
      </c>
      <c r="G140" s="5">
        <v>329256000</v>
      </c>
      <c r="I140" s="5">
        <v>315103000</v>
      </c>
      <c r="J140" s="5">
        <v>329256000</v>
      </c>
      <c r="K140" s="5">
        <v>342940000</v>
      </c>
      <c r="L140" s="5">
        <v>342940000</v>
      </c>
      <c r="M140" s="5">
        <v>342940000</v>
      </c>
      <c r="N140" s="5">
        <v>342940000</v>
      </c>
      <c r="O140" s="5">
        <v>342940000</v>
      </c>
      <c r="P140" s="5">
        <v>342940000</v>
      </c>
      <c r="Q140" s="5">
        <v>342940000</v>
      </c>
      <c r="R140" s="5">
        <v>342940000</v>
      </c>
      <c r="S140" s="5">
        <v>342940000</v>
      </c>
      <c r="T140" s="5">
        <v>342940000</v>
      </c>
      <c r="U140" s="5">
        <v>342940000</v>
      </c>
      <c r="V140" s="5">
        <v>342940000</v>
      </c>
      <c r="W140" s="5">
        <v>342940000</v>
      </c>
      <c r="X140" s="5">
        <v>3198596000000</v>
      </c>
      <c r="Y140" s="5">
        <v>3198596000000</v>
      </c>
      <c r="Z140" s="5">
        <v>3198596000000</v>
      </c>
    </row>
    <row r="141" spans="3:26" ht="15.5" x14ac:dyDescent="0.35">
      <c r="C141" t="s">
        <v>130</v>
      </c>
      <c r="D141" s="5">
        <v>738435000</v>
      </c>
      <c r="E141" s="5">
        <v>738435000</v>
      </c>
      <c r="F141" s="5">
        <v>738435000</v>
      </c>
      <c r="G141" s="5">
        <v>891557000</v>
      </c>
      <c r="I141" s="5">
        <v>738435000</v>
      </c>
      <c r="J141" s="5">
        <v>891557000</v>
      </c>
      <c r="K141" s="5">
        <v>1154494000</v>
      </c>
      <c r="L141" s="5">
        <v>1154494000</v>
      </c>
      <c r="M141" s="5">
        <v>1154494000</v>
      </c>
      <c r="N141" s="5">
        <v>1154494000</v>
      </c>
      <c r="O141" s="5">
        <v>1154494000</v>
      </c>
      <c r="P141" s="5">
        <v>1154494000</v>
      </c>
      <c r="Q141" s="5">
        <v>1154494000</v>
      </c>
      <c r="R141" s="5">
        <v>1154494000</v>
      </c>
      <c r="S141" s="5">
        <v>1154494000</v>
      </c>
      <c r="T141" s="5">
        <v>1154494000</v>
      </c>
      <c r="U141" s="5">
        <v>1154494000</v>
      </c>
      <c r="V141" s="5">
        <v>1154494000</v>
      </c>
      <c r="W141" s="5">
        <v>1175281000</v>
      </c>
      <c r="X141" s="5">
        <v>10732663000000</v>
      </c>
      <c r="Y141" s="5">
        <v>10732663000000</v>
      </c>
      <c r="Z141" s="5">
        <v>10732663000000</v>
      </c>
    </row>
    <row r="142" spans="3:26" ht="15.5" x14ac:dyDescent="0.35">
      <c r="C142" t="s">
        <v>131</v>
      </c>
      <c r="D142" s="5">
        <v>3418988000</v>
      </c>
      <c r="E142" s="5">
        <v>3290851000</v>
      </c>
      <c r="F142" s="5">
        <v>3396130000</v>
      </c>
      <c r="G142" s="5">
        <v>3269483000</v>
      </c>
      <c r="I142" s="5">
        <v>3290851000</v>
      </c>
      <c r="J142" s="5">
        <v>3394540000</v>
      </c>
      <c r="K142" s="5">
        <v>5220150000</v>
      </c>
      <c r="L142" s="5">
        <v>4481453000</v>
      </c>
      <c r="M142" s="5">
        <v>2783495000</v>
      </c>
      <c r="N142" s="5">
        <v>2347061000</v>
      </c>
      <c r="O142" s="5">
        <v>2288597000</v>
      </c>
      <c r="P142" s="5">
        <v>2161277000</v>
      </c>
      <c r="Q142" s="5">
        <v>1966721000</v>
      </c>
      <c r="R142" s="5">
        <v>1627609000</v>
      </c>
      <c r="S142" s="5">
        <v>1387009000</v>
      </c>
      <c r="T142" s="5">
        <v>1309707000</v>
      </c>
      <c r="U142" s="5">
        <v>1217607000</v>
      </c>
      <c r="V142" s="5">
        <v>1066661000</v>
      </c>
      <c r="W142" s="5">
        <v>942000000</v>
      </c>
      <c r="X142" s="5">
        <v>5376617000000</v>
      </c>
      <c r="Y142" s="5">
        <v>4028127000000</v>
      </c>
      <c r="Z142" s="5">
        <v>422141000000</v>
      </c>
    </row>
    <row r="143" spans="3:26" ht="15.5" x14ac:dyDescent="0.35">
      <c r="C143" t="s">
        <v>132</v>
      </c>
      <c r="D143" s="5">
        <v>68588000</v>
      </c>
      <c r="E143" s="5">
        <v>68588000</v>
      </c>
      <c r="F143" s="5">
        <v>68588000</v>
      </c>
      <c r="G143" s="5">
        <v>68588000</v>
      </c>
      <c r="I143" s="5">
        <v>68588000</v>
      </c>
      <c r="J143" s="5">
        <v>68588000</v>
      </c>
      <c r="K143" s="5">
        <v>68588000</v>
      </c>
      <c r="L143" s="5">
        <v>68588000</v>
      </c>
      <c r="W143" s="5">
        <v>37731000</v>
      </c>
      <c r="X143" s="5">
        <v>262723000000</v>
      </c>
      <c r="Y143" s="5">
        <v>44360000000</v>
      </c>
    </row>
    <row r="144" spans="3:26" ht="15.5" x14ac:dyDescent="0.35">
      <c r="C144" t="s">
        <v>133</v>
      </c>
      <c r="D144" s="5">
        <v>3350400000</v>
      </c>
      <c r="E144" s="5">
        <v>3222263000</v>
      </c>
      <c r="F144" s="5">
        <v>3327542000</v>
      </c>
      <c r="G144" s="5">
        <v>3200895000</v>
      </c>
      <c r="I144" s="5">
        <v>3222263000</v>
      </c>
      <c r="J144" s="5">
        <v>3325952000</v>
      </c>
      <c r="K144" s="5">
        <v>5151562000</v>
      </c>
      <c r="L144" s="5">
        <v>4412865000</v>
      </c>
      <c r="W144" s="5">
        <v>904269000</v>
      </c>
      <c r="X144" s="5">
        <v>5113894000000</v>
      </c>
      <c r="Y144" s="5">
        <v>3983767000000</v>
      </c>
      <c r="Z144" s="5">
        <v>422141000000</v>
      </c>
    </row>
    <row r="145" spans="2:26" ht="15.5" x14ac:dyDescent="0.35">
      <c r="C145" t="s">
        <v>134</v>
      </c>
      <c r="D145" s="5">
        <v>3418988000</v>
      </c>
      <c r="E145" s="5">
        <v>3290851000</v>
      </c>
      <c r="F145" s="5">
        <v>3396130000</v>
      </c>
      <c r="G145" s="5">
        <v>3269483000</v>
      </c>
      <c r="I145" s="5">
        <v>3290851000</v>
      </c>
      <c r="J145" s="5">
        <v>3394540000</v>
      </c>
      <c r="K145" s="5">
        <v>5220150000</v>
      </c>
      <c r="L145" s="5">
        <v>4481453000</v>
      </c>
      <c r="M145" s="5">
        <v>2783495000</v>
      </c>
      <c r="N145" s="5">
        <v>2347061000</v>
      </c>
      <c r="O145" s="5">
        <v>2288597000</v>
      </c>
      <c r="P145" s="5">
        <v>2161277000</v>
      </c>
      <c r="Q145" s="5">
        <v>1966721000</v>
      </c>
      <c r="R145" s="5">
        <v>1627609000</v>
      </c>
      <c r="S145" s="5">
        <v>1387009000</v>
      </c>
      <c r="T145" s="5">
        <v>1309707000</v>
      </c>
      <c r="U145" s="5">
        <v>1217607000</v>
      </c>
      <c r="V145" s="5">
        <v>1066661000</v>
      </c>
      <c r="W145" s="5">
        <v>942000000</v>
      </c>
      <c r="X145" s="5">
        <v>5376617000000</v>
      </c>
      <c r="Y145" s="5">
        <v>4028127000000</v>
      </c>
      <c r="Z145" s="5">
        <v>422141000000</v>
      </c>
    </row>
    <row r="146" spans="2:26" ht="15.5" x14ac:dyDescent="0.35">
      <c r="C146" t="s">
        <v>135</v>
      </c>
      <c r="D146" s="5">
        <v>527640000</v>
      </c>
      <c r="E146" s="5">
        <v>518530000</v>
      </c>
      <c r="F146" s="5">
        <v>516007000</v>
      </c>
      <c r="G146" s="5">
        <v>464757000</v>
      </c>
      <c r="I146" s="5">
        <v>518530000</v>
      </c>
      <c r="J146" s="5">
        <v>443976000</v>
      </c>
      <c r="K146" s="5">
        <v>636086000</v>
      </c>
      <c r="L146" s="5">
        <v>502738000</v>
      </c>
      <c r="M146" s="5">
        <v>321535000</v>
      </c>
      <c r="N146" s="5">
        <v>239634000</v>
      </c>
      <c r="O146" s="5">
        <v>253323000</v>
      </c>
      <c r="P146" s="5">
        <v>652293000</v>
      </c>
      <c r="Q146" s="5">
        <v>623357000</v>
      </c>
      <c r="R146" s="5">
        <v>639424000</v>
      </c>
      <c r="S146" s="5">
        <v>487155000</v>
      </c>
      <c r="T146" s="5">
        <v>491714000</v>
      </c>
      <c r="U146" s="5">
        <v>490218000</v>
      </c>
      <c r="V146" s="5">
        <v>436084000</v>
      </c>
      <c r="W146" s="5">
        <v>6352000</v>
      </c>
      <c r="X146" s="5">
        <v>54111000000</v>
      </c>
      <c r="Y146" s="5">
        <v>67043000000</v>
      </c>
      <c r="Z146" s="5">
        <v>18379000000</v>
      </c>
    </row>
    <row r="147" spans="2:26" ht="15.5" x14ac:dyDescent="0.35">
      <c r="C147" t="s">
        <v>9</v>
      </c>
      <c r="D147" s="5">
        <v>5423561000</v>
      </c>
      <c r="E147" s="5">
        <v>5003953000</v>
      </c>
      <c r="F147" s="5">
        <v>5156552000</v>
      </c>
      <c r="G147" s="5">
        <v>4989302000</v>
      </c>
      <c r="I147" s="5">
        <v>5003953000</v>
      </c>
      <c r="J147" s="5">
        <v>5370832000</v>
      </c>
      <c r="K147" s="5">
        <v>7408750000</v>
      </c>
      <c r="L147" s="5">
        <v>6527338000</v>
      </c>
      <c r="M147" s="5">
        <v>4458315000</v>
      </c>
      <c r="N147" s="5">
        <v>3951714000</v>
      </c>
      <c r="O147" s="5">
        <v>3983395000</v>
      </c>
      <c r="P147" s="5">
        <v>4302692000</v>
      </c>
      <c r="Q147" s="5">
        <v>4091627000</v>
      </c>
      <c r="R147" s="5">
        <v>3785882000</v>
      </c>
      <c r="S147" s="5">
        <v>3353043000</v>
      </c>
      <c r="T147" s="5">
        <v>3258148000</v>
      </c>
      <c r="U147" s="5">
        <v>3195003000</v>
      </c>
      <c r="V147" s="5">
        <v>2995054000</v>
      </c>
      <c r="W147" s="5">
        <v>2442223000</v>
      </c>
      <c r="X147" s="5">
        <v>18630552000000</v>
      </c>
      <c r="Y147" s="5">
        <v>17511934000000</v>
      </c>
      <c r="Z147" s="5">
        <v>14027624000000</v>
      </c>
    </row>
    <row r="148" spans="2:26" ht="15.5" x14ac:dyDescent="0.35">
      <c r="C148" t="s">
        <v>136</v>
      </c>
      <c r="D148" s="5">
        <v>7185382000</v>
      </c>
      <c r="E148" s="5">
        <v>6816993000</v>
      </c>
      <c r="F148" s="5">
        <v>6595047000</v>
      </c>
      <c r="G148" s="5">
        <v>6407656000</v>
      </c>
      <c r="I148" s="5">
        <v>6816993000</v>
      </c>
      <c r="J148" s="5">
        <v>6702127000</v>
      </c>
      <c r="K148" s="5">
        <v>10472711000</v>
      </c>
      <c r="L148" s="5">
        <v>10782307000</v>
      </c>
      <c r="M148" s="5">
        <v>7586936000</v>
      </c>
      <c r="N148" s="5">
        <v>6381566000</v>
      </c>
      <c r="O148" s="5">
        <v>7217105000</v>
      </c>
      <c r="P148" s="5">
        <v>7060755000</v>
      </c>
      <c r="Q148" s="5">
        <v>6814147000</v>
      </c>
      <c r="R148" s="5">
        <v>6522257000</v>
      </c>
      <c r="S148" s="5">
        <v>5958629000</v>
      </c>
      <c r="T148" s="5">
        <v>6413648000</v>
      </c>
      <c r="U148" s="5">
        <v>6733787000</v>
      </c>
      <c r="V148" s="5">
        <v>6692256000</v>
      </c>
      <c r="W148" s="5">
        <v>5658961000</v>
      </c>
      <c r="X148" s="5">
        <v>40600921000000</v>
      </c>
      <c r="Y148" s="5">
        <v>42465408000000</v>
      </c>
      <c r="Z148" s="5">
        <v>33720170000000</v>
      </c>
    </row>
    <row r="149" spans="2:26" ht="15.5" x14ac:dyDescent="0.35">
      <c r="C149" t="s">
        <v>137</v>
      </c>
      <c r="D149" s="5">
        <v>29389689400</v>
      </c>
      <c r="E149" s="5">
        <v>29389689400</v>
      </c>
      <c r="F149" s="5">
        <v>29389689400</v>
      </c>
      <c r="G149" s="5">
        <v>30758665900</v>
      </c>
      <c r="I149" s="5">
        <v>29389689400</v>
      </c>
      <c r="J149" s="5">
        <v>30758665900</v>
      </c>
      <c r="K149" s="5">
        <v>31985962000</v>
      </c>
      <c r="L149" s="5">
        <v>31985962000</v>
      </c>
      <c r="M149" s="5">
        <v>31985962000</v>
      </c>
      <c r="N149" s="5">
        <v>31985962000</v>
      </c>
      <c r="O149" s="5">
        <v>31985962000</v>
      </c>
      <c r="P149" s="5">
        <v>31985962000</v>
      </c>
      <c r="Q149" s="5">
        <v>31985962000</v>
      </c>
      <c r="R149" s="5">
        <v>31985962000</v>
      </c>
      <c r="S149" s="5">
        <v>31985962000</v>
      </c>
      <c r="T149" s="5">
        <v>31985962000</v>
      </c>
      <c r="U149" s="5">
        <v>31985962000</v>
      </c>
      <c r="V149" s="5">
        <v>31985962000</v>
      </c>
      <c r="W149" s="5">
        <v>31985962000</v>
      </c>
      <c r="X149" s="5">
        <v>31985962000</v>
      </c>
      <c r="Y149" s="5">
        <v>31985962000</v>
      </c>
      <c r="Z149" s="5">
        <v>31985962000</v>
      </c>
    </row>
    <row r="151" spans="2:26" ht="15.5" x14ac:dyDescent="0.35">
      <c r="B151" t="s">
        <v>138</v>
      </c>
      <c r="C151" t="s">
        <v>139</v>
      </c>
      <c r="D151" s="5">
        <v>195128000</v>
      </c>
      <c r="E151" s="5">
        <v>201962000</v>
      </c>
      <c r="F151" s="5">
        <v>59001000</v>
      </c>
      <c r="G151" s="5">
        <v>252274000</v>
      </c>
      <c r="I151" s="5">
        <v>594125000</v>
      </c>
      <c r="J151" s="5">
        <v>2016146000</v>
      </c>
      <c r="K151" s="5">
        <v>1152758000</v>
      </c>
      <c r="L151" s="5">
        <v>3864254000</v>
      </c>
      <c r="M151" s="5">
        <v>1436332000</v>
      </c>
      <c r="N151" s="5">
        <v>736431000</v>
      </c>
      <c r="O151" s="5">
        <v>917283000</v>
      </c>
      <c r="P151" s="5">
        <v>905910000</v>
      </c>
      <c r="Q151" s="5">
        <v>853680000</v>
      </c>
      <c r="R151" s="5">
        <v>675523000</v>
      </c>
      <c r="S151" s="5">
        <v>511594000</v>
      </c>
      <c r="T151" s="5">
        <v>592106000</v>
      </c>
      <c r="U151" s="5">
        <v>721745000</v>
      </c>
      <c r="V151" s="5">
        <v>432717000</v>
      </c>
      <c r="W151" s="5">
        <v>712367000</v>
      </c>
      <c r="X151" s="5">
        <v>2589628000000</v>
      </c>
      <c r="Y151" s="5">
        <v>7097275000000</v>
      </c>
      <c r="Z151" s="5">
        <v>1085050000000</v>
      </c>
    </row>
    <row r="152" spans="2:26" ht="15.5" x14ac:dyDescent="0.35">
      <c r="C152" t="s">
        <v>319</v>
      </c>
      <c r="D152" s="5">
        <v>554912000</v>
      </c>
      <c r="E152" s="5">
        <v>544850000</v>
      </c>
      <c r="F152" s="5">
        <v>423922000</v>
      </c>
      <c r="G152" s="5">
        <v>477976000</v>
      </c>
      <c r="I152" s="5">
        <v>1830565000</v>
      </c>
      <c r="J152" s="5">
        <v>5775450000</v>
      </c>
      <c r="K152" s="5">
        <v>6631344000</v>
      </c>
      <c r="L152" s="5">
        <v>7897725000</v>
      </c>
      <c r="M152" s="5">
        <v>3752731000</v>
      </c>
      <c r="N152" s="5">
        <v>2623147000</v>
      </c>
      <c r="O152" s="5">
        <v>3526559000</v>
      </c>
      <c r="P152" s="5">
        <v>3564084000</v>
      </c>
      <c r="Q152" s="5">
        <v>3271603000</v>
      </c>
      <c r="R152" s="5">
        <v>2417173000</v>
      </c>
      <c r="S152" s="5">
        <v>2776552000</v>
      </c>
      <c r="T152" s="5">
        <v>3342921000</v>
      </c>
      <c r="U152" s="5">
        <v>3439590000</v>
      </c>
      <c r="V152" s="5">
        <v>3709818000</v>
      </c>
      <c r="W152" s="5">
        <v>3791489000</v>
      </c>
      <c r="X152" s="5">
        <v>25056231000000</v>
      </c>
      <c r="Y152" s="5">
        <v>25865653000000</v>
      </c>
      <c r="Z152" s="5">
        <v>17468809000000</v>
      </c>
    </row>
    <row r="153" spans="2:26" ht="15.5" x14ac:dyDescent="0.35">
      <c r="C153" t="s">
        <v>320</v>
      </c>
      <c r="D153" s="5">
        <v>-262426000</v>
      </c>
      <c r="E153" s="5">
        <v>-231957000</v>
      </c>
      <c r="F153" s="5">
        <v>-261070000</v>
      </c>
      <c r="G153" s="5">
        <v>-164481000</v>
      </c>
      <c r="I153" s="5">
        <v>-832941000</v>
      </c>
      <c r="J153" s="5">
        <v>-2215968000</v>
      </c>
      <c r="K153" s="5">
        <v>-2169391000</v>
      </c>
      <c r="L153" s="5">
        <v>-1716831000</v>
      </c>
      <c r="M153" s="5">
        <v>-1230480000</v>
      </c>
      <c r="N153" s="5">
        <v>-1269639000</v>
      </c>
      <c r="O153" s="5">
        <v>-1712219000</v>
      </c>
      <c r="P153" s="5">
        <v>-1667439000</v>
      </c>
      <c r="Q153" s="5">
        <v>-1390939000</v>
      </c>
      <c r="R153" s="5">
        <v>-1194301000</v>
      </c>
      <c r="S153" s="5">
        <v>-1713618000</v>
      </c>
      <c r="T153" s="5">
        <v>-1988783000</v>
      </c>
      <c r="U153" s="5">
        <v>-2002640000</v>
      </c>
      <c r="V153" s="5">
        <v>-2371050000</v>
      </c>
      <c r="W153" s="5">
        <v>-2195407000</v>
      </c>
      <c r="X153" s="5">
        <v>-14134714000000</v>
      </c>
      <c r="Y153" s="5">
        <v>-13353699000000</v>
      </c>
      <c r="Z153" s="5">
        <v>-12055441000000</v>
      </c>
    </row>
    <row r="154" spans="2:26" ht="15.5" x14ac:dyDescent="0.35">
      <c r="C154" t="s">
        <v>371</v>
      </c>
      <c r="D154" s="5">
        <v>-67100000</v>
      </c>
      <c r="E154" s="5">
        <v>-44188000</v>
      </c>
      <c r="F154" s="5">
        <v>-39808000</v>
      </c>
      <c r="G154" s="5">
        <v>-40580000</v>
      </c>
      <c r="I154" s="5">
        <v>-192765000</v>
      </c>
      <c r="J154" s="5">
        <v>-291071000</v>
      </c>
      <c r="K154" s="5">
        <v>-288155000</v>
      </c>
      <c r="L154" s="5">
        <v>-237727000</v>
      </c>
      <c r="M154" s="5">
        <v>-197278000</v>
      </c>
      <c r="N154" s="5">
        <v>-214468000</v>
      </c>
      <c r="O154" s="5">
        <v>-203800000</v>
      </c>
      <c r="P154" s="5">
        <v>-191770000</v>
      </c>
      <c r="Q154" s="5">
        <v>-158206000</v>
      </c>
      <c r="R154" s="5">
        <v>-134996000</v>
      </c>
      <c r="S154" s="5">
        <v>-129645000</v>
      </c>
      <c r="T154" s="5">
        <v>-131744000</v>
      </c>
      <c r="U154" s="5">
        <v>-131974000</v>
      </c>
      <c r="V154" s="5">
        <v>-131694000</v>
      </c>
      <c r="W154" s="5">
        <v>-110410000</v>
      </c>
      <c r="X154" s="5">
        <v>-740775000000</v>
      </c>
      <c r="Y154" s="5">
        <v>-627951000000</v>
      </c>
      <c r="Z154" s="5">
        <v>-458178000000</v>
      </c>
    </row>
    <row r="155" spans="2:26" ht="15.5" x14ac:dyDescent="0.35">
      <c r="C155" t="s">
        <v>141</v>
      </c>
      <c r="D155" s="5">
        <v>60178000</v>
      </c>
      <c r="E155" s="5">
        <v>14905000</v>
      </c>
      <c r="F155" s="5">
        <v>18418000</v>
      </c>
      <c r="G155" s="5">
        <v>23454000</v>
      </c>
      <c r="I155" s="5">
        <v>81562000</v>
      </c>
      <c r="J155" s="5">
        <v>134648000</v>
      </c>
      <c r="K155" s="5">
        <v>113152000</v>
      </c>
      <c r="L155" s="5">
        <v>29036000</v>
      </c>
      <c r="M155" s="5">
        <v>12840000</v>
      </c>
      <c r="N155" s="5">
        <v>18198000</v>
      </c>
      <c r="O155" s="5">
        <v>26990000</v>
      </c>
      <c r="P155" s="5">
        <v>25961000</v>
      </c>
      <c r="Q155" s="5">
        <v>14960000</v>
      </c>
      <c r="R155" s="5">
        <v>9092000</v>
      </c>
      <c r="S155" s="5">
        <v>11391000</v>
      </c>
      <c r="T155" s="5">
        <v>25260000</v>
      </c>
      <c r="U155" s="5">
        <v>10377000</v>
      </c>
      <c r="V155" s="5">
        <v>7173000</v>
      </c>
      <c r="W155" s="5">
        <v>6210000</v>
      </c>
      <c r="X155" s="5">
        <v>33876000000</v>
      </c>
      <c r="Y155" s="5">
        <v>67295000000</v>
      </c>
      <c r="Z155" s="5">
        <v>46309000000</v>
      </c>
    </row>
    <row r="156" spans="2:26" ht="15.5" x14ac:dyDescent="0.35">
      <c r="C156" t="s">
        <v>1224</v>
      </c>
      <c r="D156" s="5">
        <v>-37319000</v>
      </c>
      <c r="E156" s="5">
        <v>-32474000</v>
      </c>
      <c r="F156" s="5">
        <v>-27120000</v>
      </c>
      <c r="G156" s="5">
        <v>-21072000</v>
      </c>
      <c r="I156" s="5">
        <v>-111146000</v>
      </c>
      <c r="J156" s="5">
        <v>-1041235000</v>
      </c>
      <c r="K156" s="5">
        <v>-1517850000</v>
      </c>
      <c r="L156" s="5">
        <v>-1182467000</v>
      </c>
      <c r="M156" s="5">
        <v>-534461000</v>
      </c>
      <c r="N156" s="5">
        <v>-157903000</v>
      </c>
      <c r="O156" s="5">
        <v>-344945000</v>
      </c>
      <c r="P156" s="5">
        <v>-372362000</v>
      </c>
      <c r="Q156" s="5">
        <v>-335641000</v>
      </c>
      <c r="R156" s="5">
        <v>-252577000</v>
      </c>
      <c r="S156" s="5">
        <v>-234959000</v>
      </c>
      <c r="T156" s="5">
        <v>-396338000</v>
      </c>
      <c r="U156" s="5">
        <v>-235267000</v>
      </c>
      <c r="V156" s="5">
        <v>-201759000</v>
      </c>
      <c r="W156" s="5">
        <v>-198333000</v>
      </c>
      <c r="X156" s="5">
        <v>-1496687000000</v>
      </c>
      <c r="Y156" s="5">
        <v>-1395926000000</v>
      </c>
      <c r="Z156" s="5">
        <v>-1075532000000</v>
      </c>
    </row>
    <row r="157" spans="2:26" ht="15.5" x14ac:dyDescent="0.35">
      <c r="C157" t="s">
        <v>146</v>
      </c>
      <c r="D157" s="5">
        <v>-43796000</v>
      </c>
      <c r="E157" s="5">
        <v>-48054000</v>
      </c>
      <c r="F157" s="5">
        <v>-40870000</v>
      </c>
      <c r="G157" s="5">
        <v>-45970000</v>
      </c>
      <c r="I157" s="5">
        <v>-174148000</v>
      </c>
      <c r="J157" s="5">
        <v>-445896000</v>
      </c>
      <c r="K157" s="5">
        <v>-1529593000</v>
      </c>
      <c r="L157" s="5">
        <v>-850013000</v>
      </c>
      <c r="M157" s="5">
        <v>-299793000</v>
      </c>
      <c r="N157" s="5">
        <v>-180234000</v>
      </c>
      <c r="O157" s="5">
        <v>-306943000</v>
      </c>
      <c r="P157" s="5">
        <v>-407365000</v>
      </c>
      <c r="Q157" s="5">
        <v>-515462000</v>
      </c>
      <c r="R157" s="5">
        <v>-155474000</v>
      </c>
      <c r="S157" s="5">
        <v>-207055000</v>
      </c>
      <c r="T157" s="5">
        <v>-182635000</v>
      </c>
      <c r="U157" s="5">
        <v>-247260000</v>
      </c>
      <c r="V157" s="5">
        <v>-445866000</v>
      </c>
      <c r="W157" s="5">
        <v>-329933000</v>
      </c>
      <c r="X157" s="5">
        <v>-5039939000000</v>
      </c>
      <c r="Y157" s="5">
        <v>-2867312000000</v>
      </c>
      <c r="Z157" s="5">
        <v>-1625751000000</v>
      </c>
    </row>
    <row r="158" spans="2:26" ht="15.5" x14ac:dyDescent="0.35">
      <c r="C158" t="s">
        <v>1225</v>
      </c>
      <c r="D158" s="5">
        <v>11862000</v>
      </c>
      <c r="E158" s="5">
        <v>296000</v>
      </c>
      <c r="F158" s="5">
        <v>5439000</v>
      </c>
      <c r="G158" s="5">
        <v>27251000</v>
      </c>
      <c r="I158" s="5">
        <v>32986000</v>
      </c>
      <c r="J158" s="5">
        <v>222251000</v>
      </c>
    </row>
    <row r="159" spans="2:26" ht="15.5" x14ac:dyDescent="0.35">
      <c r="C159" t="s">
        <v>1226</v>
      </c>
      <c r="J159" s="5">
        <v>-32123000</v>
      </c>
    </row>
    <row r="160" spans="2:26" ht="15.5" x14ac:dyDescent="0.35">
      <c r="C160" t="s">
        <v>422</v>
      </c>
      <c r="D160" s="5">
        <v>2838000</v>
      </c>
      <c r="G160" s="5">
        <v>1946000</v>
      </c>
      <c r="I160" s="5">
        <v>2160000</v>
      </c>
      <c r="J160" s="5">
        <v>6930000</v>
      </c>
      <c r="K160" s="5">
        <v>5501000</v>
      </c>
      <c r="L160" s="5">
        <v>3704000</v>
      </c>
      <c r="M160" s="5">
        <v>3457000</v>
      </c>
      <c r="N160" s="5">
        <v>4231000</v>
      </c>
      <c r="O160" s="5">
        <v>7082000</v>
      </c>
      <c r="P160" s="5">
        <v>14552000</v>
      </c>
      <c r="Q160" s="5">
        <v>11363000</v>
      </c>
      <c r="R160" s="5">
        <v>17808000</v>
      </c>
      <c r="S160" s="5">
        <v>50950000</v>
      </c>
      <c r="T160" s="5">
        <v>88726000</v>
      </c>
    </row>
    <row r="161" spans="3:26" ht="15.5" x14ac:dyDescent="0.35">
      <c r="C161" t="s">
        <v>490</v>
      </c>
      <c r="D161" s="5">
        <v>-24021000</v>
      </c>
      <c r="E161" s="5">
        <v>-1415000</v>
      </c>
      <c r="F161" s="5">
        <v>-19910000</v>
      </c>
      <c r="G161" s="5">
        <v>-6250000</v>
      </c>
      <c r="I161" s="5">
        <v>-42148000</v>
      </c>
      <c r="J161" s="5">
        <v>-95625000</v>
      </c>
      <c r="K161" s="5">
        <v>-102004000</v>
      </c>
      <c r="L161" s="5">
        <v>-74075000</v>
      </c>
      <c r="M161" s="5">
        <v>-70189000</v>
      </c>
      <c r="N161" s="5">
        <v>-85202000</v>
      </c>
      <c r="O161" s="5">
        <v>-69150000</v>
      </c>
      <c r="P161" s="5">
        <v>-59841000</v>
      </c>
      <c r="Q161" s="5">
        <v>-46804000</v>
      </c>
      <c r="R161" s="5">
        <v>-43768000</v>
      </c>
      <c r="S161" s="5">
        <v>-45427000</v>
      </c>
      <c r="T161" s="5">
        <v>-164298000</v>
      </c>
      <c r="U161" s="5">
        <v>-104597000</v>
      </c>
      <c r="V161" s="5">
        <v>-114879000</v>
      </c>
      <c r="W161" s="5">
        <v>-106013000</v>
      </c>
      <c r="X161" s="5">
        <v>-1068719000000</v>
      </c>
      <c r="Y161" s="5">
        <v>-729260000000</v>
      </c>
      <c r="Z161" s="5">
        <v>-606757000000</v>
      </c>
    </row>
    <row r="162" spans="3:26" ht="15.5" x14ac:dyDescent="0.35">
      <c r="C162" t="s">
        <v>1227</v>
      </c>
      <c r="M162" s="5">
        <v>-6502000</v>
      </c>
      <c r="N162" s="5">
        <v>-7827000</v>
      </c>
      <c r="O162" s="5">
        <v>-9164000</v>
      </c>
      <c r="P162" s="5">
        <v>-7484000</v>
      </c>
      <c r="Q162" s="5">
        <v>-7372000</v>
      </c>
      <c r="R162" s="5">
        <v>-26280000</v>
      </c>
    </row>
    <row r="163" spans="3:26" ht="15.5" x14ac:dyDescent="0.35">
      <c r="C163" t="s">
        <v>1228</v>
      </c>
      <c r="E163" s="5">
        <v>-1000</v>
      </c>
      <c r="M163" s="5">
        <v>6007000</v>
      </c>
      <c r="N163" s="5">
        <v>6128000</v>
      </c>
      <c r="O163" s="5">
        <v>2873000</v>
      </c>
      <c r="P163" s="5">
        <v>7574000</v>
      </c>
      <c r="Q163" s="5">
        <v>10178000</v>
      </c>
      <c r="R163" s="5">
        <v>38846000</v>
      </c>
      <c r="S163" s="5">
        <v>3405000</v>
      </c>
      <c r="T163" s="5">
        <v>-1003000</v>
      </c>
      <c r="U163" s="5">
        <v>-6484000</v>
      </c>
      <c r="V163" s="5">
        <v>-19026000</v>
      </c>
      <c r="W163" s="5">
        <v>-145447000</v>
      </c>
      <c r="X163" s="5">
        <v>99382000000</v>
      </c>
      <c r="Y163" s="5">
        <v>138475000000</v>
      </c>
      <c r="Z163" s="5">
        <v>38917000000</v>
      </c>
    </row>
    <row r="164" spans="3:26" ht="15.5" x14ac:dyDescent="0.35">
      <c r="C164" t="s">
        <v>673</v>
      </c>
      <c r="J164" s="5">
        <v>-1215000</v>
      </c>
      <c r="K164" s="5">
        <v>9754000</v>
      </c>
      <c r="L164" s="5">
        <v>-5098000</v>
      </c>
    </row>
    <row r="165" spans="3:26" ht="15.5" x14ac:dyDescent="0.35">
      <c r="C165" t="s">
        <v>1229</v>
      </c>
      <c r="W165" s="5">
        <v>211000</v>
      </c>
    </row>
    <row r="166" spans="3:26" ht="15.5" x14ac:dyDescent="0.35">
      <c r="C166" t="s">
        <v>1230</v>
      </c>
      <c r="X166" s="5">
        <v>-119027000000</v>
      </c>
      <c r="Z166" s="5">
        <v>-647326000000</v>
      </c>
    </row>
    <row r="167" spans="3:26" ht="15.5" x14ac:dyDescent="0.35">
      <c r="C167" t="s">
        <v>159</v>
      </c>
      <c r="D167" s="5">
        <v>-28439000</v>
      </c>
      <c r="E167" s="5">
        <v>66963000</v>
      </c>
      <c r="F167" s="5">
        <v>33712000</v>
      </c>
      <c r="G167" s="5">
        <v>-314551000</v>
      </c>
      <c r="I167" s="5">
        <v>-405079000</v>
      </c>
      <c r="J167" s="5">
        <v>-3642189000</v>
      </c>
      <c r="K167" s="5">
        <v>-1333690000</v>
      </c>
      <c r="L167" s="5">
        <v>-798315000</v>
      </c>
      <c r="M167" s="5">
        <v>-153422000</v>
      </c>
      <c r="N167" s="5">
        <v>-777967000</v>
      </c>
      <c r="O167" s="5">
        <v>263300000</v>
      </c>
      <c r="P167" s="5">
        <v>-378401000</v>
      </c>
      <c r="Q167" s="5">
        <v>-288661000</v>
      </c>
      <c r="R167" s="5">
        <v>-72994000</v>
      </c>
      <c r="S167" s="5">
        <v>-422813000</v>
      </c>
      <c r="T167" s="5">
        <v>-496321000</v>
      </c>
      <c r="U167" s="5">
        <v>-331500000</v>
      </c>
      <c r="V167" s="5">
        <v>24665000</v>
      </c>
      <c r="W167" s="5">
        <v>304264000</v>
      </c>
      <c r="X167" s="5">
        <v>-2040352000000</v>
      </c>
      <c r="Y167" s="5">
        <v>3628873000000</v>
      </c>
      <c r="Z167" s="5">
        <v>11285200000000</v>
      </c>
    </row>
    <row r="168" spans="3:26" ht="15.5" x14ac:dyDescent="0.35">
      <c r="C168" t="s">
        <v>160</v>
      </c>
      <c r="D168" s="5">
        <v>-50998000</v>
      </c>
      <c r="E168" s="5">
        <v>-292145000</v>
      </c>
      <c r="F168" s="5">
        <v>-77149000</v>
      </c>
      <c r="G168" s="5">
        <v>-60270000</v>
      </c>
      <c r="I168" s="5">
        <v>-531370000</v>
      </c>
      <c r="J168" s="5">
        <v>1434295000</v>
      </c>
      <c r="K168" s="5">
        <v>-582426000</v>
      </c>
      <c r="L168" s="5">
        <v>-767196000</v>
      </c>
      <c r="M168" s="5">
        <v>-644612000</v>
      </c>
      <c r="N168" s="5">
        <v>-359335000</v>
      </c>
      <c r="O168" s="5">
        <v>-538504000</v>
      </c>
      <c r="P168" s="5">
        <v>-793156000</v>
      </c>
      <c r="Q168" s="5">
        <v>-433383000</v>
      </c>
      <c r="R168" s="5">
        <v>-228384000</v>
      </c>
      <c r="S168" s="5">
        <v>-118449000</v>
      </c>
      <c r="T168" s="5">
        <v>-26013000</v>
      </c>
      <c r="U168" s="5">
        <v>-183527000</v>
      </c>
      <c r="V168" s="5">
        <v>-509780000</v>
      </c>
      <c r="W168" s="5">
        <v>-1064458000</v>
      </c>
      <c r="X168" s="5">
        <v>-5963038000000</v>
      </c>
      <c r="Y168" s="5">
        <v>-1207966000000</v>
      </c>
      <c r="Z168" s="5">
        <v>-10989958000000</v>
      </c>
    </row>
    <row r="169" spans="3:26" ht="15.5" x14ac:dyDescent="0.35">
      <c r="C169" t="s">
        <v>161</v>
      </c>
      <c r="D169" s="5">
        <v>-158072000</v>
      </c>
      <c r="E169" s="5">
        <v>-227490000</v>
      </c>
      <c r="F169" s="5">
        <v>-204531000</v>
      </c>
      <c r="G169" s="5">
        <v>-204771000</v>
      </c>
      <c r="I169" s="5">
        <v>-790104000</v>
      </c>
      <c r="J169" s="5">
        <v>-813451000</v>
      </c>
      <c r="K169" s="5">
        <v>-560301000</v>
      </c>
      <c r="L169" s="5">
        <v>-382379000</v>
      </c>
      <c r="M169" s="5">
        <v>-152911000</v>
      </c>
      <c r="N169" s="5">
        <v>-134350000</v>
      </c>
      <c r="O169" s="5">
        <v>-389865000</v>
      </c>
      <c r="P169" s="5">
        <v>-342792000</v>
      </c>
      <c r="Q169" s="5">
        <v>-155352000</v>
      </c>
      <c r="R169" s="5">
        <v>-77839000</v>
      </c>
      <c r="S169" s="5">
        <v>-69978000</v>
      </c>
      <c r="T169" s="5">
        <v>-55226000</v>
      </c>
      <c r="U169" s="5">
        <v>-136397000</v>
      </c>
      <c r="V169" s="5">
        <v>-490034000</v>
      </c>
      <c r="W169" s="5">
        <v>-625022000</v>
      </c>
      <c r="X169" s="5">
        <v>-2250548000000</v>
      </c>
      <c r="Y169" s="5">
        <v>-1106262000000</v>
      </c>
      <c r="Z169" s="5">
        <v>-1463972000000</v>
      </c>
    </row>
    <row r="170" spans="3:26" ht="15.5" x14ac:dyDescent="0.35">
      <c r="C170" t="s">
        <v>352</v>
      </c>
      <c r="D170" s="5">
        <v>356000</v>
      </c>
      <c r="E170" s="5">
        <v>3619000</v>
      </c>
      <c r="F170" s="5">
        <v>307000</v>
      </c>
      <c r="G170" s="5">
        <v>493000</v>
      </c>
      <c r="I170" s="5">
        <v>4902000</v>
      </c>
      <c r="J170" s="5">
        <v>10198000</v>
      </c>
      <c r="K170" s="5">
        <v>6977000</v>
      </c>
      <c r="L170" s="5">
        <v>1761000</v>
      </c>
      <c r="M170" s="5">
        <v>2827000</v>
      </c>
      <c r="N170" s="5">
        <v>15587000</v>
      </c>
      <c r="O170" s="5">
        <v>10442000</v>
      </c>
      <c r="P170" s="5">
        <v>32966000</v>
      </c>
      <c r="Q170" s="5">
        <v>6069000</v>
      </c>
      <c r="R170" s="5">
        <v>560000</v>
      </c>
      <c r="S170" s="5">
        <v>2712000</v>
      </c>
      <c r="T170" s="5">
        <v>5086000</v>
      </c>
      <c r="U170" s="5">
        <v>15087000</v>
      </c>
      <c r="V170" s="5">
        <v>5723000</v>
      </c>
      <c r="W170" s="5">
        <v>5699000</v>
      </c>
      <c r="X170" s="5">
        <v>34518000000</v>
      </c>
      <c r="Y170" s="5">
        <v>6286000000</v>
      </c>
      <c r="Z170" s="5">
        <v>6250000000</v>
      </c>
    </row>
    <row r="171" spans="3:26" ht="15.5" x14ac:dyDescent="0.35">
      <c r="C171" t="s">
        <v>817</v>
      </c>
      <c r="D171" s="5">
        <v>-3201000</v>
      </c>
      <c r="G171" s="5">
        <v>4906000</v>
      </c>
      <c r="U171" s="5">
        <v>-17426000</v>
      </c>
      <c r="X171" s="5">
        <v>-449544000000</v>
      </c>
    </row>
    <row r="172" spans="3:26" ht="15.5" x14ac:dyDescent="0.35">
      <c r="C172" t="s">
        <v>1231</v>
      </c>
      <c r="T172" s="5">
        <v>-9750000</v>
      </c>
      <c r="W172" s="5">
        <v>-25887000</v>
      </c>
      <c r="X172" s="5">
        <v>-3203195000000</v>
      </c>
    </row>
    <row r="173" spans="3:26" ht="15.5" x14ac:dyDescent="0.35">
      <c r="C173" t="s">
        <v>1232</v>
      </c>
      <c r="E173" s="5">
        <v>-22168000</v>
      </c>
      <c r="I173" s="5">
        <v>-22168000</v>
      </c>
      <c r="W173" s="5">
        <v>-65708000</v>
      </c>
    </row>
    <row r="174" spans="3:26" ht="15.5" x14ac:dyDescent="0.35">
      <c r="C174" t="s">
        <v>1233</v>
      </c>
      <c r="D174" s="5">
        <v>744000</v>
      </c>
      <c r="E174" s="5">
        <v>110000</v>
      </c>
      <c r="I174" s="5">
        <v>110000</v>
      </c>
      <c r="J174" s="5">
        <v>17036000</v>
      </c>
      <c r="K174" s="5">
        <v>146660000</v>
      </c>
      <c r="L174" s="5">
        <v>138769000</v>
      </c>
      <c r="M174" s="5">
        <v>13607000</v>
      </c>
      <c r="N174" s="5">
        <v>30711000</v>
      </c>
      <c r="O174" s="5">
        <v>98061000</v>
      </c>
      <c r="P174" s="5">
        <v>155413000</v>
      </c>
      <c r="Q174" s="5">
        <v>56095000</v>
      </c>
      <c r="Y174" s="5">
        <v>1088814000000</v>
      </c>
      <c r="Z174" s="5">
        <v>701492000000</v>
      </c>
    </row>
    <row r="175" spans="3:26" ht="15.5" x14ac:dyDescent="0.35">
      <c r="C175" t="s">
        <v>1234</v>
      </c>
      <c r="D175" s="5">
        <v>114284000</v>
      </c>
      <c r="E175" s="5">
        <v>711904000</v>
      </c>
      <c r="F175" s="5">
        <v>-581604000</v>
      </c>
      <c r="G175" s="5">
        <v>519100000</v>
      </c>
      <c r="I175" s="5">
        <v>711904000</v>
      </c>
      <c r="J175" s="5">
        <v>70428000</v>
      </c>
      <c r="K175" s="5">
        <v>3381000</v>
      </c>
      <c r="L175" s="5">
        <v>1708000</v>
      </c>
    </row>
    <row r="176" spans="3:26" ht="15.5" x14ac:dyDescent="0.35">
      <c r="C176" t="s">
        <v>1235</v>
      </c>
      <c r="G176" s="5">
        <v>6045000</v>
      </c>
      <c r="I176" s="5">
        <v>6045000</v>
      </c>
      <c r="J176" s="5">
        <v>12049000</v>
      </c>
      <c r="K176" s="5">
        <v>18525000</v>
      </c>
      <c r="L176" s="5">
        <v>8775000</v>
      </c>
    </row>
    <row r="177" spans="3:26" ht="15.5" x14ac:dyDescent="0.35">
      <c r="C177" t="s">
        <v>401</v>
      </c>
      <c r="E177" s="5">
        <v>38435000</v>
      </c>
      <c r="I177" s="5">
        <v>38435000</v>
      </c>
    </row>
    <row r="178" spans="3:26" ht="15.5" x14ac:dyDescent="0.35">
      <c r="C178" t="s">
        <v>1236</v>
      </c>
    </row>
    <row r="179" spans="3:26" ht="15.5" x14ac:dyDescent="0.35">
      <c r="C179" t="s">
        <v>1237</v>
      </c>
      <c r="E179" s="5">
        <v>90000</v>
      </c>
      <c r="F179" s="5">
        <v>1000</v>
      </c>
      <c r="I179" s="5">
        <v>-340000</v>
      </c>
      <c r="J179" s="5">
        <v>-18720000</v>
      </c>
      <c r="K179" s="5">
        <v>-42172000</v>
      </c>
      <c r="L179" s="5">
        <v>-149034000</v>
      </c>
      <c r="M179" s="5">
        <v>-20486000</v>
      </c>
      <c r="O179" s="5">
        <v>-100000000</v>
      </c>
      <c r="S179" s="5">
        <v>-20000000</v>
      </c>
    </row>
    <row r="180" spans="3:26" ht="15.5" x14ac:dyDescent="0.35">
      <c r="C180" t="s">
        <v>1238</v>
      </c>
      <c r="E180" s="5">
        <v>-711904000</v>
      </c>
      <c r="F180" s="5">
        <v>711904000</v>
      </c>
      <c r="T180" s="5">
        <v>40233000</v>
      </c>
    </row>
    <row r="181" spans="3:26" ht="15.5" x14ac:dyDescent="0.35">
      <c r="C181" t="s">
        <v>1239</v>
      </c>
      <c r="E181" s="5">
        <v>-90487000</v>
      </c>
      <c r="G181" s="5">
        <v>-35210000</v>
      </c>
      <c r="I181" s="5">
        <v>-125697000</v>
      </c>
      <c r="J181" s="5">
        <v>-36014000</v>
      </c>
      <c r="K181" s="5">
        <v>-114363000</v>
      </c>
      <c r="L181" s="5">
        <v>-344940000</v>
      </c>
      <c r="M181" s="5">
        <v>-112920000</v>
      </c>
      <c r="N181" s="5">
        <v>-213090000</v>
      </c>
      <c r="O181" s="5">
        <v>-30123000</v>
      </c>
      <c r="P181" s="5">
        <v>-22024000</v>
      </c>
      <c r="Q181" s="5">
        <v>-309354000</v>
      </c>
    </row>
    <row r="182" spans="3:26" ht="15.5" x14ac:dyDescent="0.35">
      <c r="C182" t="s">
        <v>1240</v>
      </c>
      <c r="O182" s="5">
        <v>3000000</v>
      </c>
    </row>
    <row r="183" spans="3:26" ht="15.5" x14ac:dyDescent="0.35">
      <c r="C183" t="s">
        <v>1241</v>
      </c>
    </row>
    <row r="184" spans="3:26" ht="15.5" x14ac:dyDescent="0.35">
      <c r="C184" t="s">
        <v>832</v>
      </c>
      <c r="D184" s="5">
        <v>-4090000</v>
      </c>
      <c r="E184" s="5">
        <v>12040000</v>
      </c>
      <c r="F184" s="5">
        <v>-3702000</v>
      </c>
      <c r="G184" s="5">
        <v>-3783000</v>
      </c>
      <c r="I184" s="5">
        <v>-4080000</v>
      </c>
      <c r="J184" s="5">
        <v>-20354000</v>
      </c>
      <c r="K184" s="5">
        <v>-24761000</v>
      </c>
      <c r="L184" s="5">
        <v>-16020000</v>
      </c>
      <c r="M184" s="5">
        <v>-4499000</v>
      </c>
      <c r="N184" s="5">
        <v>-12067000</v>
      </c>
      <c r="O184" s="5">
        <v>-9362000</v>
      </c>
    </row>
    <row r="185" spans="3:26" ht="15.5" x14ac:dyDescent="0.35">
      <c r="C185" t="s">
        <v>774</v>
      </c>
      <c r="E185" s="5">
        <v>-11477000</v>
      </c>
      <c r="F185" s="5">
        <v>3784000</v>
      </c>
      <c r="G185" s="5">
        <v>3842000</v>
      </c>
      <c r="J185" s="5">
        <v>25572000</v>
      </c>
      <c r="K185" s="5">
        <v>17604000</v>
      </c>
      <c r="L185" s="5">
        <v>10400000</v>
      </c>
      <c r="M185" s="5">
        <v>400000</v>
      </c>
    </row>
    <row r="186" spans="3:26" ht="15.5" x14ac:dyDescent="0.35">
      <c r="C186" t="s">
        <v>1242</v>
      </c>
      <c r="L186" s="5">
        <v>131764000</v>
      </c>
    </row>
    <row r="187" spans="3:26" ht="15.5" x14ac:dyDescent="0.35">
      <c r="C187" t="s">
        <v>1243</v>
      </c>
      <c r="J187" s="5">
        <v>2181049000</v>
      </c>
    </row>
    <row r="188" spans="3:26" ht="15.5" x14ac:dyDescent="0.35">
      <c r="C188" t="s">
        <v>1244</v>
      </c>
      <c r="U188" s="5">
        <v>-20949000</v>
      </c>
      <c r="V188" s="5">
        <v>1345000</v>
      </c>
      <c r="W188" s="5">
        <v>-301458000</v>
      </c>
      <c r="X188" s="5">
        <v>-352000000</v>
      </c>
      <c r="Y188" s="5">
        <v>-1017893000000</v>
      </c>
      <c r="Z188" s="5">
        <v>-10299789000000</v>
      </c>
    </row>
    <row r="189" spans="3:26" ht="15.5" x14ac:dyDescent="0.35">
      <c r="C189" t="s">
        <v>1245</v>
      </c>
      <c r="E189" s="5">
        <v>-1086000</v>
      </c>
    </row>
    <row r="190" spans="3:26" ht="15.5" x14ac:dyDescent="0.35">
      <c r="C190" t="s">
        <v>1246</v>
      </c>
      <c r="E190" s="5">
        <v>1086000</v>
      </c>
      <c r="I190" s="5">
        <v>1086000</v>
      </c>
      <c r="J190" s="5">
        <v>-156000</v>
      </c>
      <c r="K190" s="5">
        <v>-107000</v>
      </c>
      <c r="R190" s="5">
        <v>-119120000</v>
      </c>
    </row>
    <row r="191" spans="3:26" ht="15.5" x14ac:dyDescent="0.35">
      <c r="C191" t="s">
        <v>1247</v>
      </c>
      <c r="I191" s="5">
        <v>1086000</v>
      </c>
      <c r="J191" s="5">
        <v>-156000</v>
      </c>
      <c r="K191" s="5">
        <v>-107000</v>
      </c>
      <c r="R191" s="5">
        <v>-119120000</v>
      </c>
      <c r="U191" s="5">
        <v>-20949000</v>
      </c>
      <c r="V191" s="5">
        <v>1345000</v>
      </c>
      <c r="W191" s="5">
        <v>-301458000</v>
      </c>
      <c r="X191" s="5">
        <v>-352000000</v>
      </c>
      <c r="Y191" s="5">
        <v>-1017893000000</v>
      </c>
      <c r="Z191" s="5">
        <v>-10299789000000</v>
      </c>
    </row>
    <row r="192" spans="3:26" ht="15.5" x14ac:dyDescent="0.35">
      <c r="C192" t="s">
        <v>699</v>
      </c>
      <c r="D192" s="5">
        <v>-1019000</v>
      </c>
      <c r="E192" s="5">
        <v>-6163000</v>
      </c>
      <c r="F192" s="5">
        <v>-1988000</v>
      </c>
      <c r="G192" s="5">
        <v>-866000</v>
      </c>
      <c r="I192" s="5">
        <v>-11463000</v>
      </c>
      <c r="J192" s="5">
        <v>-23134000</v>
      </c>
      <c r="K192" s="5">
        <v>-24981000</v>
      </c>
      <c r="L192" s="5">
        <v>-19606000</v>
      </c>
      <c r="M192" s="5">
        <v>-27055000</v>
      </c>
      <c r="N192" s="5">
        <v>-42923000</v>
      </c>
      <c r="O192" s="5">
        <v>-76813000</v>
      </c>
      <c r="P192" s="5">
        <v>-69294000</v>
      </c>
      <c r="Q192" s="5">
        <v>-30841000</v>
      </c>
      <c r="R192" s="5">
        <v>-31985000</v>
      </c>
      <c r="S192" s="5">
        <v>-31175000</v>
      </c>
      <c r="T192" s="5">
        <v>-48054000</v>
      </c>
      <c r="U192" s="5">
        <v>-43805000</v>
      </c>
    </row>
    <row r="193" spans="3:26" ht="15.5" x14ac:dyDescent="0.35">
      <c r="C193" t="s">
        <v>779</v>
      </c>
      <c r="J193" s="5">
        <v>-881000</v>
      </c>
      <c r="K193" s="5">
        <v>-2491000</v>
      </c>
      <c r="L193" s="5">
        <v>-1624000</v>
      </c>
      <c r="M193" s="5">
        <v>-748000</v>
      </c>
    </row>
    <row r="194" spans="3:26" ht="15.5" x14ac:dyDescent="0.35">
      <c r="C194" t="s">
        <v>1248</v>
      </c>
      <c r="W194" s="5">
        <v>-540000</v>
      </c>
      <c r="Y194" s="5">
        <v>-8079000000</v>
      </c>
    </row>
    <row r="195" spans="3:26" ht="15.5" x14ac:dyDescent="0.35">
      <c r="C195" t="s">
        <v>696</v>
      </c>
      <c r="S195" s="5">
        <v>-8000</v>
      </c>
      <c r="T195" s="5">
        <v>-102000</v>
      </c>
      <c r="U195" s="5">
        <v>-37000</v>
      </c>
      <c r="V195" s="5">
        <v>-340000</v>
      </c>
    </row>
    <row r="196" spans="3:26" ht="15.5" x14ac:dyDescent="0.35">
      <c r="C196" t="s">
        <v>1249</v>
      </c>
    </row>
    <row r="197" spans="3:26" ht="15.5" x14ac:dyDescent="0.35">
      <c r="C197" t="s">
        <v>1250</v>
      </c>
      <c r="E197" s="5">
        <v>13771000</v>
      </c>
      <c r="F197" s="5">
        <v>-13771000</v>
      </c>
      <c r="V197" s="5">
        <v>-231000</v>
      </c>
    </row>
    <row r="198" spans="3:26" ht="15.5" x14ac:dyDescent="0.35">
      <c r="C198" t="s">
        <v>1251</v>
      </c>
      <c r="T198" s="5">
        <v>25130000</v>
      </c>
      <c r="X198" s="5">
        <v>83000000</v>
      </c>
      <c r="Z198" s="5">
        <v>20000000000</v>
      </c>
    </row>
    <row r="199" spans="3:26" ht="15.5" x14ac:dyDescent="0.35">
      <c r="C199" t="s">
        <v>1252</v>
      </c>
      <c r="J199" s="5">
        <v>49957000</v>
      </c>
    </row>
    <row r="200" spans="3:26" ht="15.5" x14ac:dyDescent="0.35">
      <c r="C200" t="s">
        <v>1253</v>
      </c>
      <c r="K200" s="5">
        <v>-7030000</v>
      </c>
      <c r="L200" s="5">
        <v>-42927000</v>
      </c>
    </row>
    <row r="201" spans="3:26" ht="15.5" x14ac:dyDescent="0.35">
      <c r="C201" t="s">
        <v>1254</v>
      </c>
      <c r="E201" s="5">
        <v>11437000</v>
      </c>
      <c r="F201" s="5">
        <v>-1411000</v>
      </c>
      <c r="G201" s="5">
        <v>-10026000</v>
      </c>
      <c r="X201" s="5">
        <v>-94000000000</v>
      </c>
      <c r="Y201" s="5">
        <v>-170832000000</v>
      </c>
    </row>
    <row r="202" spans="3:26" ht="15.5" x14ac:dyDescent="0.35">
      <c r="C202" t="s">
        <v>1255</v>
      </c>
    </row>
    <row r="203" spans="3:26" ht="15.5" x14ac:dyDescent="0.35">
      <c r="C203" t="s">
        <v>1256</v>
      </c>
    </row>
    <row r="204" spans="3:26" ht="15.5" x14ac:dyDescent="0.35">
      <c r="C204" t="s">
        <v>1257</v>
      </c>
      <c r="J204" s="5">
        <v>-8623000</v>
      </c>
      <c r="K204" s="5">
        <v>-4205000</v>
      </c>
      <c r="L204" s="5">
        <v>-103843000</v>
      </c>
      <c r="M204" s="5">
        <v>-197588000</v>
      </c>
      <c r="O204" s="5">
        <v>-43844000</v>
      </c>
      <c r="P204" s="5">
        <v>-547425000</v>
      </c>
    </row>
    <row r="205" spans="3:26" ht="15.5" x14ac:dyDescent="0.35">
      <c r="C205" t="s">
        <v>170</v>
      </c>
      <c r="D205" s="5">
        <v>-28439000</v>
      </c>
      <c r="E205" s="5">
        <v>66963000</v>
      </c>
      <c r="F205" s="5">
        <v>33712000</v>
      </c>
      <c r="G205" s="5">
        <v>-314551000</v>
      </c>
      <c r="I205" s="5">
        <v>-405079000</v>
      </c>
      <c r="J205" s="5">
        <v>-3642189000</v>
      </c>
      <c r="K205" s="5">
        <v>-1333690000</v>
      </c>
      <c r="L205" s="5">
        <v>-798315000</v>
      </c>
      <c r="M205" s="5">
        <v>-153422000</v>
      </c>
      <c r="N205" s="5">
        <v>-777967000</v>
      </c>
      <c r="O205" s="5">
        <v>263300000</v>
      </c>
      <c r="P205" s="5">
        <v>-378401000</v>
      </c>
      <c r="Q205" s="5">
        <v>-288661000</v>
      </c>
      <c r="R205" s="5">
        <v>-72994000</v>
      </c>
      <c r="S205" s="5">
        <v>-422813000</v>
      </c>
      <c r="T205" s="5">
        <v>-496321000</v>
      </c>
      <c r="U205" s="5">
        <v>-331500000</v>
      </c>
      <c r="V205" s="5">
        <v>24665000</v>
      </c>
      <c r="W205" s="5">
        <v>304264000</v>
      </c>
      <c r="X205" s="5">
        <v>-2040352000000</v>
      </c>
      <c r="Y205" s="5">
        <v>3628873000000</v>
      </c>
      <c r="Z205" s="5">
        <v>11285200000000</v>
      </c>
    </row>
    <row r="206" spans="3:26" ht="15.5" x14ac:dyDescent="0.35">
      <c r="C206" t="s">
        <v>793</v>
      </c>
      <c r="J206" s="5">
        <v>-5338000</v>
      </c>
      <c r="K206" s="5">
        <v>-21474000</v>
      </c>
      <c r="L206" s="5">
        <v>-11644000</v>
      </c>
      <c r="M206" s="5">
        <v>-10897000</v>
      </c>
      <c r="N206" s="5">
        <v>-9446000</v>
      </c>
      <c r="S206" s="5">
        <v>-6874000</v>
      </c>
      <c r="T206" s="5">
        <v>-22762000</v>
      </c>
      <c r="U206" s="5">
        <v>-10556000</v>
      </c>
      <c r="V206" s="5">
        <v>-5451000</v>
      </c>
      <c r="W206" s="5">
        <v>-44659000</v>
      </c>
    </row>
    <row r="207" spans="3:26" ht="15.5" x14ac:dyDescent="0.35">
      <c r="C207" t="s">
        <v>1258</v>
      </c>
      <c r="K207" s="5">
        <v>15400000</v>
      </c>
      <c r="L207" s="5">
        <v>66700000</v>
      </c>
    </row>
    <row r="208" spans="3:26" ht="15.5" x14ac:dyDescent="0.35">
      <c r="C208" t="s">
        <v>178</v>
      </c>
      <c r="D208" s="5">
        <v>250052000</v>
      </c>
      <c r="E208" s="5">
        <v>123034000</v>
      </c>
      <c r="F208" s="5">
        <v>99962000</v>
      </c>
      <c r="G208" s="5">
        <v>100020000</v>
      </c>
      <c r="I208" s="5">
        <v>422888000</v>
      </c>
      <c r="J208" s="5">
        <v>1134957000</v>
      </c>
      <c r="K208" s="5">
        <v>210988000</v>
      </c>
      <c r="L208" s="5">
        <v>418520000</v>
      </c>
      <c r="M208" s="5">
        <v>813000000</v>
      </c>
      <c r="N208" s="5">
        <v>40000000</v>
      </c>
      <c r="O208" s="5">
        <v>70000000</v>
      </c>
      <c r="P208" s="5">
        <v>220000000</v>
      </c>
      <c r="Q208" s="5">
        <v>50784000</v>
      </c>
      <c r="R208" s="5">
        <v>25000000</v>
      </c>
      <c r="S208" s="5">
        <v>320000000</v>
      </c>
      <c r="T208" s="5">
        <v>1156000000</v>
      </c>
      <c r="U208" s="5">
        <v>380000000</v>
      </c>
      <c r="V208" s="5">
        <v>495000000</v>
      </c>
      <c r="W208" s="5">
        <v>870000000</v>
      </c>
      <c r="X208" s="5">
        <v>363400000000</v>
      </c>
      <c r="Y208" s="5">
        <v>2013300000000</v>
      </c>
      <c r="Z208" s="5">
        <v>3438993000000</v>
      </c>
    </row>
    <row r="209" spans="3:26" ht="15.5" x14ac:dyDescent="0.35">
      <c r="C209" t="s">
        <v>181</v>
      </c>
      <c r="D209" s="5">
        <v>-3200000</v>
      </c>
      <c r="E209" s="5">
        <v>-10290000</v>
      </c>
      <c r="F209" s="5">
        <v>-61120000</v>
      </c>
      <c r="G209" s="5">
        <v>-38082000</v>
      </c>
      <c r="I209" s="5">
        <v>-137434000</v>
      </c>
      <c r="J209" s="5">
        <v>-600194000</v>
      </c>
      <c r="K209" s="5">
        <v>-400600000</v>
      </c>
      <c r="L209" s="5">
        <v>-372430000</v>
      </c>
      <c r="M209" s="5">
        <v>-672900000</v>
      </c>
      <c r="N209" s="5">
        <v>-466768000</v>
      </c>
      <c r="O209" s="5">
        <v>-276273000</v>
      </c>
      <c r="P209" s="5">
        <v>-257783000</v>
      </c>
      <c r="Q209" s="5">
        <v>-128825000</v>
      </c>
      <c r="R209" s="5">
        <v>-144000000</v>
      </c>
      <c r="S209" s="5">
        <v>-625250000</v>
      </c>
      <c r="T209" s="5">
        <v>-729249000</v>
      </c>
      <c r="U209" s="5">
        <v>-594000000</v>
      </c>
      <c r="V209" s="5">
        <v>-162500000</v>
      </c>
      <c r="W209" s="5">
        <v>-326410000</v>
      </c>
      <c r="X209" s="5">
        <v>-1180632000000</v>
      </c>
      <c r="Y209" s="5">
        <v>-3904703000000</v>
      </c>
      <c r="Z209" s="5">
        <v>-3456832000000</v>
      </c>
    </row>
    <row r="210" spans="3:26" ht="15.5" x14ac:dyDescent="0.35">
      <c r="C210" t="s">
        <v>156</v>
      </c>
      <c r="P210" s="5">
        <v>-5839000</v>
      </c>
      <c r="Y210" s="5">
        <v>-109068000000</v>
      </c>
      <c r="Z210" s="5">
        <v>-116752000000</v>
      </c>
    </row>
    <row r="211" spans="3:26" ht="15.5" x14ac:dyDescent="0.35">
      <c r="C211" t="s">
        <v>1259</v>
      </c>
      <c r="O211" s="5">
        <v>741690000</v>
      </c>
      <c r="Y211" s="5">
        <v>-395000000000</v>
      </c>
    </row>
    <row r="212" spans="3:26" ht="15.5" x14ac:dyDescent="0.35">
      <c r="C212" t="s">
        <v>1260</v>
      </c>
      <c r="J212" s="5">
        <v>-750000000</v>
      </c>
      <c r="O212" s="5">
        <v>-8154000</v>
      </c>
      <c r="T212" s="5">
        <v>-800000000</v>
      </c>
    </row>
    <row r="213" spans="3:26" ht="15.5" x14ac:dyDescent="0.35">
      <c r="C213" t="s">
        <v>1261</v>
      </c>
      <c r="K213" s="5">
        <v>-3256000</v>
      </c>
      <c r="L213" s="5">
        <v>-358000</v>
      </c>
      <c r="M213" s="5">
        <v>-9046000</v>
      </c>
      <c r="N213" s="5">
        <v>-1926000</v>
      </c>
      <c r="O213" s="5">
        <v>-2460000</v>
      </c>
      <c r="P213" s="5">
        <v>-2460000</v>
      </c>
      <c r="V213" s="5">
        <v>-35745000</v>
      </c>
      <c r="Z213" s="5">
        <v>-471392000000</v>
      </c>
    </row>
    <row r="214" spans="3:26" ht="15.5" x14ac:dyDescent="0.35">
      <c r="C214" t="s">
        <v>382</v>
      </c>
      <c r="J214" s="5">
        <v>15596000</v>
      </c>
      <c r="K214" s="5">
        <v>3076000</v>
      </c>
      <c r="M214" s="5">
        <v>3614000</v>
      </c>
      <c r="T214" s="5">
        <v>15541000</v>
      </c>
      <c r="Z214" s="5">
        <v>245350000000</v>
      </c>
    </row>
    <row r="215" spans="3:26" ht="15.5" x14ac:dyDescent="0.35">
      <c r="C215" t="s">
        <v>1262</v>
      </c>
      <c r="P215" s="5">
        <v>-7529000</v>
      </c>
      <c r="Q215" s="5">
        <v>-5022000</v>
      </c>
      <c r="R215" s="5">
        <v>-792000</v>
      </c>
      <c r="S215" s="5">
        <v>-1160000</v>
      </c>
      <c r="T215" s="5">
        <v>-176000</v>
      </c>
      <c r="U215" s="5">
        <v>-189000</v>
      </c>
      <c r="V215" s="5">
        <v>140000</v>
      </c>
      <c r="W215" s="5">
        <v>142000</v>
      </c>
      <c r="X215" s="5">
        <v>-2534000000</v>
      </c>
    </row>
    <row r="216" spans="3:26" ht="15.5" x14ac:dyDescent="0.35">
      <c r="C216" t="s">
        <v>1263</v>
      </c>
      <c r="X216" s="5">
        <v>-858823000000</v>
      </c>
      <c r="Y216" s="5">
        <v>-761266000000</v>
      </c>
    </row>
    <row r="217" spans="3:26" ht="15.5" x14ac:dyDescent="0.35">
      <c r="C217" t="s">
        <v>719</v>
      </c>
      <c r="G217" s="5">
        <v>-18659000</v>
      </c>
      <c r="I217" s="5">
        <v>-18659000</v>
      </c>
      <c r="J217" s="5">
        <v>-183738000</v>
      </c>
      <c r="K217" s="5">
        <v>-131701000</v>
      </c>
      <c r="L217" s="5">
        <v>-207809000</v>
      </c>
      <c r="M217" s="5">
        <v>-17339000</v>
      </c>
      <c r="N217" s="5">
        <v>-34066000</v>
      </c>
      <c r="O217" s="5">
        <v>-18558000</v>
      </c>
      <c r="P217" s="5">
        <v>-52184000</v>
      </c>
      <c r="Q217" s="5">
        <v>-85469000</v>
      </c>
      <c r="R217" s="5">
        <v>-1038000</v>
      </c>
      <c r="S217" s="5">
        <v>-2221000</v>
      </c>
      <c r="T217" s="5">
        <v>-1032000</v>
      </c>
      <c r="U217" s="5">
        <v>-705000</v>
      </c>
      <c r="V217" s="5">
        <v>-487000</v>
      </c>
    </row>
    <row r="218" spans="3:26" ht="15.5" x14ac:dyDescent="0.35">
      <c r="C218" t="s">
        <v>165</v>
      </c>
      <c r="F218" s="5">
        <v>-31111000</v>
      </c>
      <c r="G218" s="5">
        <v>31111000</v>
      </c>
      <c r="Q218" s="5">
        <v>2871000</v>
      </c>
    </row>
    <row r="219" spans="3:26" ht="15.5" x14ac:dyDescent="0.35">
      <c r="C219" t="s">
        <v>1264</v>
      </c>
      <c r="K219" s="5">
        <v>121000</v>
      </c>
      <c r="M219" s="5">
        <v>-3627000</v>
      </c>
      <c r="N219" s="5">
        <v>-2046000</v>
      </c>
      <c r="O219" s="5">
        <v>-1173000</v>
      </c>
    </row>
    <row r="220" spans="3:26" ht="15.5" x14ac:dyDescent="0.35">
      <c r="C220" t="s">
        <v>1265</v>
      </c>
      <c r="D220" s="5">
        <v>-20332000</v>
      </c>
      <c r="F220" s="5">
        <v>13771000</v>
      </c>
      <c r="G220" s="5">
        <v>-5868000</v>
      </c>
      <c r="Q220" s="5">
        <v>-678000</v>
      </c>
    </row>
    <row r="221" spans="3:26" ht="15.5" x14ac:dyDescent="0.35">
      <c r="C221" t="s">
        <v>790</v>
      </c>
      <c r="Y221" s="5">
        <v>7440270000000</v>
      </c>
    </row>
    <row r="222" spans="3:26" ht="15.5" x14ac:dyDescent="0.35">
      <c r="C222" t="s">
        <v>487</v>
      </c>
      <c r="F222" s="5">
        <v>71872000</v>
      </c>
      <c r="I222" s="5">
        <v>71872000</v>
      </c>
      <c r="J222" s="5">
        <v>31115000</v>
      </c>
      <c r="K222" s="5">
        <v>48563000</v>
      </c>
      <c r="L222" s="5">
        <v>23697000</v>
      </c>
      <c r="M222" s="5">
        <v>46574000</v>
      </c>
      <c r="O222" s="5">
        <v>424000</v>
      </c>
      <c r="P222" s="5">
        <v>16709000</v>
      </c>
      <c r="Q222" s="5">
        <v>12234000</v>
      </c>
      <c r="R222" s="5">
        <v>164308000</v>
      </c>
      <c r="T222" s="5">
        <v>219000</v>
      </c>
      <c r="U222" s="5">
        <v>444000</v>
      </c>
    </row>
    <row r="223" spans="3:26" ht="15.5" x14ac:dyDescent="0.35">
      <c r="C223" t="s">
        <v>338</v>
      </c>
      <c r="J223" s="5">
        <v>-3225000</v>
      </c>
      <c r="M223" s="5">
        <v>-1443000</v>
      </c>
    </row>
    <row r="224" spans="3:26" ht="15.5" x14ac:dyDescent="0.35">
      <c r="C224" t="s">
        <v>720</v>
      </c>
      <c r="F224" s="5">
        <v>-38507000</v>
      </c>
      <c r="G224" s="5">
        <v>-76306000</v>
      </c>
      <c r="I224" s="5">
        <v>-163389000</v>
      </c>
      <c r="J224" s="5">
        <v>-89378000</v>
      </c>
      <c r="K224" s="5">
        <v>-18372000</v>
      </c>
      <c r="L224" s="5">
        <v>-42866000</v>
      </c>
      <c r="M224" s="5">
        <v>-97070000</v>
      </c>
    </row>
    <row r="225" spans="2:26" ht="15.5" x14ac:dyDescent="0.35">
      <c r="C225" t="s">
        <v>488</v>
      </c>
      <c r="E225" s="5">
        <v>-33783000</v>
      </c>
      <c r="I225" s="5">
        <v>-33783000</v>
      </c>
      <c r="L225" s="5">
        <v>31244000</v>
      </c>
    </row>
    <row r="226" spans="2:26" ht="15.5" x14ac:dyDescent="0.35">
      <c r="C226" t="s">
        <v>517</v>
      </c>
      <c r="D226" s="5">
        <v>-4959000</v>
      </c>
      <c r="E226" s="5">
        <v>-25769000</v>
      </c>
      <c r="F226" s="5">
        <v>-7384000</v>
      </c>
      <c r="G226" s="5">
        <v>-6767000</v>
      </c>
      <c r="I226" s="5">
        <v>-46574000</v>
      </c>
      <c r="J226" s="5">
        <v>-34754000</v>
      </c>
      <c r="K226" s="5">
        <v>-36435000</v>
      </c>
      <c r="L226" s="5">
        <v>-53369000</v>
      </c>
      <c r="M226" s="5">
        <v>-57472000</v>
      </c>
      <c r="N226" s="5">
        <v>-53585000</v>
      </c>
      <c r="O226" s="5">
        <v>-41964000</v>
      </c>
      <c r="P226" s="5">
        <v>-39185000</v>
      </c>
      <c r="Q226" s="5">
        <v>-33481000</v>
      </c>
      <c r="R226" s="5">
        <v>-40985000</v>
      </c>
      <c r="S226" s="5">
        <v>-31821000</v>
      </c>
      <c r="T226" s="5">
        <v>-39694000</v>
      </c>
      <c r="U226" s="5">
        <v>-31007000</v>
      </c>
      <c r="V226" s="5">
        <v>-40560000</v>
      </c>
      <c r="W226" s="5">
        <v>-44498000</v>
      </c>
      <c r="X226" s="5">
        <v>-361763000000</v>
      </c>
      <c r="Y226" s="5">
        <v>-656978000000</v>
      </c>
      <c r="Z226" s="5">
        <v>-200763000000</v>
      </c>
    </row>
    <row r="227" spans="2:26" ht="15.5" x14ac:dyDescent="0.35">
      <c r="C227" t="s">
        <v>187</v>
      </c>
      <c r="D227" s="5">
        <v>115691000</v>
      </c>
      <c r="E227" s="5">
        <v>-23220000</v>
      </c>
      <c r="F227" s="5">
        <v>15564000</v>
      </c>
      <c r="G227" s="5">
        <v>-122547000</v>
      </c>
      <c r="I227" s="5">
        <v>-342324000</v>
      </c>
      <c r="J227" s="5">
        <v>-191748000</v>
      </c>
      <c r="K227" s="5">
        <v>-763358000</v>
      </c>
      <c r="L227" s="5">
        <v>2298743000</v>
      </c>
      <c r="M227" s="5">
        <v>638298000</v>
      </c>
      <c r="N227" s="5">
        <v>-400871000</v>
      </c>
      <c r="O227" s="5">
        <v>642079000</v>
      </c>
      <c r="P227" s="5">
        <v>-265647000</v>
      </c>
      <c r="Q227" s="5">
        <v>131636000</v>
      </c>
      <c r="R227" s="5">
        <v>374145000</v>
      </c>
      <c r="S227" s="5">
        <v>-29668000</v>
      </c>
      <c r="T227" s="5">
        <v>69772000</v>
      </c>
      <c r="U227" s="5">
        <v>206718000</v>
      </c>
      <c r="V227" s="5">
        <v>-52398000</v>
      </c>
      <c r="W227" s="5">
        <v>-47827000</v>
      </c>
      <c r="X227" s="5">
        <v>-5413762000000</v>
      </c>
      <c r="Y227" s="5">
        <v>9518182000000</v>
      </c>
      <c r="Z227" s="5">
        <v>1380292000000</v>
      </c>
    </row>
    <row r="228" spans="2:26" ht="15.5" x14ac:dyDescent="0.35">
      <c r="C228" t="s">
        <v>188</v>
      </c>
      <c r="D228" s="5">
        <v>1044123000</v>
      </c>
      <c r="I228" s="5">
        <v>1405918000</v>
      </c>
      <c r="J228" s="5">
        <v>3311232000</v>
      </c>
      <c r="K228" s="5">
        <v>4067358000</v>
      </c>
      <c r="L228" s="5">
        <v>1811141000</v>
      </c>
      <c r="M228" s="5">
        <v>1173703000</v>
      </c>
      <c r="N228" s="5">
        <v>1576191000</v>
      </c>
      <c r="O228" s="5">
        <v>927896000</v>
      </c>
      <c r="P228" s="5">
        <v>1206848000</v>
      </c>
      <c r="Q228" s="5">
        <v>1076948000</v>
      </c>
      <c r="R228" s="5">
        <v>702452000</v>
      </c>
      <c r="S228" s="5">
        <v>745248000</v>
      </c>
      <c r="T228" s="5">
        <v>680904000</v>
      </c>
      <c r="U228" s="5">
        <v>500368000</v>
      </c>
      <c r="V228" s="5">
        <v>558872000</v>
      </c>
      <c r="W228" s="5">
        <v>607271000</v>
      </c>
      <c r="X228" s="5">
        <v>11274623000000</v>
      </c>
      <c r="Y228" s="5">
        <v>2415853000000</v>
      </c>
      <c r="Z228" s="5">
        <v>831840000000</v>
      </c>
    </row>
    <row r="229" spans="2:26" ht="15.5" x14ac:dyDescent="0.35">
      <c r="C229" t="s">
        <v>339</v>
      </c>
      <c r="D229" s="5">
        <v>-1365000</v>
      </c>
      <c r="E229" s="5">
        <v>-6436000</v>
      </c>
      <c r="F229" s="5">
        <v>-3403000</v>
      </c>
      <c r="G229" s="5">
        <v>-37000</v>
      </c>
      <c r="I229" s="5">
        <v>-19471000</v>
      </c>
      <c r="J229" s="5">
        <v>-32512000</v>
      </c>
      <c r="K229" s="5">
        <v>7232000</v>
      </c>
      <c r="L229" s="5">
        <v>-42526000</v>
      </c>
      <c r="M229" s="5">
        <v>-860000</v>
      </c>
      <c r="N229" s="5">
        <v>-1617000</v>
      </c>
      <c r="O229" s="5">
        <v>7652000</v>
      </c>
      <c r="P229" s="5">
        <v>-13305000</v>
      </c>
      <c r="Q229" s="5">
        <v>-1736000</v>
      </c>
      <c r="R229" s="5">
        <v>351000</v>
      </c>
      <c r="S229" s="5">
        <v>-13128000</v>
      </c>
      <c r="T229" s="5">
        <v>-5428000</v>
      </c>
      <c r="U229" s="5">
        <v>-26182000</v>
      </c>
      <c r="V229" s="5">
        <v>-6106000</v>
      </c>
      <c r="W229" s="5">
        <v>-572000</v>
      </c>
      <c r="X229" s="5">
        <v>-400890000000</v>
      </c>
      <c r="Y229" s="5">
        <v>-659412000000</v>
      </c>
      <c r="Z229" s="5">
        <v>203721000000</v>
      </c>
    </row>
    <row r="230" spans="2:26" ht="15.5" x14ac:dyDescent="0.35">
      <c r="C230" t="s">
        <v>1266</v>
      </c>
      <c r="J230" s="5">
        <v>-1681054000</v>
      </c>
    </row>
    <row r="231" spans="2:26" ht="15.5" x14ac:dyDescent="0.35">
      <c r="C231" t="s">
        <v>1267</v>
      </c>
      <c r="O231" s="5">
        <v>-1436000</v>
      </c>
    </row>
    <row r="232" spans="2:26" ht="15.5" x14ac:dyDescent="0.35">
      <c r="C232" t="s">
        <v>189</v>
      </c>
      <c r="D232" s="5">
        <v>1158449000</v>
      </c>
      <c r="E232" s="5">
        <v>-29656000</v>
      </c>
      <c r="F232" s="5">
        <v>12161000</v>
      </c>
      <c r="G232" s="5">
        <v>-122584000</v>
      </c>
      <c r="I232" s="5">
        <v>1044123000</v>
      </c>
      <c r="J232" s="5">
        <v>1405918000</v>
      </c>
      <c r="K232" s="5">
        <v>3311232000</v>
      </c>
      <c r="L232" s="5">
        <v>4067358000</v>
      </c>
      <c r="M232" s="5">
        <v>1811141000</v>
      </c>
      <c r="N232" s="5">
        <v>1173703000</v>
      </c>
      <c r="O232" s="5">
        <v>1576191000</v>
      </c>
      <c r="P232" s="5">
        <v>927896000</v>
      </c>
      <c r="Q232" s="5">
        <v>1206848000</v>
      </c>
      <c r="R232" s="5">
        <v>1076948000</v>
      </c>
      <c r="S232" s="5">
        <v>702452000</v>
      </c>
      <c r="T232" s="5">
        <v>745248000</v>
      </c>
      <c r="U232" s="5">
        <v>680904000</v>
      </c>
      <c r="V232" s="5">
        <v>500368000</v>
      </c>
      <c r="W232" s="5">
        <v>558872000</v>
      </c>
      <c r="X232" s="5">
        <v>5459971000000</v>
      </c>
      <c r="Y232" s="5">
        <v>11274623000000</v>
      </c>
      <c r="Z232" s="5">
        <v>2415853000000</v>
      </c>
    </row>
    <row r="234" spans="2:26" ht="15.5" x14ac:dyDescent="0.35">
      <c r="B234" t="s">
        <v>190</v>
      </c>
      <c r="C234" t="s">
        <v>11</v>
      </c>
      <c r="D234" s="5">
        <v>29390000000</v>
      </c>
      <c r="E234" s="5">
        <v>29390000000</v>
      </c>
      <c r="F234" s="5">
        <v>29390000000</v>
      </c>
      <c r="G234" s="5">
        <v>30760000000</v>
      </c>
      <c r="I234" s="5">
        <v>29390000000</v>
      </c>
      <c r="J234" s="5">
        <v>30760000000</v>
      </c>
      <c r="K234" s="5">
        <v>31990000000</v>
      </c>
      <c r="L234" s="5">
        <v>31990000000</v>
      </c>
      <c r="M234" s="5">
        <v>31990000000</v>
      </c>
      <c r="N234" s="5">
        <v>31990000000</v>
      </c>
      <c r="O234" s="5">
        <v>31990000000</v>
      </c>
      <c r="P234" s="5">
        <v>31990000000</v>
      </c>
      <c r="Q234" s="5">
        <v>31990000000</v>
      </c>
      <c r="R234" s="5">
        <v>31990000000</v>
      </c>
      <c r="S234" s="5">
        <v>31990000000</v>
      </c>
      <c r="T234" s="5">
        <v>31990000000</v>
      </c>
      <c r="U234" s="5">
        <v>31990000000</v>
      </c>
      <c r="V234" s="5">
        <v>31990000000</v>
      </c>
      <c r="W234" s="5">
        <v>31990000000</v>
      </c>
      <c r="X234" s="5">
        <v>31990000000</v>
      </c>
      <c r="Y234" s="5">
        <v>31990000000</v>
      </c>
      <c r="Z234" s="5">
        <v>31990000000</v>
      </c>
    </row>
    <row r="235" spans="2:26" ht="15.5" x14ac:dyDescent="0.35">
      <c r="C235" t="s">
        <v>191</v>
      </c>
      <c r="D235" s="6">
        <v>73.5</v>
      </c>
      <c r="E235" s="6">
        <v>82.86</v>
      </c>
      <c r="F235" s="6">
        <v>70.55</v>
      </c>
      <c r="G235" s="6">
        <v>52.73</v>
      </c>
    </row>
    <row r="236" spans="2:26" ht="15.5" x14ac:dyDescent="0.35">
      <c r="C236" t="s">
        <v>192</v>
      </c>
      <c r="D236" s="6">
        <v>35.1</v>
      </c>
      <c r="E236" s="6">
        <v>21.84</v>
      </c>
      <c r="F236" s="6">
        <v>23.95</v>
      </c>
      <c r="G236" s="6">
        <v>34.71</v>
      </c>
    </row>
    <row r="237" spans="2:26" ht="15.5" x14ac:dyDescent="0.35">
      <c r="C237" t="s">
        <v>59</v>
      </c>
      <c r="D237" s="6">
        <v>9.5500000000000007</v>
      </c>
      <c r="E237" s="6">
        <v>6.07</v>
      </c>
      <c r="F237" s="6">
        <v>6.19</v>
      </c>
      <c r="G237" s="6">
        <v>7.16</v>
      </c>
    </row>
    <row r="238" spans="2:26" ht="15.5" x14ac:dyDescent="0.35">
      <c r="C238" t="s">
        <v>193</v>
      </c>
      <c r="D238" s="5">
        <v>3321090000000</v>
      </c>
      <c r="E238" s="6">
        <v>4098970000000.0005</v>
      </c>
      <c r="F238" s="5">
        <v>3481760000000</v>
      </c>
      <c r="G238" s="5">
        <v>3005280000000</v>
      </c>
    </row>
    <row r="239" spans="2:26" ht="15.5" x14ac:dyDescent="0.35">
      <c r="C239" t="s">
        <v>194</v>
      </c>
      <c r="D239" s="6">
        <v>1.77E-2</v>
      </c>
      <c r="E239" s="6">
        <v>2.1400000000000002E-2</v>
      </c>
      <c r="F239" s="6">
        <v>1.8799999999999997E-2</v>
      </c>
      <c r="G239" s="6">
        <v>1.5600000000000001E-2</v>
      </c>
    </row>
    <row r="240" spans="2:26" ht="15.5" x14ac:dyDescent="0.35">
      <c r="C240" t="s">
        <v>195</v>
      </c>
      <c r="D240" s="6">
        <v>2.6000000000000002E-2</v>
      </c>
      <c r="E240" s="6">
        <v>3.2500000000000001E-2</v>
      </c>
      <c r="F240" s="6">
        <v>2.6800000000000001E-2</v>
      </c>
      <c r="G240" s="6">
        <v>2.2099999999999998E-2</v>
      </c>
    </row>
    <row r="241" spans="3:7" ht="15.5" x14ac:dyDescent="0.35">
      <c r="C241" t="s">
        <v>196</v>
      </c>
      <c r="D241" s="6">
        <v>2.2599999999999999E-2</v>
      </c>
      <c r="E241" s="6">
        <v>2.69E-2</v>
      </c>
      <c r="F241" s="6">
        <v>2.5600000000000001E-2</v>
      </c>
      <c r="G241" s="6">
        <v>2.1600000000000001E-2</v>
      </c>
    </row>
    <row r="242" spans="3:7" ht="15.5" x14ac:dyDescent="0.35">
      <c r="C242" t="s">
        <v>197</v>
      </c>
      <c r="D242" s="6">
        <v>81.16</v>
      </c>
      <c r="E242" s="6">
        <v>79.56</v>
      </c>
      <c r="F242" s="6">
        <v>22.54</v>
      </c>
      <c r="G242" s="6">
        <v>29.9</v>
      </c>
    </row>
    <row r="243" spans="3:7" ht="15.5" x14ac:dyDescent="0.35">
      <c r="C243" t="s">
        <v>198</v>
      </c>
      <c r="D243" s="5">
        <v>92195000000000</v>
      </c>
      <c r="E243" s="5">
        <v>83666000000000</v>
      </c>
      <c r="F243" s="5">
        <v>86073000000000</v>
      </c>
      <c r="G243" s="5">
        <v>80981000000000</v>
      </c>
    </row>
    <row r="244" spans="3:7" ht="15.5" x14ac:dyDescent="0.35">
      <c r="C244" t="s">
        <v>199</v>
      </c>
      <c r="D244" s="6">
        <v>0.91</v>
      </c>
      <c r="E244" s="6">
        <v>0.71</v>
      </c>
      <c r="F244" s="6">
        <v>0.64</v>
      </c>
      <c r="G244" s="6">
        <v>0.77</v>
      </c>
    </row>
    <row r="245" spans="3:7" ht="15.5" x14ac:dyDescent="0.35">
      <c r="C245" t="s">
        <v>200</v>
      </c>
      <c r="D245" s="6">
        <v>2831.8</v>
      </c>
      <c r="E245" s="6">
        <v>2551.79</v>
      </c>
      <c r="F245" s="6">
        <v>2635.62</v>
      </c>
      <c r="G245" s="6">
        <v>2387.5500000000002</v>
      </c>
    </row>
    <row r="246" spans="3:7" ht="15.5" x14ac:dyDescent="0.35">
      <c r="C246" t="s">
        <v>201</v>
      </c>
      <c r="D246" s="6">
        <v>0.92</v>
      </c>
      <c r="E246" s="6">
        <v>0.72</v>
      </c>
      <c r="F246" s="6">
        <v>0.65</v>
      </c>
      <c r="G246" s="6">
        <v>0.77</v>
      </c>
    </row>
    <row r="247" spans="3:7" ht="15.5" x14ac:dyDescent="0.35">
      <c r="C247" t="s">
        <v>202</v>
      </c>
      <c r="D247" s="6">
        <v>2808.86</v>
      </c>
      <c r="E247" s="6">
        <v>2529.2199999999998</v>
      </c>
      <c r="F247" s="6">
        <v>2613.09</v>
      </c>
      <c r="G247" s="6">
        <v>2366.62</v>
      </c>
    </row>
    <row r="248" spans="3:7" ht="15.5" x14ac:dyDescent="0.35">
      <c r="C248" t="s">
        <v>203</v>
      </c>
      <c r="D248" s="5">
        <v>1164000000000</v>
      </c>
      <c r="E248" s="5">
        <v>1009000000000</v>
      </c>
      <c r="F248" s="5">
        <v>674000000000</v>
      </c>
      <c r="G248" s="5">
        <v>664000000000</v>
      </c>
    </row>
    <row r="249" spans="3:7" ht="15.5" x14ac:dyDescent="0.35">
      <c r="C249" t="s">
        <v>204</v>
      </c>
      <c r="D249" s="5">
        <v>17026000000000</v>
      </c>
      <c r="E249" s="5">
        <v>13062000000000</v>
      </c>
      <c r="F249" s="5">
        <v>11824000000000</v>
      </c>
      <c r="G249" s="5">
        <v>11016000000000</v>
      </c>
    </row>
    <row r="250" spans="3:7" ht="15.5" x14ac:dyDescent="0.35">
      <c r="C250" t="s">
        <v>205</v>
      </c>
      <c r="D250" s="5">
        <v>83226000000000</v>
      </c>
      <c r="E250" s="5">
        <v>74996000000000</v>
      </c>
      <c r="F250" s="5">
        <v>77460000000000</v>
      </c>
      <c r="G250" s="5">
        <v>73438000000000</v>
      </c>
    </row>
    <row r="251" spans="3:7" ht="15.5" x14ac:dyDescent="0.35">
      <c r="C251" t="s">
        <v>23</v>
      </c>
      <c r="D251" s="5">
        <v>18189000000000</v>
      </c>
      <c r="E251" s="5">
        <v>14070000000000</v>
      </c>
      <c r="F251" s="5">
        <v>12498000000000</v>
      </c>
      <c r="G251" s="5">
        <v>11680000000000</v>
      </c>
    </row>
    <row r="252" spans="3:7" ht="15.5" x14ac:dyDescent="0.35">
      <c r="C252" t="s">
        <v>20</v>
      </c>
      <c r="D252" s="5">
        <v>-1505000000000</v>
      </c>
      <c r="E252" s="5">
        <v>-3387000000000</v>
      </c>
      <c r="F252" s="5">
        <v>-5425000000000</v>
      </c>
      <c r="G252" s="5">
        <v>-5551000000000</v>
      </c>
    </row>
    <row r="253" spans="3:7" ht="15.5" x14ac:dyDescent="0.35">
      <c r="C253" t="s">
        <v>206</v>
      </c>
      <c r="D253" s="5">
        <v>33273000000000</v>
      </c>
      <c r="E253" s="5">
        <v>22510000000000</v>
      </c>
      <c r="F253" s="5">
        <v>29147000000000</v>
      </c>
      <c r="G253" s="5">
        <v>26050000000000</v>
      </c>
    </row>
    <row r="254" spans="3:7" ht="15.5" x14ac:dyDescent="0.35">
      <c r="C254" t="s">
        <v>207</v>
      </c>
      <c r="D254" s="5">
        <v>3317000000000</v>
      </c>
      <c r="E254" s="5">
        <v>3388000000000</v>
      </c>
      <c r="F254" s="5">
        <v>1138000000000</v>
      </c>
      <c r="G254" s="5">
        <v>4068000000000</v>
      </c>
    </row>
    <row r="255" spans="3:7" ht="15.5" x14ac:dyDescent="0.35">
      <c r="C255" t="s">
        <v>208</v>
      </c>
      <c r="E255" s="5">
        <v>-3923000000000</v>
      </c>
      <c r="F255" s="5">
        <v>-3614000000000</v>
      </c>
      <c r="G255" s="5">
        <v>-3286000000000</v>
      </c>
    </row>
    <row r="256" spans="3:7" ht="15.5" x14ac:dyDescent="0.35">
      <c r="C256" t="s">
        <v>12</v>
      </c>
      <c r="D256" s="5">
        <v>613000000000</v>
      </c>
      <c r="E256" s="5">
        <v>-432000000000</v>
      </c>
      <c r="F256" s="5">
        <v>-2475000000000</v>
      </c>
      <c r="G256" s="5">
        <v>782000000000</v>
      </c>
    </row>
    <row r="257" spans="3:26" ht="15.5" x14ac:dyDescent="0.35">
      <c r="C257" t="s">
        <v>15</v>
      </c>
      <c r="D257" s="6">
        <v>20.84</v>
      </c>
      <c r="E257" s="6">
        <v>-18.2</v>
      </c>
      <c r="F257" s="6">
        <v>-84.23</v>
      </c>
      <c r="G257" s="6">
        <v>25.43</v>
      </c>
    </row>
    <row r="258" spans="3:26" ht="15.5" x14ac:dyDescent="0.35">
      <c r="C258" t="s">
        <v>44</v>
      </c>
      <c r="I258" s="5">
        <v>251</v>
      </c>
      <c r="J258" s="6">
        <v>711.12</v>
      </c>
      <c r="K258" s="6">
        <v>782.82</v>
      </c>
      <c r="L258" s="6">
        <v>1159.48</v>
      </c>
      <c r="M258" s="6">
        <v>417.68</v>
      </c>
      <c r="N258" s="6">
        <v>66.959999999999994</v>
      </c>
      <c r="O258" s="6">
        <v>178.76</v>
      </c>
      <c r="P258" s="6">
        <v>186.09</v>
      </c>
      <c r="Q258" s="6">
        <v>202.23</v>
      </c>
      <c r="R258" s="6">
        <v>139.22</v>
      </c>
      <c r="S258" s="6">
        <v>63.82</v>
      </c>
      <c r="T258" s="6">
        <v>69.3</v>
      </c>
      <c r="U258" s="6">
        <v>88.18</v>
      </c>
      <c r="V258" s="6">
        <v>116.5</v>
      </c>
      <c r="W258" s="6">
        <v>156.03</v>
      </c>
      <c r="X258" s="6">
        <v>74.45</v>
      </c>
      <c r="Y258" s="6">
        <v>139.41</v>
      </c>
      <c r="Z258" s="6">
        <v>41.35</v>
      </c>
    </row>
    <row r="259" spans="3:26" ht="15.5" x14ac:dyDescent="0.35">
      <c r="C259" t="s">
        <v>58</v>
      </c>
      <c r="I259" s="6">
        <v>7.21</v>
      </c>
      <c r="J259" s="6">
        <v>3.42</v>
      </c>
      <c r="K259" s="6">
        <v>3.04</v>
      </c>
      <c r="L259" s="6">
        <v>3.32</v>
      </c>
      <c r="M259" s="6">
        <v>5.39</v>
      </c>
      <c r="N259" s="6">
        <v>21.36</v>
      </c>
      <c r="O259" s="6">
        <v>8.6999999999999993</v>
      </c>
      <c r="P259" s="6">
        <v>6.53</v>
      </c>
      <c r="Q259" s="6">
        <v>9.1999999999999993</v>
      </c>
      <c r="R259" s="6">
        <v>12.17</v>
      </c>
      <c r="S259" s="6">
        <v>8.07</v>
      </c>
      <c r="T259" s="6">
        <v>15.01</v>
      </c>
      <c r="U259" s="6">
        <v>12.36</v>
      </c>
      <c r="V259" s="6">
        <v>13.65</v>
      </c>
      <c r="W259" s="6">
        <v>11.34</v>
      </c>
      <c r="X259" s="6">
        <v>34.25</v>
      </c>
      <c r="Y259" s="6">
        <v>12.41</v>
      </c>
      <c r="Z259" s="6">
        <v>11.73</v>
      </c>
    </row>
    <row r="260" spans="3:26" ht="15.5" x14ac:dyDescent="0.35">
      <c r="C260" t="s">
        <v>61</v>
      </c>
      <c r="I260" s="6">
        <v>1.72</v>
      </c>
      <c r="J260" s="6">
        <v>2.27</v>
      </c>
      <c r="K260" s="6">
        <v>2.34</v>
      </c>
      <c r="L260" s="6">
        <v>1.02</v>
      </c>
      <c r="M260" s="6">
        <v>1.26</v>
      </c>
      <c r="N260" s="6">
        <v>1.24</v>
      </c>
      <c r="O260" s="6">
        <v>1.02</v>
      </c>
      <c r="P260" s="6">
        <v>0.75</v>
      </c>
      <c r="Q260" s="6">
        <v>1.36</v>
      </c>
      <c r="R260" s="6">
        <v>1.61</v>
      </c>
      <c r="S260" s="6">
        <v>0.46</v>
      </c>
      <c r="T260" s="6">
        <v>0.8</v>
      </c>
      <c r="U260" s="6">
        <v>0.87</v>
      </c>
      <c r="V260" s="6">
        <v>1.41</v>
      </c>
      <c r="W260" s="6">
        <v>1.57</v>
      </c>
      <c r="X260" s="6">
        <v>3.3</v>
      </c>
      <c r="Y260" s="6">
        <v>2.0499999999999998</v>
      </c>
      <c r="Z260" s="6">
        <v>0.86</v>
      </c>
    </row>
    <row r="261" spans="3:26" ht="15.5" x14ac:dyDescent="0.35">
      <c r="C261" t="s">
        <v>209</v>
      </c>
      <c r="I261" s="5">
        <v>12736560000000</v>
      </c>
      <c r="J261" s="5">
        <v>15651360000000</v>
      </c>
      <c r="K261" s="5">
        <v>15789160000000</v>
      </c>
      <c r="L261" s="5">
        <v>71834900000000</v>
      </c>
      <c r="M261" s="5">
        <v>28825560000000</v>
      </c>
      <c r="N261" s="5">
        <v>10703610000000</v>
      </c>
      <c r="O261" s="5">
        <v>14233820000000</v>
      </c>
      <c r="P261" s="5">
        <v>17752740000000</v>
      </c>
    </row>
    <row r="262" spans="3:26" ht="15.5" x14ac:dyDescent="0.35">
      <c r="C262" t="s">
        <v>210</v>
      </c>
      <c r="I262" s="6">
        <v>6.4699999999999994E-2</v>
      </c>
      <c r="J262" s="6">
        <v>0.20199999999999999</v>
      </c>
      <c r="K262" s="6">
        <v>0.15490000000000001</v>
      </c>
      <c r="L262" s="6">
        <v>0.22059999999999999</v>
      </c>
      <c r="M262" s="6">
        <v>0.12330000000000001</v>
      </c>
      <c r="N262" s="6">
        <v>2.3799999999999998E-2</v>
      </c>
      <c r="O262" s="6">
        <v>5.7000000000000002E-2</v>
      </c>
      <c r="P262" s="6">
        <v>5.8200000000000002E-2</v>
      </c>
      <c r="Q262" s="6">
        <v>7.0099999999999996E-2</v>
      </c>
      <c r="R262" s="6">
        <v>5.0799999999999998E-2</v>
      </c>
      <c r="S262" s="6">
        <v>2.4799999999999999E-2</v>
      </c>
      <c r="T262" s="6">
        <v>2.7799999999999998E-2</v>
      </c>
      <c r="U262" s="6">
        <v>3.4300000000000004E-2</v>
      </c>
      <c r="V262" s="6">
        <v>5.7599999999999998E-2</v>
      </c>
      <c r="W262" s="6">
        <v>9.7299999999999998E-2</v>
      </c>
      <c r="X262" s="6">
        <v>5.8700000000000002E-2</v>
      </c>
      <c r="Y262" s="6">
        <v>0.105</v>
      </c>
      <c r="Z262" s="6">
        <v>3.9199999999999999E-2</v>
      </c>
    </row>
    <row r="263" spans="3:26" ht="15.5" x14ac:dyDescent="0.35">
      <c r="C263" t="s">
        <v>211</v>
      </c>
      <c r="I263" s="6">
        <v>9.8400000000000001E-2</v>
      </c>
      <c r="J263" s="6">
        <v>0.27479999999999999</v>
      </c>
      <c r="K263" s="6">
        <v>0.23949999999999999</v>
      </c>
      <c r="L263" s="6">
        <v>0.39479999999999998</v>
      </c>
      <c r="M263" s="6">
        <v>0.22620000000000001</v>
      </c>
      <c r="N263" s="6">
        <v>4.0899999999999999E-2</v>
      </c>
      <c r="O263" s="6">
        <v>0.1103</v>
      </c>
      <c r="P263" s="6">
        <v>0.11259999999999999</v>
      </c>
      <c r="Q263" s="6">
        <v>0.13769999999999999</v>
      </c>
      <c r="R263" s="6">
        <v>0.10529999999999999</v>
      </c>
      <c r="S263" s="6">
        <v>5.16E-2</v>
      </c>
      <c r="T263" s="6">
        <v>6.4399999999999999E-2</v>
      </c>
      <c r="U263" s="6">
        <v>8.5500000000000007E-2</v>
      </c>
      <c r="V263" s="6">
        <v>0.15060000000000001</v>
      </c>
      <c r="W263" s="6">
        <v>0.22589999999999999</v>
      </c>
      <c r="X263" s="6">
        <v>0.12820000000000001</v>
      </c>
      <c r="Y263" s="6">
        <v>0.25559999999999999</v>
      </c>
      <c r="Z263" s="6">
        <v>9.4399999999999998E-2</v>
      </c>
    </row>
    <row r="264" spans="3:26" ht="15.5" x14ac:dyDescent="0.35">
      <c r="C264" t="s">
        <v>212</v>
      </c>
      <c r="I264" s="6">
        <v>8.6400000000000005E-2</v>
      </c>
      <c r="J264" s="6">
        <v>9.9499999999999991E-2</v>
      </c>
      <c r="K264" s="6">
        <v>9.0200000000000002E-2</v>
      </c>
      <c r="L264" s="6">
        <v>0.5857</v>
      </c>
      <c r="M264" s="6">
        <v>0.26879999999999998</v>
      </c>
      <c r="N264" s="6">
        <v>5.2900000000000003E-2</v>
      </c>
      <c r="O264" s="6">
        <v>0.10060000000000001</v>
      </c>
      <c r="P264" s="6">
        <v>0.14760000000000001</v>
      </c>
      <c r="Q264" s="6">
        <v>0.15839999999999999</v>
      </c>
      <c r="R264" s="6">
        <v>0.10099999999999999</v>
      </c>
      <c r="S264" s="6">
        <v>6.08E-2</v>
      </c>
      <c r="T264" s="6">
        <v>8.5999999999999993E-2</v>
      </c>
      <c r="U264" s="6">
        <v>0.1013</v>
      </c>
      <c r="V264" s="6">
        <v>0.1613</v>
      </c>
      <c r="W264" s="6">
        <v>0.29449999999999998</v>
      </c>
      <c r="X264" s="6">
        <v>0.1956</v>
      </c>
      <c r="Y264" s="6">
        <v>0.32299999999999995</v>
      </c>
      <c r="Z264" s="6">
        <v>0.312</v>
      </c>
    </row>
    <row r="265" spans="3:26" ht="15.5" x14ac:dyDescent="0.35">
      <c r="C265" t="s">
        <v>213</v>
      </c>
      <c r="I265" s="6">
        <v>27.97</v>
      </c>
      <c r="J265" s="6">
        <v>13.14</v>
      </c>
      <c r="K265" s="6">
        <v>11.86</v>
      </c>
      <c r="L265" s="6">
        <v>48.24</v>
      </c>
      <c r="M265" s="6">
        <v>18.34</v>
      </c>
      <c r="N265" s="6">
        <v>3.19</v>
      </c>
      <c r="O265" s="6">
        <v>9.31</v>
      </c>
      <c r="P265" s="6">
        <v>13.7</v>
      </c>
      <c r="Q265" s="6">
        <v>17.96</v>
      </c>
      <c r="R265" s="6">
        <v>11.75</v>
      </c>
      <c r="S265" s="6">
        <v>5.46</v>
      </c>
      <c r="T265" s="6">
        <v>2.6</v>
      </c>
      <c r="U265" s="6">
        <v>4.58</v>
      </c>
      <c r="V265" s="6">
        <v>7.07</v>
      </c>
      <c r="W265" s="6">
        <v>10.72</v>
      </c>
      <c r="X265" s="6">
        <v>6.46</v>
      </c>
      <c r="Y265" s="6">
        <v>10.84</v>
      </c>
      <c r="Z265" s="6">
        <v>6.83</v>
      </c>
    </row>
    <row r="266" spans="3:26" ht="15.5" x14ac:dyDescent="0.35">
      <c r="C266" t="s">
        <v>55</v>
      </c>
      <c r="I266" s="6">
        <v>0.71</v>
      </c>
      <c r="J266" s="6">
        <v>0.94</v>
      </c>
      <c r="K266" s="6">
        <v>0.73</v>
      </c>
      <c r="L266" s="6">
        <v>1.31</v>
      </c>
      <c r="M266" s="6">
        <v>1.22</v>
      </c>
      <c r="N266" s="6">
        <v>0.87</v>
      </c>
      <c r="O266" s="6">
        <v>0.96</v>
      </c>
      <c r="P266" s="6">
        <v>0.74</v>
      </c>
      <c r="Q266" s="6">
        <v>1.27</v>
      </c>
      <c r="R266" s="6">
        <v>1.28</v>
      </c>
      <c r="S266" s="6">
        <v>0.42</v>
      </c>
      <c r="T266" s="6">
        <v>0.97</v>
      </c>
      <c r="U266" s="6">
        <v>1.06</v>
      </c>
      <c r="V266" s="6">
        <v>2.06</v>
      </c>
      <c r="W266" s="6">
        <v>2.56</v>
      </c>
      <c r="X266" s="6">
        <v>4.3899999999999997</v>
      </c>
      <c r="Y266" s="6">
        <v>3.17</v>
      </c>
      <c r="Z266" s="6">
        <v>1.1100000000000001</v>
      </c>
    </row>
    <row r="267" spans="3:26" ht="15.5" x14ac:dyDescent="0.35">
      <c r="C267" t="s">
        <v>52</v>
      </c>
      <c r="I267" s="6">
        <v>2551.79</v>
      </c>
      <c r="J267" s="6">
        <v>2587.9899999999998</v>
      </c>
      <c r="K267" s="6">
        <v>3269.03</v>
      </c>
      <c r="L267" s="6">
        <v>2936.77</v>
      </c>
      <c r="M267" s="6">
        <v>1846.59</v>
      </c>
      <c r="N267" s="6">
        <v>1636.93</v>
      </c>
      <c r="O267" s="6">
        <v>1621.08</v>
      </c>
      <c r="P267" s="6">
        <v>1652.64</v>
      </c>
      <c r="Q267" s="6">
        <v>1469.02</v>
      </c>
      <c r="R267" s="6">
        <v>1321.7</v>
      </c>
      <c r="S267" s="6">
        <v>1236.01</v>
      </c>
      <c r="T267" s="6">
        <v>1076.01</v>
      </c>
      <c r="U267" s="6">
        <v>1031.48</v>
      </c>
      <c r="V267" s="6">
        <v>773.63</v>
      </c>
      <c r="W267" s="6">
        <v>690.57</v>
      </c>
      <c r="X267" s="6">
        <v>580.77</v>
      </c>
      <c r="Y267" s="6">
        <v>545.39</v>
      </c>
      <c r="Z267" s="6">
        <v>437.98</v>
      </c>
    </row>
    <row r="268" spans="3:26" ht="15.5" x14ac:dyDescent="0.35">
      <c r="C268" t="s">
        <v>214</v>
      </c>
      <c r="I268" s="6">
        <v>0.72</v>
      </c>
      <c r="J268" s="6">
        <v>0.95</v>
      </c>
      <c r="K268" s="6">
        <v>0.82</v>
      </c>
      <c r="L268" s="6">
        <v>1.51</v>
      </c>
      <c r="M268" s="6">
        <v>1.5</v>
      </c>
      <c r="N268" s="6">
        <v>1.1000000000000001</v>
      </c>
      <c r="O268" s="6">
        <v>1.21</v>
      </c>
      <c r="P268" s="6">
        <v>0.94</v>
      </c>
      <c r="Q268" s="6">
        <v>1.64</v>
      </c>
      <c r="R268" s="6">
        <v>1.71</v>
      </c>
      <c r="S268" s="6">
        <v>0.61</v>
      </c>
      <c r="T268" s="6">
        <v>1.44</v>
      </c>
      <c r="U268" s="6">
        <v>1.6</v>
      </c>
      <c r="V268" s="6">
        <v>3.42</v>
      </c>
      <c r="W268" s="6">
        <v>4.3600000000000003</v>
      </c>
      <c r="X268" s="6">
        <v>8.06</v>
      </c>
      <c r="Y268" s="6">
        <v>6.62</v>
      </c>
      <c r="Z268" s="6">
        <v>3.18</v>
      </c>
    </row>
    <row r="269" spans="3:26" ht="15.5" x14ac:dyDescent="0.35">
      <c r="C269" t="s">
        <v>215</v>
      </c>
      <c r="I269" s="6">
        <v>2529.2199999999998</v>
      </c>
      <c r="J269" s="6">
        <v>2567.16</v>
      </c>
      <c r="K269" s="6">
        <v>2891.56</v>
      </c>
      <c r="L269" s="6">
        <v>2555.4699999999998</v>
      </c>
      <c r="M269" s="6">
        <v>1497.61</v>
      </c>
      <c r="N269" s="6">
        <v>1294.32</v>
      </c>
      <c r="O269" s="6">
        <v>1283.42</v>
      </c>
      <c r="P269" s="6">
        <v>1293.3499999999999</v>
      </c>
      <c r="Q269" s="6">
        <v>1132.8800000000001</v>
      </c>
      <c r="R269" s="6">
        <v>988.34</v>
      </c>
      <c r="S269" s="6">
        <v>846.32</v>
      </c>
      <c r="T269" s="6">
        <v>724.57</v>
      </c>
      <c r="U269" s="6">
        <v>680.52</v>
      </c>
      <c r="V269" s="6">
        <v>464.6</v>
      </c>
      <c r="W269" s="6">
        <v>405.51</v>
      </c>
      <c r="X269" s="6">
        <v>316.20999999999998</v>
      </c>
      <c r="Y269" s="6">
        <v>261.14999999999998</v>
      </c>
      <c r="Z269" s="6">
        <v>152.59</v>
      </c>
    </row>
    <row r="270" spans="3:26" ht="15.5" x14ac:dyDescent="0.35">
      <c r="C270" t="s">
        <v>216</v>
      </c>
      <c r="I270" s="5">
        <v>1009000000000</v>
      </c>
      <c r="J270" s="5">
        <v>949000000000</v>
      </c>
      <c r="K270" s="5">
        <v>14648000000000</v>
      </c>
      <c r="L270" s="5">
        <v>2740000000000</v>
      </c>
      <c r="M270" s="5">
        <v>3866000000000</v>
      </c>
      <c r="N270" s="5">
        <v>9064000000000</v>
      </c>
      <c r="O270" s="5">
        <v>7631000000000</v>
      </c>
      <c r="P270" s="5">
        <v>3187000000000</v>
      </c>
      <c r="Q270" s="5">
        <v>3207000000000</v>
      </c>
      <c r="R270" s="5">
        <v>2065000000000</v>
      </c>
      <c r="S270" s="5">
        <v>1808000000000</v>
      </c>
      <c r="T270" s="5">
        <v>3168000000000</v>
      </c>
      <c r="U270" s="5">
        <v>2292000000000</v>
      </c>
      <c r="V270" s="5">
        <v>2921000000000</v>
      </c>
      <c r="W270" s="5">
        <v>1291000000000</v>
      </c>
      <c r="X270" s="5">
        <v>1806000000000</v>
      </c>
      <c r="Y270" s="5">
        <v>2507000000000</v>
      </c>
      <c r="Z270" s="5">
        <v>2080000000000</v>
      </c>
    </row>
    <row r="271" spans="3:26" ht="15.5" x14ac:dyDescent="0.35">
      <c r="C271" t="s">
        <v>217</v>
      </c>
      <c r="I271" s="5">
        <v>13062000000000</v>
      </c>
      <c r="J271" s="5">
        <v>8420000000000</v>
      </c>
      <c r="K271" s="5">
        <v>7526000000000</v>
      </c>
      <c r="L271" s="5">
        <v>21886000000000</v>
      </c>
      <c r="M271" s="5">
        <v>19032000000000</v>
      </c>
      <c r="N271" s="5">
        <v>12080000000000</v>
      </c>
      <c r="O271" s="5">
        <v>19816000000000</v>
      </c>
      <c r="P271" s="5">
        <v>17382000000000</v>
      </c>
      <c r="Q271" s="5">
        <v>15450000000000</v>
      </c>
      <c r="R271" s="5">
        <v>17869000000000</v>
      </c>
      <c r="S271" s="5">
        <v>28453000000000</v>
      </c>
      <c r="T271" s="5">
        <v>20997000000000</v>
      </c>
      <c r="U271" s="5">
        <v>24798000000000</v>
      </c>
      <c r="V271" s="5">
        <v>20756000000000</v>
      </c>
      <c r="W271" s="5">
        <v>17848000000000</v>
      </c>
      <c r="X271" s="5">
        <v>12660000000000</v>
      </c>
      <c r="Y271" s="5">
        <v>13521000000000</v>
      </c>
      <c r="Z271" s="5">
        <v>9174000000000</v>
      </c>
    </row>
    <row r="272" spans="3:26" ht="15.5" x14ac:dyDescent="0.35">
      <c r="C272" t="s">
        <v>25</v>
      </c>
      <c r="I272" s="5">
        <v>14070000000000</v>
      </c>
      <c r="J272" s="5">
        <v>9369000000000</v>
      </c>
      <c r="K272" s="5">
        <v>22174000000000</v>
      </c>
      <c r="L272" s="5">
        <v>24626000000000</v>
      </c>
      <c r="M272" s="5">
        <v>22898000000000</v>
      </c>
      <c r="N272" s="5">
        <v>21144000000000</v>
      </c>
      <c r="O272" s="5">
        <v>27447000000000</v>
      </c>
      <c r="P272" s="5">
        <v>20569000000000</v>
      </c>
      <c r="Q272" s="5">
        <v>18658000000000</v>
      </c>
      <c r="R272" s="5">
        <v>19935000000000</v>
      </c>
      <c r="S272" s="5">
        <v>30261000000000</v>
      </c>
      <c r="T272" s="5">
        <v>24165000000000</v>
      </c>
      <c r="U272" s="5">
        <v>27089000000000</v>
      </c>
      <c r="V272" s="5">
        <v>23676000000000</v>
      </c>
      <c r="W272" s="5">
        <v>19138000000000</v>
      </c>
      <c r="X272" s="5">
        <v>14466000000000</v>
      </c>
      <c r="Y272" s="5">
        <v>16028000000000</v>
      </c>
      <c r="Z272" s="5">
        <v>11254000000000</v>
      </c>
    </row>
    <row r="273" spans="2:26" ht="15.5" x14ac:dyDescent="0.35">
      <c r="C273" t="s">
        <v>22</v>
      </c>
      <c r="I273" s="5">
        <v>-3387000000000</v>
      </c>
      <c r="J273" s="5">
        <v>-13347000000000</v>
      </c>
      <c r="K273" s="5">
        <v>-28948000000000</v>
      </c>
      <c r="L273" s="5">
        <v>-38792000000000</v>
      </c>
      <c r="M273" s="5">
        <v>-2962000000000</v>
      </c>
      <c r="N273" s="5">
        <v>4589000000000</v>
      </c>
      <c r="O273" s="5">
        <v>5536000000000</v>
      </c>
      <c r="P273" s="5">
        <v>7132000000000</v>
      </c>
      <c r="Q273" s="5">
        <v>2307000000000</v>
      </c>
      <c r="R273" s="5">
        <v>5465000000000</v>
      </c>
      <c r="S273" s="5">
        <v>20570000000000</v>
      </c>
      <c r="T273" s="5">
        <v>14894000000000</v>
      </c>
      <c r="U273" s="5">
        <v>18784000000000</v>
      </c>
      <c r="V273" s="5">
        <v>18838000000000</v>
      </c>
      <c r="W273" s="5">
        <v>14071000000000</v>
      </c>
      <c r="X273" s="5">
        <v>9006000000000</v>
      </c>
      <c r="Y273" s="5">
        <v>4754000000000</v>
      </c>
      <c r="Z273" s="5">
        <v>8838000000000</v>
      </c>
    </row>
    <row r="274" spans="2:26" ht="15.5" x14ac:dyDescent="0.35">
      <c r="C274" t="s">
        <v>218</v>
      </c>
      <c r="I274" s="5">
        <v>22510000000000</v>
      </c>
      <c r="J274" s="5">
        <v>31641000000000</v>
      </c>
      <c r="K274" s="5">
        <v>33453000000000</v>
      </c>
      <c r="L274" s="5">
        <v>44777000000000</v>
      </c>
      <c r="M274" s="5">
        <v>21083000000000</v>
      </c>
      <c r="N274" s="5">
        <v>8275000000000</v>
      </c>
      <c r="O274" s="5">
        <v>12196000000000</v>
      </c>
      <c r="P274" s="5">
        <v>11351000000000</v>
      </c>
      <c r="Q274" s="5">
        <v>16337000000000</v>
      </c>
      <c r="R274" s="5">
        <v>12739000000000</v>
      </c>
      <c r="S274" s="5">
        <v>8802000000000</v>
      </c>
      <c r="T274" s="5">
        <v>6184000000000</v>
      </c>
      <c r="U274" s="5">
        <v>7285000000000</v>
      </c>
      <c r="V274" s="5">
        <v>4977000000000</v>
      </c>
      <c r="W274" s="5">
        <v>4700000000000</v>
      </c>
      <c r="X274" s="5">
        <v>4407000000000</v>
      </c>
      <c r="Y274" s="5">
        <v>7841000000000</v>
      </c>
      <c r="Z274" s="5">
        <v>1135000000000</v>
      </c>
    </row>
    <row r="275" spans="2:26" ht="15.5" x14ac:dyDescent="0.35">
      <c r="C275" t="s">
        <v>219</v>
      </c>
      <c r="I275" s="5">
        <v>9934000000000</v>
      </c>
      <c r="J275" s="5">
        <v>32575000000000</v>
      </c>
      <c r="K275" s="5">
        <v>17797000000000</v>
      </c>
      <c r="L275" s="5">
        <v>60251000000000</v>
      </c>
      <c r="M275" s="5">
        <v>20508000000000</v>
      </c>
      <c r="N275" s="5">
        <v>10387000000000</v>
      </c>
      <c r="O275" s="5">
        <v>12751000000000</v>
      </c>
      <c r="P275" s="5">
        <v>13118000000000</v>
      </c>
      <c r="Q275" s="5">
        <v>11566000000000</v>
      </c>
      <c r="R275" s="5">
        <v>9076000000000</v>
      </c>
      <c r="S275" s="5">
        <v>7057000000000</v>
      </c>
      <c r="T275" s="5">
        <v>7366000000000</v>
      </c>
      <c r="U275" s="5">
        <v>8804000000000</v>
      </c>
      <c r="V275" s="5">
        <v>4184000000000</v>
      </c>
      <c r="W275" s="5">
        <v>6460000000000</v>
      </c>
      <c r="X275" s="5">
        <v>2590000000000</v>
      </c>
      <c r="Y275" s="5">
        <v>7097000000000</v>
      </c>
      <c r="Z275" s="5">
        <v>1085000000000</v>
      </c>
    </row>
    <row r="276" spans="2:26" ht="15.5" x14ac:dyDescent="0.35">
      <c r="C276" t="s">
        <v>220</v>
      </c>
      <c r="I276" s="5">
        <v>-13402000000000</v>
      </c>
      <c r="J276" s="5">
        <v>-13531000000000</v>
      </c>
      <c r="K276" s="5">
        <v>-9075000000000</v>
      </c>
      <c r="M276" s="5">
        <v>-2580000000000</v>
      </c>
      <c r="N276" s="5">
        <v>-2500000000000</v>
      </c>
      <c r="O276" s="5">
        <v>-6487000000000</v>
      </c>
      <c r="P276" s="5">
        <v>-5967000000000</v>
      </c>
      <c r="Q276" s="5">
        <v>-2523000000000</v>
      </c>
      <c r="R276" s="5">
        <v>-1476000000000</v>
      </c>
      <c r="S276" s="5">
        <v>-1396000000000</v>
      </c>
      <c r="T276" s="5">
        <v>-1286000000000</v>
      </c>
      <c r="U276" s="5">
        <v>-2199000000000</v>
      </c>
      <c r="V276" s="5">
        <v>-4742000000000</v>
      </c>
      <c r="W276" s="5">
        <v>-5673000000000</v>
      </c>
      <c r="X276" s="5">
        <v>-2251000000000</v>
      </c>
      <c r="Y276" s="5">
        <v>-1106000000000</v>
      </c>
      <c r="Z276" s="5">
        <v>-1464000000000</v>
      </c>
    </row>
    <row r="277" spans="2:26" ht="15.5" x14ac:dyDescent="0.35">
      <c r="C277" t="s">
        <v>14</v>
      </c>
      <c r="I277" s="5">
        <v>-3468000000000</v>
      </c>
      <c r="J277" s="5">
        <v>19044000000000</v>
      </c>
      <c r="K277" s="5">
        <v>8723000000000</v>
      </c>
      <c r="L277" s="5">
        <v>53958000000000</v>
      </c>
      <c r="M277" s="5">
        <v>17928000000000</v>
      </c>
      <c r="N277" s="5">
        <v>7887000000000</v>
      </c>
      <c r="O277" s="5">
        <v>6264000000000</v>
      </c>
      <c r="P277" s="5">
        <v>7151000000000</v>
      </c>
      <c r="Q277" s="5">
        <v>9043000000000</v>
      </c>
      <c r="R277" s="5">
        <v>7601000000000</v>
      </c>
      <c r="S277" s="5">
        <v>5662000000000</v>
      </c>
      <c r="T277" s="5">
        <v>6080000000000</v>
      </c>
      <c r="U277" s="5">
        <v>6605000000000</v>
      </c>
      <c r="V277" s="5">
        <v>-4739000000000</v>
      </c>
      <c r="W277" s="5">
        <v>787000000000</v>
      </c>
      <c r="Y277" s="5">
        <v>5983000000000</v>
      </c>
      <c r="Z277" s="5">
        <v>-379000000000</v>
      </c>
    </row>
    <row r="278" spans="2:26" ht="15.5" x14ac:dyDescent="0.35">
      <c r="C278" t="s">
        <v>16</v>
      </c>
      <c r="I278" s="6">
        <v>-118.02</v>
      </c>
      <c r="J278" s="6">
        <v>619.14</v>
      </c>
      <c r="K278" s="6">
        <v>272.70999999999998</v>
      </c>
      <c r="L278" s="6">
        <v>1686.94</v>
      </c>
      <c r="M278" s="6">
        <v>560.49</v>
      </c>
      <c r="N278" s="6">
        <v>246.57</v>
      </c>
      <c r="O278" s="6">
        <v>195.83</v>
      </c>
      <c r="P278" s="6">
        <v>223.57</v>
      </c>
      <c r="Q278" s="6">
        <v>282.72000000000003</v>
      </c>
      <c r="R278" s="6">
        <v>237.63</v>
      </c>
      <c r="S278" s="6">
        <v>177.01</v>
      </c>
      <c r="T278" s="6">
        <v>190.09</v>
      </c>
      <c r="U278" s="6">
        <v>206.51</v>
      </c>
      <c r="V278" s="6">
        <v>-17.43</v>
      </c>
      <c r="W278" s="6">
        <v>24.61</v>
      </c>
      <c r="X278" s="6">
        <v>10.6</v>
      </c>
      <c r="Y278" s="6">
        <v>187.05</v>
      </c>
      <c r="Z278" s="6">
        <v>-11.85</v>
      </c>
    </row>
    <row r="280" spans="2:26" ht="15.5" x14ac:dyDescent="0.35">
      <c r="B280" t="s">
        <v>221</v>
      </c>
      <c r="C280" t="s">
        <v>222</v>
      </c>
      <c r="D280" s="5">
        <v>2160000000000</v>
      </c>
      <c r="E280" s="5">
        <v>2435000000000</v>
      </c>
      <c r="F280" s="5">
        <v>2073000000000</v>
      </c>
      <c r="G280" s="5">
        <v>1622000000000</v>
      </c>
      <c r="H280" s="5">
        <v>8641000000000</v>
      </c>
      <c r="I280" s="5">
        <v>7377000000000</v>
      </c>
      <c r="J280" s="5">
        <v>21873000000000</v>
      </c>
      <c r="K280" s="5">
        <v>25039000000000</v>
      </c>
      <c r="L280" s="5">
        <v>37087000000000</v>
      </c>
      <c r="M280" s="5">
        <v>13360000000000</v>
      </c>
      <c r="N280" s="5">
        <v>2142000000000</v>
      </c>
      <c r="O280" s="5">
        <v>5718000000000</v>
      </c>
      <c r="P280" s="5">
        <v>5952000000000</v>
      </c>
      <c r="Q280" s="5">
        <v>6468000000000</v>
      </c>
    </row>
    <row r="281" spans="2:26" ht="15.5" x14ac:dyDescent="0.35">
      <c r="C281" t="s">
        <v>223</v>
      </c>
      <c r="H281" s="5">
        <v>8284000000000</v>
      </c>
      <c r="I281" s="5">
        <v>7377000000000</v>
      </c>
      <c r="J281" s="5">
        <v>21873000000000</v>
      </c>
      <c r="K281" s="5">
        <v>25039000000000</v>
      </c>
      <c r="L281" s="5">
        <v>37087000000000</v>
      </c>
      <c r="M281" s="5">
        <v>13360000000000</v>
      </c>
      <c r="N281" s="5">
        <v>2142000000000</v>
      </c>
      <c r="O281" s="5">
        <v>5718000000000</v>
      </c>
      <c r="P281" s="5">
        <v>5952000000000</v>
      </c>
      <c r="Q281" s="5">
        <v>6468000000000</v>
      </c>
    </row>
    <row r="282" spans="2:26" ht="15.5" x14ac:dyDescent="0.35">
      <c r="C282" t="s">
        <v>224</v>
      </c>
      <c r="H282" s="6">
        <v>263.39999999999998</v>
      </c>
      <c r="I282" s="6">
        <v>263.39999999999998</v>
      </c>
      <c r="J282" s="6">
        <v>273.52999999999997</v>
      </c>
      <c r="K282" s="6">
        <v>1767.47</v>
      </c>
      <c r="L282" s="6">
        <v>492.06</v>
      </c>
      <c r="M282" s="6">
        <v>301.55</v>
      </c>
      <c r="N282" s="6">
        <v>66.28</v>
      </c>
      <c r="O282" s="6">
        <v>109.41</v>
      </c>
      <c r="P282" s="6">
        <v>89.15</v>
      </c>
      <c r="Q282" s="6">
        <v>107.81</v>
      </c>
    </row>
    <row r="283" spans="2:26" ht="15.5" x14ac:dyDescent="0.35">
      <c r="C283" t="s">
        <v>63</v>
      </c>
      <c r="H283" s="6">
        <v>0.89590000000000003</v>
      </c>
      <c r="I283" s="6">
        <v>1.0493999999999999</v>
      </c>
      <c r="J283" s="6">
        <v>0.36749999999999999</v>
      </c>
      <c r="K283" s="6">
        <v>2.1712000000000002</v>
      </c>
      <c r="L283" s="6">
        <v>0.40810000000000002</v>
      </c>
      <c r="M283" s="6">
        <v>0.69430000000000003</v>
      </c>
      <c r="N283" s="6">
        <v>0.95189999999999997</v>
      </c>
      <c r="O283" s="6">
        <v>0.58860000000000001</v>
      </c>
      <c r="P283" s="6">
        <v>0.4607</v>
      </c>
      <c r="Q283" s="6">
        <v>0.51259999999999994</v>
      </c>
    </row>
    <row r="284" spans="2:26" ht="15.5" x14ac:dyDescent="0.35">
      <c r="C284" t="s">
        <v>225</v>
      </c>
      <c r="H284" s="6">
        <v>0.1159</v>
      </c>
      <c r="I284" s="6">
        <v>0.10490000000000001</v>
      </c>
      <c r="J284" s="6">
        <v>0.129</v>
      </c>
      <c r="K284" s="6">
        <v>0.48159999999999997</v>
      </c>
      <c r="L284" s="6">
        <v>0.2</v>
      </c>
      <c r="M284" s="6">
        <v>9.3900000000000011E-2</v>
      </c>
      <c r="N284" s="6">
        <v>5.2999999999999999E-2</v>
      </c>
      <c r="O284" s="6">
        <v>9.3900000000000011E-2</v>
      </c>
      <c r="P284" s="6">
        <v>6.9599999999999995E-2</v>
      </c>
      <c r="Q284" s="6">
        <v>5.8700000000000002E-2</v>
      </c>
    </row>
    <row r="285" spans="2:26" ht="15.5" x14ac:dyDescent="0.35">
      <c r="C285" t="s">
        <v>43</v>
      </c>
      <c r="D285" s="6">
        <v>73.5</v>
      </c>
      <c r="E285" s="6">
        <v>82.86</v>
      </c>
      <c r="F285" s="6">
        <v>70.55</v>
      </c>
      <c r="G285" s="6">
        <v>55.18</v>
      </c>
      <c r="H285" s="5">
        <v>294</v>
      </c>
      <c r="I285" s="5">
        <v>251</v>
      </c>
      <c r="J285" s="6">
        <v>744.24</v>
      </c>
      <c r="K285" s="6">
        <v>851.97</v>
      </c>
      <c r="L285" s="6">
        <v>1261.9000000000001</v>
      </c>
      <c r="M285" s="6">
        <v>454.57</v>
      </c>
      <c r="N285" s="6">
        <v>72.87</v>
      </c>
      <c r="O285" s="6">
        <v>194.55</v>
      </c>
      <c r="P285" s="6">
        <v>202.53</v>
      </c>
      <c r="Q285" s="6">
        <v>220.09</v>
      </c>
    </row>
    <row r="286" spans="2:26" ht="15.5" x14ac:dyDescent="0.35">
      <c r="C286" t="s">
        <v>226</v>
      </c>
      <c r="H286" s="6">
        <v>281.86</v>
      </c>
      <c r="I286" s="5">
        <v>251</v>
      </c>
      <c r="J286" s="6">
        <v>744.24</v>
      </c>
      <c r="K286" s="6">
        <v>851.97</v>
      </c>
      <c r="L286" s="6">
        <v>1261.9000000000001</v>
      </c>
      <c r="M286" s="6">
        <v>454.57</v>
      </c>
      <c r="N286" s="6">
        <v>72.87</v>
      </c>
      <c r="O286" s="6">
        <v>194.55</v>
      </c>
      <c r="P286" s="6">
        <v>202.53</v>
      </c>
      <c r="Q286" s="6">
        <v>220.09</v>
      </c>
    </row>
    <row r="287" spans="2:26" ht="15.5" x14ac:dyDescent="0.35">
      <c r="C287" t="s">
        <v>65</v>
      </c>
      <c r="H287" s="6">
        <v>263.39999999999998</v>
      </c>
      <c r="I287" s="6">
        <v>263.39999999999998</v>
      </c>
      <c r="J287" s="6">
        <v>273.52999999999997</v>
      </c>
      <c r="K287" s="6">
        <v>1767.47</v>
      </c>
      <c r="L287" s="6">
        <v>492.06</v>
      </c>
      <c r="M287" s="6">
        <v>301.55</v>
      </c>
      <c r="N287" s="6">
        <v>66.28</v>
      </c>
      <c r="O287" s="6">
        <v>109.41</v>
      </c>
      <c r="P287" s="6">
        <v>89.15</v>
      </c>
      <c r="Q287" s="6">
        <v>107.81</v>
      </c>
    </row>
    <row r="288" spans="2:26" ht="15.5" x14ac:dyDescent="0.35">
      <c r="C288" t="s">
        <v>227</v>
      </c>
      <c r="H288" s="6">
        <v>0.89590000000000003</v>
      </c>
      <c r="I288" s="6">
        <v>1.0493999999999999</v>
      </c>
      <c r="J288" s="6">
        <v>0.36749999999999999</v>
      </c>
      <c r="K288" s="6">
        <v>2.1712000000000002</v>
      </c>
      <c r="L288" s="6">
        <v>0.40810000000000002</v>
      </c>
      <c r="M288" s="6">
        <v>0.69430000000000003</v>
      </c>
      <c r="N288" s="6">
        <v>0.95189999999999997</v>
      </c>
      <c r="O288" s="6">
        <v>0.58860000000000001</v>
      </c>
      <c r="P288" s="6">
        <v>0.4607</v>
      </c>
      <c r="Q288" s="6">
        <v>0.51259999999999994</v>
      </c>
    </row>
    <row r="289" spans="3:17" ht="15.5" x14ac:dyDescent="0.35">
      <c r="C289" t="s">
        <v>228</v>
      </c>
      <c r="H289" s="6">
        <v>0.1159</v>
      </c>
      <c r="I289" s="6">
        <v>0.10490000000000001</v>
      </c>
      <c r="J289" s="6">
        <v>0.129</v>
      </c>
      <c r="K289" s="6">
        <v>0.48159999999999997</v>
      </c>
      <c r="L289" s="6">
        <v>0.2</v>
      </c>
      <c r="M289" s="6">
        <v>9.3900000000000011E-2</v>
      </c>
      <c r="N289" s="6">
        <v>5.2999999999999999E-2</v>
      </c>
      <c r="O289" s="6">
        <v>9.3900000000000011E-2</v>
      </c>
      <c r="P289" s="6">
        <v>6.9599999999999995E-2</v>
      </c>
      <c r="Q289" s="6">
        <v>5.8700000000000002E-2</v>
      </c>
    </row>
    <row r="290" spans="3:17" ht="15.5" x14ac:dyDescent="0.35">
      <c r="C290" t="s">
        <v>229</v>
      </c>
      <c r="D290" s="5">
        <v>7939000000000</v>
      </c>
      <c r="E290" s="5">
        <v>8756000000000</v>
      </c>
      <c r="F290" s="5">
        <v>8030000000000</v>
      </c>
      <c r="G290" s="5">
        <v>7859000000000</v>
      </c>
      <c r="H290" s="5">
        <v>31754000000000</v>
      </c>
      <c r="I290" s="5">
        <v>30871000000000</v>
      </c>
      <c r="J290" s="5">
        <v>32947000000000</v>
      </c>
      <c r="K290" s="5">
        <v>32574000000000</v>
      </c>
      <c r="L290" s="5">
        <v>120531000000000</v>
      </c>
      <c r="M290" s="5">
        <v>57142000000000</v>
      </c>
      <c r="N290" s="5">
        <v>36950000000000</v>
      </c>
      <c r="O290" s="5">
        <v>48906000000000</v>
      </c>
      <c r="P290" s="5">
        <v>51580000000000</v>
      </c>
      <c r="Q290" s="5">
        <v>43610000000000</v>
      </c>
    </row>
    <row r="291" spans="3:17" ht="15.5" x14ac:dyDescent="0.35">
      <c r="C291" t="s">
        <v>230</v>
      </c>
      <c r="H291" s="5">
        <v>32576000000000</v>
      </c>
      <c r="I291" s="5">
        <v>30871000000000</v>
      </c>
      <c r="J291" s="5">
        <v>32947000000000</v>
      </c>
      <c r="K291" s="5">
        <v>32574000000000</v>
      </c>
      <c r="L291" s="5">
        <v>120531000000000</v>
      </c>
      <c r="M291" s="5">
        <v>57142000000000</v>
      </c>
      <c r="N291" s="5">
        <v>36950000000000</v>
      </c>
      <c r="O291" s="5">
        <v>48906000000000</v>
      </c>
      <c r="P291" s="5">
        <v>51580000000000</v>
      </c>
      <c r="Q291" s="5">
        <v>43610000000000</v>
      </c>
    </row>
    <row r="292" spans="3:17" ht="15.5" x14ac:dyDescent="0.35">
      <c r="C292" t="s">
        <v>231</v>
      </c>
      <c r="H292" s="6">
        <v>263.39999999999998</v>
      </c>
      <c r="I292" s="6">
        <v>263.39999999999998</v>
      </c>
      <c r="J292" s="6">
        <v>273.52999999999997</v>
      </c>
      <c r="K292" s="6">
        <v>1767.47</v>
      </c>
      <c r="L292" s="6">
        <v>492.06</v>
      </c>
      <c r="M292" s="6">
        <v>301.55</v>
      </c>
      <c r="N292" s="6">
        <v>66.28</v>
      </c>
      <c r="O292" s="6">
        <v>109.41</v>
      </c>
      <c r="P292" s="6">
        <v>89.15</v>
      </c>
      <c r="Q292" s="6">
        <v>107.81</v>
      </c>
    </row>
    <row r="293" spans="3:17" ht="15.5" x14ac:dyDescent="0.35">
      <c r="C293" t="s">
        <v>232</v>
      </c>
      <c r="H293" s="6">
        <v>0.89590000000000003</v>
      </c>
      <c r="I293" s="6">
        <v>1.0493999999999999</v>
      </c>
      <c r="J293" s="6">
        <v>0.36749999999999999</v>
      </c>
      <c r="K293" s="6">
        <v>2.1712000000000002</v>
      </c>
      <c r="L293" s="6">
        <v>0.40810000000000002</v>
      </c>
      <c r="M293" s="6">
        <v>0.69430000000000003</v>
      </c>
      <c r="N293" s="6">
        <v>0.95189999999999997</v>
      </c>
      <c r="O293" s="6">
        <v>0.58860000000000001</v>
      </c>
      <c r="P293" s="6">
        <v>0.4607</v>
      </c>
      <c r="Q293" s="6">
        <v>0.51259999999999994</v>
      </c>
    </row>
    <row r="294" spans="3:17" ht="15.5" x14ac:dyDescent="0.35">
      <c r="C294" t="s">
        <v>233</v>
      </c>
      <c r="H294" s="6">
        <v>0.1159</v>
      </c>
      <c r="I294" s="6">
        <v>0.10490000000000001</v>
      </c>
      <c r="J294" s="6">
        <v>0.129</v>
      </c>
      <c r="K294" s="6">
        <v>0.48159999999999997</v>
      </c>
      <c r="L294" s="6">
        <v>0.2</v>
      </c>
      <c r="M294" s="6">
        <v>9.3900000000000011E-2</v>
      </c>
      <c r="N294" s="6">
        <v>5.2999999999999999E-2</v>
      </c>
      <c r="O294" s="6">
        <v>9.3900000000000011E-2</v>
      </c>
      <c r="P294" s="6">
        <v>6.9599999999999995E-2</v>
      </c>
      <c r="Q294" s="6">
        <v>5.8700000000000002E-2</v>
      </c>
    </row>
    <row r="295" spans="3:17" ht="15.5" x14ac:dyDescent="0.35">
      <c r="C295" t="s">
        <v>234</v>
      </c>
      <c r="I295" s="6">
        <v>7.72</v>
      </c>
    </row>
    <row r="296" spans="3:17" ht="15.5" x14ac:dyDescent="0.35">
      <c r="C296" t="s">
        <v>235</v>
      </c>
      <c r="I296" s="6">
        <v>8.0500000000000007</v>
      </c>
    </row>
    <row r="297" spans="3:17" ht="15.5" x14ac:dyDescent="0.35">
      <c r="C297" t="s">
        <v>724</v>
      </c>
      <c r="I297" s="6">
        <v>6.03</v>
      </c>
    </row>
    <row r="298" spans="3:17" ht="15.5" x14ac:dyDescent="0.35">
      <c r="C298" t="s">
        <v>236</v>
      </c>
      <c r="I298" s="6">
        <v>7.42</v>
      </c>
    </row>
    <row r="299" spans="3:17" ht="15.5" x14ac:dyDescent="0.35">
      <c r="C299" t="s">
        <v>237</v>
      </c>
      <c r="I299" s="6">
        <v>0.1242</v>
      </c>
    </row>
    <row r="300" spans="3:17" ht="15.5" x14ac:dyDescent="0.35">
      <c r="C300" t="s">
        <v>238</v>
      </c>
      <c r="I300" s="6">
        <v>2.0499999999999998</v>
      </c>
    </row>
    <row r="301" spans="3:17" ht="15.5" x14ac:dyDescent="0.35">
      <c r="C301" t="s">
        <v>239</v>
      </c>
      <c r="I301" s="6">
        <v>0.8</v>
      </c>
    </row>
    <row r="302" spans="3:17" ht="15.5" x14ac:dyDescent="0.35">
      <c r="C302" t="s">
        <v>240</v>
      </c>
      <c r="I302" s="6">
        <v>5.6</v>
      </c>
    </row>
    <row r="303" spans="3:17" ht="15.5" x14ac:dyDescent="0.35">
      <c r="C303" t="s">
        <v>241</v>
      </c>
      <c r="I303" s="6">
        <v>-41.3</v>
      </c>
    </row>
    <row r="304" spans="3:17" ht="15.5" x14ac:dyDescent="0.35">
      <c r="C304" t="s">
        <v>242</v>
      </c>
      <c r="I304" s="6">
        <v>8.61</v>
      </c>
    </row>
    <row r="305" spans="3:9" ht="15.5" x14ac:dyDescent="0.35">
      <c r="C305" t="s">
        <v>243</v>
      </c>
      <c r="I305" s="5">
        <v>5</v>
      </c>
    </row>
    <row r="306" spans="3:9" ht="15.5" x14ac:dyDescent="0.35">
      <c r="C306" t="s">
        <v>244</v>
      </c>
      <c r="I306" s="6">
        <v>-0.13</v>
      </c>
    </row>
    <row r="307" spans="3:9" ht="15.5" x14ac:dyDescent="0.35">
      <c r="C307" t="s">
        <v>245</v>
      </c>
      <c r="I307" s="6">
        <v>-0.2</v>
      </c>
    </row>
    <row r="308" spans="3:9" ht="15.5" x14ac:dyDescent="0.35">
      <c r="C308" t="s">
        <v>725</v>
      </c>
      <c r="I308" s="6">
        <v>0.08</v>
      </c>
    </row>
    <row r="309" spans="3:9" ht="15.5" x14ac:dyDescent="0.35">
      <c r="C309" t="s">
        <v>246</v>
      </c>
      <c r="I309" s="6">
        <v>281.86</v>
      </c>
    </row>
    <row r="310" spans="3:9" ht="15.5" x14ac:dyDescent="0.35">
      <c r="C310" t="s">
        <v>247</v>
      </c>
      <c r="I310" s="5">
        <v>294</v>
      </c>
    </row>
    <row r="311" spans="3:9" ht="15.5" x14ac:dyDescent="0.35">
      <c r="C311" t="s">
        <v>248</v>
      </c>
      <c r="I311" s="6">
        <v>1108.4000000000001</v>
      </c>
    </row>
    <row r="312" spans="3:9" ht="15.5" x14ac:dyDescent="0.35">
      <c r="C312" t="s">
        <v>249</v>
      </c>
      <c r="D312" s="6">
        <v>670.1</v>
      </c>
    </row>
    <row r="313" spans="3:9" ht="15.5" x14ac:dyDescent="0.35">
      <c r="C313" t="s">
        <v>250</v>
      </c>
      <c r="I313" s="6">
        <v>2831.8</v>
      </c>
    </row>
    <row r="314" spans="3:9" ht="15.5" x14ac:dyDescent="0.35">
      <c r="C314" t="s">
        <v>251</v>
      </c>
      <c r="I314" s="6">
        <v>-54.97</v>
      </c>
    </row>
    <row r="315" spans="3:9" ht="15.5" x14ac:dyDescent="0.35">
      <c r="C315" t="s">
        <v>252</v>
      </c>
      <c r="D315" s="6">
        <v>4.32</v>
      </c>
    </row>
    <row r="316" spans="3:9" ht="15.5" x14ac:dyDescent="0.35">
      <c r="C316" t="s">
        <v>253</v>
      </c>
      <c r="D316" s="6">
        <v>4.0999999999999996</v>
      </c>
    </row>
    <row r="317" spans="3:9" ht="15.5" x14ac:dyDescent="0.35">
      <c r="C317" t="s">
        <v>254</v>
      </c>
      <c r="D317" s="6">
        <v>0.22</v>
      </c>
    </row>
    <row r="318" spans="3:9" ht="15.5" x14ac:dyDescent="0.35">
      <c r="C318" t="s">
        <v>255</v>
      </c>
      <c r="D318" s="6">
        <v>0.2</v>
      </c>
    </row>
    <row r="319" spans="3:9" ht="15.5" x14ac:dyDescent="0.35">
      <c r="C319" t="s">
        <v>256</v>
      </c>
      <c r="D319" s="6">
        <v>0.36</v>
      </c>
    </row>
    <row r="320" spans="3:9" ht="15.5" x14ac:dyDescent="0.35">
      <c r="C320" t="s">
        <v>257</v>
      </c>
      <c r="D320" s="6">
        <v>0.15</v>
      </c>
    </row>
    <row r="321" spans="3:9" ht="15.5" x14ac:dyDescent="0.35">
      <c r="C321" t="s">
        <v>258</v>
      </c>
      <c r="D321" s="6">
        <v>1.47</v>
      </c>
    </row>
    <row r="322" spans="3:9" ht="15.5" x14ac:dyDescent="0.35">
      <c r="C322" t="s">
        <v>259</v>
      </c>
      <c r="I322" s="6">
        <v>39.409999999999997</v>
      </c>
    </row>
    <row r="323" spans="3:9" ht="15.5" x14ac:dyDescent="0.35">
      <c r="C323" t="s">
        <v>12</v>
      </c>
      <c r="D323" s="5">
        <v>613000000000</v>
      </c>
    </row>
    <row r="324" spans="3:9" ht="15.5" x14ac:dyDescent="0.35">
      <c r="C324" t="s">
        <v>260</v>
      </c>
      <c r="I324" s="6">
        <v>6.79</v>
      </c>
    </row>
    <row r="325" spans="3:9" ht="15.5" x14ac:dyDescent="0.35">
      <c r="C325" t="s">
        <v>261</v>
      </c>
      <c r="I325" s="6">
        <v>6.7799999999999999E-2</v>
      </c>
    </row>
    <row r="326" spans="3:9" ht="15.5" x14ac:dyDescent="0.35">
      <c r="C326" t="s">
        <v>262</v>
      </c>
      <c r="I326" s="6">
        <v>9.9499999999999991E-2</v>
      </c>
    </row>
    <row r="327" spans="3:9" ht="15.5" x14ac:dyDescent="0.35">
      <c r="C327" t="s">
        <v>263</v>
      </c>
      <c r="I327" s="6">
        <v>9.1400000000000009E-2</v>
      </c>
    </row>
    <row r="328" spans="3:9" ht="15.5" x14ac:dyDescent="0.35">
      <c r="C328" t="s">
        <v>264</v>
      </c>
      <c r="I328" s="6">
        <v>7.3899999999999993E-2</v>
      </c>
    </row>
    <row r="329" spans="3:9" ht="15.5" x14ac:dyDescent="0.35">
      <c r="C329" t="s">
        <v>265</v>
      </c>
      <c r="D329" s="6">
        <v>67.75</v>
      </c>
    </row>
    <row r="330" spans="3:9" ht="15.5" x14ac:dyDescent="0.35">
      <c r="C330" t="s">
        <v>266</v>
      </c>
      <c r="D330" s="6">
        <v>38.43</v>
      </c>
    </row>
    <row r="331" spans="3:9" ht="15.5" x14ac:dyDescent="0.35">
      <c r="C331" t="s">
        <v>340</v>
      </c>
      <c r="D331" s="6">
        <v>50.55</v>
      </c>
    </row>
    <row r="332" spans="3:9" ht="15.5" x14ac:dyDescent="0.35">
      <c r="C332" t="s">
        <v>267</v>
      </c>
      <c r="D332" s="6">
        <v>55.63</v>
      </c>
    </row>
    <row r="333" spans="3:9" ht="15.5" x14ac:dyDescent="0.35">
      <c r="C333" t="s">
        <v>268</v>
      </c>
      <c r="D333" s="6">
        <v>1.34</v>
      </c>
    </row>
    <row r="334" spans="3:9" ht="15.5" x14ac:dyDescent="0.35">
      <c r="C334" t="s">
        <v>269</v>
      </c>
      <c r="I334" s="6">
        <v>0.28000000000000003</v>
      </c>
    </row>
    <row r="335" spans="3:9" ht="15.5" x14ac:dyDescent="0.35">
      <c r="C335" t="s">
        <v>270</v>
      </c>
      <c r="I335" s="6">
        <v>10.029999999999999</v>
      </c>
    </row>
    <row r="336" spans="3:9" ht="15.5" x14ac:dyDescent="0.35">
      <c r="C336" t="s">
        <v>39</v>
      </c>
      <c r="I336" s="5">
        <v>66715000000000</v>
      </c>
    </row>
    <row r="337" spans="3:9" ht="15.5" x14ac:dyDescent="0.35">
      <c r="C337" t="s">
        <v>271</v>
      </c>
      <c r="I337" s="5">
        <v>74179000000000</v>
      </c>
    </row>
    <row r="338" spans="3:9" ht="15.5" x14ac:dyDescent="0.35">
      <c r="C338" t="s">
        <v>272</v>
      </c>
      <c r="I338" s="5">
        <v>29390000000</v>
      </c>
    </row>
    <row r="339" spans="3:9" ht="15.5" x14ac:dyDescent="0.35">
      <c r="C339" t="s">
        <v>273</v>
      </c>
      <c r="I339" s="6">
        <v>0.26479999999999998</v>
      </c>
    </row>
    <row r="340" spans="3:9" ht="15.5" x14ac:dyDescent="0.35">
      <c r="C340" t="s">
        <v>274</v>
      </c>
      <c r="D340" s="6">
        <v>0.37920000000000004</v>
      </c>
    </row>
    <row r="341" spans="3:9" ht="15.5" x14ac:dyDescent="0.35">
      <c r="C341" t="s">
        <v>275</v>
      </c>
      <c r="D341" s="6">
        <v>0.30079999999999996</v>
      </c>
    </row>
    <row r="342" spans="3:9" ht="15.5" x14ac:dyDescent="0.35">
      <c r="C342" t="s">
        <v>276</v>
      </c>
      <c r="D342" s="6">
        <v>0.27210000000000001</v>
      </c>
    </row>
    <row r="343" spans="3:9" ht="15.5" x14ac:dyDescent="0.35">
      <c r="C343" t="s">
        <v>277</v>
      </c>
      <c r="D343" s="6">
        <v>0.27160000000000001</v>
      </c>
    </row>
    <row r="344" spans="3:9" ht="15.5" x14ac:dyDescent="0.35">
      <c r="C344" t="s">
        <v>278</v>
      </c>
      <c r="D344" s="6">
        <v>0.66769999999999996</v>
      </c>
    </row>
    <row r="345" spans="3:9" ht="15.5" x14ac:dyDescent="0.35">
      <c r="C345" t="s">
        <v>279</v>
      </c>
      <c r="D345" s="6">
        <v>0.72170000000000001</v>
      </c>
    </row>
    <row r="346" spans="3:9" ht="15.5" x14ac:dyDescent="0.35">
      <c r="C346" t="s">
        <v>280</v>
      </c>
      <c r="I346" s="6">
        <v>118.26</v>
      </c>
    </row>
    <row r="347" spans="3:9" ht="15.5" x14ac:dyDescent="0.35">
      <c r="C347" t="s">
        <v>281</v>
      </c>
      <c r="I347" s="6">
        <v>263.39999999999998</v>
      </c>
    </row>
    <row r="348" spans="3:9" ht="15.5" x14ac:dyDescent="0.35">
      <c r="C348" t="s">
        <v>282</v>
      </c>
      <c r="I348" s="6">
        <v>0.89590000000000003</v>
      </c>
    </row>
    <row r="349" spans="3:9" ht="15.5" x14ac:dyDescent="0.35">
      <c r="C349" t="s">
        <v>283</v>
      </c>
      <c r="I349" s="6">
        <v>0.1159</v>
      </c>
    </row>
    <row r="350" spans="3:9" ht="15.5" x14ac:dyDescent="0.35">
      <c r="C350" t="s">
        <v>284</v>
      </c>
      <c r="I350" t="s">
        <v>1268</v>
      </c>
    </row>
    <row r="351" spans="3:9" ht="15.5" x14ac:dyDescent="0.35">
      <c r="C351" t="s">
        <v>286</v>
      </c>
      <c r="I351" s="5">
        <v>4</v>
      </c>
    </row>
    <row r="352" spans="3:9" ht="15.5" x14ac:dyDescent="0.35">
      <c r="C352" t="s">
        <v>1269</v>
      </c>
      <c r="I352" s="6">
        <v>0.96</v>
      </c>
    </row>
    <row r="353" spans="3:9" ht="15.5" x14ac:dyDescent="0.35">
      <c r="C353" t="s">
        <v>287</v>
      </c>
      <c r="I353" s="6">
        <v>0.8</v>
      </c>
    </row>
    <row r="354" spans="3:9" ht="15.5" x14ac:dyDescent="0.35">
      <c r="C354" t="s">
        <v>288</v>
      </c>
      <c r="I354" s="6">
        <v>0.97</v>
      </c>
    </row>
    <row r="355" spans="3:9" ht="15.5" x14ac:dyDescent="0.35">
      <c r="C355" t="s">
        <v>289</v>
      </c>
      <c r="I355" s="6">
        <v>0.74</v>
      </c>
    </row>
    <row r="356" spans="3:9" ht="15.5" x14ac:dyDescent="0.35">
      <c r="C356" t="s">
        <v>553</v>
      </c>
      <c r="I356" s="6">
        <v>0.98</v>
      </c>
    </row>
    <row r="357" spans="3:9" ht="15.5" x14ac:dyDescent="0.35">
      <c r="C357" t="s">
        <v>290</v>
      </c>
      <c r="I357" s="6">
        <v>0.4</v>
      </c>
    </row>
    <row r="358" spans="3:9" ht="15.5" x14ac:dyDescent="0.35">
      <c r="C358" t="s">
        <v>291</v>
      </c>
      <c r="I358" s="6">
        <v>0.63</v>
      </c>
    </row>
    <row r="359" spans="3:9" ht="15.5" x14ac:dyDescent="0.35">
      <c r="C359" t="s">
        <v>292</v>
      </c>
      <c r="I359" s="6">
        <v>0.85</v>
      </c>
    </row>
    <row r="360" spans="3:9" ht="15.5" x14ac:dyDescent="0.35">
      <c r="C360" t="s">
        <v>293</v>
      </c>
      <c r="I360" s="5">
        <v>32576000000000</v>
      </c>
    </row>
    <row r="361" spans="3:9" ht="15.5" x14ac:dyDescent="0.35">
      <c r="C361" t="s">
        <v>294</v>
      </c>
      <c r="I361" s="5">
        <v>11698000000000</v>
      </c>
    </row>
    <row r="362" spans="3:9" ht="15.5" x14ac:dyDescent="0.35">
      <c r="C362" t="s">
        <v>295</v>
      </c>
      <c r="I362" s="5">
        <v>13898000000000</v>
      </c>
    </row>
    <row r="363" spans="3:9" ht="15.5" x14ac:dyDescent="0.35">
      <c r="C363" t="s">
        <v>296</v>
      </c>
      <c r="I363" s="5">
        <v>8284000000000</v>
      </c>
    </row>
    <row r="364" spans="3:9" ht="15.5" x14ac:dyDescent="0.35">
      <c r="C364" t="s">
        <v>297</v>
      </c>
      <c r="D364" s="5">
        <v>19694000000000</v>
      </c>
    </row>
    <row r="365" spans="3:9" ht="15.5" x14ac:dyDescent="0.35">
      <c r="C365" t="s">
        <v>298</v>
      </c>
      <c r="D365" s="5">
        <v>122144000000000</v>
      </c>
    </row>
    <row r="366" spans="3:9" ht="15.5" x14ac:dyDescent="0.35">
      <c r="C366" t="s">
        <v>299</v>
      </c>
      <c r="D366" s="5">
        <v>29949000000000</v>
      </c>
    </row>
    <row r="367" spans="3:9" ht="15.5" x14ac:dyDescent="0.35">
      <c r="C367" t="s">
        <v>206</v>
      </c>
      <c r="D367" s="5">
        <v>33273000000000</v>
      </c>
    </row>
    <row r="368" spans="3:9" ht="15.5" x14ac:dyDescent="0.35">
      <c r="C368" t="s">
        <v>205</v>
      </c>
      <c r="I368" s="5">
        <v>83226000000000</v>
      </c>
    </row>
    <row r="369" spans="3:9" ht="15.5" x14ac:dyDescent="0.35">
      <c r="C369" t="s">
        <v>204</v>
      </c>
      <c r="D369" s="5">
        <v>17026000000000</v>
      </c>
    </row>
    <row r="370" spans="3:9" ht="15.5" x14ac:dyDescent="0.35">
      <c r="C370" t="s">
        <v>203</v>
      </c>
      <c r="D370" s="5">
        <v>1164000000000</v>
      </c>
    </row>
    <row r="371" spans="3:9" ht="15.5" x14ac:dyDescent="0.35">
      <c r="C371" t="s">
        <v>23</v>
      </c>
      <c r="D371" s="5">
        <v>18189000000000</v>
      </c>
    </row>
    <row r="372" spans="3:9" ht="15.5" x14ac:dyDescent="0.35">
      <c r="C372" t="s">
        <v>20</v>
      </c>
      <c r="D372" s="5">
        <v>-1505000000000</v>
      </c>
    </row>
    <row r="373" spans="3:9" ht="15.5" x14ac:dyDescent="0.35">
      <c r="C373" t="s">
        <v>300</v>
      </c>
      <c r="I373" s="5">
        <v>92195000000000</v>
      </c>
    </row>
    <row r="374" spans="3:9" ht="15.5" x14ac:dyDescent="0.35">
      <c r="C374" t="s">
        <v>301</v>
      </c>
      <c r="I374" s="5">
        <v>11911000000000</v>
      </c>
    </row>
    <row r="375" spans="3:9" ht="15.5" x14ac:dyDescent="0.35">
      <c r="C375" t="s">
        <v>302</v>
      </c>
      <c r="I375" s="5">
        <v>-8065000000000</v>
      </c>
    </row>
    <row r="376" spans="3:9" ht="15.5" x14ac:dyDescent="0.35">
      <c r="C376" t="s">
        <v>303</v>
      </c>
      <c r="I376" s="5">
        <v>-4089000000000</v>
      </c>
    </row>
    <row r="377" spans="3:9" ht="15.5" x14ac:dyDescent="0.35">
      <c r="C377" t="s">
        <v>304</v>
      </c>
      <c r="I377" s="5">
        <v>-13526000000000</v>
      </c>
    </row>
    <row r="378" spans="3:9" ht="15.5" x14ac:dyDescent="0.35">
      <c r="C378" t="s">
        <v>305</v>
      </c>
      <c r="I378" s="5">
        <v>-1616000000000</v>
      </c>
    </row>
  </sheetData>
  <pageMargins left="0.7" right="0.7" top="0.75" bottom="0.75" header="0.3" footer="0.3"/>
  <ignoredErrors>
    <ignoredError sqref="A1:Z379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3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1270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1271</v>
      </c>
      <c r="D2" s="2" vm="186">
        <f ca="1">IFERROR(_xlfn.STOCKHISTORY("XIDX:" &amp; $C$1, D3, , 0, 0, 1), "Libur")</f>
        <v>3400</v>
      </c>
      <c r="H2" s="2" vm="186">
        <f ca="1">IFERROR(INDEX(D2:G2,COUNT(D2:G2)),"")</f>
        <v>3400</v>
      </c>
      <c r="I2" s="2" vm="187">
        <f t="shared" ref="I2:S2" ca="1" si="0">IFERROR(_xlfn.STOCKHISTORY("XIDX:" &amp; $C$1, I1, , 0, 0, 1), "Libur")</f>
        <v>1515</v>
      </c>
      <c r="J2" s="2" vm="188">
        <f t="shared" ca="1" si="0"/>
        <v>1400</v>
      </c>
      <c r="K2" s="2" vm="189">
        <f t="shared" ca="1" si="0"/>
        <v>1520</v>
      </c>
      <c r="L2" s="2" vm="190">
        <f t="shared" ca="1" si="0"/>
        <v>1940</v>
      </c>
      <c r="M2" s="2" vm="187">
        <f t="shared" ca="1" si="0"/>
        <v>1515</v>
      </c>
      <c r="N2" s="2" vm="191">
        <f t="shared" ca="1" si="0"/>
        <v>900</v>
      </c>
      <c r="O2" s="2" vm="192">
        <f t="shared" ca="1" si="0"/>
        <v>695</v>
      </c>
      <c r="P2" s="2" vm="36">
        <f t="shared" ca="1" si="0"/>
        <v>680</v>
      </c>
      <c r="Q2" s="2" vm="193">
        <f t="shared" ca="1" si="0"/>
        <v>605</v>
      </c>
      <c r="R2" s="2" vm="194">
        <f t="shared" ca="1" si="0"/>
        <v>880</v>
      </c>
      <c r="S2" s="2" t="str">
        <f t="shared" ca="1" si="0"/>
        <v>Libur</v>
      </c>
    </row>
    <row r="3" spans="1:19" ht="15.5" x14ac:dyDescent="0.35">
      <c r="D3" s="1">
        <v>46111</v>
      </c>
      <c r="H3" s="1">
        <f>IFERROR(INDEX(D3:G3,COUNT(D3:G3)),"")</f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762149000000</v>
      </c>
      <c r="H4" s="2">
        <f>IFERROR(SUM(D4:G4)*(4/MAX(1,COUNT(D4:G4))),"")</f>
        <v>3048596000000</v>
      </c>
      <c r="I4" s="2">
        <f t="shared" ref="I4:S4" si="1">IFERROR(INDEX(I51:I500,MATCH($C$4,$C$51:$C$500,0)),"")</f>
        <v>3008803000000</v>
      </c>
      <c r="J4" s="2">
        <f t="shared" si="1"/>
        <v>2907675000000</v>
      </c>
      <c r="K4" s="2">
        <f t="shared" si="1"/>
        <v>2822745000000</v>
      </c>
      <c r="L4" s="2">
        <f t="shared" si="1"/>
        <v>2612464000000</v>
      </c>
      <c r="M4" s="2">
        <f t="shared" si="1"/>
        <v>2738813000000</v>
      </c>
      <c r="N4" s="2">
        <f t="shared" si="1"/>
        <v>2188179000000</v>
      </c>
      <c r="O4" s="2">
        <f t="shared" si="1"/>
        <v>2203617000000</v>
      </c>
      <c r="P4" s="2">
        <f t="shared" si="1"/>
        <v>2073258000000</v>
      </c>
      <c r="Q4" s="2">
        <f t="shared" si="1"/>
        <v>1838417000000</v>
      </c>
      <c r="R4" s="2">
        <f t="shared" si="1"/>
        <v>1651136000000</v>
      </c>
      <c r="S4" s="2">
        <f t="shared" si="1"/>
        <v>1426441000000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35199000000</v>
      </c>
      <c r="H5" s="2">
        <f>IFERROR(SUM(D5:G5)*(4/MAX(1,COUNT(D5:G5))),"")</f>
        <v>140796000000</v>
      </c>
      <c r="I5" s="2">
        <f t="shared" ref="I5:S5" si="2">IFERROR(INDEX(I51:I500,MATCH($C$5,$C$51:$C$500,0)),"")</f>
        <v>88148000000</v>
      </c>
      <c r="J5" s="2">
        <f t="shared" si="2"/>
        <v>100506000000</v>
      </c>
      <c r="K5" s="2">
        <f t="shared" si="2"/>
        <v>165700000000</v>
      </c>
      <c r="L5" s="2">
        <f t="shared" si="2"/>
        <v>136077000000</v>
      </c>
      <c r="M5" s="2">
        <f t="shared" si="2"/>
        <v>207038000000</v>
      </c>
      <c r="N5" s="2">
        <f t="shared" si="2"/>
        <v>93987000000</v>
      </c>
      <c r="O5" s="2">
        <f t="shared" si="2"/>
        <v>164883000000</v>
      </c>
      <c r="P5" s="2">
        <f t="shared" si="2"/>
        <v>103257000000</v>
      </c>
      <c r="Q5" s="2">
        <f t="shared" si="2"/>
        <v>529921000000</v>
      </c>
      <c r="R5" s="2">
        <f t="shared" si="2"/>
        <v>61159000000</v>
      </c>
      <c r="S5" s="2">
        <f t="shared" si="2"/>
        <v>533415000000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3882951000000</v>
      </c>
      <c r="H6" s="2">
        <f>IFERROR(INDEX(D6:G6,COUNT(D6:G6)),"")</f>
        <v>3882951000000</v>
      </c>
      <c r="I6" s="2">
        <f t="shared" ref="I6:S6" si="3">IFERROR(INDEX(I51:I500,MATCH($C$6,$C$51:$C$500,0)),"")</f>
        <v>3847219000000</v>
      </c>
      <c r="J6" s="2">
        <f t="shared" si="3"/>
        <v>3783550000000</v>
      </c>
      <c r="K6" s="2">
        <f t="shared" si="3"/>
        <v>3728146000000</v>
      </c>
      <c r="L6" s="2">
        <f t="shared" si="3"/>
        <v>3695974000000</v>
      </c>
      <c r="M6" s="2">
        <f t="shared" si="3"/>
        <v>3582925000000</v>
      </c>
      <c r="N6" s="2">
        <f t="shared" si="3"/>
        <v>3382141000000</v>
      </c>
      <c r="O6" s="2">
        <f t="shared" si="3"/>
        <v>3300466000000</v>
      </c>
      <c r="P6" s="2">
        <f t="shared" si="3"/>
        <v>3147792000000</v>
      </c>
      <c r="Q6" s="2">
        <f t="shared" si="3"/>
        <v>3358010000000</v>
      </c>
      <c r="R6" s="2">
        <f t="shared" si="3"/>
        <v>2760840000000</v>
      </c>
      <c r="S6" s="2">
        <f t="shared" si="3"/>
        <v>1714770000000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3.07</v>
      </c>
      <c r="H7" s="3">
        <f>IFERROR(INDEX(D7:G7,COUNT(D7:G7)),"")</f>
        <v>3.07</v>
      </c>
      <c r="I7" s="3">
        <f t="shared" ref="I7:S7" si="4">IFERROR(INDEX(I51:I500,MATCH($C$7,$C$51:$C$500,0))/1000000000,"")</f>
        <v>3.07</v>
      </c>
      <c r="J7" s="3">
        <f t="shared" si="4"/>
        <v>3.07</v>
      </c>
      <c r="K7" s="3">
        <f t="shared" si="4"/>
        <v>3.07</v>
      </c>
      <c r="L7" s="3">
        <f t="shared" si="4"/>
        <v>3.07</v>
      </c>
      <c r="M7" s="3">
        <f t="shared" si="4"/>
        <v>3.07</v>
      </c>
      <c r="N7" s="3">
        <f t="shared" si="4"/>
        <v>3.07</v>
      </c>
      <c r="O7" s="3">
        <f t="shared" si="4"/>
        <v>3.07</v>
      </c>
      <c r="P7" s="3">
        <f t="shared" si="4"/>
        <v>3.07</v>
      </c>
      <c r="Q7" s="3">
        <f t="shared" si="4"/>
        <v>3.07</v>
      </c>
      <c r="R7" s="3">
        <f t="shared" si="4"/>
        <v>3.07</v>
      </c>
      <c r="S7" s="3">
        <f t="shared" si="4"/>
        <v>0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S8" si="5">IFERROR(INDEX(I51:I500,MATCH($C$8,$C$51:$C$500,0)),"")</f>
        <v>24000000000</v>
      </c>
      <c r="J8" s="2">
        <f t="shared" si="5"/>
        <v>-312000000000</v>
      </c>
      <c r="K8" s="2">
        <f t="shared" si="5"/>
        <v>269000000000</v>
      </c>
      <c r="L8" s="2">
        <f t="shared" si="5"/>
        <v>185000000000</v>
      </c>
      <c r="M8" s="2">
        <f t="shared" si="5"/>
        <v>-344000000000</v>
      </c>
      <c r="N8" s="2">
        <f t="shared" si="5"/>
        <v>93000000000</v>
      </c>
      <c r="O8" s="2">
        <f t="shared" si="5"/>
        <v>-44000000000</v>
      </c>
      <c r="P8" s="2">
        <f t="shared" si="5"/>
        <v>-18000000000</v>
      </c>
      <c r="Q8" s="2">
        <f t="shared" si="5"/>
        <v>-162000000000</v>
      </c>
      <c r="R8" s="2">
        <f t="shared" si="5"/>
        <v>-430000000000</v>
      </c>
      <c r="S8" s="2">
        <f t="shared" si="5"/>
        <v>-703000000000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-0.4</v>
      </c>
      <c r="H9" s="3">
        <f>IFERROR(INDEX(D9:G9,COUNT(D9:G9)),"")</f>
        <v>-0.4</v>
      </c>
      <c r="I9" s="3">
        <f t="shared" ref="I9:S9" si="6">IFERROR(INDEX(I51:I500,MATCH($C$9,$C$51:$C$500,0)),"")</f>
        <v>7.86</v>
      </c>
      <c r="J9" s="3">
        <f t="shared" si="6"/>
        <v>-101.68</v>
      </c>
      <c r="K9" s="3">
        <f t="shared" si="6"/>
        <v>87.58</v>
      </c>
      <c r="L9" s="3">
        <f t="shared" si="6"/>
        <v>60.38</v>
      </c>
      <c r="M9" s="3">
        <f t="shared" si="6"/>
        <v>-112.13</v>
      </c>
      <c r="N9" s="3">
        <f t="shared" si="6"/>
        <v>30.23</v>
      </c>
      <c r="O9" s="3">
        <f t="shared" si="6"/>
        <v>-14.32</v>
      </c>
      <c r="P9" s="3">
        <f t="shared" si="6"/>
        <v>-5.89</v>
      </c>
      <c r="Q9" s="3">
        <f t="shared" si="6"/>
        <v>-52.7</v>
      </c>
      <c r="R9" s="3">
        <f t="shared" si="6"/>
        <v>-140.08000000000001</v>
      </c>
      <c r="S9" s="3">
        <f t="shared" si="6"/>
        <v>-705271.82</v>
      </c>
    </row>
    <row r="10" spans="1:19" ht="15.5" x14ac:dyDescent="0.35">
      <c r="C10" t="s">
        <v>17</v>
      </c>
      <c r="D10" s="3">
        <f ca="1">IFERROR(IF(D9=0,"",D2/D9),"")</f>
        <v>-8500</v>
      </c>
      <c r="I10" s="3">
        <f t="shared" ref="I10:S10" ca="1" si="7">IFERROR(IF(I9=0,"",I2/I9),"")</f>
        <v>192.74809160305344</v>
      </c>
      <c r="J10" s="3">
        <f t="shared" ca="1" si="7"/>
        <v>-13.768686073957513</v>
      </c>
      <c r="K10" s="3">
        <f t="shared" ca="1" si="7"/>
        <v>17.355560630280888</v>
      </c>
      <c r="L10" s="3">
        <f t="shared" ca="1" si="7"/>
        <v>32.129844319311026</v>
      </c>
      <c r="M10" s="3">
        <f t="shared" ca="1" si="7"/>
        <v>-13.511103183804513</v>
      </c>
      <c r="N10" s="3">
        <f t="shared" ca="1" si="7"/>
        <v>29.771749917300696</v>
      </c>
      <c r="O10" s="3">
        <f t="shared" ca="1" si="7"/>
        <v>-48.533519553072622</v>
      </c>
      <c r="P10" s="3">
        <f t="shared" ca="1" si="7"/>
        <v>-115.44991511035654</v>
      </c>
      <c r="Q10" s="3">
        <f t="shared" ca="1" si="7"/>
        <v>-11.480075901328272</v>
      </c>
      <c r="R10" s="3">
        <f t="shared" ca="1" si="7"/>
        <v>-6.2821245002855504</v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643050000000</v>
      </c>
      <c r="H11" s="2">
        <f>IFERROR(INDEX(D11:G11,COUNT(D11:G11)),"")</f>
        <v>643050000000</v>
      </c>
      <c r="I11" s="2">
        <f t="shared" ref="I11:S11" si="8">IFERROR(INDEX(I51:I500,MATCH($C$11,$C$51:$C$500,0)),"")</f>
        <v>676802000000</v>
      </c>
      <c r="J11" s="2">
        <f t="shared" si="8"/>
        <v>384284000000</v>
      </c>
      <c r="K11" s="2">
        <f t="shared" si="8"/>
        <v>574580000000</v>
      </c>
      <c r="L11" s="2">
        <f t="shared" si="8"/>
        <v>636907000000</v>
      </c>
      <c r="M11" s="2">
        <f t="shared" si="8"/>
        <v>809094000000</v>
      </c>
      <c r="N11" s="2">
        <f t="shared" si="8"/>
        <v>405164000000</v>
      </c>
      <c r="O11" s="2">
        <f t="shared" si="8"/>
        <v>279518000000</v>
      </c>
      <c r="P11" s="2">
        <f t="shared" si="8"/>
        <v>284472000000</v>
      </c>
      <c r="Q11" s="2">
        <f t="shared" si="8"/>
        <v>344351000000</v>
      </c>
      <c r="R11" s="2">
        <f t="shared" si="8"/>
        <v>390381000000</v>
      </c>
      <c r="S11" s="2">
        <f t="shared" si="8"/>
        <v>181524000000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3339000000000</v>
      </c>
      <c r="H12" s="2">
        <f>IFERROR(INDEX(D12:G12,COUNT(D12:G12)),"")</f>
        <v>3339000000000</v>
      </c>
      <c r="I12" s="2">
        <f t="shared" ref="I12:S12" si="9">IFERROR(INDEX(I51:I500,MATCH($C$12,$C$51:$C$500,0)),"")</f>
        <v>3308000000000</v>
      </c>
      <c r="J12" s="2">
        <f t="shared" si="9"/>
        <v>3245000000000</v>
      </c>
      <c r="K12" s="2">
        <f t="shared" si="9"/>
        <v>2859000000000</v>
      </c>
      <c r="L12" s="2">
        <f t="shared" si="9"/>
        <v>3164000000000</v>
      </c>
      <c r="M12" s="2">
        <f t="shared" si="9"/>
        <v>3290000000000</v>
      </c>
      <c r="N12" s="2">
        <f t="shared" si="9"/>
        <v>2912000000000</v>
      </c>
      <c r="O12" s="2">
        <f t="shared" si="9"/>
        <v>2943000000000</v>
      </c>
      <c r="P12" s="2">
        <f t="shared" si="9"/>
        <v>2775000000000</v>
      </c>
      <c r="Q12" s="2">
        <f t="shared" si="9"/>
        <v>2304000000000</v>
      </c>
      <c r="R12" s="2">
        <f t="shared" si="9"/>
        <v>2168000000000</v>
      </c>
      <c r="S12" s="2">
        <f t="shared" si="9"/>
        <v>2509000000000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3982000000000</v>
      </c>
      <c r="H13" s="2">
        <f>IFERROR(INDEX(D13:G13,COUNT(D13:G13)),"")</f>
        <v>3982000000000</v>
      </c>
      <c r="I13" s="2">
        <f t="shared" ref="I13:S13" si="10">IFERROR(INDEX(I51:I500,MATCH($C$13,$C$51:$C$500,0)),"")</f>
        <v>3985000000000</v>
      </c>
      <c r="J13" s="2">
        <f t="shared" si="10"/>
        <v>3630000000000</v>
      </c>
      <c r="K13" s="2">
        <f t="shared" si="10"/>
        <v>3434000000000</v>
      </c>
      <c r="L13" s="2">
        <f t="shared" si="10"/>
        <v>3801000000000</v>
      </c>
      <c r="M13" s="2">
        <f t="shared" si="10"/>
        <v>4099000000000</v>
      </c>
      <c r="N13" s="2">
        <f t="shared" si="10"/>
        <v>3317000000000</v>
      </c>
      <c r="O13" s="2">
        <f t="shared" si="10"/>
        <v>3223000000000</v>
      </c>
      <c r="P13" s="2">
        <f t="shared" si="10"/>
        <v>3059000000000</v>
      </c>
      <c r="Q13" s="2">
        <f t="shared" si="10"/>
        <v>2649000000000</v>
      </c>
      <c r="R13" s="2">
        <f t="shared" si="10"/>
        <v>2558000000000</v>
      </c>
      <c r="S13" s="2">
        <f t="shared" si="10"/>
        <v>2691000000000</v>
      </c>
    </row>
    <row r="14" spans="1:19" ht="15.5" x14ac:dyDescent="0.35">
      <c r="C14" t="s">
        <v>26</v>
      </c>
      <c r="D14" s="2">
        <f>IFERROR(INDEX(D51:D500,MATCH($C$14,$C$51:$C$500,0)),"")</f>
        <v>-79821000000</v>
      </c>
      <c r="H14" s="2">
        <f>IFERROR(SUM(D14:G14)*(4/MAX(1,COUNT(D14:G14))),"")</f>
        <v>-319284000000</v>
      </c>
      <c r="I14" s="2">
        <f t="shared" ref="I14:S14" si="11">IFERROR(INDEX(I51:I500,MATCH($C$14,$C$51:$C$500,0)),"")</f>
        <v>-325939000000</v>
      </c>
      <c r="J14" s="2">
        <f t="shared" si="11"/>
        <v>-314178000000</v>
      </c>
      <c r="K14" s="2">
        <f t="shared" si="11"/>
        <v>-291421000000</v>
      </c>
      <c r="L14" s="2">
        <f t="shared" si="11"/>
        <v>-337627000000</v>
      </c>
      <c r="M14" s="2">
        <f t="shared" si="11"/>
        <v>-360217000000</v>
      </c>
      <c r="N14" s="2">
        <f t="shared" si="11"/>
        <v>-355724000000</v>
      </c>
      <c r="O14" s="2">
        <f t="shared" si="11"/>
        <v>-332058000000</v>
      </c>
      <c r="P14" s="2">
        <f t="shared" si="11"/>
        <v>-295098000000</v>
      </c>
      <c r="Q14" s="2">
        <f t="shared" si="11"/>
        <v>-286044000000</v>
      </c>
      <c r="R14" s="2">
        <f t="shared" si="11"/>
        <v>-279521000000</v>
      </c>
      <c r="S14" s="2">
        <f t="shared" si="11"/>
        <v>-205348000000</v>
      </c>
    </row>
    <row r="15" spans="1:19" ht="15.5" x14ac:dyDescent="0.35">
      <c r="C15" t="s">
        <v>27</v>
      </c>
      <c r="D15" s="2">
        <f>IFERROR(INDEX(D51:D500,MATCH($C$15,$C$51:$C$500,0)),"")</f>
        <v>-10282000000</v>
      </c>
      <c r="H15" s="2">
        <f>IFERROR(SUM(D15:G15)*(4/MAX(1,COUNT(D15:G15))),"")</f>
        <v>-41128000000</v>
      </c>
      <c r="I15" s="2">
        <f t="shared" ref="I15:S15" si="12">IFERROR(INDEX(I51:I500,MATCH($C$15,$C$51:$C$500,0)),"")</f>
        <v>-27653000000</v>
      </c>
      <c r="J15" s="2">
        <f t="shared" si="12"/>
        <v>-4863000000</v>
      </c>
      <c r="K15" s="2">
        <f t="shared" si="12"/>
        <v>-43409000000</v>
      </c>
      <c r="L15" s="2">
        <f t="shared" si="12"/>
        <v>-34954000000</v>
      </c>
      <c r="M15" s="2">
        <f t="shared" si="12"/>
        <v>-64413000000</v>
      </c>
      <c r="N15" s="2">
        <f t="shared" si="12"/>
        <v>3683000000</v>
      </c>
      <c r="O15" s="2">
        <f t="shared" si="12"/>
        <v>-34706000000</v>
      </c>
      <c r="P15" s="2">
        <f t="shared" si="12"/>
        <v>-33265000000</v>
      </c>
      <c r="Q15" s="2">
        <f t="shared" si="12"/>
        <v>-36222000000</v>
      </c>
      <c r="R15" s="2">
        <f t="shared" si="12"/>
        <v>-23628000000</v>
      </c>
      <c r="S15" s="2">
        <f t="shared" si="12"/>
        <v>-22309000000</v>
      </c>
    </row>
    <row r="16" spans="1:19" ht="15.5" x14ac:dyDescent="0.35">
      <c r="C16" t="s">
        <v>28</v>
      </c>
      <c r="D16" s="2">
        <f>IFERROR(INDEX(D51:D500,MATCH($C$16,$C$51:$C$500,0)),"")</f>
        <v>46014000000</v>
      </c>
      <c r="H16" s="2">
        <f>IFERROR(SUM(D16:G16)*(4/MAX(1,COUNT(D16:G16))),"")</f>
        <v>184056000000</v>
      </c>
      <c r="I16" s="2">
        <f t="shared" ref="I16:S16" si="13">IFERROR(INDEX(I51:I500,MATCH($C$16,$C$51:$C$500,0)),"")</f>
        <v>90264000000</v>
      </c>
      <c r="J16" s="2">
        <f t="shared" si="13"/>
        <v>115059000000</v>
      </c>
      <c r="K16" s="2">
        <f t="shared" si="13"/>
        <v>213223000000</v>
      </c>
      <c r="L16" s="2">
        <f t="shared" si="13"/>
        <v>138850000000</v>
      </c>
      <c r="M16" s="2">
        <f t="shared" si="13"/>
        <v>275898000000</v>
      </c>
      <c r="N16" s="2">
        <f t="shared" si="13"/>
        <v>96179000000</v>
      </c>
      <c r="O16" s="2">
        <f t="shared" si="13"/>
        <v>138137000000</v>
      </c>
      <c r="P16" s="2">
        <f t="shared" si="13"/>
        <v>147639000000</v>
      </c>
      <c r="Q16" s="2">
        <f t="shared" si="13"/>
        <v>133820000000</v>
      </c>
      <c r="R16" s="2">
        <f t="shared" si="13"/>
        <v>87915000000</v>
      </c>
      <c r="S16" s="2">
        <f t="shared" si="13"/>
        <v>70316000000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  <c r="Q18" t="s">
        <v>907</v>
      </c>
      <c r="R18" t="s">
        <v>1142</v>
      </c>
      <c r="S18" t="s">
        <v>1143</v>
      </c>
    </row>
    <row r="19" spans="1:19" ht="15.5" x14ac:dyDescent="0.35">
      <c r="A19" t="s">
        <v>36</v>
      </c>
      <c r="C19" t="s">
        <v>37</v>
      </c>
    </row>
    <row r="20" spans="1:19" ht="15.5" x14ac:dyDescent="0.35">
      <c r="A20" t="s">
        <v>38</v>
      </c>
      <c r="C20" t="s">
        <v>39</v>
      </c>
      <c r="D20" s="2">
        <f ca="1">IFERROR(D21*D2,"")</f>
        <v>10438000000000</v>
      </c>
      <c r="H20" s="2">
        <f t="shared" ref="H20:S20" ca="1" si="14">IFERROR(H21*H2,"")</f>
        <v>10438000000000</v>
      </c>
      <c r="I20" s="2">
        <f t="shared" ca="1" si="14"/>
        <v>4651050000000</v>
      </c>
      <c r="J20" s="2">
        <f t="shared" ca="1" si="14"/>
        <v>4298000000000</v>
      </c>
      <c r="K20" s="2">
        <f t="shared" ca="1" si="14"/>
        <v>4666400000000</v>
      </c>
      <c r="L20" s="2">
        <f t="shared" ca="1" si="14"/>
        <v>5955800000000</v>
      </c>
      <c r="M20" s="2">
        <f t="shared" ca="1" si="14"/>
        <v>4651050000000</v>
      </c>
      <c r="N20" s="2">
        <f t="shared" ca="1" si="14"/>
        <v>2763000000000</v>
      </c>
      <c r="O20" s="2">
        <f t="shared" ca="1" si="14"/>
        <v>2133650000000</v>
      </c>
      <c r="P20" s="2">
        <f t="shared" ca="1" si="14"/>
        <v>2087600000000</v>
      </c>
      <c r="Q20" s="2">
        <f t="shared" ca="1" si="14"/>
        <v>1857350000000</v>
      </c>
      <c r="R20" s="2">
        <f t="shared" ca="1" si="14"/>
        <v>2701600000000</v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3070000000</v>
      </c>
      <c r="H21" s="2">
        <f>IFERROR(INDEX(D21:G21,COUNT(D21:G21)),"")</f>
        <v>3070000000</v>
      </c>
      <c r="I21" s="2">
        <f t="shared" ref="I21:S21" si="15">IFERROR(INDEX(I51:I500,MATCH($C$7,$C$51:$C$500,0)),"")</f>
        <v>3070000000</v>
      </c>
      <c r="J21" s="2">
        <f t="shared" si="15"/>
        <v>3070000000</v>
      </c>
      <c r="K21" s="2">
        <f t="shared" si="15"/>
        <v>3070000000</v>
      </c>
      <c r="L21" s="2">
        <f t="shared" si="15"/>
        <v>3070000000</v>
      </c>
      <c r="M21" s="2">
        <f t="shared" si="15"/>
        <v>3070000000</v>
      </c>
      <c r="N21" s="2">
        <f t="shared" si="15"/>
        <v>3070000000</v>
      </c>
      <c r="O21" s="2">
        <f t="shared" si="15"/>
        <v>3070000000</v>
      </c>
      <c r="P21" s="2">
        <f t="shared" si="15"/>
        <v>3070000000</v>
      </c>
      <c r="Q21" s="2">
        <f t="shared" si="15"/>
        <v>3070000000</v>
      </c>
      <c r="R21" s="2">
        <f t="shared" si="15"/>
        <v>3070000000</v>
      </c>
      <c r="S21" s="2">
        <f t="shared" si="15"/>
        <v>0</v>
      </c>
    </row>
    <row r="23" spans="1:19" ht="15.5" x14ac:dyDescent="0.35">
      <c r="B23" t="s">
        <v>40</v>
      </c>
      <c r="C23" t="s">
        <v>41</v>
      </c>
      <c r="D23" s="3">
        <f>IFERROR(D5/D6*100,"")</f>
        <v>0.90650126669123554</v>
      </c>
      <c r="H23" s="3">
        <f t="shared" ref="H23:S23" si="16">IFERROR(H5/H6*100,"")</f>
        <v>3.6260050667649422</v>
      </c>
      <c r="I23" s="3">
        <f t="shared" si="16"/>
        <v>2.2912134713412469</v>
      </c>
      <c r="J23" s="3">
        <f t="shared" si="16"/>
        <v>2.656394127208574</v>
      </c>
      <c r="K23" s="3">
        <f t="shared" si="16"/>
        <v>4.4445684262365264</v>
      </c>
      <c r="L23" s="3">
        <f t="shared" si="16"/>
        <v>3.6817629128343436</v>
      </c>
      <c r="M23" s="3">
        <f t="shared" si="16"/>
        <v>5.7784631271935636</v>
      </c>
      <c r="N23" s="3">
        <f t="shared" si="16"/>
        <v>2.778920216513741</v>
      </c>
      <c r="O23" s="3">
        <f t="shared" si="16"/>
        <v>4.9957490851291908</v>
      </c>
      <c r="P23" s="3">
        <f t="shared" si="16"/>
        <v>3.2802993336281427</v>
      </c>
      <c r="Q23" s="3">
        <f t="shared" si="16"/>
        <v>15.78080470278528</v>
      </c>
      <c r="R23" s="3">
        <f t="shared" si="16"/>
        <v>2.2152315961808724</v>
      </c>
      <c r="S23" s="3">
        <f t="shared" si="16"/>
        <v>31.107087247852483</v>
      </c>
    </row>
    <row r="24" spans="1:19" ht="15.5" x14ac:dyDescent="0.35">
      <c r="C24" t="s">
        <v>42</v>
      </c>
      <c r="D24" s="4">
        <f>IFERROR(_xlfn.RRI(5,I23,D23),"")</f>
        <v>-0.16926870330756882</v>
      </c>
      <c r="H24" s="4">
        <f t="shared" ref="H24:S24" si="17">IFERROR(_xlfn.RRI(5,M23,H23),"")</f>
        <v>-8.8989857615356049E-2</v>
      </c>
      <c r="I24" s="4">
        <f t="shared" si="17"/>
        <v>-3.7860831242563231E-2</v>
      </c>
      <c r="J24" s="4">
        <f t="shared" si="17"/>
        <v>-0.1186703546128246</v>
      </c>
      <c r="K24" s="4">
        <f t="shared" si="17"/>
        <v>6.2632817554806541E-2</v>
      </c>
      <c r="L24" s="4">
        <f t="shared" si="17"/>
        <v>-0.25254451241404385</v>
      </c>
      <c r="M24" s="4">
        <f t="shared" si="17"/>
        <v>0.21137509833685275</v>
      </c>
      <c r="N24" s="4">
        <f t="shared" si="17"/>
        <v>-0.38311622724830807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43</v>
      </c>
      <c r="C25" t="s">
        <v>44</v>
      </c>
      <c r="D25" s="3">
        <f>IFERROR(INDEX(D51:D500,MATCH($A$25,$C$51:$C$500,0)),"")</f>
        <v>11.48</v>
      </c>
      <c r="H25" s="3">
        <f>IFERROR(INDEX(D25:G25,COUNT(D25:G25)),"")</f>
        <v>11.48</v>
      </c>
      <c r="I25" s="3">
        <f t="shared" ref="I25:S25" si="18">IFERROR(INDEX(I51:I500,MATCH($C$25,$C$51:$C$500,0)),"")</f>
        <v>19.04</v>
      </c>
      <c r="J25" s="3">
        <f t="shared" si="18"/>
        <v>34.22</v>
      </c>
      <c r="K25" s="3">
        <f t="shared" si="18"/>
        <v>53.94</v>
      </c>
      <c r="L25" s="3">
        <f t="shared" si="18"/>
        <v>32.39</v>
      </c>
      <c r="M25" s="3">
        <f t="shared" si="18"/>
        <v>66.58</v>
      </c>
      <c r="N25" s="3">
        <f t="shared" si="18"/>
        <v>31.44</v>
      </c>
      <c r="O25" s="3">
        <f t="shared" si="18"/>
        <v>32.93</v>
      </c>
      <c r="P25" s="3">
        <f t="shared" si="18"/>
        <v>32.520000000000003</v>
      </c>
      <c r="Q25" s="3">
        <f t="shared" si="18"/>
        <v>27.9</v>
      </c>
      <c r="R25" s="3">
        <f t="shared" si="18"/>
        <v>17.899999999999999</v>
      </c>
      <c r="S25" s="3">
        <f t="shared" si="18"/>
        <v>42387.16</v>
      </c>
    </row>
    <row r="26" spans="1:19" ht="15.5" x14ac:dyDescent="0.35">
      <c r="C26" t="s">
        <v>45</v>
      </c>
      <c r="D26" s="4">
        <f>IFERROR(_xlfn.RRI(5,I25,D25),"")</f>
        <v>-9.6236102193013262E-2</v>
      </c>
      <c r="H26" s="4">
        <f t="shared" ref="H26:S26" si="19">IFERROR(_xlfn.RRI(5,M25,H25),"")</f>
        <v>-0.29641006290836625</v>
      </c>
      <c r="I26" s="4">
        <f t="shared" si="19"/>
        <v>-9.5441036882431551E-2</v>
      </c>
      <c r="J26" s="4">
        <f t="shared" si="19"/>
        <v>7.7148416266836772E-3</v>
      </c>
      <c r="K26" s="4">
        <f t="shared" si="19"/>
        <v>0.10650168862809206</v>
      </c>
      <c r="L26" s="4">
        <f t="shared" si="19"/>
        <v>3.0294422900532636E-2</v>
      </c>
      <c r="M26" s="4">
        <f t="shared" si="19"/>
        <v>0.3004634538019948</v>
      </c>
      <c r="N26" s="4">
        <f t="shared" si="19"/>
        <v>-0.7633809841868967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46</v>
      </c>
      <c r="D27" s="3">
        <f>IFERROR(D4/D21,"")</f>
        <v>248.25700325732899</v>
      </c>
      <c r="H27" s="3">
        <f t="shared" ref="H27:S27" si="20">IFERROR(H4/H21,"")</f>
        <v>993.02801302931596</v>
      </c>
      <c r="I27" s="3">
        <f t="shared" si="20"/>
        <v>980.06612377850161</v>
      </c>
      <c r="J27" s="3">
        <f t="shared" si="20"/>
        <v>947.12540716612375</v>
      </c>
      <c r="K27" s="3">
        <f t="shared" si="20"/>
        <v>919.46091205211724</v>
      </c>
      <c r="L27" s="3">
        <f t="shared" si="20"/>
        <v>850.96547231270358</v>
      </c>
      <c r="M27" s="3">
        <f t="shared" si="20"/>
        <v>892.12149837133552</v>
      </c>
      <c r="N27" s="3">
        <f t="shared" si="20"/>
        <v>712.76188925081431</v>
      </c>
      <c r="O27" s="3">
        <f t="shared" si="20"/>
        <v>717.79055374592838</v>
      </c>
      <c r="P27" s="3">
        <f t="shared" si="20"/>
        <v>675.32833876221503</v>
      </c>
      <c r="Q27" s="3">
        <f t="shared" si="20"/>
        <v>598.83289902280126</v>
      </c>
      <c r="R27" s="3">
        <f t="shared" si="20"/>
        <v>537.82931596091203</v>
      </c>
      <c r="S27" s="3" t="str">
        <f t="shared" si="20"/>
        <v/>
      </c>
    </row>
    <row r="28" spans="1:19" ht="15.5" x14ac:dyDescent="0.35">
      <c r="C28" t="s">
        <v>47</v>
      </c>
      <c r="D28" s="4">
        <f>IFERROR(_xlfn.RRI(5,I27,D27),"")</f>
        <v>-0.24014762342695561</v>
      </c>
      <c r="H28" s="4">
        <f t="shared" ref="H28:S28" si="21">IFERROR(_xlfn.RRI(5,M27,H27),"")</f>
        <v>2.1662608269176209E-2</v>
      </c>
      <c r="I28" s="4">
        <f t="shared" si="21"/>
        <v>6.5766785875293277E-2</v>
      </c>
      <c r="J28" s="4">
        <f t="shared" si="21"/>
        <v>5.7016945344530168E-2</v>
      </c>
      <c r="K28" s="4">
        <f t="shared" si="21"/>
        <v>6.3662037513659397E-2</v>
      </c>
      <c r="L28" s="4">
        <f t="shared" si="21"/>
        <v>7.2806157272588212E-2</v>
      </c>
      <c r="M28" s="4">
        <f t="shared" si="21"/>
        <v>0.1065114360572641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48</v>
      </c>
      <c r="H29" s="4">
        <f t="shared" ref="H29:S29" si="22">IFERROR(((H25-I25)/I25)*100%,"")</f>
        <v>-0.39705882352941174</v>
      </c>
      <c r="I29" s="4">
        <f t="shared" si="22"/>
        <v>-0.44360023378141439</v>
      </c>
      <c r="J29" s="4">
        <f t="shared" si="22"/>
        <v>-0.36559139784946237</v>
      </c>
      <c r="K29" s="4">
        <f t="shared" si="22"/>
        <v>0.66532880518678594</v>
      </c>
      <c r="L29" s="4">
        <f t="shared" si="22"/>
        <v>-0.51351757284469812</v>
      </c>
      <c r="M29" s="4">
        <f t="shared" si="22"/>
        <v>1.1176844783715012</v>
      </c>
      <c r="N29" s="4">
        <f t="shared" si="22"/>
        <v>-4.5247494685696887E-2</v>
      </c>
      <c r="O29" s="4">
        <f t="shared" si="22"/>
        <v>1.2607626076260656E-2</v>
      </c>
      <c r="P29" s="4">
        <f t="shared" si="22"/>
        <v>0.16559139784946253</v>
      </c>
      <c r="Q29" s="4">
        <f t="shared" si="22"/>
        <v>0.55865921787709505</v>
      </c>
      <c r="R29" s="4">
        <f t="shared" si="22"/>
        <v>-0.9995777023041883</v>
      </c>
      <c r="S29" s="4" t="str">
        <f t="shared" si="22"/>
        <v/>
      </c>
    </row>
    <row r="30" spans="1:19" ht="15.5" x14ac:dyDescent="0.35">
      <c r="C30" t="s">
        <v>49</v>
      </c>
      <c r="H30" s="4">
        <f t="shared" ref="H30:S30" si="23">IFERROR(((H27-I27)/I27)*100%,"")</f>
        <v>1.3225525233789006E-2</v>
      </c>
      <c r="I30" s="4">
        <f t="shared" si="23"/>
        <v>3.4779677921363293E-2</v>
      </c>
      <c r="J30" s="4">
        <f t="shared" si="23"/>
        <v>3.0087733748532013E-2</v>
      </c>
      <c r="K30" s="4">
        <f t="shared" si="23"/>
        <v>8.0491444092626707E-2</v>
      </c>
      <c r="L30" s="4">
        <f t="shared" si="23"/>
        <v>-4.6132758972591427E-2</v>
      </c>
      <c r="M30" s="4">
        <f t="shared" si="23"/>
        <v>0.25164029085371908</v>
      </c>
      <c r="N30" s="4">
        <f t="shared" si="23"/>
        <v>-7.0057546297746832E-3</v>
      </c>
      <c r="O30" s="4">
        <f t="shared" si="23"/>
        <v>6.2876400332230714E-2</v>
      </c>
      <c r="P30" s="4">
        <f t="shared" si="23"/>
        <v>0.12774087706978357</v>
      </c>
      <c r="Q30" s="4">
        <f t="shared" si="23"/>
        <v>0.1134255445947517</v>
      </c>
      <c r="R30" s="4" t="str">
        <f t="shared" si="23"/>
        <v/>
      </c>
      <c r="S30" s="4" t="str">
        <f t="shared" si="23"/>
        <v/>
      </c>
    </row>
    <row r="32" spans="1:19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1236.25</v>
      </c>
      <c r="H32" s="3">
        <f>IFERROR(INDEX(D32:G32,COUNT(D32:G32)),"")</f>
        <v>1236.25</v>
      </c>
      <c r="I32" s="3">
        <f t="shared" ref="I32:S32" si="24">IFERROR(INDEX(I51:I500,MATCH($C$32,$C$51:$C$500,0)),"")</f>
        <v>1224.77</v>
      </c>
      <c r="J32" s="3">
        <f t="shared" si="24"/>
        <v>1204.5899999999999</v>
      </c>
      <c r="K32" s="3">
        <f t="shared" si="24"/>
        <v>1186.97</v>
      </c>
      <c r="L32" s="3">
        <f t="shared" si="24"/>
        <v>1184.17</v>
      </c>
      <c r="M32" s="3">
        <f t="shared" si="24"/>
        <v>1148.83</v>
      </c>
      <c r="N32" s="3">
        <f t="shared" si="24"/>
        <v>1084.44</v>
      </c>
      <c r="O32" s="3">
        <f t="shared" si="24"/>
        <v>1057.1600000000001</v>
      </c>
      <c r="P32" s="3">
        <f t="shared" si="24"/>
        <v>1006.64</v>
      </c>
      <c r="Q32" s="3">
        <f t="shared" si="24"/>
        <v>999.37</v>
      </c>
      <c r="R32" s="3">
        <f t="shared" si="24"/>
        <v>826.57</v>
      </c>
      <c r="S32" s="3">
        <f t="shared" si="24"/>
        <v>1513850.55</v>
      </c>
    </row>
    <row r="33" spans="1:19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2.91</v>
      </c>
      <c r="H33" s="3">
        <f>IFERROR(INDEX(D33:G33,COUNT(D33:G33)),"")</f>
        <v>2.91</v>
      </c>
      <c r="I33" s="3">
        <f t="shared" ref="I33:S33" si="25">IFERROR(INDEX(I51:I500,MATCH($C$33,$C$51:$C$500,0)),"")</f>
        <v>1.24</v>
      </c>
      <c r="J33" s="3">
        <f t="shared" si="25"/>
        <v>1.1599999999999999</v>
      </c>
      <c r="K33" s="3">
        <f t="shared" si="25"/>
        <v>1.28</v>
      </c>
      <c r="L33" s="3">
        <f t="shared" si="25"/>
        <v>1.64</v>
      </c>
      <c r="M33" s="3">
        <f t="shared" si="25"/>
        <v>1.32</v>
      </c>
      <c r="N33" s="3">
        <f t="shared" si="25"/>
        <v>0.83</v>
      </c>
      <c r="O33" s="3">
        <f t="shared" si="25"/>
        <v>0.66</v>
      </c>
      <c r="P33" s="3">
        <f t="shared" si="25"/>
        <v>0.68</v>
      </c>
      <c r="Q33" s="3">
        <f t="shared" si="25"/>
        <v>0.61</v>
      </c>
      <c r="R33" s="3">
        <f t="shared" si="25"/>
        <v>1.06</v>
      </c>
      <c r="S33" s="3">
        <f t="shared" si="25"/>
        <v>0</v>
      </c>
    </row>
    <row r="34" spans="1:19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313.58999999999997</v>
      </c>
      <c r="H34" s="3">
        <f>IFERROR(INDEX(D34:G34,COUNT(D34:G34)),"")</f>
        <v>313.58999999999997</v>
      </c>
      <c r="I34" s="3">
        <f t="shared" ref="I34:S34" si="26">IFERROR(INDEX(I51:I500,MATCH($C$34,$C$51:$C$500,0)),"")</f>
        <v>79.569999999999993</v>
      </c>
      <c r="J34" s="3">
        <f t="shared" si="26"/>
        <v>40.909999999999997</v>
      </c>
      <c r="K34" s="3">
        <f t="shared" si="26"/>
        <v>28.18</v>
      </c>
      <c r="L34" s="3">
        <f t="shared" si="26"/>
        <v>59.9</v>
      </c>
      <c r="M34" s="3">
        <f t="shared" si="26"/>
        <v>22.75</v>
      </c>
      <c r="N34" s="3">
        <f t="shared" si="26"/>
        <v>28.63</v>
      </c>
      <c r="O34" s="3">
        <f t="shared" si="26"/>
        <v>21.11</v>
      </c>
      <c r="P34" s="3">
        <f t="shared" si="26"/>
        <v>20.91</v>
      </c>
      <c r="Q34" s="3">
        <f t="shared" si="26"/>
        <v>21.68</v>
      </c>
      <c r="R34" s="3">
        <f t="shared" si="26"/>
        <v>49.16</v>
      </c>
      <c r="S34" s="3">
        <f t="shared" si="26"/>
        <v>0</v>
      </c>
    </row>
    <row r="35" spans="1:19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14.49</v>
      </c>
      <c r="H35" s="3">
        <f>IFERROR(INDEX(D35:G35,COUNT(D35:G35)),"")</f>
        <v>14.49</v>
      </c>
      <c r="I35" s="3">
        <f t="shared" ref="I35:S35" si="27">IFERROR(INDEX(I51:I500,MATCH($C$35,$C$51:$C$500,0)),"")</f>
        <v>1.54</v>
      </c>
      <c r="J35" s="3">
        <f t="shared" si="27"/>
        <v>1.48</v>
      </c>
      <c r="K35" s="3">
        <f t="shared" si="27"/>
        <v>1.65</v>
      </c>
      <c r="L35" s="3">
        <f t="shared" si="27"/>
        <v>2.2799999999999998</v>
      </c>
      <c r="M35" s="3">
        <f t="shared" si="27"/>
        <v>1.7</v>
      </c>
      <c r="N35" s="3">
        <f t="shared" si="27"/>
        <v>1.26</v>
      </c>
      <c r="O35" s="3">
        <f t="shared" si="27"/>
        <v>0.97</v>
      </c>
      <c r="P35" s="3">
        <f t="shared" si="27"/>
        <v>1.01</v>
      </c>
      <c r="Q35" s="3">
        <f t="shared" si="27"/>
        <v>1.01</v>
      </c>
      <c r="R35" s="3">
        <f t="shared" si="27"/>
        <v>1.63</v>
      </c>
      <c r="S35" s="3">
        <f t="shared" si="27"/>
        <v>0</v>
      </c>
    </row>
    <row r="36" spans="1:19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S36" si="28">IFERROR(INDEX(H51:H500,MATCH($C$36,$C$51:$C$500,0)),"")</f>
        <v>0.2487</v>
      </c>
      <c r="I36" s="4">
        <f t="shared" si="28"/>
        <v>0.59989999999999999</v>
      </c>
      <c r="J36" s="4">
        <f t="shared" si="28"/>
        <v>0.25009999999999999</v>
      </c>
      <c r="K36" s="4">
        <f t="shared" si="28"/>
        <v>0.20019999999999999</v>
      </c>
      <c r="L36" s="4">
        <f t="shared" si="28"/>
        <v>0.15</v>
      </c>
      <c r="M36" s="4">
        <f t="shared" si="28"/>
        <v>0.15109999999999998</v>
      </c>
      <c r="N36" s="4">
        <f t="shared" si="28"/>
        <v>0.1002</v>
      </c>
      <c r="O36" s="4">
        <f t="shared" si="28"/>
        <v>0</v>
      </c>
      <c r="P36" s="4">
        <f t="shared" si="28"/>
        <v>9.9900000000000003E-2</v>
      </c>
      <c r="Q36" s="4">
        <f t="shared" si="28"/>
        <v>0</v>
      </c>
      <c r="R36" s="4">
        <f t="shared" si="28"/>
        <v>0</v>
      </c>
      <c r="S36" s="4">
        <f t="shared" si="28"/>
        <v>0</v>
      </c>
    </row>
    <row r="37" spans="1:19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S37" si="29">IFERROR(INDEX(H51:H500,MATCH($C$37,$C$51:$C$500,0)),"")</f>
        <v>11.42</v>
      </c>
      <c r="I37" s="3">
        <f t="shared" si="29"/>
        <v>11.42</v>
      </c>
      <c r="J37" s="3">
        <f t="shared" si="29"/>
        <v>8.56</v>
      </c>
      <c r="K37" s="3">
        <f t="shared" si="29"/>
        <v>10.8</v>
      </c>
      <c r="L37" s="3">
        <f t="shared" si="29"/>
        <v>4.8600000000000003</v>
      </c>
      <c r="M37" s="3">
        <f t="shared" si="29"/>
        <v>10.06</v>
      </c>
      <c r="N37" s="3">
        <f t="shared" si="29"/>
        <v>3.15</v>
      </c>
      <c r="O37" s="3">
        <f t="shared" si="29"/>
        <v>0</v>
      </c>
      <c r="P37" s="3">
        <f t="shared" si="29"/>
        <v>3.25</v>
      </c>
      <c r="Q37" s="3">
        <f t="shared" si="29"/>
        <v>0</v>
      </c>
      <c r="R37" s="3">
        <f t="shared" si="29"/>
        <v>0</v>
      </c>
      <c r="S37" s="3">
        <f t="shared" si="29"/>
        <v>0</v>
      </c>
    </row>
    <row r="50" spans="2:19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  <c r="Q50" t="s">
        <v>907</v>
      </c>
      <c r="R50" t="s">
        <v>1142</v>
      </c>
      <c r="S50" t="s">
        <v>1143</v>
      </c>
    </row>
    <row r="51" spans="2:19" ht="15.5" x14ac:dyDescent="0.35">
      <c r="B51" t="s">
        <v>71</v>
      </c>
      <c r="C51" t="s">
        <v>5</v>
      </c>
      <c r="D51" s="5">
        <v>762149000000</v>
      </c>
      <c r="E51" s="5">
        <v>797582000000</v>
      </c>
      <c r="F51" s="5">
        <v>793724000000</v>
      </c>
      <c r="G51" s="5">
        <v>711237000000</v>
      </c>
      <c r="I51" s="5">
        <v>3008803000000</v>
      </c>
      <c r="J51" s="5">
        <v>2907675000000</v>
      </c>
      <c r="K51" s="5">
        <v>2822745000000</v>
      </c>
      <c r="L51" s="5">
        <v>2612464000000</v>
      </c>
      <c r="M51" s="5">
        <v>2738813000000</v>
      </c>
      <c r="N51" s="5">
        <v>2188179000000</v>
      </c>
      <c r="O51" s="5">
        <v>2203617000000</v>
      </c>
      <c r="P51" s="5">
        <v>2073258000000</v>
      </c>
      <c r="Q51" s="5">
        <v>1838417000000</v>
      </c>
      <c r="R51" s="5">
        <v>1651136000000</v>
      </c>
      <c r="S51" s="5">
        <v>1426441000000</v>
      </c>
    </row>
    <row r="52" spans="2:19" ht="15.5" x14ac:dyDescent="0.35">
      <c r="C52" t="s">
        <v>72</v>
      </c>
      <c r="D52" s="5">
        <v>-398114000000</v>
      </c>
      <c r="E52" s="5">
        <v>-432975000000</v>
      </c>
      <c r="F52" s="5">
        <v>-420734000000</v>
      </c>
      <c r="G52" s="5">
        <v>-380350000000</v>
      </c>
      <c r="I52" s="5">
        <v>-1627760000000</v>
      </c>
      <c r="J52" s="5">
        <v>-1635701000000</v>
      </c>
      <c r="K52" s="5">
        <v>-1526165000000</v>
      </c>
      <c r="L52" s="5">
        <v>-1456948000000</v>
      </c>
      <c r="M52" s="5">
        <v>-1507448000000</v>
      </c>
      <c r="N52" s="5">
        <v>-1254746000000</v>
      </c>
      <c r="O52" s="5">
        <v>-1205820000000</v>
      </c>
      <c r="P52" s="5">
        <v>-1133400000000</v>
      </c>
      <c r="Q52" s="5">
        <v>-996821000000</v>
      </c>
      <c r="R52" s="5">
        <v>-887573000000</v>
      </c>
      <c r="S52" s="5">
        <v>-806100000000</v>
      </c>
    </row>
    <row r="53" spans="2:19" ht="15.5" x14ac:dyDescent="0.35">
      <c r="C53" t="s">
        <v>73</v>
      </c>
      <c r="D53" s="5">
        <v>364035000000</v>
      </c>
      <c r="E53" s="5">
        <v>364607000000</v>
      </c>
      <c r="F53" s="5">
        <v>372990000000</v>
      </c>
      <c r="G53" s="5">
        <v>330887000000</v>
      </c>
      <c r="I53" s="5">
        <v>1381043000000</v>
      </c>
      <c r="J53" s="5">
        <v>1271974000000</v>
      </c>
      <c r="K53" s="5">
        <v>1296580000000</v>
      </c>
      <c r="L53" s="5">
        <v>1155516000000</v>
      </c>
      <c r="M53" s="5">
        <v>1231365000000</v>
      </c>
      <c r="N53" s="5">
        <v>933433000000</v>
      </c>
      <c r="O53" s="5">
        <v>997797000000</v>
      </c>
      <c r="P53" s="5">
        <v>939858000000</v>
      </c>
      <c r="Q53" s="5">
        <v>841596000000</v>
      </c>
      <c r="R53" s="5">
        <v>763563000000</v>
      </c>
      <c r="S53" s="5">
        <v>620341000000</v>
      </c>
    </row>
    <row r="54" spans="2:19" ht="15.5" x14ac:dyDescent="0.35">
      <c r="C54" t="s">
        <v>74</v>
      </c>
      <c r="D54" s="5">
        <v>-239949000000</v>
      </c>
      <c r="E54" s="5">
        <v>-269698000000</v>
      </c>
      <c r="F54" s="5">
        <v>-243036000000</v>
      </c>
      <c r="G54" s="5">
        <v>-225785000000</v>
      </c>
      <c r="I54" s="5">
        <v>-969605000000</v>
      </c>
      <c r="J54" s="5">
        <v>-884564000000</v>
      </c>
      <c r="K54" s="5">
        <v>-819723000000</v>
      </c>
      <c r="L54" s="5">
        <v>-706792000000</v>
      </c>
      <c r="M54" s="5">
        <v>-661293000000</v>
      </c>
      <c r="N54" s="5">
        <v>-573164000000</v>
      </c>
      <c r="O54" s="5">
        <v>-600324000000</v>
      </c>
      <c r="P54" s="5">
        <v>-553247000000</v>
      </c>
      <c r="Q54" s="5">
        <v>-464984000000</v>
      </c>
      <c r="R54" s="5">
        <v>-422105000000</v>
      </c>
      <c r="S54" s="5">
        <v>-381962000000</v>
      </c>
    </row>
    <row r="55" spans="2:19" ht="15.5" x14ac:dyDescent="0.35">
      <c r="C55" t="s">
        <v>75</v>
      </c>
      <c r="D55" s="5">
        <v>-145114000000</v>
      </c>
      <c r="E55" s="5">
        <v>-171317000000</v>
      </c>
      <c r="F55" s="5">
        <v>-152970000000</v>
      </c>
      <c r="G55" s="5">
        <v>-145096000000</v>
      </c>
      <c r="I55" s="5">
        <v>-610511000000</v>
      </c>
      <c r="J55" s="5">
        <v>-549617000000</v>
      </c>
      <c r="K55" s="5">
        <v>-497741000000</v>
      </c>
      <c r="L55" s="5">
        <v>-412488000000</v>
      </c>
      <c r="M55" s="5">
        <v>-410314000000</v>
      </c>
      <c r="N55" s="5">
        <v>-318622000000</v>
      </c>
      <c r="O55" s="5">
        <v>-336028000000</v>
      </c>
      <c r="P55" s="5">
        <v>-300624000000</v>
      </c>
      <c r="Q55" s="5">
        <v>-246443000000</v>
      </c>
      <c r="R55" s="5">
        <v>-237607000000</v>
      </c>
      <c r="S55" s="5">
        <v>-217654000000</v>
      </c>
    </row>
    <row r="56" spans="2:19" ht="15.5" x14ac:dyDescent="0.35">
      <c r="C56" t="s">
        <v>77</v>
      </c>
      <c r="D56" s="5">
        <v>-94835000000</v>
      </c>
      <c r="E56" s="5">
        <v>-98381000000</v>
      </c>
      <c r="F56" s="5">
        <v>-90066000000</v>
      </c>
      <c r="G56" s="5">
        <v>-80689000000</v>
      </c>
      <c r="I56" s="5">
        <v>-359094000000</v>
      </c>
      <c r="J56" s="5">
        <v>-334947000000</v>
      </c>
      <c r="K56" s="5">
        <v>-321982000000</v>
      </c>
      <c r="L56" s="5">
        <v>-294304000000</v>
      </c>
      <c r="M56" s="5">
        <v>-250979000000</v>
      </c>
      <c r="N56" s="5">
        <v>-254542000000</v>
      </c>
      <c r="O56" s="5">
        <v>-264296000000</v>
      </c>
      <c r="P56" s="5">
        <v>-252623000000</v>
      </c>
      <c r="Q56" s="5">
        <v>-218541000000</v>
      </c>
      <c r="R56" s="5">
        <v>-184498000000</v>
      </c>
      <c r="S56" s="5">
        <v>-164308000000</v>
      </c>
    </row>
    <row r="57" spans="2:19" ht="15.5" x14ac:dyDescent="0.35">
      <c r="C57" t="s">
        <v>79</v>
      </c>
      <c r="D57" s="5">
        <v>124086000000</v>
      </c>
      <c r="E57" s="5">
        <v>94909000000</v>
      </c>
      <c r="F57" s="5">
        <v>129954000000</v>
      </c>
      <c r="G57" s="5">
        <v>105102000000</v>
      </c>
      <c r="I57" s="5">
        <v>411438000000</v>
      </c>
      <c r="J57" s="5">
        <v>387410000000</v>
      </c>
      <c r="K57" s="5">
        <v>476857000000</v>
      </c>
      <c r="L57" s="5">
        <v>448724000000</v>
      </c>
      <c r="M57" s="5">
        <v>570072000000</v>
      </c>
      <c r="N57" s="5">
        <v>360269000000</v>
      </c>
      <c r="O57" s="5">
        <v>397473000000</v>
      </c>
      <c r="P57" s="5">
        <v>386611000000</v>
      </c>
      <c r="Q57" s="5">
        <v>376612000000</v>
      </c>
      <c r="R57" s="5">
        <v>341458000000</v>
      </c>
      <c r="S57" s="5">
        <v>238379000000</v>
      </c>
    </row>
    <row r="58" spans="2:19" ht="15.5" x14ac:dyDescent="0.35">
      <c r="C58" t="s">
        <v>80</v>
      </c>
      <c r="D58" s="5">
        <v>-78072000000</v>
      </c>
      <c r="E58" s="5">
        <v>-81029000000</v>
      </c>
      <c r="F58" s="5">
        <v>-81521000000</v>
      </c>
      <c r="G58" s="5">
        <v>-87752000000</v>
      </c>
      <c r="I58" s="5">
        <v>-321174000000</v>
      </c>
      <c r="J58" s="5">
        <v>-272351000000</v>
      </c>
      <c r="K58" s="5">
        <v>-263634000000</v>
      </c>
      <c r="L58" s="5">
        <v>-309874000000</v>
      </c>
      <c r="M58" s="5">
        <v>-294174000000</v>
      </c>
      <c r="N58" s="5">
        <v>-264090000000</v>
      </c>
      <c r="O58" s="5">
        <v>-259336000000</v>
      </c>
      <c r="P58" s="5">
        <v>-238972000000</v>
      </c>
      <c r="Q58" s="5">
        <v>-242792000000</v>
      </c>
      <c r="R58" s="5">
        <v>-253543000000</v>
      </c>
      <c r="S58" s="5">
        <v>-168063000000</v>
      </c>
    </row>
    <row r="59" spans="2:19" ht="15.5" x14ac:dyDescent="0.35">
      <c r="C59" t="s">
        <v>366</v>
      </c>
      <c r="D59" s="5">
        <v>5259000000</v>
      </c>
      <c r="E59" s="5">
        <v>3299000000</v>
      </c>
      <c r="F59" s="5">
        <v>3773000000</v>
      </c>
      <c r="G59" s="5">
        <v>4003000000</v>
      </c>
      <c r="I59" s="5">
        <v>15165000000</v>
      </c>
      <c r="J59" s="5">
        <v>23074000000</v>
      </c>
      <c r="K59" s="5">
        <v>17557000000</v>
      </c>
      <c r="P59" s="5">
        <v>53350000000</v>
      </c>
    </row>
    <row r="60" spans="2:19" ht="15.5" x14ac:dyDescent="0.35">
      <c r="C60" t="s">
        <v>26</v>
      </c>
      <c r="D60" s="5">
        <v>-79821000000</v>
      </c>
      <c r="E60" s="5">
        <v>-78475000000</v>
      </c>
      <c r="F60" s="5">
        <v>-83023000000</v>
      </c>
      <c r="G60" s="5">
        <v>-84150000000</v>
      </c>
      <c r="I60" s="5">
        <v>-325939000000</v>
      </c>
      <c r="J60" s="5">
        <v>-314178000000</v>
      </c>
      <c r="K60" s="5">
        <v>-291421000000</v>
      </c>
      <c r="L60" s="5">
        <v>-337627000000</v>
      </c>
      <c r="M60" s="5">
        <v>-360217000000</v>
      </c>
      <c r="N60" s="5">
        <v>-355724000000</v>
      </c>
      <c r="O60" s="5">
        <v>-332058000000</v>
      </c>
      <c r="P60" s="5">
        <v>-295098000000</v>
      </c>
      <c r="Q60" s="5">
        <v>-286044000000</v>
      </c>
      <c r="R60" s="5">
        <v>-279521000000</v>
      </c>
      <c r="S60" s="5">
        <v>-205348000000</v>
      </c>
    </row>
    <row r="61" spans="2:19" ht="15.5" x14ac:dyDescent="0.35">
      <c r="C61" t="s">
        <v>390</v>
      </c>
      <c r="P61" s="5">
        <v>-5337000000</v>
      </c>
    </row>
    <row r="62" spans="2:19" ht="15.5" x14ac:dyDescent="0.35">
      <c r="C62" t="s">
        <v>78</v>
      </c>
      <c r="D62" s="5">
        <v>533000000</v>
      </c>
      <c r="E62" s="5">
        <v>1537000000</v>
      </c>
      <c r="F62" s="5">
        <v>1657000000</v>
      </c>
      <c r="G62" s="5">
        <v>802000000</v>
      </c>
      <c r="I62" s="5">
        <v>4791000000</v>
      </c>
      <c r="J62" s="5">
        <v>5153000000</v>
      </c>
      <c r="K62" s="5">
        <v>4367000000</v>
      </c>
      <c r="L62" s="5">
        <v>4656000000</v>
      </c>
      <c r="M62" s="5">
        <v>7334000000</v>
      </c>
      <c r="N62" s="5">
        <v>3514000000</v>
      </c>
      <c r="O62" s="5">
        <v>3258000000</v>
      </c>
      <c r="P62" s="5">
        <v>15205000000</v>
      </c>
      <c r="Q62" s="5">
        <v>64749000000</v>
      </c>
      <c r="R62" s="5">
        <v>11585000000</v>
      </c>
      <c r="S62" s="5">
        <v>64289000000</v>
      </c>
    </row>
    <row r="63" spans="2:19" ht="15.5" x14ac:dyDescent="0.35">
      <c r="C63" t="s">
        <v>81</v>
      </c>
      <c r="D63" s="5">
        <v>-78072000000</v>
      </c>
      <c r="E63" s="5">
        <v>-81029000000</v>
      </c>
      <c r="F63" s="5">
        <v>-81521000000</v>
      </c>
      <c r="G63" s="5">
        <v>-87752000000</v>
      </c>
      <c r="I63" s="5">
        <v>-321174000000</v>
      </c>
      <c r="J63" s="5">
        <v>-272351000000</v>
      </c>
      <c r="K63" s="5">
        <v>-263634000000</v>
      </c>
      <c r="L63" s="5">
        <v>-309874000000</v>
      </c>
      <c r="M63" s="5">
        <v>-294174000000</v>
      </c>
      <c r="N63" s="5">
        <v>-264090000000</v>
      </c>
      <c r="O63" s="5">
        <v>-259336000000</v>
      </c>
      <c r="P63" s="5">
        <v>-238972000000</v>
      </c>
      <c r="Q63" s="5">
        <v>-242792000000</v>
      </c>
      <c r="R63" s="5">
        <v>-253543000000</v>
      </c>
      <c r="S63" s="5">
        <v>-168063000000</v>
      </c>
    </row>
    <row r="64" spans="2:19" ht="15.5" x14ac:dyDescent="0.35">
      <c r="C64" t="s">
        <v>28</v>
      </c>
      <c r="D64" s="5">
        <v>46014000000</v>
      </c>
      <c r="E64" s="5">
        <v>13880000000</v>
      </c>
      <c r="F64" s="5">
        <v>48433000000</v>
      </c>
      <c r="G64" s="5">
        <v>17350000000</v>
      </c>
      <c r="I64" s="5">
        <v>90264000000</v>
      </c>
      <c r="J64" s="5">
        <v>115059000000</v>
      </c>
      <c r="K64" s="5">
        <v>213223000000</v>
      </c>
      <c r="L64" s="5">
        <v>138850000000</v>
      </c>
      <c r="M64" s="5">
        <v>275898000000</v>
      </c>
      <c r="N64" s="5">
        <v>96179000000</v>
      </c>
      <c r="O64" s="5">
        <v>138137000000</v>
      </c>
      <c r="P64" s="5">
        <v>147639000000</v>
      </c>
      <c r="Q64" s="5">
        <v>133820000000</v>
      </c>
      <c r="R64" s="5">
        <v>87915000000</v>
      </c>
      <c r="S64" s="5">
        <v>70316000000</v>
      </c>
    </row>
    <row r="65" spans="2:19" ht="15.5" x14ac:dyDescent="0.35">
      <c r="C65" t="s">
        <v>27</v>
      </c>
      <c r="D65" s="5">
        <v>-10282000000</v>
      </c>
      <c r="E65" s="5">
        <v>-15130000000</v>
      </c>
      <c r="F65" s="5">
        <v>-8778000000</v>
      </c>
      <c r="G65" s="5">
        <v>-1700000000</v>
      </c>
      <c r="I65" s="5">
        <v>-27653000000</v>
      </c>
      <c r="J65" s="5">
        <v>-4863000000</v>
      </c>
      <c r="K65" s="5">
        <v>-43409000000</v>
      </c>
      <c r="L65" s="5">
        <v>-34954000000</v>
      </c>
      <c r="M65" s="5">
        <v>-64413000000</v>
      </c>
      <c r="N65" s="5">
        <v>3683000000</v>
      </c>
      <c r="O65" s="5">
        <v>-34706000000</v>
      </c>
      <c r="P65" s="5">
        <v>-33265000000</v>
      </c>
      <c r="Q65" s="5">
        <v>-36222000000</v>
      </c>
      <c r="R65" s="5">
        <v>-23628000000</v>
      </c>
      <c r="S65" s="5">
        <v>-22309000000</v>
      </c>
    </row>
    <row r="66" spans="2:19" ht="15.5" x14ac:dyDescent="0.35">
      <c r="C66" t="s">
        <v>82</v>
      </c>
      <c r="F66" s="5">
        <v>-8778000000</v>
      </c>
      <c r="K66" s="5">
        <v>-34344000000</v>
      </c>
      <c r="L66" s="5">
        <v>-14445000000</v>
      </c>
      <c r="M66" s="5">
        <v>-23358000000</v>
      </c>
    </row>
    <row r="67" spans="2:19" ht="15.5" x14ac:dyDescent="0.35">
      <c r="C67" t="s">
        <v>83</v>
      </c>
      <c r="K67" s="5">
        <v>-9065000000</v>
      </c>
      <c r="L67" s="5">
        <v>-20509000000</v>
      </c>
      <c r="M67" s="5">
        <v>-41055000000</v>
      </c>
    </row>
    <row r="68" spans="2:19" ht="15.5" x14ac:dyDescent="0.35">
      <c r="C68" t="s">
        <v>84</v>
      </c>
      <c r="D68" s="5">
        <v>-10282000000</v>
      </c>
      <c r="E68" s="5">
        <v>-15130000000</v>
      </c>
      <c r="F68" s="5">
        <v>-8778000000</v>
      </c>
      <c r="G68" s="5">
        <v>-1700000000</v>
      </c>
      <c r="I68" s="5">
        <v>-27653000000</v>
      </c>
      <c r="J68" s="5">
        <v>-4863000000</v>
      </c>
      <c r="K68" s="5">
        <v>-43409000000</v>
      </c>
      <c r="L68" s="5">
        <v>-34954000000</v>
      </c>
      <c r="M68" s="5">
        <v>-64413000000</v>
      </c>
      <c r="N68" s="5">
        <v>3683000000</v>
      </c>
      <c r="O68" s="5">
        <v>-34706000000</v>
      </c>
      <c r="P68" s="5">
        <v>-33265000000</v>
      </c>
      <c r="Q68" s="5">
        <v>-36222000000</v>
      </c>
      <c r="R68" s="5">
        <v>-23628000000</v>
      </c>
      <c r="S68" s="5">
        <v>-22309000000</v>
      </c>
    </row>
    <row r="69" spans="2:19" ht="15.5" x14ac:dyDescent="0.35">
      <c r="C69" t="s">
        <v>85</v>
      </c>
      <c r="D69" s="5">
        <v>35732000000</v>
      </c>
      <c r="E69" s="5">
        <v>-1250000000</v>
      </c>
      <c r="F69" s="5">
        <v>39655000000</v>
      </c>
      <c r="G69" s="5">
        <v>15650000000</v>
      </c>
      <c r="I69" s="5">
        <v>62611000000</v>
      </c>
      <c r="J69" s="5">
        <v>110196000000</v>
      </c>
      <c r="K69" s="5">
        <v>169814000000</v>
      </c>
      <c r="L69" s="5">
        <v>103896000000</v>
      </c>
      <c r="M69" s="5">
        <v>211485000000</v>
      </c>
      <c r="N69" s="5">
        <v>99862000000</v>
      </c>
      <c r="O69" s="5">
        <v>103431000000</v>
      </c>
      <c r="P69" s="5">
        <v>114374000000</v>
      </c>
      <c r="Q69" s="5">
        <v>97598000000</v>
      </c>
      <c r="R69" s="5">
        <v>64287000000</v>
      </c>
      <c r="S69" s="5">
        <v>48007000000</v>
      </c>
    </row>
    <row r="70" spans="2:19" ht="15.5" x14ac:dyDescent="0.35">
      <c r="C70" t="s">
        <v>86</v>
      </c>
      <c r="E70" s="5">
        <v>30328000000</v>
      </c>
      <c r="I70" s="5">
        <v>30328000000</v>
      </c>
      <c r="J70" s="5">
        <v>-4537000000</v>
      </c>
      <c r="K70" s="5">
        <v>253000000</v>
      </c>
      <c r="L70" s="5">
        <v>36837000000</v>
      </c>
      <c r="M70" s="5">
        <v>2887000000</v>
      </c>
      <c r="N70" s="5">
        <v>-2361000000</v>
      </c>
      <c r="O70" s="5">
        <v>64710000000</v>
      </c>
      <c r="P70" s="5">
        <v>4088000000</v>
      </c>
      <c r="Q70" s="5">
        <v>497072000000</v>
      </c>
      <c r="R70" s="5">
        <v>8457000000</v>
      </c>
      <c r="S70" s="5">
        <v>549697000000</v>
      </c>
    </row>
    <row r="71" spans="2:19" ht="15.5" x14ac:dyDescent="0.35">
      <c r="C71" t="s">
        <v>87</v>
      </c>
      <c r="D71" s="5">
        <v>35732000000</v>
      </c>
      <c r="E71" s="5">
        <v>29078000000</v>
      </c>
      <c r="F71" s="5">
        <v>39655000000</v>
      </c>
      <c r="G71" s="5">
        <v>15650000000</v>
      </c>
      <c r="I71" s="5">
        <v>92939000000</v>
      </c>
      <c r="J71" s="5">
        <v>105659000000</v>
      </c>
      <c r="K71" s="5">
        <v>170067000000</v>
      </c>
      <c r="L71" s="5">
        <v>140733000000</v>
      </c>
      <c r="M71" s="5">
        <v>214372000000</v>
      </c>
      <c r="N71" s="5">
        <v>97501000000</v>
      </c>
      <c r="O71" s="5">
        <v>168141000000</v>
      </c>
      <c r="P71" s="5">
        <v>118462000000</v>
      </c>
      <c r="Q71" s="5">
        <v>594670000000</v>
      </c>
      <c r="R71" s="5">
        <v>72744000000</v>
      </c>
      <c r="S71" s="5">
        <v>597704000000</v>
      </c>
    </row>
    <row r="72" spans="2:19" ht="15.5" x14ac:dyDescent="0.35">
      <c r="C72" t="s">
        <v>88</v>
      </c>
      <c r="D72" s="5">
        <v>35732000000</v>
      </c>
      <c r="E72" s="5">
        <v>-1250000000</v>
      </c>
      <c r="F72" s="5">
        <v>39655000000</v>
      </c>
      <c r="G72" s="5">
        <v>15650000000</v>
      </c>
      <c r="I72" s="5">
        <v>62611000000</v>
      </c>
      <c r="J72" s="5">
        <v>110196000000</v>
      </c>
      <c r="K72" s="5">
        <v>169814000000</v>
      </c>
      <c r="L72" s="5">
        <v>103896000000</v>
      </c>
      <c r="M72" s="5">
        <v>211485000000</v>
      </c>
      <c r="N72" s="5">
        <v>99862000000</v>
      </c>
      <c r="O72" s="5">
        <v>103431000000</v>
      </c>
      <c r="P72" s="5">
        <v>114374000000</v>
      </c>
      <c r="Q72" s="5">
        <v>97598000000</v>
      </c>
      <c r="R72" s="5">
        <v>64287000000</v>
      </c>
      <c r="S72" s="5">
        <v>48007000000</v>
      </c>
    </row>
    <row r="73" spans="2:19" ht="15.5" x14ac:dyDescent="0.35">
      <c r="C73" t="s">
        <v>7</v>
      </c>
      <c r="D73" s="5">
        <v>35199000000</v>
      </c>
      <c r="E73" s="5">
        <v>27541000000</v>
      </c>
      <c r="F73" s="5">
        <v>37998000000</v>
      </c>
      <c r="G73" s="5">
        <v>14848000000</v>
      </c>
      <c r="I73" s="5">
        <v>88148000000</v>
      </c>
      <c r="J73" s="5">
        <v>100506000000</v>
      </c>
      <c r="K73" s="5">
        <v>165700000000</v>
      </c>
      <c r="L73" s="5">
        <v>136077000000</v>
      </c>
      <c r="M73" s="5">
        <v>207038000000</v>
      </c>
      <c r="N73" s="5">
        <v>93987000000</v>
      </c>
      <c r="O73" s="5">
        <v>164883000000</v>
      </c>
      <c r="P73" s="5">
        <v>103257000000</v>
      </c>
      <c r="Q73" s="5">
        <v>529921000000</v>
      </c>
      <c r="R73" s="5">
        <v>61159000000</v>
      </c>
      <c r="S73" s="5">
        <v>533415000000</v>
      </c>
    </row>
    <row r="74" spans="2:19" ht="15.5" x14ac:dyDescent="0.35">
      <c r="C74" t="s">
        <v>90</v>
      </c>
      <c r="D74" s="5">
        <v>35732000000</v>
      </c>
      <c r="E74" s="5">
        <v>-1250000000</v>
      </c>
      <c r="F74" s="5">
        <v>39655000000</v>
      </c>
      <c r="G74" s="5">
        <v>15650000000</v>
      </c>
      <c r="I74" s="5">
        <v>62611000000</v>
      </c>
      <c r="J74" s="5">
        <v>110196000000</v>
      </c>
      <c r="K74" s="5">
        <v>169814000000</v>
      </c>
      <c r="L74" s="5">
        <v>103896000000</v>
      </c>
      <c r="M74" s="5">
        <v>211485000000</v>
      </c>
      <c r="N74" s="5">
        <v>99862000000</v>
      </c>
      <c r="O74" s="5">
        <v>103431000000</v>
      </c>
      <c r="P74" s="5">
        <v>114374000000</v>
      </c>
      <c r="Q74" s="5">
        <v>97598000000</v>
      </c>
      <c r="R74" s="5">
        <v>64287000000</v>
      </c>
      <c r="S74" s="5">
        <v>48007000000</v>
      </c>
    </row>
    <row r="75" spans="2:19" ht="15.5" x14ac:dyDescent="0.35">
      <c r="C75" t="s">
        <v>91</v>
      </c>
      <c r="D75" s="5">
        <v>35732000000</v>
      </c>
      <c r="E75" s="5">
        <v>29078000000</v>
      </c>
      <c r="F75" s="5">
        <v>39655000000</v>
      </c>
      <c r="G75" s="5">
        <v>15650000000</v>
      </c>
      <c r="I75" s="5">
        <v>92939000000</v>
      </c>
      <c r="J75" s="5">
        <v>105659000000</v>
      </c>
      <c r="K75" s="5">
        <v>170067000000</v>
      </c>
      <c r="L75" s="5">
        <v>140733000000</v>
      </c>
      <c r="M75" s="5">
        <v>214372000000</v>
      </c>
      <c r="N75" s="5">
        <v>97501000000</v>
      </c>
      <c r="O75" s="5">
        <v>168141000000</v>
      </c>
      <c r="P75" s="5">
        <v>118462000000</v>
      </c>
      <c r="Q75" s="5">
        <v>594670000000</v>
      </c>
      <c r="R75" s="5">
        <v>72744000000</v>
      </c>
      <c r="S75" s="5">
        <v>597704000000</v>
      </c>
    </row>
    <row r="76" spans="2:19" ht="15.5" x14ac:dyDescent="0.35">
      <c r="C76" t="s">
        <v>92</v>
      </c>
      <c r="D76" s="5">
        <v>35732000000</v>
      </c>
      <c r="E76" s="5">
        <v>29078000000</v>
      </c>
      <c r="F76" s="5">
        <v>39655000000</v>
      </c>
      <c r="G76" s="5">
        <v>15650000000</v>
      </c>
      <c r="I76" s="5">
        <v>92939000000</v>
      </c>
      <c r="J76" s="5">
        <v>105659000000</v>
      </c>
      <c r="K76" s="5">
        <v>170067000000</v>
      </c>
      <c r="L76" s="5">
        <v>140733000000</v>
      </c>
      <c r="M76" s="5">
        <v>214372000000</v>
      </c>
      <c r="N76" s="5">
        <v>97501000000</v>
      </c>
      <c r="O76" s="5">
        <v>168141000000</v>
      </c>
      <c r="P76" s="5">
        <v>118462000000</v>
      </c>
      <c r="Q76" s="5">
        <v>594670000000</v>
      </c>
      <c r="R76" s="5">
        <v>72744000000</v>
      </c>
      <c r="S76" s="5">
        <v>597704000000</v>
      </c>
    </row>
    <row r="78" spans="2:19" ht="15.5" x14ac:dyDescent="0.35">
      <c r="B78" t="s">
        <v>93</v>
      </c>
      <c r="C78" t="s">
        <v>94</v>
      </c>
    </row>
    <row r="79" spans="2:19" ht="15.5" x14ac:dyDescent="0.35">
      <c r="C79" t="s">
        <v>95</v>
      </c>
    </row>
    <row r="80" spans="2:19" ht="15.5" x14ac:dyDescent="0.35">
      <c r="C80" t="s">
        <v>19</v>
      </c>
      <c r="D80" s="5">
        <v>643050000000</v>
      </c>
      <c r="E80" s="5">
        <v>676802000000</v>
      </c>
      <c r="F80" s="5">
        <v>383158000000</v>
      </c>
      <c r="G80" s="5">
        <v>407825000000</v>
      </c>
      <c r="I80" s="5">
        <v>676802000000</v>
      </c>
      <c r="J80" s="5">
        <v>384284000000</v>
      </c>
      <c r="K80" s="5">
        <v>574580000000</v>
      </c>
      <c r="L80" s="5">
        <v>636907000000</v>
      </c>
      <c r="M80" s="5">
        <v>809094000000</v>
      </c>
      <c r="N80" s="5">
        <v>405164000000</v>
      </c>
      <c r="O80" s="5">
        <v>279518000000</v>
      </c>
      <c r="P80" s="5">
        <v>284472000000</v>
      </c>
      <c r="Q80" s="5">
        <v>344351000000</v>
      </c>
      <c r="R80" s="5">
        <v>390381000000</v>
      </c>
      <c r="S80" s="5">
        <v>181524000000</v>
      </c>
    </row>
    <row r="81" spans="3:19" ht="15.5" x14ac:dyDescent="0.35">
      <c r="C81" t="s">
        <v>310</v>
      </c>
      <c r="D81" s="5">
        <v>488000000</v>
      </c>
      <c r="E81" s="5">
        <v>541000000</v>
      </c>
      <c r="F81" s="5">
        <v>475000000</v>
      </c>
      <c r="I81" s="5">
        <v>541000000</v>
      </c>
      <c r="L81" s="5">
        <v>37238000000</v>
      </c>
      <c r="M81" s="5">
        <v>18750000000</v>
      </c>
      <c r="N81" s="5">
        <v>18750000000</v>
      </c>
      <c r="O81" s="5">
        <v>98750000000</v>
      </c>
      <c r="P81" s="5">
        <v>80025000000</v>
      </c>
      <c r="Q81" s="5">
        <v>80025000000</v>
      </c>
      <c r="R81" s="5">
        <v>80025000000</v>
      </c>
      <c r="S81" s="5">
        <v>25000000</v>
      </c>
    </row>
    <row r="82" spans="3:19" ht="15.5" x14ac:dyDescent="0.35">
      <c r="C82" t="s">
        <v>96</v>
      </c>
      <c r="D82" s="5">
        <v>740315000000</v>
      </c>
      <c r="E82" s="5">
        <v>676971000000</v>
      </c>
      <c r="F82" s="5">
        <v>724724000000</v>
      </c>
      <c r="G82" s="5">
        <v>730542000000</v>
      </c>
      <c r="I82" s="5">
        <v>676971000000</v>
      </c>
      <c r="J82" s="5">
        <v>634067000000</v>
      </c>
      <c r="K82" s="5">
        <v>531359000000</v>
      </c>
      <c r="L82" s="5">
        <v>433572000000</v>
      </c>
      <c r="M82" s="5">
        <v>421148000000</v>
      </c>
      <c r="N82" s="5">
        <v>375073000000</v>
      </c>
      <c r="O82" s="5">
        <v>411612000000</v>
      </c>
      <c r="P82" s="5">
        <v>429088000000</v>
      </c>
      <c r="Q82" s="5">
        <v>412279000000</v>
      </c>
      <c r="R82" s="5">
        <v>294278000000</v>
      </c>
      <c r="S82" s="5">
        <v>238979000000</v>
      </c>
    </row>
    <row r="83" spans="3:19" ht="15.5" x14ac:dyDescent="0.35">
      <c r="C83" t="s">
        <v>98</v>
      </c>
      <c r="D83" s="5">
        <v>64750000000</v>
      </c>
      <c r="E83" s="5">
        <v>68424000000</v>
      </c>
      <c r="F83" s="5">
        <v>57470000000</v>
      </c>
      <c r="G83" s="5">
        <v>75064000000</v>
      </c>
      <c r="I83" s="5">
        <v>68424000000</v>
      </c>
      <c r="J83" s="5">
        <v>72979000000</v>
      </c>
      <c r="K83" s="5">
        <v>64942000000</v>
      </c>
      <c r="L83" s="5">
        <v>36104000000</v>
      </c>
      <c r="M83" s="5">
        <v>30626000000</v>
      </c>
      <c r="N83" s="5">
        <v>31418000000</v>
      </c>
      <c r="O83" s="5">
        <v>56952000000</v>
      </c>
      <c r="P83" s="5">
        <v>38803000000</v>
      </c>
      <c r="Q83" s="5">
        <v>42600000000</v>
      </c>
      <c r="R83" s="5">
        <v>16770000000</v>
      </c>
      <c r="S83" s="5">
        <v>7631000000</v>
      </c>
    </row>
    <row r="84" spans="3:19" ht="15.5" x14ac:dyDescent="0.35">
      <c r="C84" t="s">
        <v>97</v>
      </c>
      <c r="D84" s="5">
        <v>35358000000</v>
      </c>
      <c r="E84" s="5">
        <v>41258000000</v>
      </c>
      <c r="F84" s="5">
        <v>46837000000</v>
      </c>
      <c r="G84" s="5">
        <v>42929000000</v>
      </c>
      <c r="I84" s="5">
        <v>41258000000</v>
      </c>
      <c r="J84" s="5">
        <v>39216000000</v>
      </c>
      <c r="K84" s="5">
        <v>39090000000</v>
      </c>
      <c r="L84" s="5">
        <v>8596000000</v>
      </c>
      <c r="M84" s="5">
        <v>3655000000</v>
      </c>
      <c r="N84" s="5">
        <v>20687000000</v>
      </c>
      <c r="O84" s="5">
        <v>23370000000</v>
      </c>
      <c r="P84" s="5">
        <v>30031000000</v>
      </c>
      <c r="Q84" s="5">
        <v>37235000000</v>
      </c>
      <c r="R84" s="5">
        <v>36907000000</v>
      </c>
      <c r="S84" s="5">
        <v>34900000000</v>
      </c>
    </row>
    <row r="85" spans="3:19" ht="15.5" x14ac:dyDescent="0.35">
      <c r="C85" t="s">
        <v>99</v>
      </c>
      <c r="D85" s="5">
        <v>740315000000</v>
      </c>
      <c r="E85" s="5">
        <v>676971000000</v>
      </c>
      <c r="F85" s="5">
        <v>724724000000</v>
      </c>
      <c r="G85" s="5">
        <v>730542000000</v>
      </c>
      <c r="I85" s="5">
        <v>676971000000</v>
      </c>
      <c r="J85" s="5">
        <v>634067000000</v>
      </c>
      <c r="K85" s="5">
        <v>531359000000</v>
      </c>
      <c r="L85" s="5">
        <v>433572000000</v>
      </c>
      <c r="M85" s="5">
        <v>421148000000</v>
      </c>
      <c r="N85" s="5">
        <v>375073000000</v>
      </c>
      <c r="O85" s="5">
        <v>411612000000</v>
      </c>
      <c r="P85" s="5">
        <v>429088000000</v>
      </c>
      <c r="Q85" s="5">
        <v>412279000000</v>
      </c>
      <c r="R85" s="5">
        <v>294278000000</v>
      </c>
      <c r="S85" s="5">
        <v>238979000000</v>
      </c>
    </row>
    <row r="86" spans="3:19" ht="15.5" x14ac:dyDescent="0.35">
      <c r="C86" t="s">
        <v>100</v>
      </c>
      <c r="D86" s="5">
        <v>119938000000</v>
      </c>
      <c r="E86" s="5">
        <v>112173000000</v>
      </c>
      <c r="F86" s="5">
        <v>108440000000</v>
      </c>
      <c r="G86" s="5">
        <v>101728000000</v>
      </c>
      <c r="I86" s="5">
        <v>112173000000</v>
      </c>
      <c r="J86" s="5">
        <v>104506000000</v>
      </c>
      <c r="K86" s="5">
        <v>49758000000</v>
      </c>
      <c r="L86" s="5">
        <v>245585000000</v>
      </c>
      <c r="M86" s="5">
        <v>266271000000</v>
      </c>
      <c r="N86" s="5">
        <v>252378000000</v>
      </c>
      <c r="O86" s="5">
        <v>303796000000</v>
      </c>
      <c r="P86" s="5">
        <v>218488000000</v>
      </c>
      <c r="Q86" s="5">
        <v>109706000000</v>
      </c>
      <c r="R86" s="5">
        <v>167948000000</v>
      </c>
      <c r="S86" s="5">
        <v>96587000000</v>
      </c>
    </row>
    <row r="87" spans="3:19" ht="15.5" x14ac:dyDescent="0.35">
      <c r="C87" t="s">
        <v>101</v>
      </c>
      <c r="D87" s="5">
        <v>119938000000</v>
      </c>
      <c r="E87" s="5">
        <v>112173000000</v>
      </c>
      <c r="F87" s="5">
        <v>108440000000</v>
      </c>
      <c r="G87" s="5">
        <v>101728000000</v>
      </c>
      <c r="I87" s="5">
        <v>112173000000</v>
      </c>
      <c r="J87" s="5">
        <v>104506000000</v>
      </c>
      <c r="K87" s="5">
        <v>49758000000</v>
      </c>
      <c r="L87" s="5">
        <v>245585000000</v>
      </c>
      <c r="M87" s="5">
        <v>266271000000</v>
      </c>
      <c r="N87" s="5">
        <v>252378000000</v>
      </c>
      <c r="O87" s="5">
        <v>303796000000</v>
      </c>
      <c r="P87" s="5">
        <v>218488000000</v>
      </c>
      <c r="Q87" s="5">
        <v>109706000000</v>
      </c>
      <c r="R87" s="5">
        <v>167948000000</v>
      </c>
      <c r="S87" s="5">
        <v>96587000000</v>
      </c>
    </row>
    <row r="88" spans="3:19" ht="15.5" x14ac:dyDescent="0.35">
      <c r="C88" t="s">
        <v>103</v>
      </c>
      <c r="D88" s="5">
        <v>496122000000</v>
      </c>
      <c r="E88" s="5">
        <v>491659000000</v>
      </c>
      <c r="F88" s="5">
        <v>487414000000</v>
      </c>
      <c r="G88" s="5">
        <v>487702000000</v>
      </c>
      <c r="I88" s="5">
        <v>491659000000</v>
      </c>
      <c r="J88" s="5">
        <v>446106000000</v>
      </c>
      <c r="K88" s="5">
        <v>448910000000</v>
      </c>
      <c r="L88" s="5">
        <v>464169000000</v>
      </c>
      <c r="M88" s="5">
        <v>459195000000</v>
      </c>
      <c r="N88" s="5">
        <v>447731000000</v>
      </c>
      <c r="O88" s="5">
        <v>446160000000</v>
      </c>
      <c r="P88" s="5">
        <v>455625000000</v>
      </c>
      <c r="Q88" s="5">
        <v>384607000000</v>
      </c>
      <c r="R88" s="5">
        <v>295680000000</v>
      </c>
      <c r="S88" s="5">
        <v>188344000000</v>
      </c>
    </row>
    <row r="89" spans="3:19" ht="15.5" x14ac:dyDescent="0.35">
      <c r="C89" t="s">
        <v>78</v>
      </c>
      <c r="D89" s="5">
        <v>941698000000</v>
      </c>
      <c r="E89" s="5">
        <v>941698000000</v>
      </c>
      <c r="F89" s="5">
        <v>911929000000</v>
      </c>
      <c r="G89" s="5">
        <v>911929000000</v>
      </c>
      <c r="I89" s="5">
        <v>941698000000</v>
      </c>
      <c r="J89" s="5">
        <v>911929000000</v>
      </c>
      <c r="K89" s="5">
        <v>929732000000</v>
      </c>
      <c r="L89" s="5">
        <v>1043026000000</v>
      </c>
      <c r="M89" s="5">
        <v>1005693000000</v>
      </c>
      <c r="N89" s="5">
        <v>1002838000000</v>
      </c>
      <c r="O89" s="5">
        <v>997988000000</v>
      </c>
      <c r="P89" s="5">
        <v>934076000000</v>
      </c>
      <c r="Q89" s="5">
        <v>930551000000</v>
      </c>
      <c r="R89" s="5">
        <v>486199000000</v>
      </c>
      <c r="S89" s="5">
        <v>479930000000</v>
      </c>
    </row>
    <row r="90" spans="3:19" ht="15.5" x14ac:dyDescent="0.35">
      <c r="C90" t="s">
        <v>104</v>
      </c>
      <c r="D90" s="5">
        <v>2053591000000</v>
      </c>
      <c r="E90" s="5">
        <v>2025870000000</v>
      </c>
      <c r="F90" s="5">
        <v>1801498000000</v>
      </c>
      <c r="G90" s="5">
        <v>1827572000000</v>
      </c>
      <c r="I90" s="5">
        <v>2025870000000</v>
      </c>
      <c r="J90" s="5">
        <v>1626757000000</v>
      </c>
      <c r="K90" s="5">
        <v>1644481000000</v>
      </c>
      <c r="L90" s="5">
        <v>1917368000000</v>
      </c>
      <c r="M90" s="5">
        <v>2044419000000</v>
      </c>
      <c r="N90" s="5">
        <v>1629893000000</v>
      </c>
      <c r="O90" s="5">
        <v>1696015000000</v>
      </c>
      <c r="P90" s="5">
        <v>1585943000000</v>
      </c>
      <c r="Q90" s="5">
        <v>1526964000000</v>
      </c>
      <c r="R90" s="5">
        <v>1479828000000</v>
      </c>
      <c r="S90" s="5">
        <v>1023524000000</v>
      </c>
    </row>
    <row r="91" spans="3:19" ht="15.5" x14ac:dyDescent="0.35">
      <c r="C91" t="s">
        <v>105</v>
      </c>
    </row>
    <row r="92" spans="3:19" ht="15.5" x14ac:dyDescent="0.35">
      <c r="C92" t="s">
        <v>391</v>
      </c>
      <c r="L92" s="5">
        <v>55051000000</v>
      </c>
      <c r="M92" s="5">
        <v>55051000000</v>
      </c>
      <c r="N92" s="5">
        <v>55051000000</v>
      </c>
      <c r="O92" s="5">
        <v>55051000000</v>
      </c>
      <c r="P92" s="5">
        <v>55051000000</v>
      </c>
      <c r="Q92" s="5">
        <v>55051000000</v>
      </c>
      <c r="R92" s="5">
        <v>55051000000</v>
      </c>
      <c r="S92" s="5">
        <v>55051000000</v>
      </c>
    </row>
    <row r="93" spans="3:19" ht="15.5" x14ac:dyDescent="0.35">
      <c r="C93" t="s">
        <v>106</v>
      </c>
      <c r="D93" s="5">
        <v>6113273000000</v>
      </c>
      <c r="E93" s="5">
        <v>6141493000000</v>
      </c>
      <c r="F93" s="5">
        <v>6099972000000</v>
      </c>
      <c r="G93" s="5">
        <v>6085451000000</v>
      </c>
      <c r="I93" s="5">
        <v>6141493000000</v>
      </c>
      <c r="J93" s="5">
        <v>6078461000000</v>
      </c>
      <c r="K93" s="5">
        <v>5791733000000</v>
      </c>
      <c r="L93" s="5">
        <v>5469351000000</v>
      </c>
      <c r="M93" s="5">
        <v>5466207000000</v>
      </c>
      <c r="N93" s="5">
        <v>4827633000000</v>
      </c>
      <c r="O93" s="5">
        <v>5093397000000</v>
      </c>
      <c r="P93" s="5">
        <v>4835210000000</v>
      </c>
      <c r="Q93" s="5">
        <v>4671372000000</v>
      </c>
      <c r="R93" s="5">
        <v>4217336000000</v>
      </c>
      <c r="S93" s="5">
        <v>3811564000000</v>
      </c>
    </row>
    <row r="94" spans="3:19" ht="15.5" x14ac:dyDescent="0.35">
      <c r="C94" t="s">
        <v>109</v>
      </c>
      <c r="D94" s="5">
        <v>124000000</v>
      </c>
      <c r="E94" s="5">
        <v>3628000000</v>
      </c>
      <c r="F94" s="5">
        <v>311000000</v>
      </c>
      <c r="G94" s="5">
        <v>371000000</v>
      </c>
      <c r="I94" s="5">
        <v>3628000000</v>
      </c>
      <c r="J94" s="5">
        <v>3588000000</v>
      </c>
      <c r="K94" s="5">
        <v>3424000000</v>
      </c>
    </row>
    <row r="95" spans="3:19" ht="15.5" x14ac:dyDescent="0.35">
      <c r="C95" t="s">
        <v>110</v>
      </c>
      <c r="D95" s="5">
        <v>6461060000000</v>
      </c>
      <c r="E95" s="5">
        <v>6487964000000</v>
      </c>
      <c r="F95" s="5">
        <v>6443146000000</v>
      </c>
      <c r="G95" s="5">
        <v>6456316000000</v>
      </c>
      <c r="I95" s="5">
        <v>6487964000000</v>
      </c>
      <c r="J95" s="5">
        <v>6444024000000</v>
      </c>
      <c r="K95" s="5">
        <v>6201243000000</v>
      </c>
      <c r="L95" s="5">
        <v>6124621000000</v>
      </c>
      <c r="M95" s="5">
        <v>6120180000000</v>
      </c>
      <c r="N95" s="5">
        <v>5491565000000</v>
      </c>
      <c r="O95" s="5">
        <v>5325867000000</v>
      </c>
      <c r="P95" s="5">
        <v>5061812000000</v>
      </c>
      <c r="Q95" s="5">
        <v>4876579000000</v>
      </c>
      <c r="R95" s="5">
        <v>4367894000000</v>
      </c>
      <c r="S95" s="5">
        <v>3929927000000</v>
      </c>
    </row>
    <row r="96" spans="3:19" ht="15.5" x14ac:dyDescent="0.35">
      <c r="C96" t="s">
        <v>111</v>
      </c>
      <c r="D96" s="5">
        <v>8514651000000</v>
      </c>
      <c r="E96" s="5">
        <v>8513834000000</v>
      </c>
      <c r="F96" s="5">
        <v>8244644000000</v>
      </c>
      <c r="G96" s="5">
        <v>8283888000000</v>
      </c>
      <c r="I96" s="5">
        <v>8513834000000</v>
      </c>
      <c r="J96" s="5">
        <v>8070781000000</v>
      </c>
      <c r="K96" s="5">
        <v>7845724000000</v>
      </c>
      <c r="L96" s="5">
        <v>8041989000000</v>
      </c>
      <c r="M96" s="5">
        <v>8164599000000</v>
      </c>
      <c r="N96" s="5">
        <v>7121458000000</v>
      </c>
      <c r="O96" s="5">
        <v>7021882000000</v>
      </c>
      <c r="P96" s="5">
        <v>6647755000000</v>
      </c>
      <c r="Q96" s="5">
        <v>6403543000000</v>
      </c>
      <c r="R96" s="5">
        <v>5847722000000</v>
      </c>
      <c r="S96" s="5">
        <v>4953451000000</v>
      </c>
    </row>
    <row r="97" spans="3:19" ht="15.5" x14ac:dyDescent="0.35">
      <c r="C97" t="s">
        <v>112</v>
      </c>
    </row>
    <row r="98" spans="3:19" ht="15.5" x14ac:dyDescent="0.35">
      <c r="C98" t="s">
        <v>113</v>
      </c>
    </row>
    <row r="99" spans="3:19" ht="15.5" x14ac:dyDescent="0.35">
      <c r="C99" t="s">
        <v>114</v>
      </c>
      <c r="D99" s="5">
        <v>1035215000000</v>
      </c>
      <c r="E99" s="5">
        <v>1004800000000</v>
      </c>
      <c r="F99" s="5">
        <v>633666000000</v>
      </c>
      <c r="G99" s="5">
        <v>631493000000</v>
      </c>
      <c r="I99" s="5">
        <v>1004800000000</v>
      </c>
      <c r="J99" s="5">
        <v>580916000000</v>
      </c>
      <c r="K99" s="5">
        <v>948726000000</v>
      </c>
      <c r="L99" s="5">
        <v>1643446000000</v>
      </c>
      <c r="M99" s="5">
        <v>1979987000000</v>
      </c>
      <c r="N99" s="5">
        <v>1615068000000</v>
      </c>
      <c r="O99" s="5">
        <v>1938711000000</v>
      </c>
      <c r="P99" s="5">
        <v>1297840000000</v>
      </c>
      <c r="Q99" s="5">
        <v>1014745000000</v>
      </c>
      <c r="R99" s="5">
        <v>1312711000000</v>
      </c>
      <c r="S99" s="5">
        <v>954637000000</v>
      </c>
    </row>
    <row r="100" spans="3:19" ht="15.5" x14ac:dyDescent="0.35">
      <c r="C100" t="s">
        <v>311</v>
      </c>
      <c r="D100" s="5">
        <v>230000000000</v>
      </c>
      <c r="E100" s="5">
        <v>200000000000</v>
      </c>
      <c r="I100" s="5">
        <v>200000000000</v>
      </c>
      <c r="K100" s="5">
        <v>21855000000</v>
      </c>
      <c r="L100" s="5">
        <v>957443000000</v>
      </c>
      <c r="M100" s="5">
        <v>856514000000</v>
      </c>
      <c r="N100" s="5">
        <v>769933000000</v>
      </c>
      <c r="O100" s="5">
        <v>690381000000</v>
      </c>
      <c r="P100" s="5">
        <v>649923000000</v>
      </c>
      <c r="Q100" s="5">
        <v>384028000000</v>
      </c>
      <c r="R100" s="5">
        <v>389026000000</v>
      </c>
      <c r="S100" s="5">
        <v>484130000000</v>
      </c>
    </row>
    <row r="101" spans="3:19" ht="15.5" x14ac:dyDescent="0.35">
      <c r="C101" t="s">
        <v>115</v>
      </c>
    </row>
    <row r="102" spans="3:19" ht="15.5" x14ac:dyDescent="0.35">
      <c r="C102" t="s">
        <v>312</v>
      </c>
      <c r="D102" s="5">
        <v>111300000000</v>
      </c>
      <c r="E102" s="5">
        <v>137617000000</v>
      </c>
      <c r="F102" s="5">
        <v>150959000000</v>
      </c>
      <c r="G102" s="5">
        <v>151132000000</v>
      </c>
      <c r="I102" s="5">
        <v>137617000000</v>
      </c>
      <c r="J102" s="5">
        <v>121366000000</v>
      </c>
      <c r="K102" s="5">
        <v>116878000000</v>
      </c>
      <c r="L102" s="5">
        <v>156087000000</v>
      </c>
      <c r="M102" s="5">
        <v>123391000000</v>
      </c>
      <c r="N102" s="5">
        <v>116251000000</v>
      </c>
      <c r="O102" s="5">
        <v>140528000000</v>
      </c>
      <c r="P102" s="5">
        <v>150015000000</v>
      </c>
      <c r="Q102" s="5">
        <v>118588000000</v>
      </c>
      <c r="R102" s="5">
        <v>145453000000</v>
      </c>
      <c r="S102" s="5">
        <v>191647000000</v>
      </c>
    </row>
    <row r="103" spans="3:19" ht="15.5" x14ac:dyDescent="0.35">
      <c r="C103" t="s">
        <v>116</v>
      </c>
    </row>
    <row r="104" spans="3:19" ht="15.5" x14ac:dyDescent="0.35">
      <c r="C104" t="s">
        <v>318</v>
      </c>
      <c r="D104" s="5">
        <v>100108000000</v>
      </c>
      <c r="E104" s="5">
        <v>109682000000</v>
      </c>
      <c r="F104" s="5">
        <v>104307000000</v>
      </c>
      <c r="G104" s="5">
        <v>117993000000</v>
      </c>
      <c r="I104" s="5">
        <v>109682000000</v>
      </c>
      <c r="J104" s="5">
        <v>112195000000</v>
      </c>
      <c r="K104" s="5">
        <v>104032000000</v>
      </c>
      <c r="L104" s="5">
        <v>44700000000</v>
      </c>
      <c r="M104" s="5">
        <v>34281000000</v>
      </c>
      <c r="N104" s="5">
        <v>52105000000</v>
      </c>
      <c r="O104" s="5">
        <v>80322000000</v>
      </c>
      <c r="P104" s="5">
        <v>68834000000</v>
      </c>
      <c r="Q104" s="5">
        <v>79835000000</v>
      </c>
      <c r="R104" s="5">
        <v>53677000000</v>
      </c>
      <c r="S104" s="5">
        <v>42531000000</v>
      </c>
    </row>
    <row r="105" spans="3:19" ht="15.5" x14ac:dyDescent="0.35">
      <c r="C105" t="s">
        <v>118</v>
      </c>
      <c r="D105" s="5">
        <v>38044000000</v>
      </c>
      <c r="E105" s="5">
        <v>27655000000</v>
      </c>
      <c r="F105" s="5">
        <v>36286000000</v>
      </c>
      <c r="G105" s="5">
        <v>36875000000</v>
      </c>
      <c r="I105" s="5">
        <v>27655000000</v>
      </c>
      <c r="J105" s="5">
        <v>21412000000</v>
      </c>
      <c r="K105" s="5">
        <v>62068000000</v>
      </c>
      <c r="L105" s="5">
        <v>36837000000</v>
      </c>
      <c r="M105" s="5">
        <v>35220000000</v>
      </c>
      <c r="N105" s="5">
        <v>25360000000</v>
      </c>
      <c r="O105" s="5">
        <v>29106000000</v>
      </c>
      <c r="P105" s="5">
        <v>22179000000</v>
      </c>
      <c r="Q105" s="5">
        <v>23089000000</v>
      </c>
      <c r="R105" s="5">
        <v>10388000000</v>
      </c>
      <c r="S105" s="5">
        <v>4805000000</v>
      </c>
    </row>
    <row r="106" spans="3:19" ht="15.5" x14ac:dyDescent="0.35">
      <c r="C106" t="s">
        <v>119</v>
      </c>
      <c r="D106" s="5">
        <v>88108000000</v>
      </c>
      <c r="E106" s="5">
        <v>86412000000</v>
      </c>
      <c r="F106" s="5">
        <v>80355000000</v>
      </c>
      <c r="G106" s="5">
        <v>70950000000</v>
      </c>
      <c r="I106" s="5">
        <v>86412000000</v>
      </c>
      <c r="J106" s="5">
        <v>67844000000</v>
      </c>
      <c r="K106" s="5">
        <v>64423000000</v>
      </c>
      <c r="L106" s="5">
        <v>61053000000</v>
      </c>
      <c r="M106" s="5">
        <v>58987000000</v>
      </c>
      <c r="N106" s="5">
        <v>31395000000</v>
      </c>
      <c r="O106" s="5">
        <v>35181000000</v>
      </c>
      <c r="P106" s="5">
        <v>32151000000</v>
      </c>
      <c r="Q106" s="5">
        <v>36019000000</v>
      </c>
      <c r="R106" s="5">
        <v>25785000000</v>
      </c>
      <c r="S106" s="5">
        <v>22872000000</v>
      </c>
    </row>
    <row r="107" spans="3:19" ht="15.5" x14ac:dyDescent="0.35">
      <c r="C107" t="s">
        <v>313</v>
      </c>
    </row>
    <row r="108" spans="3:19" ht="15.5" x14ac:dyDescent="0.35">
      <c r="C108" t="s">
        <v>314</v>
      </c>
      <c r="D108" s="5">
        <v>2592754000000</v>
      </c>
      <c r="E108" s="5">
        <v>2628707000000</v>
      </c>
      <c r="F108" s="5">
        <v>2617984000000</v>
      </c>
      <c r="G108" s="5">
        <v>2707514000000</v>
      </c>
      <c r="I108" s="5">
        <v>2628707000000</v>
      </c>
      <c r="J108" s="5">
        <v>2534363000000</v>
      </c>
      <c r="K108" s="5">
        <v>1869753000000</v>
      </c>
      <c r="L108" s="5">
        <v>1142182000000</v>
      </c>
      <c r="M108" s="5">
        <v>1445557000000</v>
      </c>
      <c r="N108" s="5">
        <v>1351515000000</v>
      </c>
      <c r="O108" s="5">
        <v>995658000000</v>
      </c>
      <c r="P108" s="5">
        <v>1287361000000</v>
      </c>
      <c r="Q108" s="5">
        <v>1211981000000</v>
      </c>
      <c r="R108" s="5">
        <v>1495348000000</v>
      </c>
      <c r="S108" s="5">
        <v>1617555000000</v>
      </c>
    </row>
    <row r="109" spans="3:19" ht="15.5" x14ac:dyDescent="0.35">
      <c r="C109" t="s">
        <v>765</v>
      </c>
      <c r="D109" s="5">
        <v>600378000000</v>
      </c>
      <c r="E109" s="5">
        <v>600127000000</v>
      </c>
      <c r="F109" s="5">
        <v>738937000000</v>
      </c>
      <c r="G109" s="5">
        <v>738518000000</v>
      </c>
      <c r="I109" s="5">
        <v>600127000000</v>
      </c>
      <c r="J109" s="5">
        <v>737695000000</v>
      </c>
      <c r="K109" s="5">
        <v>861098000000</v>
      </c>
      <c r="L109" s="5">
        <v>1166616000000</v>
      </c>
      <c r="M109" s="5">
        <v>779231000000</v>
      </c>
      <c r="N109" s="5">
        <v>518288000000</v>
      </c>
      <c r="O109" s="5">
        <v>501514000000</v>
      </c>
      <c r="P109" s="5">
        <v>702723000000</v>
      </c>
      <c r="Q109" s="5">
        <v>699888000000</v>
      </c>
      <c r="S109" s="5">
        <v>388096000000</v>
      </c>
    </row>
    <row r="110" spans="3:19" ht="15.5" x14ac:dyDescent="0.35">
      <c r="C110" t="s">
        <v>463</v>
      </c>
      <c r="D110" s="5">
        <v>157401000000</v>
      </c>
      <c r="E110" s="5">
        <v>182282000000</v>
      </c>
      <c r="F110" s="5">
        <v>192428000000</v>
      </c>
      <c r="G110" s="5">
        <v>169143000000</v>
      </c>
      <c r="I110" s="5">
        <v>182282000000</v>
      </c>
      <c r="J110" s="5">
        <v>172769000000</v>
      </c>
      <c r="K110" s="5">
        <v>170333000000</v>
      </c>
      <c r="L110" s="5">
        <v>207954000000</v>
      </c>
      <c r="M110" s="5">
        <v>204718000000</v>
      </c>
      <c r="N110" s="5">
        <v>104347000000</v>
      </c>
      <c r="O110" s="5">
        <v>132521000000</v>
      </c>
      <c r="P110" s="5">
        <v>86593000000</v>
      </c>
      <c r="Q110" s="5">
        <v>15824000000</v>
      </c>
      <c r="R110" s="5">
        <v>14487000000</v>
      </c>
      <c r="S110" s="5">
        <v>16493000000</v>
      </c>
    </row>
    <row r="111" spans="3:19" ht="15.5" x14ac:dyDescent="0.35">
      <c r="C111" t="s">
        <v>953</v>
      </c>
      <c r="D111" s="5">
        <v>1342000000</v>
      </c>
      <c r="E111" s="5">
        <v>1412000000</v>
      </c>
      <c r="F111" s="5">
        <v>1585000000</v>
      </c>
      <c r="G111" s="5">
        <v>1417000000</v>
      </c>
      <c r="I111" s="5">
        <v>1412000000</v>
      </c>
      <c r="J111" s="5">
        <v>1612000000</v>
      </c>
      <c r="K111" s="5">
        <v>4474000000</v>
      </c>
      <c r="L111" s="5">
        <v>1793000000</v>
      </c>
      <c r="M111" s="5">
        <v>326000000</v>
      </c>
      <c r="N111" s="5">
        <v>746000000</v>
      </c>
      <c r="O111" s="5">
        <v>1154000000</v>
      </c>
      <c r="P111" s="5">
        <v>2421000000</v>
      </c>
      <c r="Q111" s="5">
        <v>2637000000</v>
      </c>
      <c r="R111" s="5">
        <v>2111000000</v>
      </c>
      <c r="S111" s="5">
        <v>3804000000</v>
      </c>
    </row>
    <row r="112" spans="3:19" ht="15.5" x14ac:dyDescent="0.35">
      <c r="C112" t="s">
        <v>315</v>
      </c>
      <c r="D112" s="5">
        <v>400086000000</v>
      </c>
      <c r="E112" s="5">
        <v>372383000000</v>
      </c>
      <c r="F112" s="5">
        <v>195440000000</v>
      </c>
      <c r="G112" s="5">
        <v>158390000000</v>
      </c>
      <c r="I112" s="5">
        <v>372383000000</v>
      </c>
      <c r="J112" s="5">
        <v>183088000000</v>
      </c>
      <c r="K112" s="5">
        <v>506384000000</v>
      </c>
      <c r="L112" s="5">
        <v>325139000000</v>
      </c>
      <c r="M112" s="5">
        <v>812597000000</v>
      </c>
      <c r="N112" s="5">
        <v>572312000000</v>
      </c>
      <c r="O112" s="5">
        <v>901777000000</v>
      </c>
      <c r="P112" s="5">
        <v>330346000000</v>
      </c>
      <c r="Q112" s="5">
        <v>334195000000</v>
      </c>
      <c r="R112" s="5">
        <v>657518000000</v>
      </c>
      <c r="S112" s="5">
        <v>180699000000</v>
      </c>
    </row>
    <row r="113" spans="3:19" ht="15.5" x14ac:dyDescent="0.35">
      <c r="C113" t="s">
        <v>121</v>
      </c>
      <c r="D113" s="5">
        <v>3542827000000</v>
      </c>
      <c r="E113" s="5">
        <v>3607626000000</v>
      </c>
      <c r="F113" s="5">
        <v>3735553000000</v>
      </c>
      <c r="G113" s="5">
        <v>3802572000000</v>
      </c>
      <c r="I113" s="5">
        <v>3607626000000</v>
      </c>
      <c r="J113" s="5">
        <v>3640719000000</v>
      </c>
      <c r="K113" s="5">
        <v>3120887000000</v>
      </c>
      <c r="L113" s="5">
        <v>2702569000000</v>
      </c>
      <c r="M113" s="5">
        <v>2601687000000</v>
      </c>
      <c r="N113" s="5">
        <v>2124249000000</v>
      </c>
      <c r="O113" s="5">
        <v>1782705000000</v>
      </c>
      <c r="P113" s="5">
        <v>2202123000000</v>
      </c>
      <c r="Q113" s="5">
        <v>2030788000000</v>
      </c>
      <c r="R113" s="5">
        <v>1774171000000</v>
      </c>
      <c r="S113" s="5">
        <v>2284044000000</v>
      </c>
    </row>
    <row r="114" spans="3:19" ht="15.5" x14ac:dyDescent="0.35">
      <c r="C114" t="s">
        <v>122</v>
      </c>
      <c r="D114" s="5">
        <v>3542827000000</v>
      </c>
      <c r="E114" s="5">
        <v>3607626000000</v>
      </c>
      <c r="F114" s="5">
        <v>3735553000000</v>
      </c>
      <c r="G114" s="5">
        <v>3802572000000</v>
      </c>
      <c r="I114" s="5">
        <v>3607626000000</v>
      </c>
      <c r="J114" s="5">
        <v>3640719000000</v>
      </c>
      <c r="K114" s="5">
        <v>3120887000000</v>
      </c>
      <c r="L114" s="5">
        <v>2702569000000</v>
      </c>
      <c r="M114" s="5">
        <v>2601687000000</v>
      </c>
      <c r="N114" s="5">
        <v>2124249000000</v>
      </c>
      <c r="O114" s="5">
        <v>1782705000000</v>
      </c>
      <c r="P114" s="5">
        <v>2202123000000</v>
      </c>
      <c r="Q114" s="5">
        <v>2030788000000</v>
      </c>
      <c r="R114" s="5">
        <v>1774171000000</v>
      </c>
      <c r="S114" s="5">
        <v>2284044000000</v>
      </c>
    </row>
    <row r="115" spans="3:19" ht="15.5" x14ac:dyDescent="0.35">
      <c r="C115" t="s">
        <v>557</v>
      </c>
      <c r="D115" s="5">
        <v>3800000000</v>
      </c>
      <c r="E115" s="5">
        <v>3800000000</v>
      </c>
      <c r="F115" s="5">
        <v>3800000000</v>
      </c>
      <c r="G115" s="5">
        <v>3800000000</v>
      </c>
      <c r="I115" s="5">
        <v>3800000000</v>
      </c>
      <c r="J115" s="5">
        <v>3800000000</v>
      </c>
      <c r="K115" s="5">
        <v>3800000000</v>
      </c>
      <c r="Q115" s="5">
        <v>2098000000</v>
      </c>
      <c r="R115" s="5">
        <v>7500000000</v>
      </c>
      <c r="S115" s="5">
        <v>13240000000</v>
      </c>
    </row>
    <row r="116" spans="3:19" ht="15.5" x14ac:dyDescent="0.35">
      <c r="C116" t="s">
        <v>347</v>
      </c>
      <c r="D116" s="5">
        <v>132459000000</v>
      </c>
      <c r="E116" s="5">
        <v>133604000000</v>
      </c>
      <c r="F116" s="5">
        <v>125588000000</v>
      </c>
      <c r="G116" s="5">
        <v>125942000000</v>
      </c>
      <c r="I116" s="5">
        <v>133604000000</v>
      </c>
      <c r="J116" s="5">
        <v>138415000000</v>
      </c>
      <c r="K116" s="5">
        <v>159198000000</v>
      </c>
      <c r="L116" s="5">
        <v>125798000000</v>
      </c>
      <c r="M116" s="5">
        <v>104963000000</v>
      </c>
      <c r="N116" s="5">
        <v>63793000000</v>
      </c>
      <c r="O116" s="5">
        <v>68718000000</v>
      </c>
      <c r="P116" s="5">
        <v>54244000000</v>
      </c>
      <c r="Q116" s="5">
        <v>40233000000</v>
      </c>
      <c r="R116" s="5">
        <v>211094000000</v>
      </c>
      <c r="S116" s="5">
        <v>199599000000</v>
      </c>
    </row>
    <row r="117" spans="3:19" ht="15.5" x14ac:dyDescent="0.35">
      <c r="C117" t="s">
        <v>316</v>
      </c>
    </row>
    <row r="118" spans="3:19" ht="15.5" x14ac:dyDescent="0.35">
      <c r="C118" t="s">
        <v>317</v>
      </c>
      <c r="D118" s="5">
        <v>3351875000000</v>
      </c>
      <c r="E118" s="5">
        <v>3412528000000</v>
      </c>
      <c r="F118" s="5">
        <v>3550934000000</v>
      </c>
      <c r="G118" s="5">
        <v>3616592000000</v>
      </c>
      <c r="I118" s="5">
        <v>3412528000000</v>
      </c>
      <c r="J118" s="5">
        <v>3446439000000</v>
      </c>
      <c r="K118" s="5">
        <v>2905658000000</v>
      </c>
      <c r="L118" s="5">
        <v>2518545000000</v>
      </c>
      <c r="M118" s="5">
        <v>2429832000000</v>
      </c>
      <c r="N118" s="5">
        <v>1974896000000</v>
      </c>
      <c r="O118" s="5">
        <v>1630847000000</v>
      </c>
      <c r="P118" s="5">
        <v>2079098000000</v>
      </c>
      <c r="Q118" s="5">
        <v>1930330000000</v>
      </c>
      <c r="R118" s="5">
        <v>1511946000000</v>
      </c>
      <c r="S118" s="5">
        <v>2025948000000</v>
      </c>
    </row>
    <row r="119" spans="3:19" ht="15.5" x14ac:dyDescent="0.35">
      <c r="C119" t="s">
        <v>127</v>
      </c>
      <c r="D119" s="5">
        <v>4578042000000</v>
      </c>
      <c r="E119" s="5">
        <v>4612426000000</v>
      </c>
      <c r="F119" s="5">
        <v>4369219000000</v>
      </c>
      <c r="G119" s="5">
        <v>4434065000000</v>
      </c>
      <c r="I119" s="5">
        <v>4612426000000</v>
      </c>
      <c r="J119" s="5">
        <v>4221635000000</v>
      </c>
      <c r="K119" s="5">
        <v>4069613000000</v>
      </c>
      <c r="L119" s="5">
        <v>4346015000000</v>
      </c>
      <c r="M119" s="5">
        <v>4581674000000</v>
      </c>
      <c r="N119" s="5">
        <v>3739317000000</v>
      </c>
      <c r="O119" s="5">
        <v>3721416000000</v>
      </c>
      <c r="P119" s="5">
        <v>3499963000000</v>
      </c>
      <c r="Q119" s="5">
        <v>3045533000000</v>
      </c>
      <c r="R119" s="5">
        <v>3086882000000</v>
      </c>
      <c r="S119" s="5">
        <v>3238681000000</v>
      </c>
    </row>
    <row r="120" spans="3:19" ht="15.5" x14ac:dyDescent="0.35">
      <c r="C120" t="s">
        <v>128</v>
      </c>
    </row>
    <row r="121" spans="3:19" ht="15.5" x14ac:dyDescent="0.35">
      <c r="C121" t="s">
        <v>129</v>
      </c>
      <c r="D121" s="5">
        <v>1533330000000</v>
      </c>
      <c r="E121" s="5">
        <v>1533330000000</v>
      </c>
      <c r="F121" s="5">
        <v>1533330000000</v>
      </c>
      <c r="G121" s="5">
        <v>1533330000000</v>
      </c>
      <c r="I121" s="5">
        <v>1533330000000</v>
      </c>
      <c r="J121" s="5">
        <v>1533330000000</v>
      </c>
      <c r="K121" s="5">
        <v>1533330000000</v>
      </c>
      <c r="L121" s="5">
        <v>1533330000000</v>
      </c>
      <c r="M121" s="5">
        <v>1533330000000</v>
      </c>
      <c r="N121" s="5">
        <v>1533330000000</v>
      </c>
      <c r="O121" s="5">
        <v>1533330000000</v>
      </c>
      <c r="P121" s="5">
        <v>1533330000000</v>
      </c>
      <c r="Q121" s="5">
        <v>1533330000000</v>
      </c>
      <c r="R121" s="5">
        <v>1533330000000</v>
      </c>
      <c r="S121" s="5">
        <v>997000000000</v>
      </c>
    </row>
    <row r="122" spans="3:19" ht="15.5" x14ac:dyDescent="0.35">
      <c r="C122" t="s">
        <v>130</v>
      </c>
      <c r="D122" s="5">
        <v>370021000000</v>
      </c>
      <c r="E122" s="5">
        <v>370021000000</v>
      </c>
      <c r="F122" s="5">
        <v>370021000000</v>
      </c>
      <c r="G122" s="5">
        <v>370021000000</v>
      </c>
      <c r="I122" s="5">
        <v>370021000000</v>
      </c>
      <c r="J122" s="5">
        <v>370021000000</v>
      </c>
      <c r="K122" s="5">
        <v>370021000000</v>
      </c>
      <c r="L122" s="5">
        <v>352673000000</v>
      </c>
      <c r="M122" s="5">
        <v>350437000000</v>
      </c>
      <c r="N122" s="5">
        <v>350437000000</v>
      </c>
      <c r="O122" s="5">
        <v>368037000000</v>
      </c>
      <c r="P122" s="5">
        <v>368037000000</v>
      </c>
      <c r="Q122" s="5">
        <v>448977000000</v>
      </c>
      <c r="R122" s="5">
        <v>448977000000</v>
      </c>
      <c r="S122" s="5">
        <v>20981000000</v>
      </c>
    </row>
    <row r="123" spans="3:19" ht="15.5" x14ac:dyDescent="0.35">
      <c r="C123" t="s">
        <v>131</v>
      </c>
      <c r="D123" s="5">
        <v>946115000000</v>
      </c>
      <c r="E123" s="5">
        <v>910916000000</v>
      </c>
      <c r="F123" s="5">
        <v>913145000000</v>
      </c>
      <c r="G123" s="5">
        <v>875147000000</v>
      </c>
      <c r="I123" s="5">
        <v>910916000000</v>
      </c>
      <c r="J123" s="5">
        <v>878789000000</v>
      </c>
      <c r="K123" s="5">
        <v>806962000000</v>
      </c>
      <c r="L123" s="5">
        <v>702424000000</v>
      </c>
      <c r="M123" s="5">
        <v>633600000000</v>
      </c>
      <c r="N123" s="5">
        <v>439005000000</v>
      </c>
      <c r="O123" s="5">
        <v>342593000000</v>
      </c>
      <c r="P123" s="5">
        <v>251589000000</v>
      </c>
      <c r="Q123" s="5">
        <v>151857000000</v>
      </c>
      <c r="R123" s="5">
        <v>66288000000</v>
      </c>
      <c r="S123" s="5">
        <v>11398000000</v>
      </c>
    </row>
    <row r="124" spans="3:19" ht="15.5" x14ac:dyDescent="0.35">
      <c r="C124" t="s">
        <v>132</v>
      </c>
      <c r="D124" s="5">
        <v>45000000000</v>
      </c>
      <c r="E124" s="5">
        <v>45000000000</v>
      </c>
      <c r="F124" s="5">
        <v>45000000000</v>
      </c>
      <c r="G124" s="5">
        <v>45000000000</v>
      </c>
      <c r="I124" s="5">
        <v>45000000000</v>
      </c>
      <c r="J124" s="5">
        <v>40000000000</v>
      </c>
      <c r="K124" s="5">
        <v>35000000000</v>
      </c>
      <c r="L124" s="5">
        <v>30000000000</v>
      </c>
      <c r="M124" s="5">
        <v>25000000000</v>
      </c>
    </row>
    <row r="125" spans="3:19" ht="15.5" x14ac:dyDescent="0.35">
      <c r="C125" t="s">
        <v>133</v>
      </c>
      <c r="D125" s="5">
        <v>901115000000</v>
      </c>
      <c r="E125" s="5">
        <v>865916000000</v>
      </c>
      <c r="F125" s="5">
        <v>868145000000</v>
      </c>
      <c r="G125" s="5">
        <v>830147000000</v>
      </c>
      <c r="I125" s="5">
        <v>865916000000</v>
      </c>
      <c r="J125" s="5">
        <v>838789000000</v>
      </c>
      <c r="K125" s="5">
        <v>771962000000</v>
      </c>
      <c r="L125" s="5">
        <v>672424000000</v>
      </c>
      <c r="M125" s="5">
        <v>608600000000</v>
      </c>
    </row>
    <row r="126" spans="3:19" ht="15.5" x14ac:dyDescent="0.35">
      <c r="C126" t="s">
        <v>134</v>
      </c>
      <c r="D126" s="5">
        <v>946115000000</v>
      </c>
      <c r="E126" s="5">
        <v>910916000000</v>
      </c>
      <c r="F126" s="5">
        <v>913145000000</v>
      </c>
      <c r="G126" s="5">
        <v>875147000000</v>
      </c>
      <c r="I126" s="5">
        <v>910916000000</v>
      </c>
      <c r="J126" s="5">
        <v>878789000000</v>
      </c>
      <c r="K126" s="5">
        <v>806962000000</v>
      </c>
      <c r="L126" s="5">
        <v>702424000000</v>
      </c>
      <c r="M126" s="5">
        <v>633600000000</v>
      </c>
      <c r="N126" s="5">
        <v>439005000000</v>
      </c>
      <c r="O126" s="5">
        <v>342593000000</v>
      </c>
      <c r="P126" s="5">
        <v>251589000000</v>
      </c>
      <c r="Q126" s="5">
        <v>151857000000</v>
      </c>
      <c r="R126" s="5">
        <v>66288000000</v>
      </c>
      <c r="S126" s="5">
        <v>11398000000</v>
      </c>
    </row>
    <row r="127" spans="3:19" ht="15.5" x14ac:dyDescent="0.35">
      <c r="C127" t="s">
        <v>135</v>
      </c>
      <c r="D127" s="5">
        <v>91787000000</v>
      </c>
      <c r="E127" s="5">
        <v>91254000000</v>
      </c>
      <c r="F127" s="5">
        <v>90717000000</v>
      </c>
      <c r="G127" s="5">
        <v>89060000000</v>
      </c>
      <c r="I127" s="5">
        <v>91254000000</v>
      </c>
      <c r="J127" s="5">
        <v>89481000000</v>
      </c>
      <c r="K127" s="5">
        <v>88101000000</v>
      </c>
      <c r="L127" s="5">
        <v>64521000000</v>
      </c>
      <c r="M127" s="5">
        <v>59865000000</v>
      </c>
      <c r="N127" s="5">
        <v>56531000000</v>
      </c>
      <c r="O127" s="5">
        <v>58518000000</v>
      </c>
      <c r="P127" s="5">
        <v>60760000000</v>
      </c>
      <c r="Q127" s="5">
        <v>293295000000</v>
      </c>
      <c r="R127" s="5">
        <v>226046000000</v>
      </c>
      <c r="S127" s="5">
        <v>205461000000</v>
      </c>
    </row>
    <row r="128" spans="3:19" ht="15.5" x14ac:dyDescent="0.35">
      <c r="C128" t="s">
        <v>9</v>
      </c>
      <c r="D128" s="5">
        <v>3882951000000</v>
      </c>
      <c r="E128" s="5">
        <v>3847219000000</v>
      </c>
      <c r="F128" s="5">
        <v>3819142000000</v>
      </c>
      <c r="G128" s="5">
        <v>3779487000000</v>
      </c>
      <c r="I128" s="5">
        <v>3847219000000</v>
      </c>
      <c r="J128" s="5">
        <v>3783550000000</v>
      </c>
      <c r="K128" s="5">
        <v>3728146000000</v>
      </c>
      <c r="L128" s="5">
        <v>3695974000000</v>
      </c>
      <c r="M128" s="5">
        <v>3582925000000</v>
      </c>
      <c r="N128" s="5">
        <v>3382141000000</v>
      </c>
      <c r="O128" s="5">
        <v>3300466000000</v>
      </c>
      <c r="P128" s="5">
        <v>3147792000000</v>
      </c>
      <c r="Q128" s="5">
        <v>3358010000000</v>
      </c>
      <c r="R128" s="5">
        <v>2760840000000</v>
      </c>
      <c r="S128" s="5">
        <v>1714770000000</v>
      </c>
    </row>
    <row r="129" spans="2:19" ht="15.5" x14ac:dyDescent="0.35">
      <c r="C129" t="s">
        <v>136</v>
      </c>
      <c r="D129" s="5">
        <v>8460993000000</v>
      </c>
      <c r="E129" s="5">
        <v>8459645000000</v>
      </c>
      <c r="F129" s="5">
        <v>8188361000000</v>
      </c>
      <c r="G129" s="5">
        <v>8213552000000</v>
      </c>
      <c r="I129" s="5">
        <v>8459645000000</v>
      </c>
      <c r="J129" s="5">
        <v>8005185000000</v>
      </c>
      <c r="K129" s="5">
        <v>7797759000000</v>
      </c>
      <c r="L129" s="5">
        <v>8041989000000</v>
      </c>
      <c r="M129" s="5">
        <v>8164599000000</v>
      </c>
      <c r="N129" s="5">
        <v>7121458000000</v>
      </c>
      <c r="O129" s="5">
        <v>7021882000000</v>
      </c>
      <c r="P129" s="5">
        <v>6647755000000</v>
      </c>
      <c r="Q129" s="5">
        <v>6403543000000</v>
      </c>
      <c r="R129" s="5">
        <v>5847722000000</v>
      </c>
      <c r="S129" s="5">
        <v>4953451000000</v>
      </c>
    </row>
    <row r="130" spans="2:19" ht="15.5" x14ac:dyDescent="0.35">
      <c r="C130" t="s">
        <v>137</v>
      </c>
      <c r="D130" s="5">
        <v>3066660000</v>
      </c>
      <c r="E130" s="5">
        <v>3066660000</v>
      </c>
      <c r="F130" s="5">
        <v>3066660000</v>
      </c>
      <c r="G130" s="5">
        <v>3066660000</v>
      </c>
      <c r="I130" s="5">
        <v>3066660000</v>
      </c>
      <c r="J130" s="5">
        <v>3066660000</v>
      </c>
      <c r="K130" s="5">
        <v>3066660000</v>
      </c>
      <c r="L130" s="5">
        <v>3066660000</v>
      </c>
      <c r="M130" s="5">
        <v>3066660000</v>
      </c>
      <c r="N130" s="5">
        <v>3066660000</v>
      </c>
      <c r="O130" s="5">
        <v>3066660000</v>
      </c>
      <c r="P130" s="5">
        <v>3066660000</v>
      </c>
      <c r="Q130" s="5">
        <v>3066660000</v>
      </c>
      <c r="R130" s="5">
        <v>3066660000</v>
      </c>
      <c r="S130" s="5">
        <v>997000</v>
      </c>
    </row>
    <row r="132" spans="2:19" ht="15.5" x14ac:dyDescent="0.35">
      <c r="B132" t="s">
        <v>138</v>
      </c>
      <c r="C132" t="s">
        <v>139</v>
      </c>
      <c r="D132" s="5">
        <v>57456000000</v>
      </c>
      <c r="E132" s="5">
        <v>124689000000</v>
      </c>
      <c r="F132" s="5">
        <v>188481000000</v>
      </c>
      <c r="G132" s="5">
        <v>100879000000</v>
      </c>
      <c r="I132" s="5">
        <v>451376000000</v>
      </c>
      <c r="J132" s="5">
        <v>273248000000</v>
      </c>
      <c r="K132" s="5">
        <v>659194000000</v>
      </c>
      <c r="L132" s="5">
        <v>522544000000</v>
      </c>
      <c r="M132" s="5">
        <v>605946000000</v>
      </c>
      <c r="N132" s="5">
        <v>364251000000</v>
      </c>
      <c r="O132" s="5">
        <v>415975000000</v>
      </c>
      <c r="P132" s="5">
        <v>311207000000</v>
      </c>
      <c r="Q132" s="5">
        <v>213726000000</v>
      </c>
      <c r="R132" s="5">
        <v>129110000000</v>
      </c>
      <c r="S132" s="5">
        <v>3285000000</v>
      </c>
    </row>
    <row r="133" spans="2:19" ht="15.5" x14ac:dyDescent="0.35">
      <c r="C133" t="s">
        <v>319</v>
      </c>
      <c r="D133" s="5">
        <v>771394000000</v>
      </c>
      <c r="E133" s="5">
        <v>670959000000</v>
      </c>
      <c r="F133" s="5">
        <v>847254000000</v>
      </c>
      <c r="G133" s="5">
        <v>854440000000</v>
      </c>
      <c r="I133" s="5">
        <v>2954272000000</v>
      </c>
      <c r="J133" s="5">
        <v>2908230000000</v>
      </c>
      <c r="K133" s="5">
        <v>3151207000000</v>
      </c>
      <c r="L133" s="5">
        <v>2821993000000</v>
      </c>
      <c r="M133" s="5">
        <v>2927568000000</v>
      </c>
      <c r="N133" s="5">
        <v>2354849000000</v>
      </c>
      <c r="O133" s="5">
        <v>2392136000000</v>
      </c>
      <c r="P133" s="5">
        <v>2212457000000</v>
      </c>
      <c r="Q133" s="5">
        <v>1874401000000</v>
      </c>
      <c r="R133" s="5">
        <v>1803523000000</v>
      </c>
      <c r="S133" s="5">
        <v>1425688000000</v>
      </c>
    </row>
    <row r="134" spans="2:19" ht="15.5" x14ac:dyDescent="0.35">
      <c r="C134" t="s">
        <v>1272</v>
      </c>
    </row>
    <row r="135" spans="2:19" ht="15.5" x14ac:dyDescent="0.35">
      <c r="C135" t="s">
        <v>1273</v>
      </c>
      <c r="D135" s="5">
        <v>-550507000000</v>
      </c>
      <c r="E135" s="5">
        <v>-421659000000</v>
      </c>
      <c r="F135" s="5">
        <v>-499543000000</v>
      </c>
      <c r="G135" s="5">
        <v>-616426000000</v>
      </c>
      <c r="I135" s="5">
        <v>-1922536000000</v>
      </c>
      <c r="J135" s="5">
        <v>-2005277000000</v>
      </c>
      <c r="K135" s="5">
        <v>-1813875000000</v>
      </c>
      <c r="L135" s="5">
        <v>-1689756000000</v>
      </c>
      <c r="M135" s="5">
        <v>-1750174000000</v>
      </c>
      <c r="N135" s="5">
        <v>-1454757000000</v>
      </c>
      <c r="O135" s="5">
        <v>-1443105000000</v>
      </c>
      <c r="P135" s="5">
        <v>-1407467000000</v>
      </c>
      <c r="Q135" s="5">
        <v>-1191166000000</v>
      </c>
      <c r="R135" s="5">
        <v>-1226202000000</v>
      </c>
      <c r="S135" s="5">
        <v>-1065531000000</v>
      </c>
    </row>
    <row r="136" spans="2:19" ht="15.5" x14ac:dyDescent="0.35">
      <c r="C136" t="s">
        <v>1274</v>
      </c>
      <c r="D136" s="5">
        <v>-72755000000</v>
      </c>
      <c r="E136" s="5">
        <v>-68724000000</v>
      </c>
      <c r="F136" s="5">
        <v>-70726000000</v>
      </c>
      <c r="G136" s="5">
        <v>-65934000000</v>
      </c>
      <c r="I136" s="5">
        <v>-286982000000</v>
      </c>
      <c r="J136" s="5">
        <v>-298995000000</v>
      </c>
      <c r="K136" s="5">
        <v>-337384000000</v>
      </c>
      <c r="L136" s="5">
        <v>-284120000000</v>
      </c>
      <c r="M136" s="5">
        <v>-255961000000</v>
      </c>
      <c r="N136" s="5">
        <v>-249924000000</v>
      </c>
      <c r="O136" s="5">
        <v>-251717000000</v>
      </c>
      <c r="P136" s="5">
        <v>-236459000000</v>
      </c>
      <c r="Q136" s="5">
        <v>-218296000000</v>
      </c>
      <c r="R136" s="5">
        <v>-179078000000</v>
      </c>
      <c r="S136" s="5">
        <v>-145555000000</v>
      </c>
    </row>
    <row r="137" spans="2:19" ht="15.5" x14ac:dyDescent="0.35">
      <c r="C137" t="s">
        <v>433</v>
      </c>
      <c r="D137" s="5">
        <v>-623262000000</v>
      </c>
      <c r="E137" s="5">
        <v>-490383000000</v>
      </c>
      <c r="F137" s="5">
        <v>-570269000000</v>
      </c>
      <c r="G137" s="5">
        <v>-682360000000</v>
      </c>
      <c r="I137" s="5">
        <v>-2209518000000</v>
      </c>
      <c r="J137" s="5">
        <v>-2304272000000</v>
      </c>
      <c r="K137" s="5">
        <v>-2151259000000</v>
      </c>
      <c r="L137" s="5">
        <v>-1973876000000</v>
      </c>
      <c r="M137" s="5">
        <v>-2006135000000</v>
      </c>
      <c r="N137" s="5">
        <v>-1704681000000</v>
      </c>
      <c r="O137" s="5">
        <v>-1694822000000</v>
      </c>
      <c r="P137" s="5">
        <v>-1643926000000</v>
      </c>
      <c r="Q137" s="5">
        <v>-1409462000000</v>
      </c>
      <c r="R137" s="5">
        <v>-1405280000000</v>
      </c>
      <c r="S137" s="5">
        <v>-1211086000000</v>
      </c>
    </row>
    <row r="138" spans="2:19" ht="15.5" x14ac:dyDescent="0.35">
      <c r="C138" t="s">
        <v>1275</v>
      </c>
      <c r="D138" s="5">
        <v>-25518000000</v>
      </c>
      <c r="E138" s="5">
        <v>455000000</v>
      </c>
      <c r="F138" s="5">
        <v>-14946000000</v>
      </c>
      <c r="G138" s="5">
        <v>-8124000000</v>
      </c>
      <c r="I138" s="5">
        <v>-28189000000</v>
      </c>
      <c r="J138" s="5">
        <v>-58196000000</v>
      </c>
      <c r="K138" s="5">
        <v>-47982000000</v>
      </c>
      <c r="L138" s="5">
        <v>-39485000000</v>
      </c>
      <c r="M138" s="5">
        <v>-18828000000</v>
      </c>
      <c r="N138" s="5">
        <v>-18322000000</v>
      </c>
      <c r="O138" s="5">
        <v>-22018000000</v>
      </c>
      <c r="P138" s="5">
        <v>-19101000000</v>
      </c>
      <c r="Q138" s="5">
        <v>-17013000000</v>
      </c>
      <c r="R138" s="5">
        <v>-15316000000</v>
      </c>
      <c r="S138" s="5">
        <v>-19468000000</v>
      </c>
    </row>
    <row r="139" spans="2:19" ht="15.5" x14ac:dyDescent="0.35">
      <c r="C139" t="s">
        <v>422</v>
      </c>
      <c r="E139" s="5">
        <v>-1000000</v>
      </c>
      <c r="G139" s="5">
        <v>13206000000</v>
      </c>
      <c r="I139" s="5">
        <v>13205000000</v>
      </c>
      <c r="J139" s="5">
        <v>12143000000</v>
      </c>
      <c r="K139" s="5">
        <v>7008000000</v>
      </c>
      <c r="L139" s="5">
        <v>6740000000</v>
      </c>
      <c r="M139" s="5">
        <v>94000000</v>
      </c>
      <c r="N139" s="5">
        <v>546000000</v>
      </c>
    </row>
    <row r="140" spans="2:19" ht="15.5" x14ac:dyDescent="0.35">
      <c r="C140" t="s">
        <v>772</v>
      </c>
      <c r="D140" s="5">
        <v>5260000000</v>
      </c>
      <c r="E140" s="5">
        <v>3298000000</v>
      </c>
      <c r="F140" s="5">
        <v>3773000000</v>
      </c>
      <c r="G140" s="5">
        <v>4003000000</v>
      </c>
      <c r="I140" s="5">
        <v>15165000000</v>
      </c>
      <c r="J140" s="5">
        <v>23074000000</v>
      </c>
      <c r="K140" s="5">
        <v>17559000000</v>
      </c>
      <c r="L140" s="5">
        <v>42384000000</v>
      </c>
      <c r="M140" s="5">
        <v>44051000000</v>
      </c>
      <c r="N140" s="5">
        <v>79721000000</v>
      </c>
      <c r="O140" s="5">
        <v>63173000000</v>
      </c>
      <c r="P140" s="5">
        <v>53350000000</v>
      </c>
      <c r="Q140" s="5">
        <v>39893000000</v>
      </c>
      <c r="R140" s="5">
        <v>11718000000</v>
      </c>
      <c r="S140" s="5">
        <v>5656000000</v>
      </c>
    </row>
    <row r="141" spans="2:19" ht="15.5" x14ac:dyDescent="0.35">
      <c r="C141" t="s">
        <v>156</v>
      </c>
      <c r="D141" s="5">
        <v>-70418000000</v>
      </c>
      <c r="E141" s="5">
        <v>-59639000000</v>
      </c>
      <c r="F141" s="5">
        <v>-77331000000</v>
      </c>
      <c r="G141" s="5">
        <v>-80286000000</v>
      </c>
      <c r="I141" s="5">
        <v>-293559000000</v>
      </c>
      <c r="J141" s="5">
        <v>-307731000000</v>
      </c>
      <c r="K141" s="5">
        <v>-317339000000</v>
      </c>
      <c r="L141" s="5">
        <v>-324164000000</v>
      </c>
      <c r="M141" s="5">
        <v>-341489000000</v>
      </c>
      <c r="N141" s="5">
        <v>-351215000000</v>
      </c>
      <c r="O141" s="5">
        <v>-324030000000</v>
      </c>
      <c r="P141" s="5">
        <v>-286106000000</v>
      </c>
      <c r="Q141" s="5">
        <v>-272736000000</v>
      </c>
      <c r="R141" s="5">
        <v>-276087000000</v>
      </c>
      <c r="S141" s="5">
        <v>-200732000000</v>
      </c>
    </row>
    <row r="142" spans="2:19" ht="15.5" x14ac:dyDescent="0.35">
      <c r="C142" t="s">
        <v>843</v>
      </c>
      <c r="L142" s="5">
        <v>-11048000000</v>
      </c>
      <c r="M142" s="5">
        <v>685000000</v>
      </c>
      <c r="N142" s="5">
        <v>3353000000</v>
      </c>
      <c r="O142" s="5">
        <v>1536000000</v>
      </c>
      <c r="P142" s="5">
        <v>-5467000000</v>
      </c>
      <c r="Q142" s="5">
        <v>-1357000000</v>
      </c>
      <c r="R142" s="5">
        <v>10552000000</v>
      </c>
      <c r="S142" s="5">
        <v>3227000000</v>
      </c>
    </row>
    <row r="143" spans="2:19" ht="15.5" x14ac:dyDescent="0.35">
      <c r="C143" t="s">
        <v>159</v>
      </c>
      <c r="D143" s="5">
        <v>-32202000000</v>
      </c>
      <c r="E143" s="5">
        <v>219322000000</v>
      </c>
      <c r="F143" s="5">
        <v>-113335000000</v>
      </c>
      <c r="G143" s="5">
        <v>61406000000</v>
      </c>
      <c r="I143" s="5">
        <v>209088000000</v>
      </c>
      <c r="J143" s="5">
        <v>82665000000</v>
      </c>
      <c r="K143" s="5">
        <v>-397675000000</v>
      </c>
      <c r="L143" s="5">
        <v>-421889000000</v>
      </c>
      <c r="M143" s="5">
        <v>570388000000</v>
      </c>
      <c r="N143" s="5">
        <v>39503000000</v>
      </c>
      <c r="O143" s="5">
        <v>20630000000</v>
      </c>
      <c r="P143" s="5">
        <v>259233000000</v>
      </c>
      <c r="Q143" s="5">
        <v>39374000000</v>
      </c>
      <c r="R143" s="5">
        <v>816423000000</v>
      </c>
      <c r="S143" s="5">
        <v>626470000000</v>
      </c>
    </row>
    <row r="144" spans="2:19" ht="15.5" x14ac:dyDescent="0.35">
      <c r="C144" t="s">
        <v>160</v>
      </c>
      <c r="D144" s="5">
        <v>-59006000000</v>
      </c>
      <c r="E144" s="5">
        <v>-50367000000</v>
      </c>
      <c r="F144" s="5">
        <v>-99813000000</v>
      </c>
      <c r="G144" s="5">
        <v>-120193000000</v>
      </c>
      <c r="I144" s="5">
        <v>-367946000000</v>
      </c>
      <c r="J144" s="5">
        <v>-546209000000</v>
      </c>
      <c r="K144" s="5">
        <v>-323869000000</v>
      </c>
      <c r="L144" s="5">
        <v>-272842000000</v>
      </c>
      <c r="M144" s="5">
        <v>-772404000000</v>
      </c>
      <c r="N144" s="5">
        <v>-278108000000</v>
      </c>
      <c r="O144" s="5">
        <v>-441559000000</v>
      </c>
      <c r="P144" s="5">
        <v>-630319000000</v>
      </c>
      <c r="Q144" s="5">
        <v>-299130000000</v>
      </c>
      <c r="R144" s="5">
        <v>-736676000000</v>
      </c>
      <c r="S144" s="5">
        <v>-670276000000</v>
      </c>
    </row>
    <row r="145" spans="3:19" ht="15.5" x14ac:dyDescent="0.35">
      <c r="C145" t="s">
        <v>593</v>
      </c>
      <c r="D145" s="5">
        <v>-28052000000</v>
      </c>
      <c r="E145" s="5">
        <v>2512000000</v>
      </c>
      <c r="F145" s="5">
        <v>20445000000</v>
      </c>
      <c r="G145" s="5">
        <v>-40260000000</v>
      </c>
      <c r="I145" s="5">
        <v>-63510000000</v>
      </c>
      <c r="J145" s="5">
        <v>-78431000000</v>
      </c>
      <c r="K145" s="5">
        <v>-80938000000</v>
      </c>
      <c r="L145" s="5">
        <v>-47746000000</v>
      </c>
      <c r="M145" s="5">
        <v>-13947000000</v>
      </c>
      <c r="N145" s="5">
        <v>-29884000000</v>
      </c>
      <c r="O145" s="5">
        <v>-81068000000</v>
      </c>
      <c r="P145" s="5">
        <v>-44317000000</v>
      </c>
      <c r="Q145" s="5">
        <v>-79208000000</v>
      </c>
      <c r="R145" s="5">
        <v>-34539000000</v>
      </c>
      <c r="S145" s="5">
        <v>-143371000000</v>
      </c>
    </row>
    <row r="146" spans="3:19" ht="15.5" x14ac:dyDescent="0.35">
      <c r="C146" t="s">
        <v>509</v>
      </c>
      <c r="E146" s="5">
        <v>475000000</v>
      </c>
      <c r="F146" s="5">
        <v>-475000000</v>
      </c>
      <c r="K146" s="5">
        <v>39675000000</v>
      </c>
      <c r="L146" s="5">
        <v>-30381000000</v>
      </c>
      <c r="N146" s="5">
        <v>80000000000</v>
      </c>
      <c r="R146" s="5">
        <v>-80000000000</v>
      </c>
    </row>
    <row r="147" spans="3:19" ht="15.5" x14ac:dyDescent="0.35">
      <c r="C147" t="s">
        <v>1276</v>
      </c>
      <c r="E147" s="5">
        <v>-543000000</v>
      </c>
      <c r="I147" s="5">
        <v>-543000000</v>
      </c>
      <c r="L147" s="5">
        <v>12991000000</v>
      </c>
    </row>
    <row r="148" spans="3:19" ht="15.5" x14ac:dyDescent="0.35">
      <c r="C148" t="s">
        <v>606</v>
      </c>
      <c r="L148" s="5">
        <v>88000000</v>
      </c>
    </row>
    <row r="149" spans="3:19" ht="15.5" x14ac:dyDescent="0.35">
      <c r="C149" t="s">
        <v>780</v>
      </c>
      <c r="D149" s="5">
        <v>534000000</v>
      </c>
      <c r="E149" s="5">
        <v>65639000000</v>
      </c>
      <c r="F149" s="5">
        <v>7905000000</v>
      </c>
      <c r="G149" s="5">
        <v>4126000000</v>
      </c>
      <c r="I149" s="5">
        <v>78767000000</v>
      </c>
      <c r="J149" s="5">
        <v>44100000000</v>
      </c>
      <c r="K149" s="5">
        <v>27061000000</v>
      </c>
      <c r="L149" s="5">
        <v>71157000000</v>
      </c>
      <c r="M149" s="5">
        <v>71683000000</v>
      </c>
      <c r="N149" s="5">
        <v>31437000000</v>
      </c>
      <c r="O149" s="5">
        <v>96102000000</v>
      </c>
      <c r="P149" s="5">
        <v>122130000000</v>
      </c>
      <c r="Q149" s="5">
        <v>16381000000</v>
      </c>
      <c r="R149" s="5">
        <v>13037000000</v>
      </c>
      <c r="S149" s="5">
        <v>60515000000</v>
      </c>
    </row>
    <row r="150" spans="3:19" ht="15.5" x14ac:dyDescent="0.35">
      <c r="C150" t="s">
        <v>161</v>
      </c>
      <c r="D150" s="5">
        <v>-30618000000</v>
      </c>
      <c r="E150" s="5">
        <v>-99546000000</v>
      </c>
      <c r="F150" s="5">
        <v>-127688000000</v>
      </c>
      <c r="G150" s="5">
        <v>-84059000000</v>
      </c>
      <c r="I150" s="5">
        <v>-363756000000</v>
      </c>
      <c r="J150" s="5">
        <v>-506647000000</v>
      </c>
      <c r="K150" s="5">
        <v>-309667000000</v>
      </c>
      <c r="L150" s="5">
        <v>-289619000000</v>
      </c>
      <c r="M150" s="5">
        <v>-935869000000</v>
      </c>
      <c r="N150" s="5">
        <v>-241669000000</v>
      </c>
      <c r="O150" s="5">
        <v>-378833000000</v>
      </c>
      <c r="P150" s="5">
        <v>-284962000000</v>
      </c>
      <c r="Q150" s="5">
        <v>-296143000000</v>
      </c>
      <c r="R150" s="5">
        <v>-524152000000</v>
      </c>
      <c r="S150" s="5">
        <v>-563070000000</v>
      </c>
    </row>
    <row r="151" spans="3:19" ht="15.5" x14ac:dyDescent="0.35">
      <c r="C151" t="s">
        <v>1277</v>
      </c>
      <c r="P151" s="5">
        <v>-328680000000</v>
      </c>
    </row>
    <row r="152" spans="3:19" ht="15.5" x14ac:dyDescent="0.35">
      <c r="C152" t="s">
        <v>436</v>
      </c>
      <c r="D152" s="5">
        <v>-870000000</v>
      </c>
      <c r="E152" s="5">
        <v>-18904000000</v>
      </c>
      <c r="I152" s="5">
        <v>-18904000000</v>
      </c>
      <c r="L152" s="5">
        <v>-2894000000</v>
      </c>
      <c r="M152" s="5">
        <v>-26959000000</v>
      </c>
      <c r="N152" s="5">
        <v>-25618000000</v>
      </c>
    </row>
    <row r="153" spans="3:19" ht="15.5" x14ac:dyDescent="0.35">
      <c r="C153" t="s">
        <v>557</v>
      </c>
      <c r="M153" s="5">
        <v>-17032000000</v>
      </c>
      <c r="N153" s="5">
        <v>-2682000000</v>
      </c>
      <c r="O153" s="5">
        <v>-6661000000</v>
      </c>
      <c r="P153" s="5">
        <v>-9303000000</v>
      </c>
      <c r="Q153" s="5">
        <v>-5074000000</v>
      </c>
      <c r="R153" s="5">
        <v>-3733000000</v>
      </c>
      <c r="S153" s="5">
        <v>-33012000000</v>
      </c>
    </row>
    <row r="154" spans="3:19" ht="15.5" x14ac:dyDescent="0.35">
      <c r="C154" t="s">
        <v>1278</v>
      </c>
      <c r="O154" s="5">
        <v>-77760000000</v>
      </c>
      <c r="P154" s="5">
        <v>-94490000000</v>
      </c>
    </row>
    <row r="155" spans="3:19" ht="15.5" x14ac:dyDescent="0.35">
      <c r="C155" t="s">
        <v>1279</v>
      </c>
      <c r="Q155" s="5">
        <v>59840000000</v>
      </c>
      <c r="R155" s="5">
        <v>-111022000000</v>
      </c>
      <c r="S155" s="5">
        <v>-24350000000</v>
      </c>
    </row>
    <row r="156" spans="3:19" ht="15.5" x14ac:dyDescent="0.35">
      <c r="C156" t="s">
        <v>1280</v>
      </c>
      <c r="J156" s="5">
        <v>5000000000</v>
      </c>
    </row>
    <row r="157" spans="3:19" ht="15.5" x14ac:dyDescent="0.35">
      <c r="C157" t="s">
        <v>956</v>
      </c>
      <c r="J157" s="5">
        <v>-1682000000</v>
      </c>
    </row>
    <row r="158" spans="3:19" ht="15.5" x14ac:dyDescent="0.35">
      <c r="C158" t="s">
        <v>1281</v>
      </c>
      <c r="J158" s="5">
        <v>-8549000000</v>
      </c>
    </row>
    <row r="159" spans="3:19" ht="15.5" x14ac:dyDescent="0.35">
      <c r="C159" t="s">
        <v>1282</v>
      </c>
      <c r="M159" s="5">
        <v>160000000000</v>
      </c>
      <c r="N159" s="5">
        <v>-160000000000</v>
      </c>
    </row>
    <row r="160" spans="3:19" ht="15.5" x14ac:dyDescent="0.35">
      <c r="C160" t="s">
        <v>170</v>
      </c>
      <c r="D160" s="5">
        <v>-32202000000</v>
      </c>
      <c r="E160" s="5">
        <v>219322000000</v>
      </c>
      <c r="F160" s="5">
        <v>-113335000000</v>
      </c>
      <c r="G160" s="5">
        <v>61406000000</v>
      </c>
      <c r="I160" s="5">
        <v>209088000000</v>
      </c>
      <c r="J160" s="5">
        <v>82665000000</v>
      </c>
      <c r="K160" s="5">
        <v>-397675000000</v>
      </c>
      <c r="L160" s="5">
        <v>-421889000000</v>
      </c>
      <c r="M160" s="5">
        <v>570388000000</v>
      </c>
      <c r="N160" s="5">
        <v>39503000000</v>
      </c>
      <c r="O160" s="5">
        <v>20630000000</v>
      </c>
      <c r="P160" s="5">
        <v>259233000000</v>
      </c>
      <c r="Q160" s="5">
        <v>39374000000</v>
      </c>
      <c r="R160" s="5">
        <v>816423000000</v>
      </c>
      <c r="S160" s="5">
        <v>626470000000</v>
      </c>
    </row>
    <row r="161" spans="3:19" ht="15.5" x14ac:dyDescent="0.35">
      <c r="C161" t="s">
        <v>1283</v>
      </c>
    </row>
    <row r="162" spans="3:19" ht="15.5" x14ac:dyDescent="0.35">
      <c r="C162" t="s">
        <v>345</v>
      </c>
      <c r="J162" s="5">
        <v>-21811000000</v>
      </c>
      <c r="K162" s="5">
        <v>-943236000000</v>
      </c>
      <c r="M162" s="5">
        <v>-172499000000</v>
      </c>
      <c r="N162" s="5">
        <v>-21175000000</v>
      </c>
      <c r="Q162" s="5">
        <v>-6493000000</v>
      </c>
      <c r="R162" s="5">
        <v>-305685000000</v>
      </c>
      <c r="S162" s="5">
        <v>-4270000000</v>
      </c>
    </row>
    <row r="163" spans="3:19" ht="15.5" x14ac:dyDescent="0.35">
      <c r="C163" t="s">
        <v>662</v>
      </c>
      <c r="D163" s="5">
        <v>30000000000</v>
      </c>
      <c r="E163" s="5">
        <v>200000000000</v>
      </c>
      <c r="I163" s="5">
        <v>200000000000</v>
      </c>
    </row>
    <row r="164" spans="3:19" ht="15.5" x14ac:dyDescent="0.35">
      <c r="C164" t="s">
        <v>1284</v>
      </c>
      <c r="O164" s="5">
        <v>-311451000000</v>
      </c>
      <c r="P164" s="5">
        <v>-247330000000</v>
      </c>
      <c r="Q164" s="5">
        <v>-268908000000</v>
      </c>
      <c r="R164" s="5">
        <v>-250726000000</v>
      </c>
      <c r="S164" s="5">
        <v>-347149000000</v>
      </c>
    </row>
    <row r="165" spans="3:19" ht="15.5" x14ac:dyDescent="0.35">
      <c r="C165" t="s">
        <v>1285</v>
      </c>
      <c r="N165" s="5">
        <v>-9424000000</v>
      </c>
    </row>
    <row r="166" spans="3:19" ht="15.5" x14ac:dyDescent="0.35">
      <c r="C166" t="s">
        <v>860</v>
      </c>
      <c r="R166" s="5">
        <v>964326000000</v>
      </c>
    </row>
    <row r="167" spans="3:19" ht="15.5" x14ac:dyDescent="0.35">
      <c r="C167" t="s">
        <v>130</v>
      </c>
      <c r="Q167" s="5">
        <v>2500000000</v>
      </c>
      <c r="R167" s="5">
        <v>9000000000</v>
      </c>
      <c r="S167" s="5">
        <v>13333000000</v>
      </c>
    </row>
    <row r="168" spans="3:19" ht="15.5" x14ac:dyDescent="0.35">
      <c r="C168" t="s">
        <v>1286</v>
      </c>
    </row>
    <row r="169" spans="3:19" ht="15.5" x14ac:dyDescent="0.35">
      <c r="C169" t="s">
        <v>1287</v>
      </c>
    </row>
    <row r="170" spans="3:19" ht="15.5" x14ac:dyDescent="0.35">
      <c r="C170" t="s">
        <v>1288</v>
      </c>
      <c r="F170" s="5">
        <v>-7000000000</v>
      </c>
      <c r="I170" s="5">
        <v>-125800000000</v>
      </c>
      <c r="J170" s="5">
        <v>-443700000000</v>
      </c>
      <c r="K170" s="5">
        <v>-9000000000</v>
      </c>
      <c r="L170" s="5">
        <v>-520000000000</v>
      </c>
      <c r="M170" s="5">
        <v>-305000000000</v>
      </c>
      <c r="N170" s="5">
        <v>-494000000000</v>
      </c>
      <c r="Q170" s="5">
        <v>-390000000000</v>
      </c>
    </row>
    <row r="171" spans="3:19" ht="15.5" x14ac:dyDescent="0.35">
      <c r="C171" t="s">
        <v>1289</v>
      </c>
      <c r="D171" s="5">
        <v>62028000000</v>
      </c>
      <c r="E171" s="5">
        <v>248935000000</v>
      </c>
      <c r="F171" s="5">
        <v>-54827000000</v>
      </c>
      <c r="G171" s="5">
        <v>80745000000</v>
      </c>
      <c r="I171" s="5">
        <v>449546000000</v>
      </c>
      <c r="J171" s="5">
        <v>681238000000</v>
      </c>
      <c r="K171" s="5">
        <v>2158334000000</v>
      </c>
      <c r="L171" s="5">
        <v>543932000000</v>
      </c>
      <c r="M171" s="5">
        <v>1347222000000</v>
      </c>
      <c r="N171" s="5">
        <v>870318000000</v>
      </c>
      <c r="O171" s="5">
        <v>406638000000</v>
      </c>
      <c r="P171" s="5">
        <v>561159000000</v>
      </c>
      <c r="Q171" s="5">
        <v>738446000000</v>
      </c>
      <c r="R171" s="5">
        <v>1400653000000</v>
      </c>
      <c r="S171" s="5">
        <v>1035282000000</v>
      </c>
    </row>
    <row r="172" spans="3:19" ht="15.5" x14ac:dyDescent="0.35">
      <c r="C172" t="s">
        <v>1290</v>
      </c>
    </row>
    <row r="173" spans="3:19" ht="15.5" x14ac:dyDescent="0.35">
      <c r="C173" t="s">
        <v>523</v>
      </c>
    </row>
    <row r="174" spans="3:19" ht="15.5" x14ac:dyDescent="0.35">
      <c r="C174" t="s">
        <v>392</v>
      </c>
      <c r="D174" s="5">
        <v>-50275000000</v>
      </c>
      <c r="E174" s="5">
        <v>-27746000000</v>
      </c>
      <c r="F174" s="5">
        <v>-21774000000</v>
      </c>
      <c r="G174" s="5">
        <v>-16649000000</v>
      </c>
      <c r="I174" s="5">
        <v>-79434000000</v>
      </c>
      <c r="J174" s="5">
        <v>-71527000000</v>
      </c>
      <c r="K174" s="5">
        <v>-114302000000</v>
      </c>
      <c r="L174" s="5">
        <v>-71420000000</v>
      </c>
      <c r="M174" s="5">
        <v>-66280000000</v>
      </c>
      <c r="N174" s="5">
        <v>-56590000000</v>
      </c>
      <c r="O174" s="5">
        <v>-55951000000</v>
      </c>
      <c r="P174" s="5">
        <v>-42038000000</v>
      </c>
      <c r="Q174" s="5">
        <v>-24925000000</v>
      </c>
      <c r="R174" s="5">
        <v>-21526000000</v>
      </c>
      <c r="S174" s="5">
        <v>-21358000000</v>
      </c>
    </row>
    <row r="175" spans="3:19" ht="15.5" x14ac:dyDescent="0.35">
      <c r="C175" t="s">
        <v>1291</v>
      </c>
      <c r="D175" s="5">
        <v>-944000000</v>
      </c>
      <c r="E175" s="5">
        <v>-866000000</v>
      </c>
      <c r="F175" s="5">
        <v>-1465000000</v>
      </c>
      <c r="G175" s="5">
        <v>-2690000000</v>
      </c>
      <c r="I175" s="5">
        <v>-5954000000</v>
      </c>
      <c r="J175" s="5">
        <v>-3842000000</v>
      </c>
      <c r="K175" s="5">
        <v>-3609000000</v>
      </c>
      <c r="L175" s="5">
        <v>-1294000000</v>
      </c>
      <c r="M175" s="5">
        <v>-891000000</v>
      </c>
      <c r="N175" s="5">
        <v>-1453000000</v>
      </c>
      <c r="O175" s="5">
        <v>-1781000000</v>
      </c>
      <c r="P175" s="5">
        <v>-3255000000</v>
      </c>
      <c r="Q175" s="5">
        <v>-3672000000</v>
      </c>
      <c r="R175" s="5">
        <v>-2560000000</v>
      </c>
      <c r="S175" s="5">
        <v>-3023000000</v>
      </c>
    </row>
    <row r="176" spans="3:19" ht="15.5" x14ac:dyDescent="0.35">
      <c r="C176" t="s">
        <v>442</v>
      </c>
      <c r="E176" s="5">
        <v>28269000000</v>
      </c>
      <c r="F176" s="5">
        <v>-28269000000</v>
      </c>
    </row>
    <row r="177" spans="2:19" ht="15.5" x14ac:dyDescent="0.35">
      <c r="C177" t="s">
        <v>1292</v>
      </c>
      <c r="E177" s="5">
        <v>-29270000000</v>
      </c>
      <c r="I177" s="5">
        <v>-29270000000</v>
      </c>
      <c r="J177" s="5">
        <v>-36893000000</v>
      </c>
      <c r="K177" s="5">
        <v>-18913000000</v>
      </c>
      <c r="L177" s="5">
        <v>-32503000000</v>
      </c>
      <c r="M177" s="5">
        <v>-9588000000</v>
      </c>
      <c r="O177" s="5">
        <v>-10164000000</v>
      </c>
    </row>
    <row r="178" spans="2:19" ht="15.5" x14ac:dyDescent="0.35">
      <c r="C178" t="s">
        <v>1293</v>
      </c>
      <c r="M178" s="5">
        <v>-6314000000</v>
      </c>
    </row>
    <row r="179" spans="2:19" ht="15.5" x14ac:dyDescent="0.35">
      <c r="C179" t="s">
        <v>1294</v>
      </c>
    </row>
    <row r="180" spans="2:19" ht="15.5" x14ac:dyDescent="0.35">
      <c r="C180" t="s">
        <v>1295</v>
      </c>
      <c r="D180" s="5">
        <v>-94230000000</v>
      </c>
      <c r="E180" s="5">
        <v>-29613000000</v>
      </c>
      <c r="F180" s="5">
        <v>-58508000000</v>
      </c>
      <c r="G180" s="5">
        <v>-19339000000</v>
      </c>
      <c r="I180" s="5">
        <v>-240458000000</v>
      </c>
      <c r="J180" s="5">
        <v>-598573000000</v>
      </c>
      <c r="K180" s="5">
        <v>-2556009000000</v>
      </c>
      <c r="L180" s="5">
        <v>-965821000000</v>
      </c>
      <c r="M180" s="5">
        <v>-776834000000</v>
      </c>
      <c r="N180" s="5">
        <v>-830815000000</v>
      </c>
      <c r="O180" s="5">
        <v>-386008000000</v>
      </c>
      <c r="P180" s="5">
        <v>-301926000000</v>
      </c>
      <c r="Q180" s="5">
        <v>-699072000000</v>
      </c>
      <c r="R180" s="5">
        <v>-584230000000</v>
      </c>
      <c r="S180" s="5">
        <v>-408812000000</v>
      </c>
    </row>
    <row r="181" spans="2:19" ht="15.5" x14ac:dyDescent="0.35">
      <c r="C181" t="s">
        <v>158</v>
      </c>
    </row>
    <row r="182" spans="2:19" ht="15.5" x14ac:dyDescent="0.35">
      <c r="C182" t="s">
        <v>187</v>
      </c>
      <c r="D182" s="5">
        <v>-33752000000</v>
      </c>
      <c r="E182" s="5">
        <v>293644000000</v>
      </c>
      <c r="F182" s="5">
        <v>-24667000000</v>
      </c>
      <c r="G182" s="5">
        <v>42092000000</v>
      </c>
      <c r="I182" s="5">
        <v>292518000000</v>
      </c>
      <c r="J182" s="5">
        <v>-190296000000</v>
      </c>
      <c r="K182" s="5">
        <v>-62350000000</v>
      </c>
      <c r="L182" s="5">
        <v>-172187000000</v>
      </c>
      <c r="M182" s="5">
        <v>403930000000</v>
      </c>
      <c r="N182" s="5">
        <v>125646000000</v>
      </c>
      <c r="O182" s="5">
        <v>-4954000000</v>
      </c>
      <c r="P182" s="5">
        <v>-59879000000</v>
      </c>
      <c r="Q182" s="5">
        <v>-46030000000</v>
      </c>
      <c r="R182" s="5">
        <v>208857000000</v>
      </c>
      <c r="S182" s="5">
        <v>-40521000000</v>
      </c>
    </row>
    <row r="183" spans="2:19" ht="15.5" x14ac:dyDescent="0.35">
      <c r="C183" t="s">
        <v>188</v>
      </c>
      <c r="D183" s="5">
        <v>676802000000</v>
      </c>
      <c r="I183" s="5">
        <v>384284000000</v>
      </c>
      <c r="J183" s="5">
        <v>574580000000</v>
      </c>
      <c r="K183" s="5">
        <v>636930000000</v>
      </c>
      <c r="L183" s="5">
        <v>809094000000</v>
      </c>
      <c r="M183" s="5">
        <v>405164000000</v>
      </c>
      <c r="N183" s="5">
        <v>279518000000</v>
      </c>
      <c r="O183" s="5">
        <v>284472000000</v>
      </c>
      <c r="P183" s="5">
        <v>344351000000</v>
      </c>
      <c r="Q183" s="5">
        <v>390381000000</v>
      </c>
      <c r="R183" s="5">
        <v>181524000000</v>
      </c>
      <c r="S183" s="5">
        <v>222045000000</v>
      </c>
    </row>
    <row r="184" spans="2:19" ht="15.5" x14ac:dyDescent="0.35">
      <c r="C184" t="s">
        <v>339</v>
      </c>
    </row>
    <row r="185" spans="2:19" ht="15.5" x14ac:dyDescent="0.35">
      <c r="C185" t="s">
        <v>189</v>
      </c>
      <c r="D185" s="5">
        <v>643050000000</v>
      </c>
      <c r="E185" s="5">
        <v>293644000000</v>
      </c>
      <c r="F185" s="5">
        <v>-24667000000</v>
      </c>
      <c r="G185" s="5">
        <v>42092000000</v>
      </c>
      <c r="I185" s="5">
        <v>676802000000</v>
      </c>
      <c r="J185" s="5">
        <v>384284000000</v>
      </c>
      <c r="K185" s="5">
        <v>574580000000</v>
      </c>
      <c r="L185" s="5">
        <v>636907000000</v>
      </c>
      <c r="M185" s="5">
        <v>809094000000</v>
      </c>
      <c r="N185" s="5">
        <v>405164000000</v>
      </c>
      <c r="O185" s="5">
        <v>279518000000</v>
      </c>
      <c r="P185" s="5">
        <v>284472000000</v>
      </c>
      <c r="Q185" s="5">
        <v>344351000000</v>
      </c>
      <c r="R185" s="5">
        <v>390381000000</v>
      </c>
      <c r="S185" s="5">
        <v>181524000000</v>
      </c>
    </row>
    <row r="187" spans="2:19" ht="15.5" x14ac:dyDescent="0.35">
      <c r="B187" t="s">
        <v>190</v>
      </c>
      <c r="C187" t="s">
        <v>11</v>
      </c>
      <c r="D187" s="5">
        <v>3070000000</v>
      </c>
      <c r="E187" s="5">
        <v>3070000000</v>
      </c>
      <c r="F187" s="5">
        <v>3070000000</v>
      </c>
      <c r="G187" s="5">
        <v>3070000000</v>
      </c>
      <c r="I187" s="5">
        <v>3070000000</v>
      </c>
      <c r="J187" s="5">
        <v>3070000000</v>
      </c>
      <c r="K187" s="5">
        <v>3070000000</v>
      </c>
      <c r="L187" s="5">
        <v>3070000000</v>
      </c>
      <c r="M187" s="5">
        <v>3070000000</v>
      </c>
      <c r="N187" s="5">
        <v>3070000000</v>
      </c>
      <c r="O187" s="5">
        <v>3070000000</v>
      </c>
      <c r="P187" s="5">
        <v>3070000000</v>
      </c>
      <c r="Q187" s="5">
        <v>3070000000</v>
      </c>
      <c r="R187" s="5">
        <v>3070000000</v>
      </c>
      <c r="S187" s="5">
        <v>0</v>
      </c>
    </row>
    <row r="188" spans="2:19" ht="15.5" x14ac:dyDescent="0.35">
      <c r="C188" t="s">
        <v>191</v>
      </c>
      <c r="D188" s="6">
        <v>11.48</v>
      </c>
      <c r="E188" s="6">
        <v>-0.73</v>
      </c>
      <c r="F188" s="6">
        <v>12.39</v>
      </c>
      <c r="G188" s="6">
        <v>4.84</v>
      </c>
    </row>
    <row r="189" spans="2:19" ht="15.5" x14ac:dyDescent="0.35">
      <c r="C189" t="s">
        <v>192</v>
      </c>
      <c r="D189" s="6">
        <v>313.58999999999997</v>
      </c>
      <c r="E189" s="6">
        <v>-2075.34</v>
      </c>
      <c r="F189" s="6">
        <v>64.97</v>
      </c>
      <c r="G189" s="6">
        <v>200.41</v>
      </c>
    </row>
    <row r="190" spans="2:19" ht="15.5" x14ac:dyDescent="0.35">
      <c r="C190" t="s">
        <v>59</v>
      </c>
      <c r="D190" s="6">
        <v>14.49</v>
      </c>
      <c r="E190" s="6">
        <v>5.83</v>
      </c>
      <c r="F190" s="6">
        <v>3.11</v>
      </c>
      <c r="G190" s="6">
        <v>4.18</v>
      </c>
    </row>
    <row r="191" spans="2:19" ht="15.5" x14ac:dyDescent="0.35">
      <c r="C191" t="s">
        <v>193</v>
      </c>
      <c r="D191" s="5">
        <v>231660000000</v>
      </c>
      <c r="E191" s="5">
        <v>200910000000</v>
      </c>
      <c r="F191" s="5">
        <v>231520000000</v>
      </c>
      <c r="G191" s="5">
        <v>218530000000</v>
      </c>
    </row>
    <row r="192" spans="2:19" ht="15.5" x14ac:dyDescent="0.35">
      <c r="C192" t="s">
        <v>194</v>
      </c>
      <c r="D192" s="6">
        <v>4.0999999999999995E-3</v>
      </c>
      <c r="E192" s="6">
        <v>-2.9999999999999997E-4</v>
      </c>
      <c r="F192" s="6">
        <v>4.5999999999999999E-3</v>
      </c>
      <c r="G192" s="6">
        <v>1.8E-3</v>
      </c>
    </row>
    <row r="193" spans="3:7" ht="15.5" x14ac:dyDescent="0.35">
      <c r="C193" t="s">
        <v>195</v>
      </c>
      <c r="D193" s="6">
        <v>9.300000000000001E-3</v>
      </c>
      <c r="E193" s="6">
        <v>-5.9999999999999995E-4</v>
      </c>
      <c r="F193" s="6">
        <v>1.0200000000000001E-2</v>
      </c>
      <c r="G193" s="6">
        <v>4.0000000000000001E-3</v>
      </c>
    </row>
    <row r="194" spans="3:7" ht="15.5" x14ac:dyDescent="0.35">
      <c r="C194" t="s">
        <v>196</v>
      </c>
      <c r="D194" s="6">
        <v>1.66E-2</v>
      </c>
      <c r="E194" s="6">
        <v>1.26E-2</v>
      </c>
      <c r="F194" s="6">
        <v>1.7000000000000001E-2</v>
      </c>
      <c r="G194" s="6">
        <v>1.37E-2</v>
      </c>
    </row>
    <row r="195" spans="3:7" ht="15.5" x14ac:dyDescent="0.35">
      <c r="C195" t="s">
        <v>197</v>
      </c>
      <c r="D195" s="6">
        <v>1.55</v>
      </c>
      <c r="E195" s="6">
        <v>1.21</v>
      </c>
      <c r="F195" s="6">
        <v>1.57</v>
      </c>
      <c r="G195" s="6">
        <v>1.25</v>
      </c>
    </row>
    <row r="196" spans="3:7" ht="15.5" x14ac:dyDescent="0.35">
      <c r="C196" t="s">
        <v>198</v>
      </c>
      <c r="D196" s="5">
        <v>3883000000000</v>
      </c>
      <c r="E196" s="5">
        <v>3847000000000</v>
      </c>
      <c r="F196" s="5">
        <v>3819000000000</v>
      </c>
      <c r="G196" s="5">
        <v>3779000000000</v>
      </c>
    </row>
    <row r="197" spans="3:7" ht="15.5" x14ac:dyDescent="0.35">
      <c r="C197" t="s">
        <v>199</v>
      </c>
      <c r="D197" s="6">
        <v>2.91</v>
      </c>
      <c r="E197" s="6">
        <v>1.24</v>
      </c>
      <c r="F197" s="6">
        <v>0.66</v>
      </c>
      <c r="G197" s="6">
        <v>0.81</v>
      </c>
    </row>
    <row r="198" spans="3:7" ht="15.5" x14ac:dyDescent="0.35">
      <c r="C198" t="s">
        <v>200</v>
      </c>
      <c r="D198" s="6">
        <v>1236.25</v>
      </c>
      <c r="E198" s="6">
        <v>1224.77</v>
      </c>
      <c r="F198" s="6">
        <v>1215.79</v>
      </c>
      <c r="G198" s="6">
        <v>1203.4000000000001</v>
      </c>
    </row>
    <row r="199" spans="3:7" ht="15.5" x14ac:dyDescent="0.35">
      <c r="C199" t="s">
        <v>201</v>
      </c>
      <c r="D199" s="6">
        <v>2.91</v>
      </c>
      <c r="E199" s="6">
        <v>1.24</v>
      </c>
      <c r="F199" s="6">
        <v>0.66</v>
      </c>
      <c r="G199" s="6">
        <v>0.81</v>
      </c>
    </row>
    <row r="200" spans="3:7" ht="15.5" x14ac:dyDescent="0.35">
      <c r="C200" t="s">
        <v>202</v>
      </c>
      <c r="D200" s="6">
        <v>1236.25</v>
      </c>
      <c r="E200" s="6">
        <v>1224.77</v>
      </c>
      <c r="F200" s="6">
        <v>1215.79</v>
      </c>
      <c r="G200" s="6">
        <v>1203.4000000000001</v>
      </c>
    </row>
    <row r="201" spans="3:7" ht="15.5" x14ac:dyDescent="0.35">
      <c r="C201" t="s">
        <v>203</v>
      </c>
      <c r="D201" s="5">
        <v>630000000000</v>
      </c>
      <c r="E201" s="5">
        <v>572000000000</v>
      </c>
      <c r="F201" s="5">
        <v>195000000000</v>
      </c>
      <c r="G201" s="5">
        <v>158000000000</v>
      </c>
    </row>
    <row r="202" spans="3:7" ht="15.5" x14ac:dyDescent="0.35">
      <c r="C202" t="s">
        <v>204</v>
      </c>
      <c r="D202" s="5">
        <v>3352000000000</v>
      </c>
      <c r="E202" s="5">
        <v>3413000000000</v>
      </c>
      <c r="F202" s="5">
        <v>3551000000000</v>
      </c>
      <c r="G202" s="5">
        <v>3617000000000</v>
      </c>
    </row>
    <row r="203" spans="3:7" ht="15.5" x14ac:dyDescent="0.35">
      <c r="C203" t="s">
        <v>205</v>
      </c>
      <c r="D203" s="5">
        <v>3791000000000</v>
      </c>
      <c r="E203" s="5">
        <v>3756000000000</v>
      </c>
      <c r="F203" s="5">
        <v>3728000000000</v>
      </c>
      <c r="G203" s="5">
        <v>3690000000000</v>
      </c>
    </row>
    <row r="204" spans="3:7" ht="15.5" x14ac:dyDescent="0.35">
      <c r="C204" t="s">
        <v>23</v>
      </c>
      <c r="D204" s="5">
        <v>3982000000000</v>
      </c>
      <c r="E204" s="5">
        <v>3985000000000</v>
      </c>
      <c r="F204" s="5">
        <v>3746000000000</v>
      </c>
      <c r="G204" s="5">
        <v>3775000000000</v>
      </c>
    </row>
    <row r="205" spans="3:7" ht="15.5" x14ac:dyDescent="0.35">
      <c r="C205" t="s">
        <v>20</v>
      </c>
      <c r="D205" s="5">
        <v>3339000000000</v>
      </c>
      <c r="E205" s="5">
        <v>3308000000000</v>
      </c>
      <c r="F205" s="5">
        <v>3363000000000</v>
      </c>
      <c r="G205" s="5">
        <v>3367000000000</v>
      </c>
    </row>
    <row r="206" spans="3:7" ht="15.5" x14ac:dyDescent="0.35">
      <c r="C206" t="s">
        <v>206</v>
      </c>
      <c r="D206" s="5">
        <v>1018000000000</v>
      </c>
      <c r="E206" s="5">
        <v>1021000000000</v>
      </c>
      <c r="F206" s="5">
        <v>1168000000000</v>
      </c>
      <c r="G206" s="5">
        <v>1196000000000</v>
      </c>
    </row>
    <row r="207" spans="3:7" ht="15.5" x14ac:dyDescent="0.35">
      <c r="C207" t="s">
        <v>207</v>
      </c>
      <c r="D207" s="5">
        <v>57000000000</v>
      </c>
      <c r="E207" s="5">
        <v>125000000000</v>
      </c>
      <c r="F207" s="5">
        <v>188000000000</v>
      </c>
      <c r="G207" s="5">
        <v>101000000000</v>
      </c>
    </row>
    <row r="208" spans="3:7" ht="15.5" x14ac:dyDescent="0.35">
      <c r="C208" t="s">
        <v>208</v>
      </c>
      <c r="D208" s="5">
        <v>-59000000000</v>
      </c>
      <c r="E208" s="5">
        <v>-97000000000</v>
      </c>
      <c r="F208" s="5">
        <v>-107000000000</v>
      </c>
      <c r="G208" s="5">
        <v>-124000000000</v>
      </c>
    </row>
    <row r="209" spans="3:19" ht="15.5" x14ac:dyDescent="0.35">
      <c r="C209" t="s">
        <v>12</v>
      </c>
      <c r="D209" s="5">
        <v>-1000000000</v>
      </c>
      <c r="E209" s="5">
        <v>28000000000</v>
      </c>
      <c r="F209" s="5">
        <v>81000000000</v>
      </c>
      <c r="G209" s="5">
        <v>-23000000000</v>
      </c>
    </row>
    <row r="210" spans="3:19" ht="15.5" x14ac:dyDescent="0.35">
      <c r="C210" t="s">
        <v>15</v>
      </c>
      <c r="D210" s="6">
        <v>-0.4</v>
      </c>
      <c r="E210" s="6">
        <v>9.02</v>
      </c>
      <c r="F210" s="6">
        <v>26.49</v>
      </c>
      <c r="G210" s="6">
        <v>-7.64</v>
      </c>
    </row>
    <row r="211" spans="3:19" ht="15.5" x14ac:dyDescent="0.35">
      <c r="C211" t="s">
        <v>44</v>
      </c>
      <c r="I211" s="6">
        <v>19.04</v>
      </c>
      <c r="J211" s="6">
        <v>34.22</v>
      </c>
      <c r="K211" s="6">
        <v>53.94</v>
      </c>
      <c r="L211" s="6">
        <v>32.39</v>
      </c>
      <c r="M211" s="6">
        <v>66.58</v>
      </c>
      <c r="N211" s="6">
        <v>31.44</v>
      </c>
      <c r="O211" s="6">
        <v>32.93</v>
      </c>
      <c r="P211" s="6">
        <v>32.520000000000003</v>
      </c>
      <c r="Q211" s="6">
        <v>27.9</v>
      </c>
      <c r="R211" s="6">
        <v>17.899999999999999</v>
      </c>
      <c r="S211" s="6">
        <v>42387.16</v>
      </c>
    </row>
    <row r="212" spans="3:19" ht="15.5" x14ac:dyDescent="0.35">
      <c r="C212" t="s">
        <v>58</v>
      </c>
      <c r="I212" s="6">
        <v>79.569999999999993</v>
      </c>
      <c r="J212" s="6">
        <v>40.909999999999997</v>
      </c>
      <c r="K212" s="6">
        <v>28.18</v>
      </c>
      <c r="L212" s="6">
        <v>59.9</v>
      </c>
      <c r="M212" s="6">
        <v>22.75</v>
      </c>
      <c r="N212" s="6">
        <v>28.63</v>
      </c>
      <c r="O212" s="6">
        <v>21.11</v>
      </c>
      <c r="P212" s="6">
        <v>20.91</v>
      </c>
      <c r="Q212" s="6">
        <v>21.68</v>
      </c>
      <c r="R212" s="6">
        <v>49.16</v>
      </c>
      <c r="S212" s="5">
        <v>0</v>
      </c>
    </row>
    <row r="213" spans="3:19" ht="15.5" x14ac:dyDescent="0.35">
      <c r="C213" t="s">
        <v>61</v>
      </c>
      <c r="I213" s="6">
        <v>1.54</v>
      </c>
      <c r="J213" s="6">
        <v>1.48</v>
      </c>
      <c r="K213" s="6">
        <v>1.65</v>
      </c>
      <c r="L213" s="6">
        <v>2.2799999999999998</v>
      </c>
      <c r="M213" s="6">
        <v>1.7</v>
      </c>
      <c r="N213" s="6">
        <v>1.26</v>
      </c>
      <c r="O213" s="6">
        <v>0.97</v>
      </c>
      <c r="P213" s="6">
        <v>1.01</v>
      </c>
      <c r="Q213" s="6">
        <v>1.01</v>
      </c>
      <c r="R213" s="6">
        <v>1.63</v>
      </c>
      <c r="S213" s="5">
        <v>0</v>
      </c>
    </row>
    <row r="214" spans="3:19" ht="15.5" x14ac:dyDescent="0.35">
      <c r="C214" t="s">
        <v>209</v>
      </c>
      <c r="I214" s="5">
        <v>841950000000</v>
      </c>
      <c r="J214" s="5">
        <v>799010000000</v>
      </c>
      <c r="K214" s="5">
        <v>867620000000</v>
      </c>
      <c r="L214" s="5">
        <v>831040000000</v>
      </c>
      <c r="N214" s="5">
        <v>631320000000</v>
      </c>
      <c r="O214" s="5">
        <v>675940000000</v>
      </c>
      <c r="P214" s="5">
        <v>645190000000</v>
      </c>
    </row>
    <row r="215" spans="3:19" ht="15.5" x14ac:dyDescent="0.35">
      <c r="C215" t="s">
        <v>210</v>
      </c>
      <c r="I215" s="6">
        <v>6.8999999999999999E-3</v>
      </c>
      <c r="J215" s="6">
        <v>1.3000000000000001E-2</v>
      </c>
      <c r="K215" s="6">
        <v>2.1099999999999997E-2</v>
      </c>
      <c r="L215" s="6">
        <v>1.24E-2</v>
      </c>
      <c r="M215" s="6">
        <v>2.5000000000000001E-2</v>
      </c>
      <c r="N215" s="6">
        <v>1.3500000000000002E-2</v>
      </c>
      <c r="O215" s="6">
        <v>1.44E-2</v>
      </c>
      <c r="P215" s="6">
        <v>1.4999999999999999E-2</v>
      </c>
      <c r="Q215" s="6">
        <v>1.34E-2</v>
      </c>
      <c r="R215" s="6">
        <v>9.3999999999999986E-3</v>
      </c>
      <c r="S215" s="6">
        <v>8.5000000000000006E-3</v>
      </c>
    </row>
    <row r="216" spans="3:19" ht="15.5" x14ac:dyDescent="0.35">
      <c r="C216" t="s">
        <v>211</v>
      </c>
      <c r="I216" s="6">
        <v>1.55E-2</v>
      </c>
      <c r="J216" s="6">
        <v>2.8399999999999998E-2</v>
      </c>
      <c r="K216" s="6">
        <v>4.5400000000000003E-2</v>
      </c>
      <c r="L216" s="6">
        <v>2.7400000000000001E-2</v>
      </c>
      <c r="M216" s="6">
        <v>5.7999999999999996E-2</v>
      </c>
      <c r="N216" s="6">
        <v>2.8999999999999998E-2</v>
      </c>
      <c r="O216" s="6">
        <v>3.1099999999999999E-2</v>
      </c>
      <c r="P216" s="6">
        <v>3.2300000000000002E-2</v>
      </c>
      <c r="Q216" s="6">
        <v>2.7900000000000001E-2</v>
      </c>
      <c r="R216" s="6">
        <v>2.1700000000000001E-2</v>
      </c>
      <c r="S216" s="6">
        <v>2.7999999999999997E-2</v>
      </c>
    </row>
    <row r="217" spans="3:19" ht="15.5" x14ac:dyDescent="0.35">
      <c r="C217" t="s">
        <v>212</v>
      </c>
      <c r="I217" s="6">
        <v>5.4900000000000004E-2</v>
      </c>
      <c r="J217" s="6">
        <v>5.3899999999999997E-2</v>
      </c>
      <c r="K217" s="6">
        <v>7.17E-2</v>
      </c>
      <c r="L217" s="6">
        <v>7.1300000000000002E-2</v>
      </c>
      <c r="M217" s="6">
        <v>9.7500000000000003E-2</v>
      </c>
      <c r="N217" s="6">
        <v>6.8000000000000005E-2</v>
      </c>
      <c r="O217" s="6">
        <v>7.6200000000000004E-2</v>
      </c>
      <c r="P217" s="6">
        <v>7.2000000000000008E-2</v>
      </c>
      <c r="Q217" s="6">
        <v>7.5899999999999995E-2</v>
      </c>
      <c r="R217" s="6">
        <v>0.08</v>
      </c>
      <c r="S217" s="6">
        <v>0.1192</v>
      </c>
    </row>
    <row r="218" spans="3:19" ht="15.5" x14ac:dyDescent="0.35">
      <c r="C218" t="s">
        <v>213</v>
      </c>
      <c r="I218" s="6">
        <v>1.26</v>
      </c>
      <c r="J218" s="6">
        <v>1.23</v>
      </c>
      <c r="K218" s="6">
        <v>1.64</v>
      </c>
      <c r="L218" s="6">
        <v>1.33</v>
      </c>
      <c r="M218" s="6">
        <v>1.58</v>
      </c>
      <c r="N218" s="6">
        <v>1.01</v>
      </c>
      <c r="O218" s="6">
        <v>1.2</v>
      </c>
      <c r="P218" s="6">
        <v>1.31</v>
      </c>
      <c r="Q218" s="6">
        <v>1.32</v>
      </c>
      <c r="R218" s="6">
        <v>1.22</v>
      </c>
      <c r="S218" s="6">
        <v>1.1599999999999999</v>
      </c>
    </row>
    <row r="219" spans="3:19" ht="15.5" x14ac:dyDescent="0.35">
      <c r="C219" t="s">
        <v>55</v>
      </c>
      <c r="I219" s="6">
        <v>1.24</v>
      </c>
      <c r="J219" s="6">
        <v>1.1599999999999999</v>
      </c>
      <c r="K219" s="6">
        <v>1.28</v>
      </c>
      <c r="L219" s="6">
        <v>1.64</v>
      </c>
      <c r="M219" s="6">
        <v>1.32</v>
      </c>
      <c r="N219" s="6">
        <v>0.83</v>
      </c>
      <c r="O219" s="6">
        <v>0.66</v>
      </c>
      <c r="P219" s="6">
        <v>0.68</v>
      </c>
      <c r="Q219" s="6">
        <v>0.61</v>
      </c>
      <c r="R219" s="6">
        <v>1.06</v>
      </c>
      <c r="S219" s="5">
        <v>0</v>
      </c>
    </row>
    <row r="220" spans="3:19" ht="15.5" x14ac:dyDescent="0.35">
      <c r="C220" t="s">
        <v>52</v>
      </c>
      <c r="I220" s="6">
        <v>1224.77</v>
      </c>
      <c r="J220" s="6">
        <v>1204.5899999999999</v>
      </c>
      <c r="K220" s="6">
        <v>1186.97</v>
      </c>
      <c r="L220" s="6">
        <v>1184.17</v>
      </c>
      <c r="M220" s="6">
        <v>1148.83</v>
      </c>
      <c r="N220" s="6">
        <v>1084.44</v>
      </c>
      <c r="O220" s="6">
        <v>1057.1600000000001</v>
      </c>
      <c r="P220" s="6">
        <v>1006.64</v>
      </c>
      <c r="Q220" s="6">
        <v>999.37</v>
      </c>
      <c r="R220" s="6">
        <v>826.57</v>
      </c>
      <c r="S220" s="6">
        <v>1513850.55</v>
      </c>
    </row>
    <row r="221" spans="3:19" ht="15.5" x14ac:dyDescent="0.35">
      <c r="C221" t="s">
        <v>214</v>
      </c>
      <c r="I221" s="6">
        <v>1.24</v>
      </c>
      <c r="J221" s="6">
        <v>1.1599999999999999</v>
      </c>
      <c r="K221" s="6">
        <v>1.28</v>
      </c>
      <c r="L221" s="6">
        <v>1.64</v>
      </c>
      <c r="M221" s="6">
        <v>1.32</v>
      </c>
      <c r="N221" s="6">
        <v>0.83</v>
      </c>
      <c r="O221" s="6">
        <v>0.66</v>
      </c>
      <c r="P221" s="6">
        <v>0.68</v>
      </c>
      <c r="Q221" s="6">
        <v>0.61</v>
      </c>
      <c r="R221" s="6">
        <v>1.06</v>
      </c>
      <c r="S221" s="5">
        <v>0</v>
      </c>
    </row>
    <row r="222" spans="3:19" ht="15.5" x14ac:dyDescent="0.35">
      <c r="C222" t="s">
        <v>215</v>
      </c>
      <c r="I222" s="6">
        <v>1224.77</v>
      </c>
      <c r="J222" s="6">
        <v>1204.5899999999999</v>
      </c>
      <c r="K222" s="6">
        <v>1186.97</v>
      </c>
      <c r="L222" s="6">
        <v>1184.17</v>
      </c>
      <c r="M222" s="6">
        <v>1148.83</v>
      </c>
      <c r="N222" s="6">
        <v>1084.44</v>
      </c>
      <c r="O222" s="6">
        <v>1057.1600000000001</v>
      </c>
      <c r="P222" s="6">
        <v>1006.64</v>
      </c>
      <c r="Q222" s="6">
        <v>999.37</v>
      </c>
      <c r="R222" s="6">
        <v>826.57</v>
      </c>
      <c r="S222" s="6">
        <v>1513850.55</v>
      </c>
    </row>
    <row r="223" spans="3:19" ht="15.5" x14ac:dyDescent="0.35">
      <c r="C223" t="s">
        <v>216</v>
      </c>
      <c r="I223" s="5">
        <v>572000000000</v>
      </c>
      <c r="J223" s="5">
        <v>183000000000</v>
      </c>
      <c r="K223" s="5">
        <v>528000000000</v>
      </c>
      <c r="L223" s="5">
        <v>1283000000000</v>
      </c>
      <c r="M223" s="5">
        <v>1669000000000</v>
      </c>
      <c r="N223" s="5">
        <v>1342000000000</v>
      </c>
      <c r="O223" s="5">
        <v>1592000000000</v>
      </c>
      <c r="P223" s="5">
        <v>980000000000</v>
      </c>
      <c r="Q223" s="5">
        <v>718000000000</v>
      </c>
      <c r="R223" s="5">
        <v>1047000000000</v>
      </c>
      <c r="S223" s="5">
        <v>665000000000</v>
      </c>
    </row>
    <row r="224" spans="3:19" ht="15.5" x14ac:dyDescent="0.35">
      <c r="C224" t="s">
        <v>217</v>
      </c>
      <c r="I224" s="5">
        <v>3413000000000</v>
      </c>
      <c r="J224" s="5">
        <v>3446000000000</v>
      </c>
      <c r="K224" s="5">
        <v>2906000000000</v>
      </c>
      <c r="L224" s="5">
        <v>2519000000000</v>
      </c>
      <c r="M224" s="5">
        <v>2430000000000</v>
      </c>
      <c r="N224" s="5">
        <v>1975000000000</v>
      </c>
      <c r="O224" s="5">
        <v>1631000000000</v>
      </c>
      <c r="P224" s="5">
        <v>2079000000000</v>
      </c>
      <c r="Q224" s="5">
        <v>1930000000000</v>
      </c>
      <c r="R224" s="5">
        <v>1512000000000</v>
      </c>
      <c r="S224" s="5">
        <v>2026000000000</v>
      </c>
    </row>
    <row r="225" spans="2:19" ht="15.5" x14ac:dyDescent="0.35">
      <c r="C225" t="s">
        <v>25</v>
      </c>
      <c r="I225" s="5">
        <v>3985000000000</v>
      </c>
      <c r="J225" s="5">
        <v>3630000000000</v>
      </c>
      <c r="K225" s="5">
        <v>3434000000000</v>
      </c>
      <c r="L225" s="5">
        <v>3801000000000</v>
      </c>
      <c r="M225" s="5">
        <v>4099000000000</v>
      </c>
      <c r="N225" s="5">
        <v>3317000000000</v>
      </c>
      <c r="O225" s="5">
        <v>3223000000000</v>
      </c>
      <c r="P225" s="5">
        <v>3059000000000</v>
      </c>
      <c r="Q225" s="5">
        <v>2649000000000</v>
      </c>
      <c r="R225" s="5">
        <v>2558000000000</v>
      </c>
      <c r="S225" s="5">
        <v>2691000000000</v>
      </c>
    </row>
    <row r="226" spans="2:19" ht="15.5" x14ac:dyDescent="0.35">
      <c r="C226" t="s">
        <v>22</v>
      </c>
      <c r="I226" s="5">
        <v>3308000000000</v>
      </c>
      <c r="J226" s="5">
        <v>3245000000000</v>
      </c>
      <c r="K226" s="5">
        <v>2859000000000</v>
      </c>
      <c r="L226" s="5">
        <v>3164000000000</v>
      </c>
      <c r="M226" s="5">
        <v>3290000000000</v>
      </c>
      <c r="N226" s="5">
        <v>2912000000000</v>
      </c>
      <c r="O226" s="5">
        <v>2943000000000</v>
      </c>
      <c r="P226" s="5">
        <v>2775000000000</v>
      </c>
      <c r="Q226" s="5">
        <v>2304000000000</v>
      </c>
      <c r="R226" s="5">
        <v>2168000000000</v>
      </c>
      <c r="S226" s="5">
        <v>2509000000000</v>
      </c>
    </row>
    <row r="227" spans="2:19" ht="15.5" x14ac:dyDescent="0.35">
      <c r="C227" t="s">
        <v>218</v>
      </c>
      <c r="I227" s="5">
        <v>1021000000000</v>
      </c>
      <c r="J227" s="5">
        <v>1046000000000</v>
      </c>
      <c r="K227" s="5">
        <v>696000000000</v>
      </c>
      <c r="L227" s="5">
        <v>274000000000</v>
      </c>
      <c r="M227" s="5">
        <v>64000000000</v>
      </c>
      <c r="N227" s="5">
        <v>15000000000</v>
      </c>
      <c r="O227" s="5">
        <v>-243000000000</v>
      </c>
      <c r="P227" s="5">
        <v>288000000000</v>
      </c>
      <c r="Q227" s="5">
        <v>512000000000</v>
      </c>
      <c r="R227" s="5">
        <v>167000000000</v>
      </c>
      <c r="S227" s="5">
        <v>69000000000</v>
      </c>
    </row>
    <row r="228" spans="2:19" ht="15.5" x14ac:dyDescent="0.35">
      <c r="C228" t="s">
        <v>219</v>
      </c>
      <c r="I228" s="5">
        <v>451000000000</v>
      </c>
      <c r="J228" s="5">
        <v>273000000000</v>
      </c>
      <c r="K228" s="5">
        <v>659000000000</v>
      </c>
      <c r="L228" s="5">
        <v>523000000000</v>
      </c>
      <c r="M228" s="5">
        <v>606000000000</v>
      </c>
      <c r="N228" s="5">
        <v>364000000000</v>
      </c>
      <c r="O228" s="5">
        <v>416000000000</v>
      </c>
      <c r="P228" s="5">
        <v>311000000000</v>
      </c>
      <c r="Q228" s="5">
        <v>214000000000</v>
      </c>
      <c r="R228" s="5">
        <v>129000000000</v>
      </c>
      <c r="S228" s="5">
        <v>3000000000</v>
      </c>
    </row>
    <row r="229" spans="2:19" ht="15.5" x14ac:dyDescent="0.35">
      <c r="C229" t="s">
        <v>220</v>
      </c>
      <c r="I229" s="5">
        <v>-427000000000</v>
      </c>
      <c r="J229" s="5">
        <v>-585000000000</v>
      </c>
      <c r="K229" s="5">
        <v>-391000000000</v>
      </c>
      <c r="L229" s="5">
        <v>-337000000000</v>
      </c>
      <c r="M229" s="5">
        <v>-950000000000</v>
      </c>
      <c r="N229" s="5">
        <v>-272000000000</v>
      </c>
      <c r="O229" s="5">
        <v>-460000000000</v>
      </c>
      <c r="P229" s="5">
        <v>-329000000000</v>
      </c>
      <c r="Q229" s="5">
        <v>-375000000000</v>
      </c>
      <c r="R229" s="5">
        <v>-559000000000</v>
      </c>
      <c r="S229" s="5">
        <v>-706000000000</v>
      </c>
    </row>
    <row r="230" spans="2:19" ht="15.5" x14ac:dyDescent="0.35">
      <c r="C230" t="s">
        <v>14</v>
      </c>
      <c r="I230" s="5">
        <v>24000000000</v>
      </c>
      <c r="J230" s="5">
        <v>-312000000000</v>
      </c>
      <c r="K230" s="5">
        <v>269000000000</v>
      </c>
      <c r="L230" s="5">
        <v>185000000000</v>
      </c>
      <c r="M230" s="5">
        <v>-344000000000</v>
      </c>
      <c r="N230" s="5">
        <v>93000000000</v>
      </c>
      <c r="O230" s="5">
        <v>-44000000000</v>
      </c>
      <c r="P230" s="5">
        <v>-18000000000</v>
      </c>
      <c r="Q230" s="5">
        <v>-162000000000</v>
      </c>
      <c r="R230" s="5">
        <v>-430000000000</v>
      </c>
      <c r="S230" s="5">
        <v>-703000000000</v>
      </c>
    </row>
    <row r="231" spans="2:19" ht="15.5" x14ac:dyDescent="0.35">
      <c r="C231" t="s">
        <v>16</v>
      </c>
      <c r="I231" s="6">
        <v>7.86</v>
      </c>
      <c r="J231" s="6">
        <v>-101.68</v>
      </c>
      <c r="K231" s="6">
        <v>87.58</v>
      </c>
      <c r="L231" s="6">
        <v>60.38</v>
      </c>
      <c r="M231" s="6">
        <v>-112.13</v>
      </c>
      <c r="N231" s="6">
        <v>30.23</v>
      </c>
      <c r="O231" s="6">
        <v>-14.32</v>
      </c>
      <c r="P231" s="6">
        <v>-5.89</v>
      </c>
      <c r="Q231" s="6">
        <v>-52.7</v>
      </c>
      <c r="R231" s="6">
        <v>-140.08000000000001</v>
      </c>
      <c r="S231" s="6">
        <v>-705271.82</v>
      </c>
    </row>
    <row r="233" spans="2:19" ht="15.5" x14ac:dyDescent="0.35">
      <c r="B233" t="s">
        <v>221</v>
      </c>
      <c r="C233" t="s">
        <v>222</v>
      </c>
      <c r="D233" s="5">
        <v>35000000000</v>
      </c>
      <c r="E233" s="5">
        <v>-2000000000</v>
      </c>
      <c r="F233" s="5">
        <v>38000000000</v>
      </c>
      <c r="G233" s="5">
        <v>15000000000</v>
      </c>
      <c r="H233" s="5">
        <v>141000000000</v>
      </c>
      <c r="I233" s="5">
        <v>58000000000</v>
      </c>
      <c r="J233" s="5">
        <v>105000000000</v>
      </c>
      <c r="K233" s="5">
        <v>165000000000</v>
      </c>
      <c r="L233" s="5">
        <v>99000000000</v>
      </c>
      <c r="M233" s="5">
        <v>204000000000</v>
      </c>
      <c r="N233" s="5">
        <v>96000000000</v>
      </c>
      <c r="O233" s="5">
        <v>101000000000</v>
      </c>
      <c r="P233" s="5">
        <v>100000000000</v>
      </c>
      <c r="Q233" s="5">
        <v>86000000000</v>
      </c>
    </row>
    <row r="234" spans="2:19" ht="15.5" x14ac:dyDescent="0.35">
      <c r="C234" t="s">
        <v>223</v>
      </c>
      <c r="H234" s="5">
        <v>86000000000</v>
      </c>
      <c r="I234" s="5">
        <v>58000000000</v>
      </c>
      <c r="J234" s="5">
        <v>105000000000</v>
      </c>
      <c r="K234" s="5">
        <v>165000000000</v>
      </c>
      <c r="L234" s="5">
        <v>99000000000</v>
      </c>
      <c r="M234" s="5">
        <v>204000000000</v>
      </c>
      <c r="N234" s="5">
        <v>96000000000</v>
      </c>
      <c r="O234" s="5">
        <v>101000000000</v>
      </c>
      <c r="P234" s="5">
        <v>100000000000</v>
      </c>
      <c r="Q234" s="5">
        <v>86000000000</v>
      </c>
    </row>
    <row r="235" spans="2:19" ht="15.5" x14ac:dyDescent="0.35">
      <c r="C235" t="s">
        <v>224</v>
      </c>
      <c r="H235" s="6">
        <v>11.42</v>
      </c>
      <c r="I235" s="6">
        <v>11.42</v>
      </c>
      <c r="J235" s="6">
        <v>8.56</v>
      </c>
      <c r="K235" s="6">
        <v>10.8</v>
      </c>
      <c r="L235" s="6">
        <v>4.8600000000000003</v>
      </c>
      <c r="M235" s="6">
        <v>10.06</v>
      </c>
      <c r="N235" s="6">
        <v>3.15</v>
      </c>
      <c r="P235" s="6">
        <v>3.25</v>
      </c>
    </row>
    <row r="236" spans="2:19" ht="15.5" x14ac:dyDescent="0.35">
      <c r="C236" t="s">
        <v>63</v>
      </c>
      <c r="H236" s="6">
        <v>0.2487</v>
      </c>
      <c r="I236" s="6">
        <v>0.59989999999999999</v>
      </c>
      <c r="J236" s="6">
        <v>0.25009999999999999</v>
      </c>
      <c r="K236" s="6">
        <v>0.20019999999999999</v>
      </c>
      <c r="L236" s="6">
        <v>0.15</v>
      </c>
      <c r="M236" s="6">
        <v>0.15109999999999998</v>
      </c>
      <c r="N236" s="6">
        <v>0.1002</v>
      </c>
      <c r="P236" s="6">
        <v>9.9900000000000003E-2</v>
      </c>
    </row>
    <row r="237" spans="2:19" ht="15.5" x14ac:dyDescent="0.35">
      <c r="C237" t="s">
        <v>225</v>
      </c>
      <c r="H237" s="6">
        <v>4.1999999999999997E-3</v>
      </c>
      <c r="I237" s="6">
        <v>1.1399999999999999E-2</v>
      </c>
      <c r="J237" s="6">
        <v>8.6E-3</v>
      </c>
      <c r="K237" s="6">
        <v>6.0000000000000001E-3</v>
      </c>
      <c r="L237" s="6">
        <v>2.5999999999999999E-3</v>
      </c>
      <c r="M237" s="6">
        <v>4.3E-3</v>
      </c>
      <c r="N237" s="6">
        <v>2.0999999999999999E-3</v>
      </c>
      <c r="P237" s="6">
        <v>6.3E-3</v>
      </c>
    </row>
    <row r="238" spans="2:19" ht="15.5" x14ac:dyDescent="0.35">
      <c r="C238" t="s">
        <v>43</v>
      </c>
      <c r="D238" s="6">
        <v>11.48</v>
      </c>
      <c r="E238" s="6">
        <v>-0.73</v>
      </c>
      <c r="F238" s="6">
        <v>12.39</v>
      </c>
      <c r="G238" s="6">
        <v>4.84</v>
      </c>
      <c r="H238" s="6">
        <v>45.91</v>
      </c>
      <c r="I238" s="6">
        <v>19.04</v>
      </c>
      <c r="J238" s="6">
        <v>34.22</v>
      </c>
      <c r="K238" s="6">
        <v>53.94</v>
      </c>
      <c r="L238" s="6">
        <v>32.39</v>
      </c>
      <c r="M238" s="6">
        <v>66.58</v>
      </c>
      <c r="N238" s="6">
        <v>31.44</v>
      </c>
      <c r="O238" s="6">
        <v>32.93</v>
      </c>
      <c r="P238" s="6">
        <v>32.520000000000003</v>
      </c>
      <c r="Q238" s="6">
        <v>27.9</v>
      </c>
    </row>
    <row r="239" spans="2:19" ht="15.5" x14ac:dyDescent="0.35">
      <c r="C239" t="s">
        <v>226</v>
      </c>
      <c r="H239" s="6">
        <v>27.98</v>
      </c>
      <c r="I239" s="6">
        <v>19.04</v>
      </c>
      <c r="J239" s="6">
        <v>34.22</v>
      </c>
      <c r="K239" s="6">
        <v>53.94</v>
      </c>
      <c r="L239" s="6">
        <v>32.39</v>
      </c>
      <c r="M239" s="6">
        <v>66.58</v>
      </c>
      <c r="N239" s="6">
        <v>31.44</v>
      </c>
      <c r="O239" s="6">
        <v>32.93</v>
      </c>
      <c r="P239" s="6">
        <v>32.520000000000003</v>
      </c>
      <c r="Q239" s="6">
        <v>27.9</v>
      </c>
    </row>
    <row r="240" spans="2:19" ht="15.5" x14ac:dyDescent="0.35">
      <c r="C240" t="s">
        <v>65</v>
      </c>
      <c r="H240" s="6">
        <v>11.42</v>
      </c>
      <c r="I240" s="6">
        <v>11.42</v>
      </c>
      <c r="J240" s="6">
        <v>8.56</v>
      </c>
      <c r="K240" s="6">
        <v>10.8</v>
      </c>
      <c r="L240" s="6">
        <v>4.8600000000000003</v>
      </c>
      <c r="M240" s="6">
        <v>10.06</v>
      </c>
      <c r="N240" s="6">
        <v>3.15</v>
      </c>
      <c r="P240" s="6">
        <v>3.25</v>
      </c>
    </row>
    <row r="241" spans="3:17" ht="15.5" x14ac:dyDescent="0.35">
      <c r="C241" t="s">
        <v>227</v>
      </c>
      <c r="H241" s="6">
        <v>0.2487</v>
      </c>
      <c r="I241" s="6">
        <v>0.59989999999999999</v>
      </c>
      <c r="J241" s="6">
        <v>0.25009999999999999</v>
      </c>
      <c r="K241" s="6">
        <v>0.20019999999999999</v>
      </c>
      <c r="L241" s="6">
        <v>0.15</v>
      </c>
      <c r="M241" s="6">
        <v>0.15109999999999998</v>
      </c>
      <c r="N241" s="6">
        <v>0.1002</v>
      </c>
      <c r="P241" s="6">
        <v>9.9900000000000003E-2</v>
      </c>
    </row>
    <row r="242" spans="3:17" ht="15.5" x14ac:dyDescent="0.35">
      <c r="C242" t="s">
        <v>228</v>
      </c>
      <c r="H242" s="6">
        <v>4.1999999999999997E-3</v>
      </c>
      <c r="I242" s="6">
        <v>1.1399999999999999E-2</v>
      </c>
      <c r="J242" s="6">
        <v>8.6E-3</v>
      </c>
      <c r="K242" s="6">
        <v>6.0000000000000001E-3</v>
      </c>
      <c r="L242" s="6">
        <v>2.5999999999999999E-3</v>
      </c>
      <c r="M242" s="6">
        <v>4.3E-3</v>
      </c>
      <c r="N242" s="6">
        <v>2.0999999999999999E-3</v>
      </c>
      <c r="P242" s="6">
        <v>6.3E-3</v>
      </c>
    </row>
    <row r="243" spans="3:17" ht="15.5" x14ac:dyDescent="0.35">
      <c r="C243" t="s">
        <v>229</v>
      </c>
      <c r="D243" s="5">
        <v>762000000000</v>
      </c>
      <c r="E243" s="5">
        <v>798000000000</v>
      </c>
      <c r="F243" s="5">
        <v>794000000000</v>
      </c>
      <c r="G243" s="5">
        <v>711000000000</v>
      </c>
      <c r="H243" s="5">
        <v>3049000000000</v>
      </c>
      <c r="I243" s="5">
        <v>3009000000000</v>
      </c>
      <c r="J243" s="5">
        <v>2908000000000</v>
      </c>
      <c r="K243" s="5">
        <v>2823000000000</v>
      </c>
      <c r="L243" s="5">
        <v>2612000000000</v>
      </c>
      <c r="M243" s="5">
        <v>2739000000000</v>
      </c>
      <c r="N243" s="5">
        <v>2188000000000</v>
      </c>
      <c r="O243" s="5">
        <v>2204000000000</v>
      </c>
      <c r="P243" s="5">
        <v>2073000000000</v>
      </c>
      <c r="Q243" s="5">
        <v>1838000000000</v>
      </c>
    </row>
    <row r="244" spans="3:17" ht="15.5" x14ac:dyDescent="0.35">
      <c r="C244" t="s">
        <v>230</v>
      </c>
      <c r="H244" s="5">
        <v>3065000000000</v>
      </c>
      <c r="I244" s="5">
        <v>3009000000000</v>
      </c>
      <c r="J244" s="5">
        <v>2908000000000</v>
      </c>
      <c r="K244" s="5">
        <v>2823000000000</v>
      </c>
      <c r="L244" s="5">
        <v>2612000000000</v>
      </c>
      <c r="M244" s="5">
        <v>2739000000000</v>
      </c>
      <c r="N244" s="5">
        <v>2188000000000</v>
      </c>
      <c r="O244" s="5">
        <v>2204000000000</v>
      </c>
      <c r="P244" s="5">
        <v>2073000000000</v>
      </c>
      <c r="Q244" s="5">
        <v>1838000000000</v>
      </c>
    </row>
    <row r="245" spans="3:17" ht="15.5" x14ac:dyDescent="0.35">
      <c r="C245" t="s">
        <v>231</v>
      </c>
      <c r="H245" s="6">
        <v>11.42</v>
      </c>
      <c r="I245" s="6">
        <v>11.42</v>
      </c>
      <c r="J245" s="6">
        <v>8.56</v>
      </c>
      <c r="K245" s="6">
        <v>10.8</v>
      </c>
      <c r="L245" s="6">
        <v>4.8600000000000003</v>
      </c>
      <c r="M245" s="6">
        <v>10.06</v>
      </c>
      <c r="N245" s="6">
        <v>3.15</v>
      </c>
      <c r="P245" s="6">
        <v>3.25</v>
      </c>
    </row>
    <row r="246" spans="3:17" ht="15.5" x14ac:dyDescent="0.35">
      <c r="C246" t="s">
        <v>232</v>
      </c>
      <c r="H246" s="6">
        <v>0.2487</v>
      </c>
      <c r="I246" s="6">
        <v>0.59989999999999999</v>
      </c>
      <c r="J246" s="6">
        <v>0.25009999999999999</v>
      </c>
      <c r="K246" s="6">
        <v>0.20019999999999999</v>
      </c>
      <c r="L246" s="6">
        <v>0.15</v>
      </c>
      <c r="M246" s="6">
        <v>0.15109999999999998</v>
      </c>
      <c r="N246" s="6">
        <v>0.1002</v>
      </c>
      <c r="P246" s="6">
        <v>9.9900000000000003E-2</v>
      </c>
    </row>
    <row r="247" spans="3:17" ht="15.5" x14ac:dyDescent="0.35">
      <c r="C247" t="s">
        <v>233</v>
      </c>
      <c r="H247" s="6">
        <v>4.1999999999999997E-3</v>
      </c>
      <c r="I247" s="6">
        <v>1.1399999999999999E-2</v>
      </c>
      <c r="J247" s="6">
        <v>8.6E-3</v>
      </c>
      <c r="K247" s="6">
        <v>6.0000000000000001E-3</v>
      </c>
      <c r="L247" s="6">
        <v>2.5999999999999999E-3</v>
      </c>
      <c r="M247" s="6">
        <v>4.3E-3</v>
      </c>
      <c r="N247" s="6">
        <v>2.0999999999999999E-3</v>
      </c>
      <c r="P247" s="6">
        <v>6.3E-3</v>
      </c>
    </row>
    <row r="248" spans="3:17" ht="15.5" x14ac:dyDescent="0.35">
      <c r="C248" t="s">
        <v>234</v>
      </c>
      <c r="I248" s="6">
        <v>57.28</v>
      </c>
    </row>
    <row r="249" spans="3:17" ht="15.5" x14ac:dyDescent="0.35">
      <c r="C249" t="s">
        <v>235</v>
      </c>
      <c r="I249" s="6">
        <v>93.98</v>
      </c>
    </row>
    <row r="250" spans="3:17" ht="15.5" x14ac:dyDescent="0.35">
      <c r="C250" t="s">
        <v>236</v>
      </c>
      <c r="I250" s="6">
        <v>7.42</v>
      </c>
    </row>
    <row r="251" spans="3:17" ht="15.5" x14ac:dyDescent="0.35">
      <c r="C251" t="s">
        <v>237</v>
      </c>
      <c r="I251" s="6">
        <v>1.06E-2</v>
      </c>
    </row>
    <row r="252" spans="3:17" ht="15.5" x14ac:dyDescent="0.35">
      <c r="C252" t="s">
        <v>238</v>
      </c>
      <c r="I252" s="6">
        <v>2.63</v>
      </c>
    </row>
    <row r="253" spans="3:17" ht="15.5" x14ac:dyDescent="0.35">
      <c r="C253" t="s">
        <v>239</v>
      </c>
      <c r="I253" s="6">
        <v>2.13</v>
      </c>
    </row>
    <row r="254" spans="3:17" ht="15.5" x14ac:dyDescent="0.35">
      <c r="C254" t="s">
        <v>240</v>
      </c>
      <c r="I254" s="6">
        <v>17.11</v>
      </c>
    </row>
    <row r="255" spans="3:17" ht="15.5" x14ac:dyDescent="0.35">
      <c r="C255" t="s">
        <v>241</v>
      </c>
      <c r="I255" s="6">
        <v>95.74</v>
      </c>
    </row>
    <row r="256" spans="3:17" ht="15.5" x14ac:dyDescent="0.35">
      <c r="C256" t="s">
        <v>242</v>
      </c>
      <c r="I256" s="6">
        <v>31.87</v>
      </c>
    </row>
    <row r="257" spans="3:9" ht="15.5" x14ac:dyDescent="0.35">
      <c r="C257" t="s">
        <v>243</v>
      </c>
      <c r="I257" s="5">
        <v>13</v>
      </c>
    </row>
    <row r="258" spans="3:9" ht="15.5" x14ac:dyDescent="0.35">
      <c r="C258" t="s">
        <v>244</v>
      </c>
      <c r="I258" s="6">
        <v>-2.11</v>
      </c>
    </row>
    <row r="259" spans="3:9" ht="15.5" x14ac:dyDescent="0.35">
      <c r="C259" t="s">
        <v>245</v>
      </c>
      <c r="I259" s="6">
        <v>-5.77</v>
      </c>
    </row>
    <row r="260" spans="3:9" ht="15.5" x14ac:dyDescent="0.35">
      <c r="C260" t="s">
        <v>246</v>
      </c>
      <c r="I260" s="6">
        <v>27.98</v>
      </c>
    </row>
    <row r="261" spans="3:9" ht="15.5" x14ac:dyDescent="0.35">
      <c r="C261" t="s">
        <v>247</v>
      </c>
      <c r="I261" s="6">
        <v>45.91</v>
      </c>
    </row>
    <row r="262" spans="3:9" ht="15.5" x14ac:dyDescent="0.35">
      <c r="C262" t="s">
        <v>248</v>
      </c>
      <c r="I262" s="6">
        <v>999.36</v>
      </c>
    </row>
    <row r="263" spans="3:9" ht="15.5" x14ac:dyDescent="0.35">
      <c r="C263" t="s">
        <v>249</v>
      </c>
      <c r="D263" s="6">
        <v>209.69</v>
      </c>
    </row>
    <row r="264" spans="3:9" ht="15.5" x14ac:dyDescent="0.35">
      <c r="C264" t="s">
        <v>250</v>
      </c>
      <c r="I264" s="6">
        <v>1236.25</v>
      </c>
    </row>
    <row r="265" spans="3:9" ht="15.5" x14ac:dyDescent="0.35">
      <c r="C265" t="s">
        <v>251</v>
      </c>
      <c r="I265" s="6">
        <v>27.47</v>
      </c>
    </row>
    <row r="266" spans="3:9" ht="15.5" x14ac:dyDescent="0.35">
      <c r="C266" t="s">
        <v>252</v>
      </c>
      <c r="D266" s="6">
        <v>1.98</v>
      </c>
    </row>
    <row r="267" spans="3:9" ht="15.5" x14ac:dyDescent="0.35">
      <c r="C267" t="s">
        <v>253</v>
      </c>
      <c r="D267" s="6">
        <v>1.5</v>
      </c>
    </row>
    <row r="268" spans="3:9" ht="15.5" x14ac:dyDescent="0.35">
      <c r="C268" t="s">
        <v>254</v>
      </c>
      <c r="D268" s="6">
        <v>1.05</v>
      </c>
    </row>
    <row r="269" spans="3:9" ht="15.5" x14ac:dyDescent="0.35">
      <c r="C269" t="s">
        <v>255</v>
      </c>
      <c r="D269" s="6">
        <v>0.88</v>
      </c>
    </row>
    <row r="270" spans="3:9" ht="15.5" x14ac:dyDescent="0.35">
      <c r="C270" t="s">
        <v>256</v>
      </c>
      <c r="D270" s="6">
        <v>1.21</v>
      </c>
    </row>
    <row r="271" spans="3:9" ht="15.5" x14ac:dyDescent="0.35">
      <c r="C271" t="s">
        <v>257</v>
      </c>
      <c r="D271" s="6">
        <v>0.47</v>
      </c>
    </row>
    <row r="272" spans="3:9" ht="15.5" x14ac:dyDescent="0.35">
      <c r="C272" t="s">
        <v>258</v>
      </c>
      <c r="D272" s="6">
        <v>2.25</v>
      </c>
    </row>
    <row r="273" spans="3:9" ht="15.5" x14ac:dyDescent="0.35">
      <c r="C273" t="s">
        <v>259</v>
      </c>
      <c r="I273" s="6">
        <v>1.4</v>
      </c>
    </row>
    <row r="274" spans="3:9" ht="15.5" x14ac:dyDescent="0.35">
      <c r="C274" t="s">
        <v>12</v>
      </c>
      <c r="D274" s="5">
        <v>-1000000000</v>
      </c>
    </row>
    <row r="275" spans="3:9" ht="15.5" x14ac:dyDescent="0.35">
      <c r="C275" t="s">
        <v>260</v>
      </c>
      <c r="I275" s="6">
        <v>2.37</v>
      </c>
    </row>
    <row r="276" spans="3:9" ht="15.5" x14ac:dyDescent="0.35">
      <c r="C276" t="s">
        <v>261</v>
      </c>
      <c r="I276" s="6">
        <v>1.01E-2</v>
      </c>
    </row>
    <row r="277" spans="3:9" ht="15.5" x14ac:dyDescent="0.35">
      <c r="C277" t="s">
        <v>262</v>
      </c>
      <c r="I277" s="6">
        <v>2.2599999999999999E-2</v>
      </c>
    </row>
    <row r="278" spans="3:9" ht="15.5" x14ac:dyDescent="0.35">
      <c r="C278" t="s">
        <v>263</v>
      </c>
      <c r="I278" s="6">
        <v>6.0599999999999994E-2</v>
      </c>
    </row>
    <row r="279" spans="3:9" ht="15.5" x14ac:dyDescent="0.35">
      <c r="C279" t="s">
        <v>264</v>
      </c>
      <c r="I279" s="6">
        <v>4.1299999999999996E-2</v>
      </c>
    </row>
    <row r="280" spans="3:9" ht="15.5" x14ac:dyDescent="0.35">
      <c r="C280" t="s">
        <v>265</v>
      </c>
      <c r="D280" s="6">
        <v>84.61</v>
      </c>
    </row>
    <row r="281" spans="3:9" ht="15.5" x14ac:dyDescent="0.35">
      <c r="C281" t="s">
        <v>266</v>
      </c>
      <c r="D281" s="6">
        <v>112.89</v>
      </c>
    </row>
    <row r="282" spans="3:9" ht="15.5" x14ac:dyDescent="0.35">
      <c r="C282" t="s">
        <v>340</v>
      </c>
      <c r="D282" s="6">
        <v>28.45</v>
      </c>
    </row>
    <row r="283" spans="3:9" ht="15.5" x14ac:dyDescent="0.35">
      <c r="C283" t="s">
        <v>267</v>
      </c>
      <c r="D283" s="6">
        <v>169.05</v>
      </c>
    </row>
    <row r="284" spans="3:9" ht="15.5" x14ac:dyDescent="0.35">
      <c r="C284" t="s">
        <v>268</v>
      </c>
      <c r="D284" s="6">
        <v>1.08</v>
      </c>
    </row>
    <row r="285" spans="3:9" ht="15.5" x14ac:dyDescent="0.35">
      <c r="C285" t="s">
        <v>269</v>
      </c>
      <c r="I285" s="6">
        <v>0.36</v>
      </c>
    </row>
    <row r="286" spans="3:9" ht="15.5" x14ac:dyDescent="0.35">
      <c r="C286" t="s">
        <v>270</v>
      </c>
      <c r="I286" s="6">
        <v>3.3</v>
      </c>
    </row>
    <row r="287" spans="3:9" ht="15.5" x14ac:dyDescent="0.35">
      <c r="C287" t="s">
        <v>39</v>
      </c>
      <c r="I287" s="5">
        <v>8065000000000</v>
      </c>
    </row>
    <row r="288" spans="3:9" ht="15.5" x14ac:dyDescent="0.35">
      <c r="C288" t="s">
        <v>271</v>
      </c>
      <c r="I288" s="5">
        <v>11496000000000</v>
      </c>
    </row>
    <row r="289" spans="3:9" ht="15.5" x14ac:dyDescent="0.35">
      <c r="C289" t="s">
        <v>272</v>
      </c>
      <c r="I289" s="5">
        <v>3070000000</v>
      </c>
    </row>
    <row r="290" spans="3:9" ht="15.5" x14ac:dyDescent="0.35">
      <c r="C290" t="s">
        <v>273</v>
      </c>
      <c r="I290" s="6">
        <v>7.3200000000000001E-2</v>
      </c>
    </row>
    <row r="291" spans="3:9" ht="15.5" x14ac:dyDescent="0.35">
      <c r="C291" t="s">
        <v>274</v>
      </c>
      <c r="D291" s="6">
        <v>0.47759999999999997</v>
      </c>
    </row>
    <row r="292" spans="3:9" ht="15.5" x14ac:dyDescent="0.35">
      <c r="C292" t="s">
        <v>275</v>
      </c>
      <c r="D292" s="6">
        <v>0.1628</v>
      </c>
    </row>
    <row r="293" spans="3:9" ht="15.5" x14ac:dyDescent="0.35">
      <c r="C293" t="s">
        <v>276</v>
      </c>
      <c r="D293" s="6">
        <v>4.6199999999999998E-2</v>
      </c>
    </row>
    <row r="294" spans="3:9" ht="15.5" x14ac:dyDescent="0.35">
      <c r="C294" t="s">
        <v>277</v>
      </c>
      <c r="D294" s="6">
        <v>7.9100000000000004E-2</v>
      </c>
    </row>
    <row r="295" spans="3:9" ht="15.5" x14ac:dyDescent="0.35">
      <c r="C295" t="s">
        <v>278</v>
      </c>
      <c r="D295" s="6">
        <v>0.16469999999999999</v>
      </c>
    </row>
    <row r="296" spans="3:9" ht="15.5" x14ac:dyDescent="0.35">
      <c r="C296" t="s">
        <v>279</v>
      </c>
      <c r="D296" s="6">
        <v>3.5354000000000001</v>
      </c>
    </row>
    <row r="297" spans="3:9" ht="15.5" x14ac:dyDescent="0.35">
      <c r="C297" t="s">
        <v>280</v>
      </c>
      <c r="I297" s="6">
        <v>11.42</v>
      </c>
    </row>
    <row r="298" spans="3:9" ht="15.5" x14ac:dyDescent="0.35">
      <c r="C298" t="s">
        <v>281</v>
      </c>
      <c r="I298" s="6">
        <v>11.42</v>
      </c>
    </row>
    <row r="299" spans="3:9" ht="15.5" x14ac:dyDescent="0.35">
      <c r="C299" t="s">
        <v>282</v>
      </c>
      <c r="I299" s="6">
        <v>0.2487</v>
      </c>
    </row>
    <row r="300" spans="3:9" ht="15.5" x14ac:dyDescent="0.35">
      <c r="C300" t="s">
        <v>283</v>
      </c>
      <c r="I300" s="6">
        <v>4.1999999999999997E-3</v>
      </c>
    </row>
    <row r="301" spans="3:9" ht="15.5" x14ac:dyDescent="0.35">
      <c r="C301" t="s">
        <v>284</v>
      </c>
      <c r="I301" t="s">
        <v>1296</v>
      </c>
    </row>
    <row r="302" spans="3:9" ht="15.5" x14ac:dyDescent="0.35">
      <c r="C302" t="s">
        <v>286</v>
      </c>
      <c r="I302" s="5">
        <v>7</v>
      </c>
    </row>
    <row r="303" spans="3:9" ht="15.5" x14ac:dyDescent="0.35">
      <c r="C303" t="s">
        <v>1269</v>
      </c>
      <c r="I303" s="6">
        <v>0.16</v>
      </c>
    </row>
    <row r="304" spans="3:9" ht="15.5" x14ac:dyDescent="0.35">
      <c r="C304" t="s">
        <v>287</v>
      </c>
      <c r="I304" s="6">
        <v>0.94</v>
      </c>
    </row>
    <row r="305" spans="3:9" ht="15.5" x14ac:dyDescent="0.35">
      <c r="C305" t="s">
        <v>288</v>
      </c>
      <c r="I305" s="6">
        <v>0.81</v>
      </c>
    </row>
    <row r="306" spans="3:9" ht="15.5" x14ac:dyDescent="0.35">
      <c r="C306" t="s">
        <v>289</v>
      </c>
      <c r="I306" s="6">
        <v>0.12</v>
      </c>
    </row>
    <row r="307" spans="3:9" ht="15.5" x14ac:dyDescent="0.35">
      <c r="C307" t="s">
        <v>553</v>
      </c>
      <c r="I307" s="6">
        <v>0.49</v>
      </c>
    </row>
    <row r="308" spans="3:9" ht="15.5" x14ac:dyDescent="0.35">
      <c r="C308" t="s">
        <v>290</v>
      </c>
      <c r="I308" s="6">
        <v>0.34</v>
      </c>
    </row>
    <row r="309" spans="3:9" ht="15.5" x14ac:dyDescent="0.35">
      <c r="C309" t="s">
        <v>291</v>
      </c>
      <c r="I309" s="6">
        <v>0.31</v>
      </c>
    </row>
    <row r="310" spans="3:9" ht="15.5" x14ac:dyDescent="0.35">
      <c r="C310" t="s">
        <v>292</v>
      </c>
      <c r="I310" s="6">
        <v>0.73</v>
      </c>
    </row>
    <row r="311" spans="3:9" ht="15.5" x14ac:dyDescent="0.35">
      <c r="C311" t="s">
        <v>293</v>
      </c>
      <c r="I311" s="5">
        <v>3065000000000</v>
      </c>
    </row>
    <row r="312" spans="3:9" ht="15.5" x14ac:dyDescent="0.35">
      <c r="C312" t="s">
        <v>294</v>
      </c>
      <c r="I312" s="5">
        <v>1433000000000</v>
      </c>
    </row>
    <row r="313" spans="3:9" ht="15.5" x14ac:dyDescent="0.35">
      <c r="C313" t="s">
        <v>295</v>
      </c>
      <c r="I313" s="5">
        <v>883000000000</v>
      </c>
    </row>
    <row r="314" spans="3:9" ht="15.5" x14ac:dyDescent="0.35">
      <c r="C314" t="s">
        <v>296</v>
      </c>
      <c r="I314" s="5">
        <v>86000000000</v>
      </c>
    </row>
    <row r="315" spans="3:9" ht="15.5" x14ac:dyDescent="0.35">
      <c r="C315" t="s">
        <v>297</v>
      </c>
      <c r="D315" s="5">
        <v>643000000000</v>
      </c>
    </row>
    <row r="316" spans="3:9" ht="15.5" x14ac:dyDescent="0.35">
      <c r="C316" t="s">
        <v>298</v>
      </c>
      <c r="D316" s="5">
        <v>8515000000000</v>
      </c>
    </row>
    <row r="317" spans="3:9" ht="15.5" x14ac:dyDescent="0.35">
      <c r="C317" t="s">
        <v>299</v>
      </c>
      <c r="D317" s="5">
        <v>4578000000000</v>
      </c>
    </row>
    <row r="318" spans="3:9" ht="15.5" x14ac:dyDescent="0.35">
      <c r="C318" t="s">
        <v>206</v>
      </c>
      <c r="D318" s="5">
        <v>1018000000000</v>
      </c>
    </row>
    <row r="319" spans="3:9" ht="15.5" x14ac:dyDescent="0.35">
      <c r="C319" t="s">
        <v>205</v>
      </c>
      <c r="I319" s="5">
        <v>3791000000000</v>
      </c>
    </row>
    <row r="320" spans="3:9" ht="15.5" x14ac:dyDescent="0.35">
      <c r="C320" t="s">
        <v>204</v>
      </c>
      <c r="D320" s="5">
        <v>3352000000000</v>
      </c>
    </row>
    <row r="321" spans="3:9" ht="15.5" x14ac:dyDescent="0.35">
      <c r="C321" t="s">
        <v>203</v>
      </c>
      <c r="D321" s="5">
        <v>630000000000</v>
      </c>
    </row>
    <row r="322" spans="3:9" ht="15.5" x14ac:dyDescent="0.35">
      <c r="C322" t="s">
        <v>23</v>
      </c>
      <c r="D322" s="5">
        <v>3982000000000</v>
      </c>
    </row>
    <row r="323" spans="3:9" ht="15.5" x14ac:dyDescent="0.35">
      <c r="C323" t="s">
        <v>20</v>
      </c>
      <c r="D323" s="5">
        <v>3339000000000</v>
      </c>
    </row>
    <row r="324" spans="3:9" ht="15.5" x14ac:dyDescent="0.35">
      <c r="C324" t="s">
        <v>300</v>
      </c>
      <c r="I324" s="5">
        <v>3883000000000</v>
      </c>
    </row>
    <row r="325" spans="3:9" ht="15.5" x14ac:dyDescent="0.35">
      <c r="C325" t="s">
        <v>301</v>
      </c>
      <c r="I325" s="5">
        <v>472000000000</v>
      </c>
    </row>
    <row r="326" spans="3:9" ht="15.5" x14ac:dyDescent="0.35">
      <c r="C326" t="s">
        <v>302</v>
      </c>
      <c r="I326" s="5">
        <v>-329000000000</v>
      </c>
    </row>
    <row r="327" spans="3:9" ht="15.5" x14ac:dyDescent="0.35">
      <c r="C327" t="s">
        <v>303</v>
      </c>
      <c r="I327" s="5">
        <v>135000000000</v>
      </c>
    </row>
    <row r="328" spans="3:9" ht="15.5" x14ac:dyDescent="0.35">
      <c r="C328" t="s">
        <v>304</v>
      </c>
      <c r="I328" s="5">
        <v>-387000000000</v>
      </c>
    </row>
    <row r="329" spans="3:9" ht="15.5" x14ac:dyDescent="0.35">
      <c r="C329" t="s">
        <v>305</v>
      </c>
      <c r="I329" s="5">
        <v>84000000000</v>
      </c>
    </row>
  </sheetData>
  <pageMargins left="0.7" right="0.7" top="0.75" bottom="0.75" header="0.3" footer="0.3"/>
  <ignoredErrors>
    <ignoredError sqref="A1:S330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33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1297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1298</v>
      </c>
      <c r="D2" s="2" vm="195">
        <f ca="1">IFERROR(_xlfn.STOCKHISTORY("XIDX:" &amp; $C$1, D3, , 0, 0, 1), "Libur")</f>
        <v>175</v>
      </c>
      <c r="H2" s="2" vm="195">
        <f ca="1">IFERROR(INDEX(D2:G2,COUNT(D2:G2)),"")</f>
        <v>175</v>
      </c>
      <c r="I2" s="2" vm="196">
        <f t="shared" ref="I2:Z2" ca="1" si="0">IFERROR(_xlfn.STOCKHISTORY("XIDX:" &amp; $C$1, I1, , 0, 0, 1), "Libur")</f>
        <v>230</v>
      </c>
      <c r="J2" s="2" vm="80">
        <f t="shared" ca="1" si="0"/>
        <v>232</v>
      </c>
      <c r="K2" s="2" vm="81">
        <f t="shared" ca="1" si="0"/>
        <v>310</v>
      </c>
      <c r="L2" s="2" vm="197">
        <f t="shared" ca="1" si="0"/>
        <v>404</v>
      </c>
      <c r="M2" s="2" vm="171">
        <f t="shared" ca="1" si="0"/>
        <v>1810</v>
      </c>
      <c r="N2" s="2" t="str">
        <f t="shared" ca="1" si="0"/>
        <v>Libur</v>
      </c>
      <c r="O2" s="2" vm="198">
        <f t="shared" ca="1" si="0"/>
        <v>198</v>
      </c>
      <c r="P2" s="2" vm="81">
        <f t="shared" ca="1" si="0"/>
        <v>310</v>
      </c>
      <c r="Q2" s="2" vm="199">
        <f t="shared" ca="1" si="0"/>
        <v>538.13239999999996</v>
      </c>
      <c r="R2" s="2" vm="200">
        <f t="shared" ca="1" si="0"/>
        <v>368.05959999999999</v>
      </c>
      <c r="S2" s="2" vm="201">
        <f t="shared" ca="1" si="0"/>
        <v>75.3399</v>
      </c>
      <c r="T2" s="2" vm="202">
        <f t="shared" ca="1" si="0"/>
        <v>81.804599999999994</v>
      </c>
      <c r="U2" s="2" vm="203">
        <f t="shared" ca="1" si="0"/>
        <v>93.7179</v>
      </c>
      <c r="V2" s="2" t="str">
        <f t="shared" ca="1" si="0"/>
        <v>Libur</v>
      </c>
      <c r="W2" s="2" vm="204">
        <f t="shared" ca="1" si="0"/>
        <v>91.413399999999996</v>
      </c>
      <c r="X2" s="2" vm="205">
        <f t="shared" ca="1" si="0"/>
        <v>130.14789999999999</v>
      </c>
      <c r="Y2" s="2" vm="206">
        <f t="shared" ca="1" si="0"/>
        <v>109.2312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308345332000</v>
      </c>
      <c r="H4" s="2">
        <f>IFERROR(SUM(D4:G4)*(4/MAX(1,COUNT(D4:G4))),"")</f>
        <v>1233381328000</v>
      </c>
      <c r="I4" s="2">
        <f t="shared" ref="I4:Z4" si="1">IFERROR(INDEX(I51:I500,MATCH($C$4,$C$51:$C$500,0)),"")</f>
        <v>1190261767000</v>
      </c>
      <c r="J4" s="2">
        <f t="shared" si="1"/>
        <v>1045261016000</v>
      </c>
      <c r="K4" s="2">
        <f t="shared" si="1"/>
        <v>890958618000</v>
      </c>
      <c r="L4" s="2">
        <f t="shared" si="1"/>
        <v>1029970140000</v>
      </c>
      <c r="M4" s="2">
        <f t="shared" si="1"/>
        <v>1647185044000</v>
      </c>
      <c r="N4" s="2">
        <f t="shared" si="1"/>
        <v>1931524786000</v>
      </c>
      <c r="O4" s="2">
        <f t="shared" si="1"/>
        <v>2054837678000</v>
      </c>
      <c r="P4" s="2">
        <f t="shared" si="1"/>
        <v>1663667161000</v>
      </c>
      <c r="Q4" s="2">
        <f t="shared" si="1"/>
        <v>1252069204000</v>
      </c>
      <c r="R4" s="2">
        <f t="shared" si="1"/>
        <v>965085260000</v>
      </c>
      <c r="S4" s="2">
        <f t="shared" si="1"/>
        <v>786709562000</v>
      </c>
      <c r="T4" s="2">
        <f t="shared" si="1"/>
        <v>598344410000</v>
      </c>
      <c r="U4" s="2">
        <f t="shared" si="1"/>
        <v>420623106000</v>
      </c>
      <c r="V4" s="2">
        <f t="shared" si="1"/>
        <v>316495383000</v>
      </c>
      <c r="W4" s="2">
        <f t="shared" si="1"/>
        <v>347042389000</v>
      </c>
      <c r="X4" s="2">
        <f t="shared" si="1"/>
        <v>367158393000</v>
      </c>
      <c r="Y4" s="2">
        <f t="shared" si="1"/>
        <v>354824154000</v>
      </c>
      <c r="Z4" s="2">
        <f t="shared" si="1"/>
        <v>334005515000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-61841377000</v>
      </c>
      <c r="H5" s="2">
        <f>IFERROR(SUM(D5:G5)*(4/MAX(1,COUNT(D5:G5))),"")</f>
        <v>-247365508000</v>
      </c>
      <c r="I5" s="2">
        <f t="shared" ref="I5:Z5" si="2">IFERROR(INDEX(I51:I500,MATCH($C$5,$C$51:$C$500,0)),"")</f>
        <v>-432408672000</v>
      </c>
      <c r="J5" s="2">
        <f t="shared" si="2"/>
        <v>39084343000</v>
      </c>
      <c r="K5" s="2">
        <f t="shared" si="2"/>
        <v>31038635000</v>
      </c>
      <c r="L5" s="2">
        <f t="shared" si="2"/>
        <v>-59169594000</v>
      </c>
      <c r="M5" s="2">
        <f t="shared" si="2"/>
        <v>-3069932805000</v>
      </c>
      <c r="N5" s="2">
        <f t="shared" si="2"/>
        <v>117206028000</v>
      </c>
      <c r="O5" s="2">
        <f t="shared" si="2"/>
        <v>86365196000</v>
      </c>
      <c r="P5" s="2">
        <f t="shared" si="2"/>
        <v>142660203000</v>
      </c>
      <c r="Q5" s="2">
        <f t="shared" si="2"/>
        <v>180845914000</v>
      </c>
      <c r="R5" s="2">
        <f t="shared" si="2"/>
        <v>100642721000</v>
      </c>
      <c r="S5" s="2">
        <f t="shared" si="2"/>
        <v>62115377000</v>
      </c>
      <c r="T5" s="2">
        <f t="shared" si="2"/>
        <v>77393261000</v>
      </c>
      <c r="U5" s="2">
        <f t="shared" si="2"/>
        <v>17985779000</v>
      </c>
      <c r="V5" s="2">
        <f t="shared" si="2"/>
        <v>24308393000</v>
      </c>
      <c r="W5" s="2">
        <f t="shared" si="2"/>
        <v>45141329000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2948428386000</v>
      </c>
      <c r="H6" s="2">
        <f>IFERROR(INDEX(D6:G6,COUNT(D6:G6)),"")</f>
        <v>2948428386000</v>
      </c>
      <c r="I6" s="2">
        <f t="shared" ref="I6:Z6" si="3">IFERROR(INDEX(I51:I500,MATCH($C$6,$C$51:$C$500,0)),"")</f>
        <v>3011335974000</v>
      </c>
      <c r="J6" s="2">
        <f t="shared" si="3"/>
        <v>3453364527000</v>
      </c>
      <c r="K6" s="2">
        <f t="shared" si="3"/>
        <v>3420249975000</v>
      </c>
      <c r="L6" s="2">
        <f t="shared" si="3"/>
        <v>3389087282000</v>
      </c>
      <c r="M6" s="2">
        <f t="shared" si="3"/>
        <v>2457663179000</v>
      </c>
      <c r="N6" s="2">
        <f t="shared" si="3"/>
        <v>4287690211000</v>
      </c>
      <c r="O6" s="2">
        <f t="shared" si="3"/>
        <v>4481704219000</v>
      </c>
      <c r="P6" s="2">
        <f t="shared" si="3"/>
        <v>4424285816000</v>
      </c>
      <c r="Q6" s="2">
        <f t="shared" si="3"/>
        <v>3111284877000</v>
      </c>
      <c r="R6" s="2">
        <f t="shared" si="3"/>
        <v>1936251540000</v>
      </c>
      <c r="S6" s="2">
        <f t="shared" si="3"/>
        <v>1352412425000</v>
      </c>
      <c r="T6" s="2">
        <f t="shared" si="3"/>
        <v>904021593000</v>
      </c>
      <c r="U6" s="2">
        <f t="shared" si="3"/>
        <v>836906513000</v>
      </c>
      <c r="V6" s="2">
        <f t="shared" si="3"/>
        <v>371924556000</v>
      </c>
      <c r="W6" s="2">
        <f t="shared" si="3"/>
        <v>347616163000</v>
      </c>
      <c r="X6" s="2">
        <f t="shared" si="3"/>
        <v>278286057000</v>
      </c>
      <c r="Y6" s="2">
        <f t="shared" si="3"/>
        <v>347894501000</v>
      </c>
      <c r="Z6" s="2">
        <f t="shared" si="3"/>
        <v>231638776000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24.74</v>
      </c>
      <c r="H7" s="3">
        <f>IFERROR(INDEX(D7:G7,COUNT(D7:G7)),"")</f>
        <v>24.74</v>
      </c>
      <c r="I7" s="3">
        <f t="shared" ref="I7:Z7" si="4">IFERROR(INDEX(I51:I500,MATCH($C$7,$C$51:$C$500,0))/1000000000,"")</f>
        <v>24.74</v>
      </c>
      <c r="J7" s="3">
        <f t="shared" si="4"/>
        <v>24.74</v>
      </c>
      <c r="K7" s="3">
        <f t="shared" si="4"/>
        <v>24.74</v>
      </c>
      <c r="L7" s="3">
        <f t="shared" si="4"/>
        <v>24.74</v>
      </c>
      <c r="M7" s="3">
        <f t="shared" si="4"/>
        <v>22.75</v>
      </c>
      <c r="N7" s="3">
        <f t="shared" si="4"/>
        <v>21.34</v>
      </c>
      <c r="O7" s="3">
        <f t="shared" si="4"/>
        <v>21.34</v>
      </c>
      <c r="P7" s="3">
        <f t="shared" si="4"/>
        <v>21.34</v>
      </c>
      <c r="Q7" s="3">
        <f t="shared" si="4"/>
        <v>17.91</v>
      </c>
      <c r="R7" s="3">
        <f t="shared" si="4"/>
        <v>15.33</v>
      </c>
      <c r="S7" s="3">
        <f t="shared" si="4"/>
        <v>11.48</v>
      </c>
      <c r="T7" s="3">
        <f t="shared" si="4"/>
        <v>7.45</v>
      </c>
      <c r="U7" s="3">
        <f t="shared" si="4"/>
        <v>7.45</v>
      </c>
      <c r="V7" s="3">
        <f t="shared" si="4"/>
        <v>3.62</v>
      </c>
      <c r="W7" s="3">
        <f t="shared" si="4"/>
        <v>3.62</v>
      </c>
      <c r="X7" s="3">
        <f t="shared" si="4"/>
        <v>3.43</v>
      </c>
      <c r="Y7" s="3">
        <f t="shared" si="4"/>
        <v>3.42</v>
      </c>
      <c r="Z7" s="3">
        <f t="shared" si="4"/>
        <v>2.35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-396000000000</v>
      </c>
      <c r="H8" s="2">
        <f>IFERROR(INDEX(D8:G8,COUNT(D8:G8)),"")</f>
        <v>-396000000000</v>
      </c>
      <c r="I8" s="2">
        <f t="shared" ref="I8:Z8" si="5">IFERROR(INDEX(I51:I500,MATCH($C$8,$C$51:$C$500,0)),"")</f>
        <v>368000000000</v>
      </c>
      <c r="J8" s="2">
        <f t="shared" si="5"/>
        <v>471000000000</v>
      </c>
      <c r="K8" s="2">
        <f t="shared" si="5"/>
        <v>-894000000000</v>
      </c>
      <c r="L8" s="2">
        <f t="shared" si="5"/>
        <v>-30000000000</v>
      </c>
      <c r="M8" s="2">
        <f t="shared" si="5"/>
        <v>-1179000000000</v>
      </c>
      <c r="N8" s="2">
        <f t="shared" si="5"/>
        <v>751000000000</v>
      </c>
      <c r="O8" s="2">
        <f t="shared" si="5"/>
        <v>-2640000000000</v>
      </c>
      <c r="P8" s="2">
        <f t="shared" si="5"/>
        <v>2684000000000</v>
      </c>
      <c r="Q8" s="2">
        <f t="shared" si="5"/>
        <v>-818000000000</v>
      </c>
      <c r="R8" s="2">
        <f t="shared" si="5"/>
        <v>590000000000</v>
      </c>
      <c r="S8" s="2">
        <f t="shared" si="5"/>
        <v>-49000000000</v>
      </c>
      <c r="T8" s="2">
        <f t="shared" si="5"/>
        <v>214000000000</v>
      </c>
      <c r="U8" s="2">
        <f t="shared" si="5"/>
        <v>-314000000000</v>
      </c>
      <c r="V8" s="2">
        <f t="shared" si="5"/>
        <v>-47000000000</v>
      </c>
      <c r="W8" s="2">
        <f t="shared" si="5"/>
        <v>511000000000</v>
      </c>
      <c r="X8" s="2">
        <f t="shared" si="5"/>
        <v>-25000000000</v>
      </c>
      <c r="Y8" s="2">
        <f t="shared" si="5"/>
        <v>384000000000</v>
      </c>
      <c r="Z8" s="2">
        <f t="shared" si="5"/>
        <v>-483000000000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-16.02</v>
      </c>
      <c r="H9" s="3">
        <f>IFERROR(INDEX(D9:G9,COUNT(D9:G9)),"")</f>
        <v>-16.02</v>
      </c>
      <c r="I9" s="3">
        <f t="shared" ref="I9:Z9" si="6">IFERROR(INDEX(I51:I500,MATCH($C$9,$C$51:$C$500,0)),"")</f>
        <v>14.87</v>
      </c>
      <c r="J9" s="3">
        <f t="shared" si="6"/>
        <v>19.04</v>
      </c>
      <c r="K9" s="3">
        <f t="shared" si="6"/>
        <v>-36.130000000000003</v>
      </c>
      <c r="L9" s="3">
        <f t="shared" si="6"/>
        <v>-1.21</v>
      </c>
      <c r="M9" s="3">
        <f t="shared" si="6"/>
        <v>-51.83</v>
      </c>
      <c r="N9" s="3">
        <f t="shared" si="6"/>
        <v>35.159999999999997</v>
      </c>
      <c r="O9" s="3">
        <f t="shared" si="6"/>
        <v>-123.68</v>
      </c>
      <c r="P9" s="3">
        <f t="shared" si="6"/>
        <v>125.77</v>
      </c>
      <c r="Q9" s="3">
        <f t="shared" si="6"/>
        <v>-45.64</v>
      </c>
      <c r="R9" s="3">
        <f t="shared" si="6"/>
        <v>38.49</v>
      </c>
      <c r="S9" s="3">
        <f t="shared" si="6"/>
        <v>-4.2699999999999996</v>
      </c>
      <c r="T9" s="3">
        <f t="shared" si="6"/>
        <v>28.78</v>
      </c>
      <c r="U9" s="3">
        <f t="shared" si="6"/>
        <v>-42.11</v>
      </c>
      <c r="V9" s="3">
        <f t="shared" si="6"/>
        <v>-13.05</v>
      </c>
      <c r="W9" s="3">
        <f t="shared" si="6"/>
        <v>141.13999999999999</v>
      </c>
      <c r="X9" s="3">
        <f t="shared" si="6"/>
        <v>-7.4</v>
      </c>
      <c r="Y9" s="3">
        <f t="shared" si="6"/>
        <v>112.47</v>
      </c>
      <c r="Z9" s="3">
        <f t="shared" si="6"/>
        <v>-205.59</v>
      </c>
    </row>
    <row r="10" spans="1:26" ht="15.5" x14ac:dyDescent="0.35">
      <c r="C10" t="s">
        <v>17</v>
      </c>
      <c r="D10" s="3">
        <f ca="1">IFERROR(IF(D9=0,"",D2/D9),"")</f>
        <v>-10.923845193508114</v>
      </c>
      <c r="I10" s="3">
        <f t="shared" ref="I10:Z10" ca="1" si="7">IFERROR(IF(I9=0,"",I2/I9),"")</f>
        <v>15.467383994620041</v>
      </c>
      <c r="J10" s="3">
        <f t="shared" ca="1" si="7"/>
        <v>12.184873949579833</v>
      </c>
      <c r="K10" s="3">
        <f t="shared" ca="1" si="7"/>
        <v>-8.5801273180182669</v>
      </c>
      <c r="L10" s="3">
        <f t="shared" ca="1" si="7"/>
        <v>-333.88429752066116</v>
      </c>
      <c r="M10" s="3">
        <f t="shared" ca="1" si="7"/>
        <v>-34.921859926683389</v>
      </c>
      <c r="N10" s="3" t="str">
        <f t="shared" ca="1" si="7"/>
        <v/>
      </c>
      <c r="O10" s="3">
        <f t="shared" ca="1" si="7"/>
        <v>-1.6009055627425615</v>
      </c>
      <c r="P10" s="3">
        <f t="shared" ca="1" si="7"/>
        <v>2.4648167289496703</v>
      </c>
      <c r="Q10" s="3">
        <f t="shared" ca="1" si="7"/>
        <v>-11.790806310254162</v>
      </c>
      <c r="R10" s="3">
        <f t="shared" ca="1" si="7"/>
        <v>9.5624733697064173</v>
      </c>
      <c r="S10" s="3">
        <f t="shared" ca="1" si="7"/>
        <v>-17.644004683840752</v>
      </c>
      <c r="T10" s="3">
        <f t="shared" ca="1" si="7"/>
        <v>2.8424113968033353</v>
      </c>
      <c r="U10" s="3">
        <f t="shared" ca="1" si="7"/>
        <v>-2.2255497506530517</v>
      </c>
      <c r="V10" s="3" t="str">
        <f t="shared" ca="1" si="7"/>
        <v/>
      </c>
      <c r="W10" s="3">
        <f t="shared" ca="1" si="7"/>
        <v>0.6476789003825989</v>
      </c>
      <c r="X10" s="3">
        <f t="shared" ca="1" si="7"/>
        <v>-17.587554054054053</v>
      </c>
      <c r="Y10" s="3">
        <f t="shared" ca="1" si="7"/>
        <v>0.97120298746332356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15967151000</v>
      </c>
      <c r="H11" s="2">
        <f>IFERROR(INDEX(D11:G11,COUNT(D11:G11)),"")</f>
        <v>15967151000</v>
      </c>
      <c r="I11" s="2">
        <f t="shared" ref="I11:Z11" si="8">IFERROR(INDEX(I51:I500,MATCH($C$11,$C$51:$C$500,0)),"")</f>
        <v>9227339000</v>
      </c>
      <c r="J11" s="2">
        <f t="shared" si="8"/>
        <v>15976481000</v>
      </c>
      <c r="K11" s="2">
        <f t="shared" si="8"/>
        <v>10772755000</v>
      </c>
      <c r="L11" s="2">
        <f t="shared" si="8"/>
        <v>11262053000</v>
      </c>
      <c r="M11" s="2">
        <f t="shared" si="8"/>
        <v>15238603000</v>
      </c>
      <c r="N11" s="2">
        <f t="shared" si="8"/>
        <v>14075297000</v>
      </c>
      <c r="O11" s="2">
        <f t="shared" si="8"/>
        <v>24922206000</v>
      </c>
      <c r="P11" s="2">
        <f t="shared" si="8"/>
        <v>19326105000</v>
      </c>
      <c r="Q11" s="2">
        <f t="shared" si="8"/>
        <v>12105697000</v>
      </c>
      <c r="R11" s="2">
        <f t="shared" si="8"/>
        <v>28654362000</v>
      </c>
      <c r="S11" s="2">
        <f t="shared" si="8"/>
        <v>21344659000</v>
      </c>
      <c r="T11" s="2">
        <f t="shared" si="8"/>
        <v>40106030000</v>
      </c>
      <c r="U11" s="2">
        <f t="shared" si="8"/>
        <v>22755920000</v>
      </c>
      <c r="V11" s="2">
        <f t="shared" si="8"/>
        <v>28747621000</v>
      </c>
      <c r="W11" s="2">
        <f t="shared" si="8"/>
        <v>20906438000</v>
      </c>
      <c r="X11" s="2">
        <f t="shared" si="8"/>
        <v>22379090000</v>
      </c>
      <c r="Y11" s="2">
        <f t="shared" si="8"/>
        <v>18889239000</v>
      </c>
      <c r="Z11" s="2">
        <f t="shared" si="8"/>
        <v>12311757000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-176895936000</v>
      </c>
      <c r="J15" s="2">
        <f t="shared" si="12"/>
        <v>-4450188000</v>
      </c>
      <c r="K15" s="2">
        <f t="shared" si="12"/>
        <v>-104039984000</v>
      </c>
      <c r="L15" s="2">
        <f t="shared" si="12"/>
        <v>-104725575000</v>
      </c>
      <c r="M15" s="2">
        <f t="shared" si="12"/>
        <v>257429941000</v>
      </c>
      <c r="N15" s="2">
        <f t="shared" si="12"/>
        <v>-32811075000</v>
      </c>
      <c r="O15" s="2">
        <f t="shared" si="12"/>
        <v>-23136567000</v>
      </c>
      <c r="P15" s="2">
        <f t="shared" si="12"/>
        <v>-88296761000</v>
      </c>
      <c r="Q15" s="2">
        <f t="shared" si="12"/>
        <v>-53137261000</v>
      </c>
      <c r="R15" s="2">
        <f t="shared" si="12"/>
        <v>-38262360000</v>
      </c>
      <c r="S15" s="2">
        <f t="shared" si="12"/>
        <v>-30303388000</v>
      </c>
      <c r="T15" s="2">
        <f t="shared" si="12"/>
        <v>-23352543000</v>
      </c>
      <c r="U15" s="2">
        <f t="shared" si="12"/>
        <v>-19149523000</v>
      </c>
      <c r="V15" s="2">
        <f t="shared" si="12"/>
        <v>-18444476000</v>
      </c>
      <c r="W15" s="2">
        <f t="shared" si="12"/>
        <v>-12128900000</v>
      </c>
      <c r="X15" s="2">
        <f t="shared" si="12"/>
        <v>-5354754000</v>
      </c>
      <c r="Y15" s="2">
        <f t="shared" si="12"/>
        <v>-2404189000</v>
      </c>
      <c r="Z15" s="2">
        <f t="shared" si="12"/>
        <v>-614911000</v>
      </c>
    </row>
    <row r="16" spans="1:26" ht="15.5" x14ac:dyDescent="0.35">
      <c r="C16" t="s">
        <v>28</v>
      </c>
      <c r="D16" s="2">
        <f>IFERROR(INDEX(D51:D500,MATCH($C$16,$C$51:$C$500,0)),"")</f>
        <v>6790799000</v>
      </c>
      <c r="H16" s="2">
        <f>IFERROR(SUM(D16:G16)*(4/MAX(1,COUNT(D16:G16))),"")</f>
        <v>27163196000</v>
      </c>
      <c r="I16" s="2">
        <f t="shared" ref="I16:Z16" si="13">IFERROR(INDEX(I51:I500,MATCH($C$16,$C$51:$C$500,0)),"")</f>
        <v>-321717012000</v>
      </c>
      <c r="J16" s="2">
        <f t="shared" si="13"/>
        <v>55341958000</v>
      </c>
      <c r="K16" s="2">
        <f t="shared" si="13"/>
        <v>128391023000</v>
      </c>
      <c r="L16" s="2">
        <f t="shared" si="13"/>
        <v>116186080000</v>
      </c>
      <c r="M16" s="2">
        <f t="shared" si="13"/>
        <v>-3303131348000</v>
      </c>
      <c r="N16" s="2">
        <f t="shared" si="13"/>
        <v>64071757000</v>
      </c>
      <c r="O16" s="2">
        <f t="shared" si="13"/>
        <v>74197988000</v>
      </c>
      <c r="P16" s="2">
        <f t="shared" si="13"/>
        <v>292509384000</v>
      </c>
      <c r="Q16" s="2">
        <f t="shared" si="13"/>
        <v>193632796000</v>
      </c>
      <c r="R16" s="2">
        <f t="shared" si="13"/>
        <v>141265512000</v>
      </c>
      <c r="S16" s="2">
        <f t="shared" si="13"/>
        <v>110795268000</v>
      </c>
      <c r="T16" s="2">
        <f t="shared" si="13"/>
        <v>85353649000</v>
      </c>
      <c r="U16" s="2">
        <f t="shared" si="13"/>
        <v>71589231000</v>
      </c>
      <c r="V16" s="2">
        <f t="shared" si="13"/>
        <v>51471054000</v>
      </c>
      <c r="W16" s="2">
        <f t="shared" si="13"/>
        <v>44985281000</v>
      </c>
      <c r="X16" s="2">
        <f t="shared" si="13"/>
        <v>19381468000</v>
      </c>
      <c r="Y16" s="2">
        <f t="shared" si="13"/>
        <v>4603130000</v>
      </c>
      <c r="Z16" s="2">
        <f t="shared" si="13"/>
        <v>-3211092000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  <c r="Q18" t="s">
        <v>907</v>
      </c>
      <c r="R18" t="s">
        <v>1142</v>
      </c>
      <c r="S18" t="s">
        <v>1143</v>
      </c>
      <c r="T18" t="s">
        <v>1144</v>
      </c>
      <c r="U18" t="s">
        <v>1145</v>
      </c>
      <c r="V18" t="s">
        <v>1146</v>
      </c>
      <c r="W18" t="s">
        <v>1147</v>
      </c>
      <c r="X18" t="s">
        <v>1148</v>
      </c>
      <c r="Y18" t="s">
        <v>1149</v>
      </c>
      <c r="Z18" t="s">
        <v>1150</v>
      </c>
    </row>
    <row r="19" spans="1:26" ht="15.5" x14ac:dyDescent="0.35">
      <c r="A19" t="s">
        <v>36</v>
      </c>
      <c r="C19" t="s">
        <v>37</v>
      </c>
    </row>
    <row r="20" spans="1:26" ht="15.5" x14ac:dyDescent="0.35">
      <c r="A20" t="s">
        <v>38</v>
      </c>
      <c r="C20" t="s">
        <v>39</v>
      </c>
      <c r="D20" s="2">
        <f ca="1">IFERROR(D21*D2,"")</f>
        <v>4329500000000</v>
      </c>
      <c r="H20" s="2">
        <f t="shared" ref="H20:Z20" ca="1" si="14">IFERROR(H21*H2,"")</f>
        <v>4329500000000</v>
      </c>
      <c r="I20" s="2">
        <f t="shared" ca="1" si="14"/>
        <v>5690200000000</v>
      </c>
      <c r="J20" s="2">
        <f t="shared" ca="1" si="14"/>
        <v>5739680000000</v>
      </c>
      <c r="K20" s="2">
        <f t="shared" ca="1" si="14"/>
        <v>7669400000000</v>
      </c>
      <c r="L20" s="2">
        <f t="shared" ca="1" si="14"/>
        <v>9994960000000</v>
      </c>
      <c r="M20" s="2">
        <f t="shared" ca="1" si="14"/>
        <v>41177500000000</v>
      </c>
      <c r="N20" s="2" t="str">
        <f t="shared" ca="1" si="14"/>
        <v/>
      </c>
      <c r="O20" s="2">
        <f t="shared" ca="1" si="14"/>
        <v>4225320000000</v>
      </c>
      <c r="P20" s="2">
        <f t="shared" ca="1" si="14"/>
        <v>6615400000000</v>
      </c>
      <c r="Q20" s="2">
        <f t="shared" ca="1" si="14"/>
        <v>9637951284000</v>
      </c>
      <c r="R20" s="2">
        <f t="shared" ca="1" si="14"/>
        <v>5642353668000</v>
      </c>
      <c r="S20" s="2">
        <f t="shared" ca="1" si="14"/>
        <v>864902052000</v>
      </c>
      <c r="T20" s="2">
        <f t="shared" ca="1" si="14"/>
        <v>609444270000</v>
      </c>
      <c r="U20" s="2">
        <f t="shared" ca="1" si="14"/>
        <v>698198355000</v>
      </c>
      <c r="V20" s="2" t="str">
        <f t="shared" ca="1" si="14"/>
        <v/>
      </c>
      <c r="W20" s="2">
        <f t="shared" ca="1" si="14"/>
        <v>330916508000</v>
      </c>
      <c r="X20" s="2">
        <f t="shared" ca="1" si="14"/>
        <v>446407297000</v>
      </c>
      <c r="Y20" s="2">
        <f t="shared" ca="1" si="14"/>
        <v>373570704000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24740000000</v>
      </c>
      <c r="H21" s="2">
        <f>IFERROR(INDEX(D21:G21,COUNT(D21:G21)),"")</f>
        <v>24740000000</v>
      </c>
      <c r="I21" s="2">
        <f t="shared" ref="I21:Z21" si="15">IFERROR(INDEX(I51:I500,MATCH($C$7,$C$51:$C$500,0)),"")</f>
        <v>24740000000</v>
      </c>
      <c r="J21" s="2">
        <f t="shared" si="15"/>
        <v>24740000000</v>
      </c>
      <c r="K21" s="2">
        <f t="shared" si="15"/>
        <v>24740000000</v>
      </c>
      <c r="L21" s="2">
        <f t="shared" si="15"/>
        <v>24740000000</v>
      </c>
      <c r="M21" s="2">
        <f t="shared" si="15"/>
        <v>22750000000</v>
      </c>
      <c r="N21" s="2">
        <f t="shared" si="15"/>
        <v>21340000000</v>
      </c>
      <c r="O21" s="2">
        <f t="shared" si="15"/>
        <v>21340000000</v>
      </c>
      <c r="P21" s="2">
        <f t="shared" si="15"/>
        <v>21340000000</v>
      </c>
      <c r="Q21" s="2">
        <f t="shared" si="15"/>
        <v>17910000000</v>
      </c>
      <c r="R21" s="2">
        <f t="shared" si="15"/>
        <v>15330000000</v>
      </c>
      <c r="S21" s="2">
        <f t="shared" si="15"/>
        <v>11480000000</v>
      </c>
      <c r="T21" s="2">
        <f t="shared" si="15"/>
        <v>7450000000</v>
      </c>
      <c r="U21" s="2">
        <f t="shared" si="15"/>
        <v>7450000000</v>
      </c>
      <c r="V21" s="2">
        <f t="shared" si="15"/>
        <v>3620000000</v>
      </c>
      <c r="W21" s="2">
        <f t="shared" si="15"/>
        <v>3620000000</v>
      </c>
      <c r="X21" s="2">
        <f t="shared" si="15"/>
        <v>3430000000</v>
      </c>
      <c r="Y21" s="2">
        <f t="shared" si="15"/>
        <v>3420000000</v>
      </c>
      <c r="Z21" s="2">
        <f t="shared" si="15"/>
        <v>2350000000</v>
      </c>
    </row>
    <row r="23" spans="1:26" ht="15.5" x14ac:dyDescent="0.35">
      <c r="B23" t="s">
        <v>40</v>
      </c>
      <c r="C23" t="s">
        <v>41</v>
      </c>
      <c r="D23" s="3">
        <f>IFERROR(D5/D6*100,"")</f>
        <v>-2.0974352741155573</v>
      </c>
      <c r="H23" s="3">
        <f t="shared" ref="H23:Z23" si="16">IFERROR(H5/H6*100,"")</f>
        <v>-8.3897410964622292</v>
      </c>
      <c r="I23" s="3">
        <f t="shared" si="16"/>
        <v>-14.359363277078163</v>
      </c>
      <c r="J23" s="3">
        <f t="shared" si="16"/>
        <v>1.1317757709740905</v>
      </c>
      <c r="K23" s="3">
        <f t="shared" si="16"/>
        <v>0.90749609610040283</v>
      </c>
      <c r="L23" s="3">
        <f t="shared" si="16"/>
        <v>-1.7458858116242519</v>
      </c>
      <c r="M23" s="3">
        <f t="shared" si="16"/>
        <v>-124.91267441493454</v>
      </c>
      <c r="N23" s="3">
        <f t="shared" si="16"/>
        <v>2.7335470202420371</v>
      </c>
      <c r="O23" s="3">
        <f t="shared" si="16"/>
        <v>1.9270614877674952</v>
      </c>
      <c r="P23" s="3">
        <f t="shared" si="16"/>
        <v>3.2244798128566474</v>
      </c>
      <c r="Q23" s="3">
        <f t="shared" si="16"/>
        <v>5.8125797266876251</v>
      </c>
      <c r="R23" s="3">
        <f t="shared" si="16"/>
        <v>5.1978123152325546</v>
      </c>
      <c r="S23" s="3">
        <f t="shared" si="16"/>
        <v>4.5929315534053901</v>
      </c>
      <c r="T23" s="3">
        <f t="shared" si="16"/>
        <v>8.560996949549633</v>
      </c>
      <c r="U23" s="3">
        <f t="shared" si="16"/>
        <v>2.1490786271369355</v>
      </c>
      <c r="V23" s="3">
        <f t="shared" si="16"/>
        <v>6.5358397577814138</v>
      </c>
      <c r="W23" s="3">
        <f t="shared" si="16"/>
        <v>12.985969527544666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42</v>
      </c>
      <c r="D24" s="4">
        <f>IFERROR(_xlfn.RRI(5,I23,D23),"")</f>
        <v>-0.31937064341830534</v>
      </c>
      <c r="H24" s="4">
        <f t="shared" ref="H24:Z24" si="17">IFERROR(_xlfn.RRI(5,M23,H23),"")</f>
        <v>-0.41732228236008617</v>
      </c>
      <c r="I24" s="4" t="str">
        <f t="shared" si="17"/>
        <v/>
      </c>
      <c r="J24" s="4">
        <f t="shared" si="17"/>
        <v>-0.10097252558900471</v>
      </c>
      <c r="K24" s="4">
        <f t="shared" si="17"/>
        <v>-0.22397266252440551</v>
      </c>
      <c r="L24" s="4" t="str">
        <f t="shared" si="17"/>
        <v/>
      </c>
      <c r="M24" s="4" t="str">
        <f t="shared" si="17"/>
        <v/>
      </c>
      <c r="N24" s="4">
        <f t="shared" si="17"/>
        <v>-9.8579739644323761E-2</v>
      </c>
      <c r="O24" s="4">
        <f t="shared" si="17"/>
        <v>-0.25787981192521103</v>
      </c>
      <c r="P24" s="4">
        <f t="shared" si="17"/>
        <v>8.4529754252327338E-2</v>
      </c>
      <c r="Q24" s="4">
        <f t="shared" si="17"/>
        <v>-2.3182333870488403E-2</v>
      </c>
      <c r="R24" s="4">
        <f t="shared" si="17"/>
        <v>-0.16733704605953525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43</v>
      </c>
      <c r="C25" t="s">
        <v>44</v>
      </c>
      <c r="D25" s="3">
        <f>IFERROR(INDEX(D51:D500,MATCH($A$25,$C$51:$C$500,0)),"")</f>
        <v>0.27</v>
      </c>
      <c r="H25" s="3">
        <f>IFERROR(INDEX(D25:G25,COUNT(D25:G25)),"")</f>
        <v>0.27</v>
      </c>
      <c r="I25" s="3">
        <f t="shared" ref="I25:Z25" si="18">IFERROR(INDEX(I51:I500,MATCH($C$25,$C$51:$C$500,0)),"")</f>
        <v>-20.149999999999999</v>
      </c>
      <c r="J25" s="3">
        <f t="shared" si="18"/>
        <v>2.06</v>
      </c>
      <c r="K25" s="3">
        <f t="shared" si="18"/>
        <v>0.98</v>
      </c>
      <c r="L25" s="3">
        <f t="shared" si="18"/>
        <v>0.46</v>
      </c>
      <c r="M25" s="3">
        <f t="shared" si="18"/>
        <v>-133.9</v>
      </c>
      <c r="N25" s="3">
        <f t="shared" si="18"/>
        <v>1.46</v>
      </c>
      <c r="O25" s="3">
        <f t="shared" si="18"/>
        <v>2.39</v>
      </c>
      <c r="P25" s="3">
        <f t="shared" si="18"/>
        <v>9.57</v>
      </c>
      <c r="Q25" s="3">
        <f t="shared" si="18"/>
        <v>7.84</v>
      </c>
      <c r="R25" s="3">
        <f t="shared" si="18"/>
        <v>6.72</v>
      </c>
      <c r="S25" s="3">
        <f t="shared" si="18"/>
        <v>7.01</v>
      </c>
      <c r="T25" s="3">
        <f t="shared" si="18"/>
        <v>8.32</v>
      </c>
      <c r="U25" s="3">
        <f t="shared" si="18"/>
        <v>7.04</v>
      </c>
      <c r="V25" s="3">
        <f t="shared" si="18"/>
        <v>9.1300000000000008</v>
      </c>
      <c r="W25" s="3">
        <f t="shared" si="18"/>
        <v>9.08</v>
      </c>
      <c r="X25" s="3">
        <f t="shared" si="18"/>
        <v>4.09</v>
      </c>
      <c r="Y25" s="3">
        <f t="shared" si="18"/>
        <v>0.64</v>
      </c>
      <c r="Z25" s="3">
        <f t="shared" si="18"/>
        <v>-1.63</v>
      </c>
    </row>
    <row r="26" spans="1:26" ht="15.5" x14ac:dyDescent="0.35">
      <c r="C26" t="s">
        <v>45</v>
      </c>
      <c r="D26" s="4" t="str">
        <f>IFERROR(_xlfn.RRI(5,I25,D25),"")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-2.9280254173521203E-2</v>
      </c>
      <c r="K26" s="4">
        <f t="shared" si="19"/>
        <v>-0.36603858280528412</v>
      </c>
      <c r="L26" s="4">
        <f t="shared" si="19"/>
        <v>-0.43286251391052577</v>
      </c>
      <c r="M26" s="4" t="str">
        <f t="shared" si="19"/>
        <v/>
      </c>
      <c r="N26" s="4">
        <f t="shared" si="19"/>
        <v>-0.26932042488415642</v>
      </c>
      <c r="O26" s="4">
        <f t="shared" si="19"/>
        <v>-0.22078928680227339</v>
      </c>
      <c r="P26" s="4">
        <f t="shared" si="19"/>
        <v>6.332948293623164E-2</v>
      </c>
      <c r="Q26" s="4">
        <f t="shared" si="19"/>
        <v>-3.0005979608846656E-2</v>
      </c>
      <c r="R26" s="4">
        <f t="shared" si="19"/>
        <v>-5.8421171242098335E-2</v>
      </c>
      <c r="S26" s="4">
        <f t="shared" si="19"/>
        <v>0.11377878679497688</v>
      </c>
      <c r="T26" s="4">
        <f t="shared" si="19"/>
        <v>0.6702776523348104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46</v>
      </c>
      <c r="D27" s="3">
        <f>IFERROR(D4/D21,"")</f>
        <v>12.463432983023443</v>
      </c>
      <c r="H27" s="3">
        <f t="shared" ref="H27:Z27" si="20">IFERROR(H4/H21,"")</f>
        <v>49.853731932093773</v>
      </c>
      <c r="I27" s="3">
        <f t="shared" si="20"/>
        <v>48.110823241713824</v>
      </c>
      <c r="J27" s="3">
        <f t="shared" si="20"/>
        <v>42.249838965238482</v>
      </c>
      <c r="K27" s="3">
        <f t="shared" si="20"/>
        <v>36.012878658043654</v>
      </c>
      <c r="L27" s="3">
        <f t="shared" si="20"/>
        <v>41.631776071139853</v>
      </c>
      <c r="M27" s="3">
        <f t="shared" si="20"/>
        <v>72.403738197802198</v>
      </c>
      <c r="N27" s="3">
        <f t="shared" si="20"/>
        <v>90.511939362699152</v>
      </c>
      <c r="O27" s="3">
        <f t="shared" si="20"/>
        <v>96.290425398313033</v>
      </c>
      <c r="P27" s="3">
        <f t="shared" si="20"/>
        <v>77.960035660731023</v>
      </c>
      <c r="Q27" s="3">
        <f t="shared" si="20"/>
        <v>69.908944946957007</v>
      </c>
      <c r="R27" s="3">
        <f t="shared" si="20"/>
        <v>62.954028701891716</v>
      </c>
      <c r="S27" s="3">
        <f t="shared" si="20"/>
        <v>68.528707491289197</v>
      </c>
      <c r="T27" s="3">
        <f t="shared" si="20"/>
        <v>80.314685906040268</v>
      </c>
      <c r="U27" s="3">
        <f t="shared" si="20"/>
        <v>56.459477315436239</v>
      </c>
      <c r="V27" s="3">
        <f t="shared" si="20"/>
        <v>87.429663812154701</v>
      </c>
      <c r="W27" s="3">
        <f t="shared" si="20"/>
        <v>95.868063259668503</v>
      </c>
      <c r="X27" s="3">
        <f t="shared" si="20"/>
        <v>107.04326326530612</v>
      </c>
      <c r="Y27" s="3">
        <f t="shared" si="20"/>
        <v>103.74975263157894</v>
      </c>
      <c r="Z27" s="3">
        <f t="shared" si="20"/>
        <v>142.13000638297873</v>
      </c>
    </row>
    <row r="28" spans="1:26" ht="15.5" x14ac:dyDescent="0.35">
      <c r="C28" t="s">
        <v>47</v>
      </c>
      <c r="D28" s="4">
        <f>IFERROR(_xlfn.RRI(5,I27,D27),"")</f>
        <v>-0.23672861872738415</v>
      </c>
      <c r="H28" s="4">
        <f t="shared" ref="H28:Z28" si="21">IFERROR(_xlfn.RRI(5,M27,H27),"")</f>
        <v>-7.1915890213744782E-2</v>
      </c>
      <c r="I28" s="4">
        <f t="shared" si="21"/>
        <v>-0.11873325206634699</v>
      </c>
      <c r="J28" s="4">
        <f t="shared" si="21"/>
        <v>-0.15189740798778062</v>
      </c>
      <c r="K28" s="4">
        <f t="shared" si="21"/>
        <v>-0.14312561245143651</v>
      </c>
      <c r="L28" s="4">
        <f t="shared" si="21"/>
        <v>-9.8473622369316893E-2</v>
      </c>
      <c r="M28" s="4">
        <f t="shared" si="21"/>
        <v>2.8365485766610465E-2</v>
      </c>
      <c r="N28" s="4">
        <f t="shared" si="21"/>
        <v>5.7223153987441044E-2</v>
      </c>
      <c r="O28" s="4">
        <f t="shared" si="21"/>
        <v>3.6949551315287765E-2</v>
      </c>
      <c r="P28" s="4">
        <f t="shared" si="21"/>
        <v>6.6662519730861902E-2</v>
      </c>
      <c r="Q28" s="4">
        <f t="shared" si="21"/>
        <v>-4.3742646396842777E-2</v>
      </c>
      <c r="R28" s="4">
        <f t="shared" si="21"/>
        <v>-8.067321262413385E-2</v>
      </c>
      <c r="S28" s="4">
        <f t="shared" si="21"/>
        <v>-8.5333780305769769E-2</v>
      </c>
      <c r="T28" s="4">
        <f t="shared" si="21"/>
        <v>-4.9916930395640158E-2</v>
      </c>
      <c r="U28" s="4">
        <f t="shared" si="21"/>
        <v>-0.16859962598101641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48</v>
      </c>
      <c r="H29" s="4">
        <f t="shared" ref="H29:Z29" si="22">IFERROR(((H25-I25)/I25)*100%,"")</f>
        <v>-1.0133995037220844</v>
      </c>
      <c r="I29" s="4">
        <f t="shared" si="22"/>
        <v>-10.78155339805825</v>
      </c>
      <c r="J29" s="4">
        <f t="shared" si="22"/>
        <v>1.1020408163265307</v>
      </c>
      <c r="K29" s="4">
        <f t="shared" si="22"/>
        <v>1.1304347826086956</v>
      </c>
      <c r="L29" s="4">
        <f t="shared" si="22"/>
        <v>-1.0034353995519045</v>
      </c>
      <c r="M29" s="4">
        <f t="shared" si="22"/>
        <v>-92.712328767123296</v>
      </c>
      <c r="N29" s="4">
        <f t="shared" si="22"/>
        <v>-0.38912133891213396</v>
      </c>
      <c r="O29" s="4">
        <f t="shared" si="22"/>
        <v>-0.7502612330198537</v>
      </c>
      <c r="P29" s="4">
        <f t="shared" si="22"/>
        <v>0.22066326530612251</v>
      </c>
      <c r="Q29" s="4">
        <f t="shared" si="22"/>
        <v>0.16666666666666669</v>
      </c>
      <c r="R29" s="4">
        <f t="shared" si="22"/>
        <v>-4.1369472182596297E-2</v>
      </c>
      <c r="S29" s="4">
        <f t="shared" si="22"/>
        <v>-0.15745192307692313</v>
      </c>
      <c r="T29" s="4">
        <f t="shared" si="22"/>
        <v>0.18181818181818185</v>
      </c>
      <c r="U29" s="4">
        <f t="shared" si="22"/>
        <v>-0.22891566265060248</v>
      </c>
      <c r="V29" s="4">
        <f t="shared" si="22"/>
        <v>5.5066079295154969E-3</v>
      </c>
      <c r="W29" s="4">
        <f t="shared" si="22"/>
        <v>1.2200488997555012</v>
      </c>
      <c r="X29" s="4">
        <f t="shared" si="22"/>
        <v>5.3906249999999991</v>
      </c>
      <c r="Y29" s="4">
        <f t="shared" si="22"/>
        <v>-1.3926380368098161</v>
      </c>
      <c r="Z29" s="4" t="str">
        <f t="shared" si="22"/>
        <v/>
      </c>
    </row>
    <row r="30" spans="1:26" ht="15.5" x14ac:dyDescent="0.35">
      <c r="C30" t="s">
        <v>49</v>
      </c>
      <c r="H30" s="4">
        <f t="shared" ref="H30:Z30" si="23">IFERROR(((H27-I27)/I27)*100%,"")</f>
        <v>3.62269562843145E-2</v>
      </c>
      <c r="I30" s="4">
        <f t="shared" si="23"/>
        <v>0.13872205007213237</v>
      </c>
      <c r="J30" s="4">
        <f t="shared" si="23"/>
        <v>0.17318694143884472</v>
      </c>
      <c r="K30" s="4">
        <f t="shared" si="23"/>
        <v>-0.13496655543819938</v>
      </c>
      <c r="L30" s="4">
        <f t="shared" si="23"/>
        <v>-0.42500515709003023</v>
      </c>
      <c r="M30" s="4">
        <f t="shared" si="23"/>
        <v>-0.20006422680143698</v>
      </c>
      <c r="N30" s="4">
        <f t="shared" si="23"/>
        <v>-6.0011013677743266E-2</v>
      </c>
      <c r="O30" s="4">
        <f t="shared" si="23"/>
        <v>0.23512546630112877</v>
      </c>
      <c r="P30" s="4">
        <f t="shared" si="23"/>
        <v>0.11516538720306441</v>
      </c>
      <c r="Q30" s="4">
        <f t="shared" si="23"/>
        <v>0.11047611071880936</v>
      </c>
      <c r="R30" s="4">
        <f t="shared" si="23"/>
        <v>-8.1348080147376017E-2</v>
      </c>
      <c r="S30" s="4">
        <f t="shared" si="23"/>
        <v>-0.14674748810621541</v>
      </c>
      <c r="T30" s="4">
        <f t="shared" si="23"/>
        <v>0.42251911857642938</v>
      </c>
      <c r="U30" s="4">
        <f t="shared" si="23"/>
        <v>-0.35422973332322144</v>
      </c>
      <c r="V30" s="4">
        <f t="shared" si="23"/>
        <v>-8.8020965070062282E-2</v>
      </c>
      <c r="W30" s="4">
        <f t="shared" si="23"/>
        <v>-0.10439890998035019</v>
      </c>
      <c r="X30" s="4">
        <f t="shared" si="23"/>
        <v>3.1744756495204543E-2</v>
      </c>
      <c r="Y30" s="4">
        <f t="shared" si="23"/>
        <v>-0.27003624870023329</v>
      </c>
      <c r="Z30" s="4" t="str">
        <f t="shared" si="23"/>
        <v/>
      </c>
    </row>
    <row r="32" spans="1:2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119.17</v>
      </c>
      <c r="H32" s="3">
        <f>IFERROR(INDEX(D32:G32,COUNT(D32:G32)),"")</f>
        <v>119.17</v>
      </c>
      <c r="I32" s="3">
        <f t="shared" ref="I32:Z32" si="24">IFERROR(INDEX(I51:I500,MATCH($C$32,$C$51:$C$500,0)),"")</f>
        <v>121.72</v>
      </c>
      <c r="J32" s="3">
        <f t="shared" si="24"/>
        <v>139.58000000000001</v>
      </c>
      <c r="K32" s="3">
        <f t="shared" si="24"/>
        <v>138.25</v>
      </c>
      <c r="L32" s="3">
        <f t="shared" si="24"/>
        <v>136.99</v>
      </c>
      <c r="M32" s="3">
        <f t="shared" si="24"/>
        <v>108.05</v>
      </c>
      <c r="N32" s="3">
        <f t="shared" si="24"/>
        <v>200.89</v>
      </c>
      <c r="O32" s="3">
        <f t="shared" si="24"/>
        <v>209.98</v>
      </c>
      <c r="P32" s="3">
        <f t="shared" si="24"/>
        <v>207.29</v>
      </c>
      <c r="Q32" s="3">
        <f t="shared" si="24"/>
        <v>173.69</v>
      </c>
      <c r="R32" s="3">
        <f t="shared" si="24"/>
        <v>126.34</v>
      </c>
      <c r="S32" s="3">
        <f t="shared" si="24"/>
        <v>117.81</v>
      </c>
      <c r="T32" s="3">
        <f t="shared" si="24"/>
        <v>121.33</v>
      </c>
      <c r="U32" s="3">
        <f t="shared" si="24"/>
        <v>112.32</v>
      </c>
      <c r="V32" s="3">
        <f t="shared" si="24"/>
        <v>102.8</v>
      </c>
      <c r="W32" s="3">
        <f t="shared" si="24"/>
        <v>96.08</v>
      </c>
      <c r="X32" s="3">
        <f t="shared" si="24"/>
        <v>81.12</v>
      </c>
      <c r="Y32" s="3">
        <f t="shared" si="24"/>
        <v>101.78</v>
      </c>
      <c r="Z32" s="3">
        <f t="shared" si="24"/>
        <v>98.61</v>
      </c>
    </row>
    <row r="33" spans="1:2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1.44</v>
      </c>
      <c r="H33" s="3">
        <f>IFERROR(INDEX(D33:G33,COUNT(D33:G33)),"")</f>
        <v>1.44</v>
      </c>
      <c r="I33" s="3">
        <f t="shared" ref="I33:Z33" si="25">IFERROR(INDEX(I51:I500,MATCH($C$33,$C$51:$C$500,0)),"")</f>
        <v>1.89</v>
      </c>
      <c r="J33" s="3">
        <f t="shared" si="25"/>
        <v>1.66</v>
      </c>
      <c r="K33" s="3">
        <f t="shared" si="25"/>
        <v>2.2400000000000002</v>
      </c>
      <c r="L33" s="3">
        <f t="shared" si="25"/>
        <v>2.95</v>
      </c>
      <c r="M33" s="3">
        <f t="shared" si="25"/>
        <v>16.75</v>
      </c>
      <c r="N33" s="3">
        <f t="shared" si="25"/>
        <v>5.15</v>
      </c>
      <c r="O33" s="3">
        <f t="shared" si="25"/>
        <v>0.94</v>
      </c>
      <c r="P33" s="3">
        <f t="shared" si="25"/>
        <v>1.5</v>
      </c>
      <c r="Q33" s="3">
        <f t="shared" si="25"/>
        <v>3.02</v>
      </c>
      <c r="R33" s="3">
        <f t="shared" si="25"/>
        <v>3.03</v>
      </c>
      <c r="S33" s="3">
        <f t="shared" si="25"/>
        <v>0.81</v>
      </c>
      <c r="T33" s="3">
        <f t="shared" si="25"/>
        <v>0.82</v>
      </c>
      <c r="U33" s="3">
        <f t="shared" si="25"/>
        <v>1.02</v>
      </c>
      <c r="V33" s="3">
        <f t="shared" si="25"/>
        <v>1.37</v>
      </c>
      <c r="W33" s="3">
        <f t="shared" si="25"/>
        <v>1.18</v>
      </c>
      <c r="X33" s="3">
        <f t="shared" si="25"/>
        <v>1.96</v>
      </c>
      <c r="Y33" s="3">
        <f t="shared" si="25"/>
        <v>1.34</v>
      </c>
      <c r="Z33" s="3">
        <f t="shared" si="25"/>
        <v>1.89</v>
      </c>
    </row>
    <row r="34" spans="1:2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637.04</v>
      </c>
      <c r="H34" s="3">
        <f>IFERROR(INDEX(D34:G34,COUNT(D34:G34)),"")</f>
        <v>637.04</v>
      </c>
      <c r="I34" s="3">
        <f t="shared" ref="I34:Z34" si="26">IFERROR(INDEX(I51:I500,MATCH($C$34,$C$51:$C$500,0)),"")</f>
        <v>-11.41</v>
      </c>
      <c r="J34" s="3">
        <f t="shared" si="26"/>
        <v>112.62</v>
      </c>
      <c r="K34" s="3">
        <f t="shared" si="26"/>
        <v>316.33</v>
      </c>
      <c r="L34" s="3">
        <f t="shared" si="26"/>
        <v>878.26</v>
      </c>
      <c r="M34" s="3">
        <f t="shared" si="26"/>
        <v>-13.52</v>
      </c>
      <c r="N34" s="3">
        <f t="shared" si="26"/>
        <v>708.9</v>
      </c>
      <c r="O34" s="3">
        <f t="shared" si="26"/>
        <v>82.85</v>
      </c>
      <c r="P34" s="3">
        <f t="shared" si="26"/>
        <v>32.39</v>
      </c>
      <c r="Q34" s="3">
        <f t="shared" si="26"/>
        <v>66.959999999999994</v>
      </c>
      <c r="R34" s="3">
        <f t="shared" si="26"/>
        <v>56.99</v>
      </c>
      <c r="S34" s="3">
        <f t="shared" si="26"/>
        <v>13.55</v>
      </c>
      <c r="T34" s="3">
        <f t="shared" si="26"/>
        <v>12.02</v>
      </c>
      <c r="U34" s="3">
        <f t="shared" si="26"/>
        <v>16.34</v>
      </c>
      <c r="V34" s="3">
        <f t="shared" si="26"/>
        <v>15.44</v>
      </c>
      <c r="W34" s="3">
        <f t="shared" si="26"/>
        <v>12.44</v>
      </c>
      <c r="X34" s="3">
        <f t="shared" si="26"/>
        <v>38.880000000000003</v>
      </c>
      <c r="Y34" s="3">
        <f t="shared" si="26"/>
        <v>212.5</v>
      </c>
      <c r="Z34" s="3">
        <f t="shared" si="26"/>
        <v>-114.11</v>
      </c>
    </row>
    <row r="35" spans="1:2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13.8</v>
      </c>
      <c r="H35" s="3">
        <f>IFERROR(INDEX(D35:G35,COUNT(D35:G35)),"")</f>
        <v>13.8</v>
      </c>
      <c r="I35" s="3">
        <f t="shared" ref="I35:Z35" si="27">IFERROR(INDEX(I51:I500,MATCH($C$35,$C$51:$C$500,0)),"")</f>
        <v>4.78</v>
      </c>
      <c r="J35" s="3">
        <f t="shared" si="27"/>
        <v>5.49</v>
      </c>
      <c r="K35" s="3">
        <f t="shared" si="27"/>
        <v>8.61</v>
      </c>
      <c r="L35" s="3">
        <f t="shared" si="27"/>
        <v>9.6999999999999993</v>
      </c>
      <c r="M35" s="3">
        <f t="shared" si="27"/>
        <v>24.99</v>
      </c>
      <c r="N35" s="3">
        <f t="shared" si="27"/>
        <v>11.44</v>
      </c>
      <c r="O35" s="3">
        <f t="shared" si="27"/>
        <v>2.06</v>
      </c>
      <c r="P35" s="3">
        <f t="shared" si="27"/>
        <v>3.98</v>
      </c>
      <c r="Q35" s="3">
        <f t="shared" si="27"/>
        <v>7.51</v>
      </c>
      <c r="R35" s="3">
        <f t="shared" si="27"/>
        <v>6.08</v>
      </c>
      <c r="S35" s="3">
        <f t="shared" si="27"/>
        <v>1.39</v>
      </c>
      <c r="T35" s="3">
        <f t="shared" si="27"/>
        <v>1.25</v>
      </c>
      <c r="U35" s="3">
        <f t="shared" si="27"/>
        <v>2.04</v>
      </c>
      <c r="V35" s="3">
        <f t="shared" si="27"/>
        <v>1.61</v>
      </c>
      <c r="W35" s="3">
        <f t="shared" si="27"/>
        <v>1.18</v>
      </c>
      <c r="X35" s="3">
        <f t="shared" si="27"/>
        <v>1.49</v>
      </c>
      <c r="Y35" s="3">
        <f t="shared" si="27"/>
        <v>1.31</v>
      </c>
      <c r="Z35" s="3">
        <f t="shared" si="27"/>
        <v>1.31</v>
      </c>
    </row>
    <row r="36" spans="1:26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Z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0.23180000000000001</v>
      </c>
      <c r="Q36" s="4">
        <f t="shared" si="28"/>
        <v>0.50929999999999997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Z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1.91</v>
      </c>
      <c r="Q37" s="3">
        <f t="shared" si="29"/>
        <v>2.89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  <c r="Q50" t="s">
        <v>907</v>
      </c>
      <c r="R50" t="s">
        <v>1142</v>
      </c>
      <c r="S50" t="s">
        <v>1143</v>
      </c>
      <c r="T50" t="s">
        <v>1144</v>
      </c>
      <c r="U50" t="s">
        <v>1145</v>
      </c>
      <c r="V50" t="s">
        <v>1146</v>
      </c>
      <c r="W50" t="s">
        <v>1147</v>
      </c>
      <c r="X50" t="s">
        <v>1148</v>
      </c>
      <c r="Y50" t="s">
        <v>1149</v>
      </c>
      <c r="Z50" t="s">
        <v>1150</v>
      </c>
    </row>
    <row r="51" spans="2:26" ht="15.5" x14ac:dyDescent="0.35">
      <c r="B51" t="s">
        <v>71</v>
      </c>
      <c r="C51" t="s">
        <v>5</v>
      </c>
      <c r="D51" s="5">
        <v>308345332000</v>
      </c>
      <c r="E51" s="5">
        <v>300649563000</v>
      </c>
      <c r="F51" s="5">
        <v>303224305000</v>
      </c>
      <c r="G51" s="5">
        <v>299459625000</v>
      </c>
      <c r="I51" s="5">
        <v>1190261767000</v>
      </c>
      <c r="J51" s="5">
        <v>1045261016000</v>
      </c>
      <c r="K51" s="5">
        <v>890958618000</v>
      </c>
      <c r="L51" s="5">
        <v>1029970140000</v>
      </c>
      <c r="M51" s="5">
        <v>1647185044000</v>
      </c>
      <c r="N51" s="5">
        <v>1931524786000</v>
      </c>
      <c r="O51" s="5">
        <v>2054837678000</v>
      </c>
      <c r="P51" s="5">
        <v>1663667161000</v>
      </c>
      <c r="Q51" s="5">
        <v>1252069204000</v>
      </c>
      <c r="R51" s="5">
        <v>965085260000</v>
      </c>
      <c r="S51" s="5">
        <v>786709562000</v>
      </c>
      <c r="T51" s="5">
        <v>598344410000</v>
      </c>
      <c r="U51" s="5">
        <v>420623106000</v>
      </c>
      <c r="V51" s="5">
        <v>316495383000</v>
      </c>
      <c r="W51" s="5">
        <v>347042389000</v>
      </c>
      <c r="X51" s="5">
        <v>367158393000</v>
      </c>
      <c r="Y51" s="5">
        <v>354824154000</v>
      </c>
      <c r="Z51" s="5">
        <v>334005515000</v>
      </c>
    </row>
    <row r="52" spans="2:26" ht="15.5" x14ac:dyDescent="0.35">
      <c r="C52" t="s">
        <v>321</v>
      </c>
      <c r="D52" s="5">
        <v>308345332000</v>
      </c>
      <c r="E52" s="5">
        <v>300649563000</v>
      </c>
      <c r="F52" s="5">
        <v>303224305000</v>
      </c>
      <c r="G52" s="5">
        <v>299459625000</v>
      </c>
      <c r="I52" s="5">
        <v>1190261767000</v>
      </c>
      <c r="J52" s="5">
        <v>1045261016000</v>
      </c>
      <c r="K52" s="5">
        <v>890958618000</v>
      </c>
      <c r="L52" s="5">
        <v>1029970140000</v>
      </c>
      <c r="M52" s="5">
        <v>1647185044000</v>
      </c>
      <c r="N52" s="5">
        <v>1931524786000</v>
      </c>
      <c r="O52" s="5">
        <v>2054837678000</v>
      </c>
      <c r="P52" s="5">
        <v>1663667161000</v>
      </c>
      <c r="Q52" s="5">
        <v>1252069204000</v>
      </c>
      <c r="R52" s="5">
        <v>965085260000</v>
      </c>
      <c r="S52" s="5">
        <v>786709562000</v>
      </c>
      <c r="T52" s="5">
        <v>598344410000</v>
      </c>
      <c r="U52" s="5">
        <v>420623106000</v>
      </c>
      <c r="V52" s="5">
        <v>316495383000</v>
      </c>
      <c r="W52" s="5">
        <v>347042389000</v>
      </c>
      <c r="X52" s="5">
        <v>356973754000</v>
      </c>
      <c r="Y52" s="5">
        <v>345659985000</v>
      </c>
      <c r="Z52" s="5">
        <v>324542517000</v>
      </c>
    </row>
    <row r="53" spans="2:26" ht="15.5" x14ac:dyDescent="0.35">
      <c r="C53" t="s">
        <v>1027</v>
      </c>
      <c r="X53" s="5">
        <v>10184639000</v>
      </c>
      <c r="Y53" s="5">
        <v>9164169000</v>
      </c>
      <c r="Z53" s="5">
        <v>9462998000</v>
      </c>
    </row>
    <row r="54" spans="2:26" ht="15.5" x14ac:dyDescent="0.35">
      <c r="C54" t="s">
        <v>72</v>
      </c>
      <c r="D54" s="5">
        <v>-112518546000</v>
      </c>
      <c r="E54" s="5">
        <v>-116517046000</v>
      </c>
      <c r="F54" s="5">
        <v>-124678236000</v>
      </c>
      <c r="G54" s="5">
        <v>-129101358000</v>
      </c>
      <c r="I54" s="5">
        <v>-493917311000</v>
      </c>
      <c r="J54" s="5">
        <v>-473291645000</v>
      </c>
      <c r="K54" s="5">
        <v>-403129609000</v>
      </c>
      <c r="L54" s="5">
        <v>-369534506000</v>
      </c>
      <c r="M54" s="5">
        <v>-773616493000</v>
      </c>
      <c r="N54" s="5">
        <v>-1306889194000</v>
      </c>
      <c r="O54" s="5">
        <v>-1361627112000</v>
      </c>
      <c r="P54" s="5">
        <v>-987737580000</v>
      </c>
      <c r="Q54" s="5">
        <v>-748946627000</v>
      </c>
      <c r="R54" s="5">
        <v>-543413124000</v>
      </c>
      <c r="S54" s="5">
        <v>-430938429000</v>
      </c>
      <c r="T54" s="5">
        <v>-339152201000</v>
      </c>
      <c r="U54" s="5">
        <v>-195481763000</v>
      </c>
      <c r="V54" s="5">
        <v>-133550745000</v>
      </c>
      <c r="W54" s="5">
        <v>-190696249000</v>
      </c>
      <c r="X54" s="5">
        <v>-194535305000</v>
      </c>
      <c r="Y54" s="5">
        <v>-224837644000</v>
      </c>
      <c r="Z54" s="5">
        <v>-224659495000</v>
      </c>
    </row>
    <row r="55" spans="2:26" ht="15.5" x14ac:dyDescent="0.35">
      <c r="C55" t="s">
        <v>1028</v>
      </c>
      <c r="D55" s="5">
        <v>-112518546000</v>
      </c>
      <c r="E55" s="5">
        <v>-116517046000</v>
      </c>
      <c r="F55" s="5">
        <v>-124678236000</v>
      </c>
      <c r="G55" s="5">
        <v>-129101358000</v>
      </c>
      <c r="I55" s="5">
        <v>-493917311000</v>
      </c>
      <c r="J55" s="5">
        <v>-473291645000</v>
      </c>
      <c r="K55" s="5">
        <v>-403129609000</v>
      </c>
      <c r="L55" s="5">
        <v>-369534506000</v>
      </c>
      <c r="M55" s="5">
        <v>-773616493000</v>
      </c>
      <c r="N55" s="5">
        <v>-1306889194000</v>
      </c>
      <c r="O55" s="5">
        <v>-1361627112000</v>
      </c>
      <c r="P55" s="5">
        <v>-987737580000</v>
      </c>
      <c r="Q55" s="5">
        <v>-748946627000</v>
      </c>
      <c r="R55" s="5">
        <v>-543413124000</v>
      </c>
      <c r="S55" s="5">
        <v>-430938429000</v>
      </c>
      <c r="T55" s="5">
        <v>-339152201000</v>
      </c>
      <c r="U55" s="5">
        <v>-195481763000</v>
      </c>
      <c r="V55" s="5">
        <v>-133550745000</v>
      </c>
      <c r="W55" s="5">
        <v>-190696249000</v>
      </c>
      <c r="X55" s="5">
        <v>-189083213000</v>
      </c>
      <c r="Y55" s="5">
        <v>-224837644000</v>
      </c>
      <c r="Z55" s="5">
        <v>-224659495000</v>
      </c>
    </row>
    <row r="56" spans="2:26" ht="15.5" x14ac:dyDescent="0.35">
      <c r="C56" t="s">
        <v>1029</v>
      </c>
      <c r="X56" s="5">
        <v>-5452092000</v>
      </c>
    </row>
    <row r="57" spans="2:26" ht="15.5" x14ac:dyDescent="0.35">
      <c r="C57" t="s">
        <v>1030</v>
      </c>
      <c r="D57" s="5">
        <v>-112518546000</v>
      </c>
      <c r="E57" s="5">
        <v>-116517046000</v>
      </c>
      <c r="F57" s="5">
        <v>-124678236000</v>
      </c>
      <c r="G57" s="5">
        <v>-129101358000</v>
      </c>
      <c r="I57" s="5">
        <v>-493917311000</v>
      </c>
      <c r="J57" s="5">
        <v>-473291645000</v>
      </c>
      <c r="K57" s="5">
        <v>-403129609000</v>
      </c>
      <c r="L57" s="5">
        <v>-369534506000</v>
      </c>
      <c r="M57" s="5">
        <v>-773616493000</v>
      </c>
      <c r="N57" s="5">
        <v>-1306889194000</v>
      </c>
      <c r="O57" s="5">
        <v>-1361627112000</v>
      </c>
      <c r="P57" s="5">
        <v>-987737580000</v>
      </c>
      <c r="Q57" s="5">
        <v>-748946627000</v>
      </c>
      <c r="R57" s="5">
        <v>-543413124000</v>
      </c>
      <c r="S57" s="5">
        <v>-430938429000</v>
      </c>
      <c r="T57" s="5">
        <v>-339152201000</v>
      </c>
      <c r="U57" s="5">
        <v>-195481763000</v>
      </c>
      <c r="V57" s="5">
        <v>-133550745000</v>
      </c>
      <c r="W57" s="5">
        <v>-190696249000</v>
      </c>
      <c r="X57" s="5">
        <v>-194535305000</v>
      </c>
      <c r="Y57" s="5">
        <v>-224837644000</v>
      </c>
      <c r="Z57" s="5">
        <v>-224659495000</v>
      </c>
    </row>
    <row r="58" spans="2:26" ht="15.5" x14ac:dyDescent="0.35">
      <c r="C58" t="s">
        <v>73</v>
      </c>
      <c r="D58" s="5">
        <v>195826786000</v>
      </c>
      <c r="E58" s="5">
        <v>184132517000</v>
      </c>
      <c r="F58" s="5">
        <v>178546069000</v>
      </c>
      <c r="G58" s="5">
        <v>170358267000</v>
      </c>
      <c r="I58" s="5">
        <v>696344456000</v>
      </c>
      <c r="J58" s="5">
        <v>571969371000</v>
      </c>
      <c r="K58" s="5">
        <v>487829009000</v>
      </c>
      <c r="L58" s="5">
        <v>660435634000</v>
      </c>
      <c r="M58" s="5">
        <v>873568551000</v>
      </c>
      <c r="N58" s="5">
        <v>624635592000</v>
      </c>
      <c r="O58" s="5">
        <v>693210566000</v>
      </c>
      <c r="P58" s="5">
        <v>675929581000</v>
      </c>
      <c r="Q58" s="5">
        <v>503122577000</v>
      </c>
      <c r="R58" s="5">
        <v>421672136000</v>
      </c>
      <c r="S58" s="5">
        <v>355771133000</v>
      </c>
      <c r="T58" s="5">
        <v>259192209000</v>
      </c>
      <c r="U58" s="5">
        <v>225141343000</v>
      </c>
      <c r="V58" s="5">
        <v>182944638000</v>
      </c>
      <c r="W58" s="5">
        <v>156346140000</v>
      </c>
      <c r="X58" s="5">
        <v>172623088000</v>
      </c>
      <c r="Y58" s="5">
        <v>129986510000</v>
      </c>
      <c r="Z58" s="5">
        <v>109346020000</v>
      </c>
    </row>
    <row r="59" spans="2:26" ht="15.5" x14ac:dyDescent="0.35">
      <c r="C59" t="s">
        <v>74</v>
      </c>
      <c r="D59" s="5">
        <v>-190910836000</v>
      </c>
      <c r="E59" s="5">
        <v>-550324688000</v>
      </c>
      <c r="F59" s="5">
        <v>-176076340000</v>
      </c>
      <c r="G59" s="5">
        <v>-157542786000</v>
      </c>
      <c r="I59" s="5">
        <v>-1025183638000</v>
      </c>
      <c r="J59" s="5">
        <v>-519593399000</v>
      </c>
      <c r="K59" s="5">
        <v>-363836933000</v>
      </c>
      <c r="L59" s="5">
        <v>-550747013000</v>
      </c>
      <c r="M59" s="5">
        <v>-4177044850000</v>
      </c>
      <c r="N59" s="5">
        <v>-566985351000</v>
      </c>
      <c r="O59" s="5">
        <v>-621717981000</v>
      </c>
      <c r="P59" s="5">
        <v>-384235437000</v>
      </c>
      <c r="Q59" s="5">
        <v>-326417234000</v>
      </c>
      <c r="R59" s="5">
        <v>-293165313000</v>
      </c>
      <c r="S59" s="5">
        <v>-260076999000</v>
      </c>
      <c r="T59" s="5">
        <v>-178206504000</v>
      </c>
      <c r="U59" s="5">
        <v>-158573774000</v>
      </c>
      <c r="V59" s="5">
        <v>-132780560000</v>
      </c>
      <c r="W59" s="5">
        <v>-114231078000</v>
      </c>
      <c r="X59" s="5">
        <v>-145433923000</v>
      </c>
      <c r="Y59" s="5">
        <v>-118727922000</v>
      </c>
      <c r="Z59" s="5">
        <v>-113716576000</v>
      </c>
    </row>
    <row r="60" spans="2:26" ht="15.5" x14ac:dyDescent="0.35">
      <c r="C60" t="s">
        <v>1031</v>
      </c>
    </row>
    <row r="61" spans="2:26" ht="15.5" x14ac:dyDescent="0.35">
      <c r="C61" t="s">
        <v>1299</v>
      </c>
      <c r="D61" s="5">
        <v>29331383000</v>
      </c>
      <c r="E61" s="5">
        <v>57807530000</v>
      </c>
      <c r="F61" s="5">
        <v>27377719000</v>
      </c>
      <c r="G61" s="5">
        <v>20040934000</v>
      </c>
      <c r="I61" s="5">
        <v>125066996000</v>
      </c>
      <c r="J61" s="5">
        <v>494008483000</v>
      </c>
      <c r="K61" s="5">
        <v>363096531000</v>
      </c>
      <c r="L61" s="5">
        <v>562108756000</v>
      </c>
      <c r="M61" s="5">
        <v>51820358000</v>
      </c>
      <c r="N61" s="5">
        <v>10275435000</v>
      </c>
      <c r="O61" s="5">
        <v>9775420000</v>
      </c>
      <c r="P61" s="5">
        <v>9194172000</v>
      </c>
      <c r="Q61" s="5">
        <v>6566092000</v>
      </c>
      <c r="R61" s="5">
        <v>20459802000</v>
      </c>
      <c r="S61" s="5">
        <v>7979339000</v>
      </c>
      <c r="T61" s="5">
        <v>13257700000</v>
      </c>
      <c r="U61" s="5">
        <v>15925444000</v>
      </c>
      <c r="V61" s="5">
        <v>7660872000</v>
      </c>
      <c r="W61" s="5">
        <v>2663550000</v>
      </c>
    </row>
    <row r="62" spans="2:26" ht="15.5" x14ac:dyDescent="0.35">
      <c r="C62" t="s">
        <v>1032</v>
      </c>
      <c r="R62" s="5">
        <v>-1569540000</v>
      </c>
      <c r="S62" s="5">
        <v>-2038013000</v>
      </c>
      <c r="T62" s="5">
        <v>-1922074000</v>
      </c>
      <c r="U62" s="5">
        <v>-2636180000</v>
      </c>
      <c r="V62" s="5">
        <v>-3888467000</v>
      </c>
      <c r="W62" s="5">
        <v>-5389728000</v>
      </c>
    </row>
    <row r="63" spans="2:26" ht="15.5" x14ac:dyDescent="0.35">
      <c r="C63" t="s">
        <v>1033</v>
      </c>
      <c r="D63" s="5">
        <v>19721000</v>
      </c>
      <c r="E63" s="5">
        <v>-24369000</v>
      </c>
      <c r="F63" s="5">
        <v>96176000</v>
      </c>
      <c r="I63" s="5">
        <v>71807000</v>
      </c>
      <c r="L63" s="5">
        <v>4172948000</v>
      </c>
      <c r="M63" s="5">
        <v>1704481000</v>
      </c>
      <c r="P63" s="5">
        <v>3163671000</v>
      </c>
      <c r="Q63" s="5">
        <v>1451647000</v>
      </c>
      <c r="S63" s="5">
        <v>9227415000</v>
      </c>
      <c r="T63" s="5">
        <v>3018211000</v>
      </c>
      <c r="U63" s="5">
        <v>22196852000</v>
      </c>
      <c r="V63" s="5">
        <v>1941985000</v>
      </c>
      <c r="W63" s="5">
        <v>1317104000</v>
      </c>
    </row>
    <row r="64" spans="2:26" ht="15.5" x14ac:dyDescent="0.35">
      <c r="C64" t="s">
        <v>1300</v>
      </c>
      <c r="D64" s="5">
        <v>7111151000</v>
      </c>
      <c r="E64" s="5">
        <v>8830118000</v>
      </c>
      <c r="F64" s="5">
        <v>7174292000</v>
      </c>
      <c r="G64" s="5">
        <v>6477806000</v>
      </c>
      <c r="I64" s="5">
        <v>29299197000</v>
      </c>
      <c r="J64" s="5">
        <v>20582407000</v>
      </c>
      <c r="K64" s="5">
        <v>33532739000</v>
      </c>
      <c r="L64" s="5">
        <v>31858962000</v>
      </c>
      <c r="M64" s="5">
        <v>33943001000</v>
      </c>
      <c r="N64" s="5">
        <v>35555901000</v>
      </c>
      <c r="O64" s="5">
        <v>34880601000</v>
      </c>
      <c r="P64" s="5">
        <v>9736907000</v>
      </c>
      <c r="Q64" s="5">
        <v>22894139000</v>
      </c>
      <c r="R64" s="5">
        <v>33030898000</v>
      </c>
      <c r="S64" s="5">
        <v>23228577000</v>
      </c>
      <c r="T64" s="5">
        <v>9076963000</v>
      </c>
      <c r="U64" s="5">
        <v>4643288000</v>
      </c>
      <c r="V64" s="5">
        <v>29202441000</v>
      </c>
    </row>
    <row r="65" spans="3:26" ht="15.5" x14ac:dyDescent="0.35">
      <c r="C65" t="s">
        <v>1037</v>
      </c>
      <c r="D65" s="5">
        <v>710800000</v>
      </c>
      <c r="E65" s="5">
        <v>266374000</v>
      </c>
      <c r="F65" s="5">
        <v>-422844000</v>
      </c>
      <c r="G65" s="5">
        <v>-4773556000</v>
      </c>
      <c r="I65" s="5">
        <v>1134610000</v>
      </c>
      <c r="J65" s="5">
        <v>1949509000</v>
      </c>
      <c r="K65" s="5">
        <v>492248000</v>
      </c>
      <c r="M65" s="5">
        <v>644000000</v>
      </c>
      <c r="N65" s="5">
        <v>6678710000</v>
      </c>
      <c r="O65" s="5">
        <v>5664996000</v>
      </c>
      <c r="Q65" s="5">
        <v>7957754000</v>
      </c>
      <c r="R65" s="5">
        <v>3300000000</v>
      </c>
      <c r="T65" s="5">
        <v>4340415000</v>
      </c>
      <c r="U65" s="5">
        <v>-22641767000</v>
      </c>
      <c r="V65" s="5">
        <v>-435000000</v>
      </c>
    </row>
    <row r="66" spans="3:26" ht="15.5" x14ac:dyDescent="0.35">
      <c r="C66" t="s">
        <v>1301</v>
      </c>
      <c r="R66" s="5">
        <v>8799682000</v>
      </c>
      <c r="S66" s="5">
        <v>7709677000</v>
      </c>
      <c r="T66" s="5">
        <v>5509839000</v>
      </c>
      <c r="U66" s="5">
        <v>4774015000</v>
      </c>
      <c r="V66" s="5">
        <v>3285706000</v>
      </c>
      <c r="W66" s="5">
        <v>3346231000</v>
      </c>
      <c r="X66" s="5">
        <v>3951796000</v>
      </c>
    </row>
    <row r="67" spans="3:26" ht="15.5" x14ac:dyDescent="0.35">
      <c r="C67" t="s">
        <v>78</v>
      </c>
      <c r="D67" s="5">
        <v>-68632176000</v>
      </c>
      <c r="E67" s="5">
        <v>18778202000</v>
      </c>
      <c r="F67" s="5">
        <v>21602294000</v>
      </c>
      <c r="G67" s="5">
        <v>21375281000</v>
      </c>
      <c r="I67" s="5">
        <v>66204276000</v>
      </c>
      <c r="J67" s="5">
        <v>-11807427000</v>
      </c>
      <c r="K67" s="5">
        <v>6687596000</v>
      </c>
      <c r="L67" s="5">
        <v>-70630099000</v>
      </c>
      <c r="M67" s="5">
        <v>-24231398000</v>
      </c>
      <c r="N67" s="5">
        <v>85945346000</v>
      </c>
      <c r="O67" s="5">
        <v>35303775000</v>
      </c>
      <c r="P67" s="5">
        <v>-61552420000</v>
      </c>
      <c r="Q67" s="5">
        <v>40350379000</v>
      </c>
      <c r="R67" s="5">
        <v>-2360431000</v>
      </c>
      <c r="S67" s="5">
        <v>-18376503000</v>
      </c>
      <c r="T67" s="5">
        <v>15392155000</v>
      </c>
      <c r="U67" s="5">
        <v>-34453929000</v>
      </c>
      <c r="V67" s="5">
        <v>-8718185000</v>
      </c>
      <c r="W67" s="5">
        <v>12284948000</v>
      </c>
    </row>
    <row r="68" spans="3:26" ht="15.5" x14ac:dyDescent="0.35">
      <c r="C68" t="s">
        <v>1038</v>
      </c>
      <c r="D68" s="5">
        <v>40390840000</v>
      </c>
      <c r="E68" s="5">
        <v>56451808000</v>
      </c>
      <c r="F68" s="5">
        <v>40925503000</v>
      </c>
      <c r="G68" s="5">
        <v>27000513000</v>
      </c>
      <c r="I68" s="5">
        <v>167230481000</v>
      </c>
      <c r="J68" s="5">
        <v>529960856000</v>
      </c>
      <c r="K68" s="5">
        <v>413566229000</v>
      </c>
      <c r="L68" s="5">
        <v>615830971000</v>
      </c>
      <c r="M68" s="5">
        <v>110754844000</v>
      </c>
      <c r="N68" s="5">
        <v>71347707000</v>
      </c>
      <c r="O68" s="5">
        <v>73866002000</v>
      </c>
      <c r="P68" s="5">
        <v>51224102000</v>
      </c>
      <c r="Q68" s="5">
        <v>55105854000</v>
      </c>
      <c r="R68" s="5">
        <v>70694067000</v>
      </c>
      <c r="S68" s="5">
        <v>55231685000</v>
      </c>
      <c r="T68" s="5">
        <v>39889880000</v>
      </c>
      <c r="U68" s="5">
        <v>28049915000</v>
      </c>
      <c r="V68" s="5">
        <v>46978716000</v>
      </c>
      <c r="W68" s="5">
        <v>10395923000</v>
      </c>
      <c r="X68" s="5">
        <v>5324294000</v>
      </c>
      <c r="Y68" s="5">
        <v>28707178000</v>
      </c>
      <c r="Z68" s="5">
        <v>30222146000</v>
      </c>
    </row>
    <row r="69" spans="3:26" ht="15.5" x14ac:dyDescent="0.35">
      <c r="C69" t="s">
        <v>1039</v>
      </c>
    </row>
    <row r="70" spans="3:26" ht="15.5" x14ac:dyDescent="0.35">
      <c r="C70" t="s">
        <v>1041</v>
      </c>
      <c r="D70" s="5">
        <v>-99583860000</v>
      </c>
      <c r="E70" s="5">
        <v>-67800114000</v>
      </c>
      <c r="F70" s="5">
        <v>-74623699000</v>
      </c>
      <c r="G70" s="5">
        <v>-69093403000</v>
      </c>
      <c r="I70" s="5">
        <v>-288127295000</v>
      </c>
      <c r="J70" s="5">
        <v>-320719553000</v>
      </c>
      <c r="K70" s="5">
        <v>-313424062000</v>
      </c>
      <c r="L70" s="5">
        <v>-294882515000</v>
      </c>
      <c r="M70" s="5">
        <v>-235183519000</v>
      </c>
      <c r="N70" s="5">
        <v>-197468117000</v>
      </c>
      <c r="O70" s="5">
        <v>-194985963000</v>
      </c>
      <c r="P70" s="5">
        <v>-173841149000</v>
      </c>
      <c r="Q70" s="5">
        <v>-166501366000</v>
      </c>
      <c r="R70" s="5">
        <v>-142166910000</v>
      </c>
      <c r="S70" s="5">
        <v>-122368410000</v>
      </c>
      <c r="T70" s="5">
        <v>-105538525000</v>
      </c>
      <c r="U70" s="5">
        <v>-85284052000</v>
      </c>
      <c r="V70" s="5">
        <v>-72325131000</v>
      </c>
      <c r="W70" s="5">
        <v>-70578374000</v>
      </c>
      <c r="X70" s="5">
        <v>-55985415000</v>
      </c>
      <c r="Y70" s="5">
        <v>-45723845000</v>
      </c>
      <c r="Z70" s="5">
        <v>-44245020000</v>
      </c>
    </row>
    <row r="71" spans="3:26" ht="15.5" x14ac:dyDescent="0.35">
      <c r="C71" t="s">
        <v>365</v>
      </c>
      <c r="D71" s="5">
        <v>-82060371000</v>
      </c>
      <c r="E71" s="5">
        <v>-127774520000</v>
      </c>
      <c r="F71" s="5">
        <v>-88006535000</v>
      </c>
      <c r="G71" s="5">
        <v>-66818860000</v>
      </c>
      <c r="I71" s="5">
        <v>-347518611000</v>
      </c>
      <c r="J71" s="5">
        <v>-315152088000</v>
      </c>
      <c r="K71" s="5">
        <v>-303560933000</v>
      </c>
      <c r="L71" s="5">
        <v>-286078844000</v>
      </c>
      <c r="M71" s="5">
        <v>-165576407000</v>
      </c>
      <c r="N71" s="5">
        <v>-115346440000</v>
      </c>
      <c r="O71" s="5">
        <v>-112487347000</v>
      </c>
      <c r="P71" s="5">
        <v>-91898173000</v>
      </c>
      <c r="Q71" s="5">
        <v>-71199339000</v>
      </c>
      <c r="R71" s="5">
        <v>-81322747000</v>
      </c>
      <c r="S71" s="5">
        <v>-81606711000</v>
      </c>
      <c r="T71" s="5">
        <v>-69928217000</v>
      </c>
      <c r="U71" s="5">
        <v>-68830648000</v>
      </c>
      <c r="V71" s="5">
        <v>-64007045000</v>
      </c>
      <c r="W71" s="5">
        <v>-64127730000</v>
      </c>
      <c r="X71" s="5">
        <v>-59179976000</v>
      </c>
      <c r="Y71" s="5">
        <v>-57776930000</v>
      </c>
      <c r="Z71" s="5">
        <v>-55688395000</v>
      </c>
    </row>
    <row r="72" spans="3:26" ht="15.5" x14ac:dyDescent="0.35">
      <c r="C72" t="s">
        <v>1302</v>
      </c>
      <c r="F72" s="5">
        <v>2169000</v>
      </c>
      <c r="G72" s="5">
        <v>21650000</v>
      </c>
      <c r="J72" s="5">
        <v>-5124000</v>
      </c>
      <c r="K72" s="5">
        <v>-1035480000</v>
      </c>
      <c r="N72" s="5">
        <v>-1469968000</v>
      </c>
      <c r="O72" s="5">
        <v>-534724000</v>
      </c>
      <c r="R72" s="5">
        <v>-2403456000</v>
      </c>
    </row>
    <row r="73" spans="3:26" ht="15.5" x14ac:dyDescent="0.35">
      <c r="C73" t="s">
        <v>1303</v>
      </c>
    </row>
    <row r="74" spans="3:26" ht="15.5" x14ac:dyDescent="0.35">
      <c r="C74" t="s">
        <v>1304</v>
      </c>
    </row>
    <row r="75" spans="3:26" ht="15.5" x14ac:dyDescent="0.35">
      <c r="C75" t="s">
        <v>1043</v>
      </c>
      <c r="D75" s="5">
        <v>-231301676000</v>
      </c>
      <c r="E75" s="5">
        <v>-606776496000</v>
      </c>
      <c r="F75" s="5">
        <v>-217001843000</v>
      </c>
      <c r="G75" s="5">
        <v>-184543299000</v>
      </c>
      <c r="I75" s="5">
        <v>-1192414119000</v>
      </c>
      <c r="J75" s="5">
        <v>-1049554255000</v>
      </c>
      <c r="K75" s="5">
        <v>-777403162000</v>
      </c>
      <c r="L75" s="5">
        <v>-1166577984000</v>
      </c>
      <c r="M75" s="5">
        <v>-4287799694000</v>
      </c>
      <c r="N75" s="5">
        <v>-638333058000</v>
      </c>
      <c r="O75" s="5">
        <v>-695583983000</v>
      </c>
      <c r="P75" s="5">
        <v>-435459539000</v>
      </c>
      <c r="Q75" s="5">
        <v>-381523088000</v>
      </c>
      <c r="R75" s="5">
        <v>-363859380000</v>
      </c>
      <c r="S75" s="5">
        <v>-315308684000</v>
      </c>
      <c r="T75" s="5">
        <v>-218096384000</v>
      </c>
      <c r="U75" s="5">
        <v>-186623689000</v>
      </c>
      <c r="V75" s="5">
        <v>-179759276000</v>
      </c>
      <c r="W75" s="5">
        <v>-124627001000</v>
      </c>
      <c r="X75" s="5">
        <v>-150758217000</v>
      </c>
      <c r="Y75" s="5">
        <v>-147435100000</v>
      </c>
      <c r="Z75" s="5">
        <v>-143938722000</v>
      </c>
    </row>
    <row r="76" spans="3:26" ht="15.5" x14ac:dyDescent="0.35">
      <c r="C76" t="s">
        <v>79</v>
      </c>
      <c r="D76" s="5">
        <v>4915950000</v>
      </c>
      <c r="E76" s="5">
        <v>-366192171000</v>
      </c>
      <c r="F76" s="5">
        <v>2469729000</v>
      </c>
      <c r="G76" s="5">
        <v>12815481000</v>
      </c>
      <c r="I76" s="5">
        <v>-328839182000</v>
      </c>
      <c r="J76" s="5">
        <v>52375972000</v>
      </c>
      <c r="K76" s="5">
        <v>123992076000</v>
      </c>
      <c r="L76" s="5">
        <v>109688621000</v>
      </c>
      <c r="M76" s="5">
        <v>-3303476299000</v>
      </c>
      <c r="N76" s="5">
        <v>57650241000</v>
      </c>
      <c r="O76" s="5">
        <v>71492585000</v>
      </c>
      <c r="P76" s="5">
        <v>291694144000</v>
      </c>
      <c r="Q76" s="5">
        <v>176705343000</v>
      </c>
      <c r="R76" s="5">
        <v>128506823000</v>
      </c>
      <c r="S76" s="5">
        <v>95694134000</v>
      </c>
      <c r="T76" s="5">
        <v>80985705000</v>
      </c>
      <c r="U76" s="5">
        <v>66567569000</v>
      </c>
      <c r="V76" s="5">
        <v>50164078000</v>
      </c>
      <c r="W76" s="5">
        <v>42115062000</v>
      </c>
      <c r="X76" s="5">
        <v>27189165000</v>
      </c>
      <c r="Y76" s="5">
        <v>11258588000</v>
      </c>
      <c r="Z76" s="5">
        <v>-4370556000</v>
      </c>
    </row>
    <row r="77" spans="3:26" ht="15.5" x14ac:dyDescent="0.35">
      <c r="C77" t="s">
        <v>80</v>
      </c>
      <c r="D77" s="5">
        <v>1874849000</v>
      </c>
      <c r="E77" s="5">
        <v>2647850000</v>
      </c>
      <c r="F77" s="5">
        <v>1344983000</v>
      </c>
      <c r="G77" s="5">
        <v>1882201000</v>
      </c>
      <c r="I77" s="5">
        <v>7122170000</v>
      </c>
      <c r="J77" s="5">
        <v>2965986000</v>
      </c>
      <c r="K77" s="5">
        <v>4398947000</v>
      </c>
      <c r="L77" s="5">
        <v>6497459000</v>
      </c>
      <c r="M77" s="5">
        <v>344951000</v>
      </c>
      <c r="N77" s="5">
        <v>6421516000</v>
      </c>
      <c r="O77" s="5">
        <v>2705403000</v>
      </c>
      <c r="P77" s="5">
        <v>815240000</v>
      </c>
      <c r="Q77" s="5">
        <v>16927453000</v>
      </c>
      <c r="R77" s="5">
        <v>12758689000</v>
      </c>
      <c r="S77" s="5">
        <v>15101134000</v>
      </c>
      <c r="T77" s="5">
        <v>4367944000</v>
      </c>
      <c r="U77" s="5">
        <v>5021662000</v>
      </c>
      <c r="V77" s="5">
        <v>1306976000</v>
      </c>
      <c r="W77" s="5">
        <v>2870219000</v>
      </c>
      <c r="X77" s="5">
        <v>-7807697000</v>
      </c>
      <c r="Y77" s="5">
        <v>-6655458000</v>
      </c>
      <c r="Z77" s="5">
        <v>1159464000</v>
      </c>
    </row>
    <row r="78" spans="3:26" ht="15.5" x14ac:dyDescent="0.35">
      <c r="C78" t="s">
        <v>481</v>
      </c>
      <c r="Y78" s="5">
        <v>734728000</v>
      </c>
      <c r="Z78" s="5">
        <v>1300907000</v>
      </c>
    </row>
    <row r="79" spans="3:26" ht="15.5" x14ac:dyDescent="0.35">
      <c r="C79" t="s">
        <v>81</v>
      </c>
      <c r="D79" s="5">
        <v>1874849000</v>
      </c>
      <c r="E79" s="5">
        <v>2647850000</v>
      </c>
      <c r="F79" s="5">
        <v>1344983000</v>
      </c>
      <c r="G79" s="5">
        <v>1882201000</v>
      </c>
      <c r="I79" s="5">
        <v>7122170000</v>
      </c>
      <c r="J79" s="5">
        <v>2965986000</v>
      </c>
      <c r="K79" s="5">
        <v>4398947000</v>
      </c>
      <c r="L79" s="5">
        <v>6497459000</v>
      </c>
      <c r="M79" s="5">
        <v>344951000</v>
      </c>
      <c r="N79" s="5">
        <v>6421516000</v>
      </c>
      <c r="O79" s="5">
        <v>2705403000</v>
      </c>
      <c r="P79" s="5">
        <v>815240000</v>
      </c>
      <c r="Q79" s="5">
        <v>16927453000</v>
      </c>
      <c r="R79" s="5">
        <v>12758689000</v>
      </c>
      <c r="S79" s="5">
        <v>15101134000</v>
      </c>
      <c r="T79" s="5">
        <v>4367944000</v>
      </c>
      <c r="U79" s="5">
        <v>5021662000</v>
      </c>
      <c r="V79" s="5">
        <v>1306976000</v>
      </c>
      <c r="W79" s="5">
        <v>2870219000</v>
      </c>
      <c r="X79" s="5">
        <v>-7807697000</v>
      </c>
      <c r="Y79" s="5">
        <v>-6655458000</v>
      </c>
      <c r="Z79" s="5">
        <v>1159464000</v>
      </c>
    </row>
    <row r="80" spans="3:26" ht="15.5" x14ac:dyDescent="0.35">
      <c r="C80" t="s">
        <v>28</v>
      </c>
      <c r="D80" s="5">
        <v>6790799000</v>
      </c>
      <c r="E80" s="5">
        <v>-363544321000</v>
      </c>
      <c r="F80" s="5">
        <v>3814712000</v>
      </c>
      <c r="G80" s="5">
        <v>14697682000</v>
      </c>
      <c r="I80" s="5">
        <v>-321717012000</v>
      </c>
      <c r="J80" s="5">
        <v>55341958000</v>
      </c>
      <c r="K80" s="5">
        <v>128391023000</v>
      </c>
      <c r="L80" s="5">
        <v>116186080000</v>
      </c>
      <c r="M80" s="5">
        <v>-3303131348000</v>
      </c>
      <c r="N80" s="5">
        <v>64071757000</v>
      </c>
      <c r="O80" s="5">
        <v>74197988000</v>
      </c>
      <c r="P80" s="5">
        <v>292509384000</v>
      </c>
      <c r="Q80" s="5">
        <v>193632796000</v>
      </c>
      <c r="R80" s="5">
        <v>141265512000</v>
      </c>
      <c r="S80" s="5">
        <v>110795268000</v>
      </c>
      <c r="T80" s="5">
        <v>85353649000</v>
      </c>
      <c r="U80" s="5">
        <v>71589231000</v>
      </c>
      <c r="V80" s="5">
        <v>51471054000</v>
      </c>
      <c r="W80" s="5">
        <v>44985281000</v>
      </c>
      <c r="X80" s="5">
        <v>19381468000</v>
      </c>
      <c r="Y80" s="5">
        <v>4603130000</v>
      </c>
      <c r="Z80" s="5">
        <v>-3211092000</v>
      </c>
    </row>
    <row r="81" spans="3:26" ht="15.5" x14ac:dyDescent="0.35">
      <c r="C81" t="s">
        <v>27</v>
      </c>
      <c r="E81" s="5">
        <v>-177047285000</v>
      </c>
      <c r="F81" s="5">
        <v>5227384000</v>
      </c>
      <c r="G81" s="5">
        <v>1315518000</v>
      </c>
      <c r="I81" s="5">
        <v>-176895936000</v>
      </c>
      <c r="J81" s="5">
        <v>-4450188000</v>
      </c>
      <c r="K81" s="5">
        <v>-104039984000</v>
      </c>
      <c r="L81" s="5">
        <v>-104725575000</v>
      </c>
      <c r="M81" s="5">
        <v>257429941000</v>
      </c>
      <c r="N81" s="5">
        <v>-32811075000</v>
      </c>
      <c r="O81" s="5">
        <v>-23136567000</v>
      </c>
      <c r="P81" s="5">
        <v>-88296761000</v>
      </c>
      <c r="Q81" s="5">
        <v>-53137261000</v>
      </c>
      <c r="R81" s="5">
        <v>-38262360000</v>
      </c>
      <c r="S81" s="5">
        <v>-30303388000</v>
      </c>
      <c r="T81" s="5">
        <v>-23352543000</v>
      </c>
      <c r="U81" s="5">
        <v>-19149523000</v>
      </c>
      <c r="V81" s="5">
        <v>-18444476000</v>
      </c>
      <c r="W81" s="5">
        <v>-12128900000</v>
      </c>
      <c r="X81" s="5">
        <v>-5354754000</v>
      </c>
      <c r="Y81" s="5">
        <v>-2404189000</v>
      </c>
      <c r="Z81" s="5">
        <v>-614911000</v>
      </c>
    </row>
    <row r="82" spans="3:26" ht="15.5" x14ac:dyDescent="0.35">
      <c r="C82" t="s">
        <v>82</v>
      </c>
      <c r="T82" s="5">
        <v>-23352543000</v>
      </c>
      <c r="U82" s="5">
        <v>-19149523000</v>
      </c>
      <c r="V82" s="5">
        <v>-18444476000</v>
      </c>
      <c r="W82" s="5">
        <v>-11899557000</v>
      </c>
      <c r="X82" s="5">
        <v>-6052995000</v>
      </c>
      <c r="Y82" s="5">
        <v>-3949255000</v>
      </c>
      <c r="Z82" s="5">
        <v>-881048000</v>
      </c>
    </row>
    <row r="83" spans="3:26" ht="15.5" x14ac:dyDescent="0.35">
      <c r="C83" t="s">
        <v>83</v>
      </c>
      <c r="W83" s="5">
        <v>-229343000</v>
      </c>
      <c r="X83" s="5">
        <v>698241000</v>
      </c>
      <c r="Y83" s="5">
        <v>1545066000</v>
      </c>
      <c r="Z83" s="5">
        <v>266137000</v>
      </c>
    </row>
    <row r="84" spans="3:26" ht="15.5" x14ac:dyDescent="0.35">
      <c r="C84" t="s">
        <v>84</v>
      </c>
      <c r="E84" s="5">
        <v>-177047285000</v>
      </c>
      <c r="F84" s="5">
        <v>5227384000</v>
      </c>
      <c r="G84" s="5">
        <v>1315518000</v>
      </c>
      <c r="I84" s="5">
        <v>-176895936000</v>
      </c>
      <c r="J84" s="5">
        <v>-4450188000</v>
      </c>
      <c r="K84" s="5">
        <v>-104039984000</v>
      </c>
      <c r="L84" s="5">
        <v>-104725575000</v>
      </c>
      <c r="M84" s="5">
        <v>257429941000</v>
      </c>
      <c r="N84" s="5">
        <v>-32811075000</v>
      </c>
      <c r="O84" s="5">
        <v>-23136567000</v>
      </c>
      <c r="P84" s="5">
        <v>-88296761000</v>
      </c>
      <c r="Q84" s="5">
        <v>-53137261000</v>
      </c>
      <c r="R84" s="5">
        <v>-38262360000</v>
      </c>
      <c r="S84" s="5">
        <v>-30303388000</v>
      </c>
      <c r="T84" s="5">
        <v>-23352543000</v>
      </c>
      <c r="U84" s="5">
        <v>-19149523000</v>
      </c>
      <c r="V84" s="5">
        <v>-18444476000</v>
      </c>
      <c r="W84" s="5">
        <v>-12128900000</v>
      </c>
      <c r="X84" s="5">
        <v>-5354754000</v>
      </c>
      <c r="Y84" s="5">
        <v>-2404189000</v>
      </c>
      <c r="Z84" s="5">
        <v>-614911000</v>
      </c>
    </row>
    <row r="85" spans="3:26" ht="15.5" x14ac:dyDescent="0.35">
      <c r="C85" t="s">
        <v>85</v>
      </c>
      <c r="D85" s="5">
        <v>6790799000</v>
      </c>
      <c r="E85" s="5">
        <v>-540591606000</v>
      </c>
      <c r="F85" s="5">
        <v>9042096000</v>
      </c>
      <c r="G85" s="5">
        <v>16013200000</v>
      </c>
      <c r="I85" s="5">
        <v>-498612948000</v>
      </c>
      <c r="J85" s="5">
        <v>50891770000</v>
      </c>
      <c r="K85" s="5">
        <v>24351039000</v>
      </c>
      <c r="L85" s="5">
        <v>11460505000</v>
      </c>
      <c r="M85" s="5">
        <v>-3045701407000</v>
      </c>
      <c r="N85" s="5">
        <v>31260682000</v>
      </c>
      <c r="O85" s="5">
        <v>51061421000</v>
      </c>
      <c r="P85" s="5">
        <v>204212623000</v>
      </c>
      <c r="Q85" s="5">
        <v>140495535000</v>
      </c>
      <c r="R85" s="5">
        <v>103003152000</v>
      </c>
      <c r="S85" s="5">
        <v>80491880000</v>
      </c>
      <c r="T85" s="5">
        <v>62001106000</v>
      </c>
      <c r="U85" s="5">
        <v>52439708000</v>
      </c>
      <c r="V85" s="5">
        <v>33026578000</v>
      </c>
      <c r="W85" s="5">
        <v>32856381000</v>
      </c>
      <c r="X85" s="5">
        <v>14026714000</v>
      </c>
      <c r="Y85" s="5">
        <v>2198941000</v>
      </c>
      <c r="Z85" s="5">
        <v>-3826003000</v>
      </c>
    </row>
    <row r="86" spans="3:26" ht="15.5" x14ac:dyDescent="0.35">
      <c r="C86" t="s">
        <v>86</v>
      </c>
      <c r="D86" s="5">
        <v>-68632176000</v>
      </c>
      <c r="E86" s="5">
        <v>18778202000</v>
      </c>
      <c r="F86" s="5">
        <v>21602294000</v>
      </c>
      <c r="G86" s="5">
        <v>21375281000</v>
      </c>
      <c r="I86" s="5">
        <v>66204276000</v>
      </c>
      <c r="J86" s="5">
        <v>-11807427000</v>
      </c>
      <c r="K86" s="5">
        <v>6687596000</v>
      </c>
      <c r="L86" s="5">
        <v>-70630099000</v>
      </c>
      <c r="M86" s="5">
        <v>-24231398000</v>
      </c>
      <c r="N86" s="5">
        <v>85945346000</v>
      </c>
      <c r="O86" s="5">
        <v>35303775000</v>
      </c>
      <c r="P86" s="5">
        <v>-61552420000</v>
      </c>
      <c r="Q86" s="5">
        <v>40350379000</v>
      </c>
      <c r="R86" s="5">
        <v>-2360431000</v>
      </c>
      <c r="S86" s="5">
        <v>-18376503000</v>
      </c>
      <c r="T86" s="5">
        <v>15392155000</v>
      </c>
      <c r="U86" s="5">
        <v>-34453929000</v>
      </c>
      <c r="V86" s="5">
        <v>-8718185000</v>
      </c>
      <c r="W86" s="5">
        <v>12284948000</v>
      </c>
    </row>
    <row r="87" spans="3:26" ht="15.5" x14ac:dyDescent="0.35">
      <c r="C87" t="s">
        <v>158</v>
      </c>
    </row>
    <row r="88" spans="3:26" ht="15.5" x14ac:dyDescent="0.35">
      <c r="C88" t="s">
        <v>344</v>
      </c>
      <c r="D88" s="5">
        <v>-68632176000</v>
      </c>
      <c r="E88" s="5">
        <v>18778202000</v>
      </c>
      <c r="F88" s="5">
        <v>21602294000</v>
      </c>
      <c r="G88" s="5">
        <v>21375281000</v>
      </c>
      <c r="I88" s="5">
        <v>66204276000</v>
      </c>
      <c r="J88" s="5">
        <v>-11807427000</v>
      </c>
      <c r="K88" s="5">
        <v>6687596000</v>
      </c>
      <c r="L88" s="5">
        <v>-70630099000</v>
      </c>
      <c r="M88" s="5">
        <v>-24231398000</v>
      </c>
      <c r="N88" s="5">
        <v>85945346000</v>
      </c>
      <c r="O88" s="5">
        <v>35303775000</v>
      </c>
      <c r="P88" s="5">
        <v>-61552420000</v>
      </c>
      <c r="Q88" s="5">
        <v>40350379000</v>
      </c>
      <c r="R88" s="5">
        <v>-2360431000</v>
      </c>
      <c r="S88" s="5">
        <v>-18376503000</v>
      </c>
      <c r="T88" s="5">
        <v>15392155000</v>
      </c>
      <c r="U88" s="5">
        <v>-34453929000</v>
      </c>
      <c r="V88" s="5">
        <v>-8718185000</v>
      </c>
      <c r="W88" s="5">
        <v>12284948000</v>
      </c>
    </row>
    <row r="89" spans="3:26" ht="15.5" x14ac:dyDescent="0.35">
      <c r="C89" t="s">
        <v>87</v>
      </c>
      <c r="D89" s="5">
        <v>-61841377000</v>
      </c>
      <c r="E89" s="5">
        <v>-521813404000</v>
      </c>
      <c r="F89" s="5">
        <v>30644390000</v>
      </c>
      <c r="G89" s="5">
        <v>37388481000</v>
      </c>
      <c r="I89" s="5">
        <v>-432408672000</v>
      </c>
      <c r="J89" s="5">
        <v>39084343000</v>
      </c>
      <c r="K89" s="5">
        <v>31038635000</v>
      </c>
      <c r="L89" s="5">
        <v>-59169594000</v>
      </c>
      <c r="M89" s="5">
        <v>-3069932805000</v>
      </c>
      <c r="N89" s="5">
        <v>117206028000</v>
      </c>
      <c r="O89" s="5">
        <v>86365196000</v>
      </c>
      <c r="P89" s="5">
        <v>142660203000</v>
      </c>
      <c r="Q89" s="5">
        <v>180845914000</v>
      </c>
      <c r="R89" s="5">
        <v>100642721000</v>
      </c>
      <c r="S89" s="5">
        <v>62115377000</v>
      </c>
      <c r="T89" s="5">
        <v>77393261000</v>
      </c>
      <c r="U89" s="5">
        <v>17985779000</v>
      </c>
      <c r="V89" s="5">
        <v>24308393000</v>
      </c>
      <c r="W89" s="5">
        <v>45141329000</v>
      </c>
    </row>
    <row r="90" spans="3:26" ht="15.5" x14ac:dyDescent="0.35">
      <c r="C90" t="s">
        <v>88</v>
      </c>
      <c r="D90" s="5">
        <v>6790799000</v>
      </c>
      <c r="E90" s="5">
        <v>-540591606000</v>
      </c>
      <c r="F90" s="5">
        <v>9042096000</v>
      </c>
      <c r="G90" s="5">
        <v>16013200000</v>
      </c>
      <c r="I90" s="5">
        <v>-498612948000</v>
      </c>
      <c r="J90" s="5">
        <v>50891770000</v>
      </c>
      <c r="K90" s="5">
        <v>24351039000</v>
      </c>
      <c r="L90" s="5">
        <v>11460505000</v>
      </c>
      <c r="M90" s="5">
        <v>-3045701407000</v>
      </c>
      <c r="N90" s="5">
        <v>31260682000</v>
      </c>
      <c r="O90" s="5">
        <v>51061421000</v>
      </c>
      <c r="P90" s="5">
        <v>204212623000</v>
      </c>
      <c r="Q90" s="5">
        <v>140495535000</v>
      </c>
      <c r="R90" s="5">
        <v>103003152000</v>
      </c>
      <c r="S90" s="5">
        <v>80491880000</v>
      </c>
      <c r="T90" s="5">
        <v>62001106000</v>
      </c>
      <c r="U90" s="5">
        <v>52439708000</v>
      </c>
      <c r="V90" s="5">
        <v>33026578000</v>
      </c>
      <c r="W90" s="5">
        <v>32856381000</v>
      </c>
      <c r="X90" s="5">
        <v>14026714000</v>
      </c>
      <c r="Y90" s="5">
        <v>2198941000</v>
      </c>
      <c r="Z90" s="5">
        <v>-3826003000</v>
      </c>
    </row>
    <row r="91" spans="3:26" ht="15.5" x14ac:dyDescent="0.35">
      <c r="C91" t="s">
        <v>7</v>
      </c>
      <c r="D91" s="5">
        <v>-61841377000</v>
      </c>
      <c r="E91" s="5">
        <v>-521813404000</v>
      </c>
      <c r="F91" s="5">
        <v>30644390000</v>
      </c>
      <c r="G91" s="5">
        <v>37388481000</v>
      </c>
      <c r="I91" s="5">
        <v>-432408672000</v>
      </c>
      <c r="J91" s="5">
        <v>39084343000</v>
      </c>
      <c r="K91" s="5">
        <v>31038635000</v>
      </c>
      <c r="L91" s="5">
        <v>-59169594000</v>
      </c>
      <c r="M91" s="5">
        <v>-3069932805000</v>
      </c>
      <c r="N91" s="5">
        <v>117206028000</v>
      </c>
      <c r="O91" s="5">
        <v>86365196000</v>
      </c>
      <c r="P91" s="5">
        <v>142660203000</v>
      </c>
      <c r="Q91" s="5">
        <v>180845914000</v>
      </c>
      <c r="R91" s="5">
        <v>100642721000</v>
      </c>
      <c r="S91" s="5">
        <v>62115377000</v>
      </c>
      <c r="T91" s="5">
        <v>77393261000</v>
      </c>
      <c r="U91" s="5">
        <v>17985779000</v>
      </c>
      <c r="V91" s="5">
        <v>24308393000</v>
      </c>
      <c r="W91" s="5">
        <v>45141329000</v>
      </c>
    </row>
    <row r="92" spans="3:26" ht="15.5" x14ac:dyDescent="0.35">
      <c r="C92" t="s">
        <v>89</v>
      </c>
    </row>
    <row r="93" spans="3:26" ht="15.5" x14ac:dyDescent="0.35">
      <c r="C93" t="s">
        <v>90</v>
      </c>
      <c r="D93" s="5">
        <v>6790799000</v>
      </c>
      <c r="E93" s="5">
        <v>-540591606000</v>
      </c>
      <c r="F93" s="5">
        <v>9042096000</v>
      </c>
      <c r="G93" s="5">
        <v>16013200000</v>
      </c>
      <c r="I93" s="5">
        <v>-498612948000</v>
      </c>
      <c r="J93" s="5">
        <v>50891770000</v>
      </c>
      <c r="K93" s="5">
        <v>24351039000</v>
      </c>
      <c r="L93" s="5">
        <v>11460505000</v>
      </c>
      <c r="M93" s="5">
        <v>-3045701407000</v>
      </c>
      <c r="N93" s="5">
        <v>31260682000</v>
      </c>
      <c r="O93" s="5">
        <v>51061421000</v>
      </c>
      <c r="P93" s="5">
        <v>204212623000</v>
      </c>
      <c r="Q93" s="5">
        <v>140495535000</v>
      </c>
      <c r="R93" s="5">
        <v>103003152000</v>
      </c>
      <c r="S93" s="5">
        <v>80491880000</v>
      </c>
      <c r="T93" s="5">
        <v>62001106000</v>
      </c>
      <c r="U93" s="5">
        <v>52439708000</v>
      </c>
      <c r="V93" s="5">
        <v>33026578000</v>
      </c>
      <c r="W93" s="5">
        <v>32856381000</v>
      </c>
      <c r="X93" s="5">
        <v>14026714000</v>
      </c>
      <c r="Y93" s="5">
        <v>2198941000</v>
      </c>
      <c r="Z93" s="5">
        <v>-3826003000</v>
      </c>
    </row>
    <row r="94" spans="3:26" ht="15.5" x14ac:dyDescent="0.35">
      <c r="C94" t="s">
        <v>91</v>
      </c>
      <c r="D94" s="5">
        <v>-61841377000</v>
      </c>
      <c r="E94" s="5">
        <v>-521813404000</v>
      </c>
      <c r="F94" s="5">
        <v>30644390000</v>
      </c>
      <c r="G94" s="5">
        <v>37388481000</v>
      </c>
      <c r="I94" s="5">
        <v>-432408672000</v>
      </c>
      <c r="J94" s="5">
        <v>39084343000</v>
      </c>
      <c r="K94" s="5">
        <v>31038635000</v>
      </c>
      <c r="L94" s="5">
        <v>-59169594000</v>
      </c>
      <c r="M94" s="5">
        <v>-3069932805000</v>
      </c>
      <c r="N94" s="5">
        <v>117206028000</v>
      </c>
      <c r="O94" s="5">
        <v>86365196000</v>
      </c>
      <c r="P94" s="5">
        <v>142660203000</v>
      </c>
      <c r="Q94" s="5">
        <v>180845914000</v>
      </c>
      <c r="R94" s="5">
        <v>100642721000</v>
      </c>
      <c r="S94" s="5">
        <v>62115377000</v>
      </c>
      <c r="T94" s="5">
        <v>77393261000</v>
      </c>
      <c r="U94" s="5">
        <v>17985779000</v>
      </c>
      <c r="V94" s="5">
        <v>24308393000</v>
      </c>
      <c r="W94" s="5">
        <v>45141329000</v>
      </c>
    </row>
    <row r="95" spans="3:26" ht="15.5" x14ac:dyDescent="0.35">
      <c r="C95" t="s">
        <v>92</v>
      </c>
      <c r="D95" s="5">
        <v>-61841377000</v>
      </c>
      <c r="E95" s="5">
        <v>-521813404000</v>
      </c>
      <c r="F95" s="5">
        <v>30644390000</v>
      </c>
      <c r="G95" s="5">
        <v>37388481000</v>
      </c>
      <c r="I95" s="5">
        <v>-432408672000</v>
      </c>
      <c r="J95" s="5">
        <v>39084343000</v>
      </c>
      <c r="K95" s="5">
        <v>31038635000</v>
      </c>
      <c r="L95" s="5">
        <v>-59169594000</v>
      </c>
      <c r="M95" s="5">
        <v>-3069932805000</v>
      </c>
      <c r="N95" s="5">
        <v>117206028000</v>
      </c>
      <c r="O95" s="5">
        <v>86365196000</v>
      </c>
      <c r="P95" s="5">
        <v>142660203000</v>
      </c>
      <c r="Q95" s="5">
        <v>180845914000</v>
      </c>
      <c r="R95" s="5">
        <v>100642721000</v>
      </c>
      <c r="S95" s="5">
        <v>62115377000</v>
      </c>
      <c r="T95" s="5">
        <v>77393261000</v>
      </c>
      <c r="U95" s="5">
        <v>17985779000</v>
      </c>
      <c r="V95" s="5">
        <v>24308393000</v>
      </c>
      <c r="W95" s="5">
        <v>45141329000</v>
      </c>
    </row>
    <row r="97" spans="2:26" ht="15.5" x14ac:dyDescent="0.35">
      <c r="B97" t="s">
        <v>93</v>
      </c>
      <c r="C97" t="s">
        <v>94</v>
      </c>
    </row>
    <row r="98" spans="2:26" ht="15.5" x14ac:dyDescent="0.35">
      <c r="C98" t="s">
        <v>19</v>
      </c>
      <c r="D98" s="5">
        <v>15967151000</v>
      </c>
      <c r="E98" s="5">
        <v>9227339000</v>
      </c>
      <c r="F98" s="5">
        <v>11119117000</v>
      </c>
      <c r="G98" s="5">
        <v>7678619000</v>
      </c>
      <c r="I98" s="5">
        <v>9227339000</v>
      </c>
      <c r="J98" s="5">
        <v>15976481000</v>
      </c>
      <c r="K98" s="5">
        <v>10772755000</v>
      </c>
      <c r="L98" s="5">
        <v>11262053000</v>
      </c>
      <c r="M98" s="5">
        <v>15238603000</v>
      </c>
      <c r="N98" s="5">
        <v>14075297000</v>
      </c>
      <c r="O98" s="5">
        <v>24922206000</v>
      </c>
      <c r="P98" s="5">
        <v>19326105000</v>
      </c>
      <c r="Q98" s="5">
        <v>12105697000</v>
      </c>
      <c r="R98" s="5">
        <v>28654362000</v>
      </c>
      <c r="S98" s="5">
        <v>21344659000</v>
      </c>
      <c r="T98" s="5">
        <v>40106030000</v>
      </c>
      <c r="U98" s="5">
        <v>22755920000</v>
      </c>
      <c r="V98" s="5">
        <v>28747621000</v>
      </c>
      <c r="W98" s="5">
        <v>20906438000</v>
      </c>
      <c r="X98" s="5">
        <v>22379090000</v>
      </c>
      <c r="Y98" s="5">
        <v>18889239000</v>
      </c>
      <c r="Z98" s="5">
        <v>12311757000</v>
      </c>
    </row>
    <row r="99" spans="2:26" ht="15.5" x14ac:dyDescent="0.35">
      <c r="C99" t="s">
        <v>1044</v>
      </c>
      <c r="D99" s="5">
        <v>436719997000</v>
      </c>
      <c r="E99" s="5">
        <v>677612764000</v>
      </c>
      <c r="F99" s="5">
        <v>475336899000</v>
      </c>
      <c r="G99" s="5">
        <v>430910469000</v>
      </c>
      <c r="I99" s="5">
        <v>677612764000</v>
      </c>
      <c r="J99" s="5">
        <v>491826632000</v>
      </c>
      <c r="K99" s="5">
        <v>520384441000</v>
      </c>
      <c r="L99" s="5">
        <v>973164695000</v>
      </c>
      <c r="M99" s="5">
        <v>557506779000</v>
      </c>
      <c r="N99" s="5">
        <v>756177533000</v>
      </c>
      <c r="O99" s="5">
        <v>1280298680000</v>
      </c>
      <c r="P99" s="5">
        <v>1043650537000</v>
      </c>
      <c r="Q99" s="5">
        <v>759829715000</v>
      </c>
      <c r="R99" s="5">
        <v>1036528822000</v>
      </c>
      <c r="S99" s="5">
        <v>591846039000</v>
      </c>
      <c r="T99" s="5">
        <v>374577940000</v>
      </c>
      <c r="U99" s="5">
        <v>287028218000</v>
      </c>
      <c r="V99" s="5">
        <v>215667266000</v>
      </c>
      <c r="W99" s="5">
        <v>193385982000</v>
      </c>
      <c r="X99" s="5">
        <v>211138077000</v>
      </c>
      <c r="Y99" s="5">
        <v>136349275000</v>
      </c>
      <c r="Z99" s="5">
        <v>111045903000</v>
      </c>
    </row>
    <row r="100" spans="2:26" ht="15.5" x14ac:dyDescent="0.35">
      <c r="C100" t="s">
        <v>1045</v>
      </c>
      <c r="D100" s="5">
        <v>44052000000</v>
      </c>
      <c r="F100" s="5">
        <v>300000000000</v>
      </c>
      <c r="G100" s="5">
        <v>795000000000</v>
      </c>
      <c r="J100" s="5">
        <v>949861499000</v>
      </c>
      <c r="K100" s="5">
        <v>444935142000</v>
      </c>
      <c r="L100" s="5">
        <v>952737263000</v>
      </c>
      <c r="M100" s="5">
        <v>1374726979000</v>
      </c>
      <c r="N100" s="5">
        <v>1516337826000</v>
      </c>
      <c r="O100" s="5">
        <v>732580072000</v>
      </c>
      <c r="P100" s="5">
        <v>3458423498000</v>
      </c>
      <c r="Q100" s="5">
        <v>1439860041000</v>
      </c>
      <c r="R100" s="5">
        <v>1116916250000</v>
      </c>
      <c r="S100" s="5">
        <v>459951160000</v>
      </c>
      <c r="T100" s="5">
        <v>571720981000</v>
      </c>
      <c r="U100" s="5">
        <v>411992495000</v>
      </c>
      <c r="V100" s="5">
        <v>1060855810000</v>
      </c>
      <c r="W100" s="5">
        <v>1170853680000</v>
      </c>
      <c r="X100" s="5">
        <v>597817361000</v>
      </c>
    </row>
    <row r="101" spans="2:26" ht="15.5" x14ac:dyDescent="0.35">
      <c r="C101" t="s">
        <v>1048</v>
      </c>
    </row>
    <row r="102" spans="2:26" ht="15.5" x14ac:dyDescent="0.35">
      <c r="C102" t="s">
        <v>97</v>
      </c>
      <c r="X102" s="5">
        <v>189281513000</v>
      </c>
      <c r="Y102" s="5">
        <v>230248087000</v>
      </c>
      <c r="Z102" s="5">
        <v>74427394000</v>
      </c>
    </row>
    <row r="103" spans="2:26" ht="15.5" x14ac:dyDescent="0.35">
      <c r="C103" t="s">
        <v>98</v>
      </c>
      <c r="X103" s="5">
        <v>1580930577000</v>
      </c>
      <c r="Y103" s="5">
        <v>1640842114000</v>
      </c>
      <c r="Z103" s="5">
        <v>1649409123000</v>
      </c>
    </row>
    <row r="104" spans="2:26" ht="15.5" x14ac:dyDescent="0.35">
      <c r="C104" t="s">
        <v>78</v>
      </c>
      <c r="D104" s="5">
        <v>-44283757000</v>
      </c>
      <c r="E104" s="5">
        <v>25414630000</v>
      </c>
      <c r="F104" s="5">
        <v>7456304000</v>
      </c>
      <c r="G104" s="5">
        <v>-14142610000</v>
      </c>
      <c r="I104" s="5">
        <v>25414630000</v>
      </c>
      <c r="J104" s="5">
        <v>-31169765000</v>
      </c>
      <c r="K104" s="5">
        <v>-13392547000</v>
      </c>
      <c r="L104" s="5">
        <v>-20022281000</v>
      </c>
      <c r="M104" s="5">
        <v>50631500000</v>
      </c>
      <c r="N104" s="5">
        <v>91555830000</v>
      </c>
      <c r="O104" s="5">
        <v>803427000</v>
      </c>
      <c r="P104" s="5">
        <v>-46396080000</v>
      </c>
      <c r="Q104" s="5">
        <v>14476743000</v>
      </c>
      <c r="R104" s="5">
        <v>-25873636000</v>
      </c>
      <c r="S104" s="5">
        <v>-23513205000</v>
      </c>
      <c r="T104" s="5">
        <v>-7121572000</v>
      </c>
      <c r="U104" s="5">
        <v>-22513727000</v>
      </c>
      <c r="V104" s="5">
        <v>11940202000</v>
      </c>
      <c r="W104" s="5">
        <v>20658387000</v>
      </c>
      <c r="X104" s="5">
        <v>8373439000</v>
      </c>
      <c r="Y104" s="5">
        <v>-162500000</v>
      </c>
    </row>
    <row r="105" spans="2:26" ht="15.5" x14ac:dyDescent="0.35">
      <c r="C105" t="s">
        <v>1049</v>
      </c>
      <c r="D105" s="5">
        <v>6212515650000</v>
      </c>
      <c r="E105" s="5">
        <v>6273104003000</v>
      </c>
      <c r="F105" s="5">
        <v>6183708969000</v>
      </c>
      <c r="G105" s="5">
        <v>6218312216000</v>
      </c>
      <c r="I105" s="5">
        <v>6273104003000</v>
      </c>
      <c r="J105" s="5">
        <v>6079736363000</v>
      </c>
      <c r="K105" s="5">
        <v>5994670849000</v>
      </c>
      <c r="L105" s="5">
        <v>6445103990000</v>
      </c>
      <c r="M105" s="5">
        <v>9732925555000</v>
      </c>
      <c r="N105" s="5">
        <v>18485568543000</v>
      </c>
      <c r="O105" s="5">
        <v>18532525500000</v>
      </c>
      <c r="P105" s="5">
        <v>15219719856000</v>
      </c>
      <c r="Q105" s="5">
        <v>10620505121000</v>
      </c>
      <c r="R105" s="5">
        <v>7939828899000</v>
      </c>
      <c r="S105" s="5">
        <v>5912690475000</v>
      </c>
      <c r="T105" s="5">
        <v>4593675964000</v>
      </c>
      <c r="U105" s="5">
        <v>3599255712000</v>
      </c>
      <c r="V105" s="5">
        <v>2437777713000</v>
      </c>
      <c r="W105" s="5">
        <v>1740062515000</v>
      </c>
      <c r="X105" s="5">
        <v>1859381731000</v>
      </c>
      <c r="Y105" s="5">
        <v>1904944570000</v>
      </c>
      <c r="Z105" s="5">
        <v>1964360759000</v>
      </c>
    </row>
    <row r="106" spans="2:26" ht="15.5" x14ac:dyDescent="0.35">
      <c r="C106" t="s">
        <v>106</v>
      </c>
      <c r="X106" s="5">
        <v>12016738000</v>
      </c>
    </row>
    <row r="107" spans="2:26" ht="15.5" x14ac:dyDescent="0.35">
      <c r="C107" t="s">
        <v>1305</v>
      </c>
      <c r="D107" s="5">
        <v>311484457000</v>
      </c>
      <c r="E107" s="5">
        <v>324242762000</v>
      </c>
      <c r="F107" s="5">
        <v>331932341000</v>
      </c>
      <c r="G107" s="5">
        <v>343094691000</v>
      </c>
      <c r="I107" s="5">
        <v>324242762000</v>
      </c>
      <c r="J107" s="5">
        <v>355870917000</v>
      </c>
      <c r="K107" s="5">
        <v>385289713000</v>
      </c>
      <c r="L107" s="5">
        <v>456428967000</v>
      </c>
      <c r="M107" s="5">
        <v>284369892000</v>
      </c>
      <c r="N107" s="5">
        <v>277438069000</v>
      </c>
      <c r="O107" s="5">
        <v>262120871000</v>
      </c>
      <c r="P107" s="5">
        <v>259140701000</v>
      </c>
      <c r="Q107" s="5">
        <v>264127377000</v>
      </c>
      <c r="R107" s="5">
        <v>241947944000</v>
      </c>
      <c r="S107" s="5">
        <v>237038335000</v>
      </c>
      <c r="T107" s="5">
        <v>49832968000</v>
      </c>
      <c r="U107" s="5">
        <v>28864691000</v>
      </c>
      <c r="V107" s="5">
        <v>10476995000</v>
      </c>
      <c r="W107" s="5">
        <v>11409838000</v>
      </c>
      <c r="X107" s="5">
        <v>12016738000</v>
      </c>
      <c r="Y107" s="5">
        <v>9417559000</v>
      </c>
      <c r="Z107" s="5">
        <v>12868199000</v>
      </c>
    </row>
    <row r="108" spans="2:26" ht="15.5" x14ac:dyDescent="0.35">
      <c r="C108" t="s">
        <v>109</v>
      </c>
      <c r="F108" s="5">
        <v>166733867000</v>
      </c>
      <c r="G108" s="5">
        <v>167582149000</v>
      </c>
      <c r="J108" s="5">
        <v>179934557000</v>
      </c>
      <c r="K108" s="5">
        <v>181076312000</v>
      </c>
      <c r="L108" s="5">
        <v>287082404000</v>
      </c>
      <c r="M108" s="5">
        <v>371739430000</v>
      </c>
      <c r="N108" s="5">
        <v>94378701000</v>
      </c>
      <c r="O108" s="5">
        <v>29224491000</v>
      </c>
      <c r="P108" s="5">
        <v>40981257000</v>
      </c>
      <c r="Q108" s="5">
        <v>34099887000</v>
      </c>
      <c r="R108" s="5">
        <v>20445671000</v>
      </c>
      <c r="S108" s="5">
        <v>22257562000</v>
      </c>
      <c r="T108" s="5">
        <v>14936430000</v>
      </c>
      <c r="U108" s="5">
        <v>22265560000</v>
      </c>
      <c r="V108" s="5">
        <v>10320380000</v>
      </c>
      <c r="X108" s="5">
        <v>6503372000</v>
      </c>
      <c r="Y108" s="5">
        <v>5805131000</v>
      </c>
      <c r="Z108" s="5">
        <v>4260066000</v>
      </c>
    </row>
    <row r="109" spans="2:26" ht="15.5" x14ac:dyDescent="0.35">
      <c r="C109" t="s">
        <v>369</v>
      </c>
      <c r="D109" s="5">
        <v>90361436000</v>
      </c>
      <c r="E109" s="5">
        <v>89785275000</v>
      </c>
      <c r="F109" s="5">
        <v>79209890000</v>
      </c>
      <c r="G109" s="5">
        <v>70895841000</v>
      </c>
      <c r="I109" s="5">
        <v>89785275000</v>
      </c>
      <c r="J109" s="5">
        <v>61988813000</v>
      </c>
      <c r="K109" s="5">
        <v>45922931000</v>
      </c>
      <c r="L109" s="5">
        <v>16321651000</v>
      </c>
      <c r="M109" s="5">
        <v>5755738000</v>
      </c>
    </row>
    <row r="110" spans="2:26" ht="15.5" x14ac:dyDescent="0.35">
      <c r="C110" t="s">
        <v>158</v>
      </c>
    </row>
    <row r="111" spans="2:26" ht="15.5" x14ac:dyDescent="0.35">
      <c r="C111" t="s">
        <v>111</v>
      </c>
      <c r="D111" s="5">
        <v>12815547660000</v>
      </c>
      <c r="E111" s="5">
        <v>13087107913000</v>
      </c>
      <c r="F111" s="5">
        <v>13593522485000</v>
      </c>
      <c r="G111" s="5">
        <v>13340001161000</v>
      </c>
      <c r="I111" s="5">
        <v>13087107913000</v>
      </c>
      <c r="J111" s="5">
        <v>13128920167000</v>
      </c>
      <c r="K111" s="5">
        <v>12440642239000</v>
      </c>
      <c r="L111" s="5">
        <v>13898775065000</v>
      </c>
      <c r="M111" s="5">
        <v>16866522655000</v>
      </c>
      <c r="N111" s="5">
        <v>28015492262000</v>
      </c>
      <c r="O111" s="5">
        <v>27067922912000</v>
      </c>
      <c r="P111" s="5">
        <v>23313671252000</v>
      </c>
      <c r="Q111" s="5">
        <v>16322593372000</v>
      </c>
      <c r="R111" s="5">
        <v>11377960721000</v>
      </c>
      <c r="S111" s="5">
        <v>8364502563000</v>
      </c>
      <c r="T111" s="5">
        <v>6385191484000</v>
      </c>
      <c r="U111" s="5">
        <v>5124070015000</v>
      </c>
      <c r="V111" s="5">
        <v>4040140235000</v>
      </c>
      <c r="W111" s="5">
        <v>3481155340000</v>
      </c>
      <c r="X111" s="5">
        <v>3054092727000</v>
      </c>
      <c r="Y111" s="5">
        <v>2981698985000</v>
      </c>
      <c r="Z111" s="5">
        <v>2578442408000</v>
      </c>
    </row>
    <row r="112" spans="2:26" ht="15.5" x14ac:dyDescent="0.35">
      <c r="C112" t="s">
        <v>112</v>
      </c>
    </row>
    <row r="113" spans="3:26" ht="15.5" x14ac:dyDescent="0.35">
      <c r="C113" t="s">
        <v>113</v>
      </c>
    </row>
    <row r="114" spans="3:26" ht="15.5" x14ac:dyDescent="0.35">
      <c r="C114" t="s">
        <v>1051</v>
      </c>
      <c r="D114" s="5">
        <v>9694363000</v>
      </c>
      <c r="E114" s="5">
        <v>21426711000</v>
      </c>
      <c r="F114" s="5">
        <v>7318486000</v>
      </c>
      <c r="G114" s="5">
        <v>10634323000</v>
      </c>
      <c r="I114" s="5">
        <v>21426711000</v>
      </c>
      <c r="J114" s="5">
        <v>23641653000</v>
      </c>
      <c r="K114" s="5">
        <v>28928271000</v>
      </c>
      <c r="L114" s="5">
        <v>16720511000</v>
      </c>
      <c r="M114" s="5">
        <v>9926302000</v>
      </c>
      <c r="N114" s="5">
        <v>15813208000</v>
      </c>
      <c r="O114" s="5">
        <v>12233050000</v>
      </c>
      <c r="P114" s="5">
        <v>15892193000</v>
      </c>
      <c r="Q114" s="5">
        <v>12165613000</v>
      </c>
      <c r="R114" s="5">
        <v>10404947000</v>
      </c>
      <c r="S114" s="5">
        <v>19362789000</v>
      </c>
      <c r="T114" s="5">
        <v>14334620000</v>
      </c>
      <c r="U114" s="5">
        <v>11168578000</v>
      </c>
      <c r="V114" s="5">
        <v>12694598000</v>
      </c>
      <c r="W114" s="5">
        <v>7291848000</v>
      </c>
      <c r="X114" s="5">
        <v>13368138000</v>
      </c>
      <c r="Y114" s="5">
        <v>13848885000</v>
      </c>
      <c r="Z114" s="5">
        <v>7049610000</v>
      </c>
    </row>
    <row r="115" spans="3:26" ht="15.5" x14ac:dyDescent="0.35">
      <c r="C115" t="s">
        <v>1052</v>
      </c>
      <c r="D115" s="5">
        <v>8440605132000</v>
      </c>
      <c r="E115" s="5">
        <v>9544985974000</v>
      </c>
      <c r="F115" s="5">
        <v>9154739612000</v>
      </c>
      <c r="G115" s="5">
        <v>8403365409000</v>
      </c>
      <c r="I115" s="5">
        <v>9544985974000</v>
      </c>
      <c r="J115" s="5">
        <v>8133051999000</v>
      </c>
      <c r="K115" s="5">
        <v>8185975584000</v>
      </c>
      <c r="L115" s="5">
        <v>9814901019000</v>
      </c>
      <c r="M115" s="5">
        <v>13496291728000</v>
      </c>
      <c r="N115" s="5">
        <v>22995278746000</v>
      </c>
      <c r="O115" s="5">
        <v>21144601334000</v>
      </c>
      <c r="P115" s="5">
        <v>18064536210000</v>
      </c>
      <c r="Q115" s="5">
        <v>12419278868000</v>
      </c>
      <c r="R115" s="5">
        <v>9223778503000</v>
      </c>
      <c r="S115" s="5">
        <v>6862051180000</v>
      </c>
      <c r="T115" s="5">
        <v>5206253466000</v>
      </c>
      <c r="U115" s="5">
        <v>4120253833000</v>
      </c>
      <c r="V115" s="5">
        <v>3054289337000</v>
      </c>
      <c r="W115" s="5">
        <v>2766325916000</v>
      </c>
      <c r="X115" s="5">
        <v>2386868473000</v>
      </c>
      <c r="Y115" s="5">
        <v>2454297263000</v>
      </c>
      <c r="Z115" s="5">
        <v>2163331617000</v>
      </c>
    </row>
    <row r="116" spans="3:26" ht="15.5" x14ac:dyDescent="0.35">
      <c r="C116" t="s">
        <v>495</v>
      </c>
      <c r="D116" s="5">
        <v>5435786431000</v>
      </c>
      <c r="E116" s="5">
        <v>6335930022000</v>
      </c>
      <c r="F116" s="5">
        <v>6428447854000</v>
      </c>
      <c r="G116" s="5">
        <v>5905760436000</v>
      </c>
      <c r="I116" s="5">
        <v>6335930022000</v>
      </c>
      <c r="J116" s="5">
        <v>5896352860000</v>
      </c>
      <c r="K116" s="5">
        <v>5949227292000</v>
      </c>
      <c r="L116" s="5">
        <v>6710623691000</v>
      </c>
      <c r="M116" s="5">
        <v>8422725583000</v>
      </c>
      <c r="N116" s="5">
        <v>17509876360000</v>
      </c>
      <c r="O116" s="5">
        <v>18119298298000</v>
      </c>
      <c r="P116" s="5">
        <v>15107458786000</v>
      </c>
      <c r="Q116" s="5">
        <v>10592020992000</v>
      </c>
      <c r="R116" s="5">
        <v>8082808516000</v>
      </c>
      <c r="S116" s="5">
        <v>5953876062000</v>
      </c>
      <c r="T116" s="5">
        <v>4542474337000</v>
      </c>
      <c r="U116" s="5">
        <v>3239768390000</v>
      </c>
      <c r="V116" s="5">
        <v>2564894408000</v>
      </c>
      <c r="W116" s="5">
        <v>1911796850000</v>
      </c>
    </row>
    <row r="117" spans="3:26" ht="15.5" x14ac:dyDescent="0.35">
      <c r="C117" t="s">
        <v>1306</v>
      </c>
      <c r="D117" s="5">
        <v>5435786431000</v>
      </c>
      <c r="E117" s="5">
        <v>6335930022000</v>
      </c>
      <c r="F117" s="5">
        <v>6428447854000</v>
      </c>
      <c r="G117" s="5">
        <v>5905760436000</v>
      </c>
      <c r="I117" s="5">
        <v>6335930022000</v>
      </c>
      <c r="J117" s="5">
        <v>5896352860000</v>
      </c>
      <c r="K117" s="5">
        <v>5949227292000</v>
      </c>
      <c r="L117" s="5">
        <v>6710623691000</v>
      </c>
      <c r="M117" s="5">
        <v>8422725583000</v>
      </c>
      <c r="N117" s="5">
        <v>17509876360000</v>
      </c>
      <c r="O117" s="5">
        <v>18119298298000</v>
      </c>
      <c r="P117" s="5">
        <v>15107458786000</v>
      </c>
      <c r="Q117" s="5">
        <v>10592020992000</v>
      </c>
      <c r="R117" s="5">
        <v>8082808516000</v>
      </c>
      <c r="S117" s="5">
        <v>5953876062000</v>
      </c>
      <c r="T117" s="5">
        <v>4542474337000</v>
      </c>
      <c r="U117" s="5">
        <v>3239768390000</v>
      </c>
      <c r="V117" s="5">
        <v>2564894408000</v>
      </c>
      <c r="W117" s="5">
        <v>1911796850000</v>
      </c>
      <c r="X117" s="5">
        <v>1770212090000</v>
      </c>
      <c r="Y117" s="5">
        <v>1871090201000</v>
      </c>
      <c r="Z117" s="5">
        <v>1723836517000</v>
      </c>
    </row>
    <row r="118" spans="3:26" ht="15.5" x14ac:dyDescent="0.35">
      <c r="C118" t="s">
        <v>1053</v>
      </c>
      <c r="D118" s="5">
        <v>8440605132000</v>
      </c>
      <c r="E118" s="5">
        <v>9544985974000</v>
      </c>
      <c r="F118" s="5">
        <v>9154739612000</v>
      </c>
      <c r="G118" s="5">
        <v>8403365409000</v>
      </c>
      <c r="I118" s="5">
        <v>9544985974000</v>
      </c>
      <c r="J118" s="5">
        <v>8133051999000</v>
      </c>
      <c r="K118" s="5">
        <v>8185975584000</v>
      </c>
      <c r="L118" s="5">
        <v>9814901019000</v>
      </c>
      <c r="M118" s="5">
        <v>13496291728000</v>
      </c>
      <c r="N118" s="5">
        <v>22995278746000</v>
      </c>
      <c r="O118" s="5">
        <v>21144601334000</v>
      </c>
      <c r="P118" s="5">
        <v>18064536210000</v>
      </c>
      <c r="Q118" s="5">
        <v>12419278868000</v>
      </c>
      <c r="R118" s="5">
        <v>9223778503000</v>
      </c>
      <c r="S118" s="5">
        <v>6862051180000</v>
      </c>
      <c r="T118" s="5">
        <v>5206253466000</v>
      </c>
      <c r="U118" s="5">
        <v>4120253833000</v>
      </c>
      <c r="V118" s="5">
        <v>3054289337000</v>
      </c>
      <c r="W118" s="5">
        <v>2766325916000</v>
      </c>
      <c r="X118" s="5">
        <v>2386868473000</v>
      </c>
      <c r="Y118" s="5">
        <v>2454297263000</v>
      </c>
      <c r="Z118" s="5">
        <v>2163331617000</v>
      </c>
    </row>
    <row r="119" spans="3:26" ht="15.5" x14ac:dyDescent="0.35">
      <c r="C119" t="s">
        <v>1055</v>
      </c>
      <c r="D119" s="5">
        <v>1086006876000</v>
      </c>
      <c r="E119" s="5">
        <v>192005643000</v>
      </c>
      <c r="F119" s="5">
        <v>567000659000</v>
      </c>
      <c r="G119" s="5">
        <v>794000000000</v>
      </c>
      <c r="I119" s="5">
        <v>192005643000</v>
      </c>
      <c r="J119" s="5">
        <v>867000000000</v>
      </c>
      <c r="K119" s="5">
        <v>452203552000</v>
      </c>
      <c r="L119" s="5">
        <v>2004021000</v>
      </c>
      <c r="M119" s="5">
        <v>301307301000</v>
      </c>
      <c r="N119" s="5">
        <v>213162997000</v>
      </c>
      <c r="O119" s="5">
        <v>744854581000</v>
      </c>
      <c r="P119" s="5">
        <v>80560766000</v>
      </c>
      <c r="Q119" s="5">
        <v>31045711000</v>
      </c>
      <c r="R119" s="5">
        <v>3714202000</v>
      </c>
      <c r="S119" s="5">
        <v>3889698000</v>
      </c>
      <c r="T119" s="5">
        <v>164579782000</v>
      </c>
      <c r="U119" s="5">
        <v>94029996000</v>
      </c>
      <c r="V119" s="5">
        <v>341945942000</v>
      </c>
      <c r="W119" s="5">
        <v>35713048000</v>
      </c>
      <c r="X119" s="5">
        <v>35940356000</v>
      </c>
      <c r="Y119" s="5">
        <v>16427342000</v>
      </c>
      <c r="Z119" s="5">
        <v>5209485000</v>
      </c>
    </row>
    <row r="120" spans="3:26" ht="15.5" x14ac:dyDescent="0.35">
      <c r="C120" t="s">
        <v>769</v>
      </c>
      <c r="O120" s="5">
        <v>144430000</v>
      </c>
      <c r="P120" s="5">
        <v>27820000</v>
      </c>
    </row>
    <row r="121" spans="3:26" ht="15.5" x14ac:dyDescent="0.35">
      <c r="C121" t="s">
        <v>1056</v>
      </c>
      <c r="L121" s="5">
        <v>70880537000</v>
      </c>
      <c r="M121" s="5">
        <v>92561485000</v>
      </c>
      <c r="P121" s="5">
        <v>59497144000</v>
      </c>
      <c r="Q121" s="5">
        <v>55591193000</v>
      </c>
      <c r="R121" s="5">
        <v>89739471000</v>
      </c>
      <c r="S121" s="5">
        <v>27533167000</v>
      </c>
      <c r="T121" s="5">
        <v>22419241000</v>
      </c>
      <c r="V121" s="5">
        <v>18166283000</v>
      </c>
      <c r="W121" s="5">
        <v>34815573000</v>
      </c>
      <c r="X121" s="5">
        <v>66618095000</v>
      </c>
    </row>
    <row r="122" spans="3:26" ht="15.5" x14ac:dyDescent="0.35">
      <c r="C122" t="s">
        <v>118</v>
      </c>
      <c r="D122" s="5">
        <v>12310323000</v>
      </c>
      <c r="E122" s="5">
        <v>10083736000</v>
      </c>
      <c r="F122" s="5">
        <v>10468143000</v>
      </c>
      <c r="G122" s="5">
        <v>10996733000</v>
      </c>
      <c r="I122" s="5">
        <v>10083736000</v>
      </c>
      <c r="J122" s="5">
        <v>9917304000</v>
      </c>
      <c r="K122" s="5">
        <v>6277805000</v>
      </c>
      <c r="L122" s="5">
        <v>7440205000</v>
      </c>
      <c r="M122" s="5">
        <v>12651982000</v>
      </c>
      <c r="N122" s="5">
        <v>25345453000</v>
      </c>
      <c r="O122" s="5">
        <v>22962103000</v>
      </c>
      <c r="P122" s="5">
        <v>27926304000</v>
      </c>
      <c r="Q122" s="5">
        <v>58583362000</v>
      </c>
      <c r="R122" s="5">
        <v>8084117000</v>
      </c>
      <c r="S122" s="5">
        <v>10426550000</v>
      </c>
      <c r="T122" s="5">
        <v>9524682000</v>
      </c>
      <c r="U122" s="5">
        <v>10466964000</v>
      </c>
      <c r="V122" s="5">
        <v>19412826000</v>
      </c>
      <c r="W122" s="5">
        <v>9593789000</v>
      </c>
      <c r="X122" s="5">
        <v>8876141000</v>
      </c>
      <c r="Y122" s="5">
        <v>3250821000</v>
      </c>
      <c r="Z122" s="5">
        <v>1319526000</v>
      </c>
    </row>
    <row r="123" spans="3:26" ht="15.5" x14ac:dyDescent="0.35">
      <c r="C123" t="s">
        <v>1057</v>
      </c>
      <c r="M123" s="5">
        <v>238862928000</v>
      </c>
      <c r="N123" s="5">
        <v>238615701000</v>
      </c>
      <c r="O123" s="5">
        <v>499159359000</v>
      </c>
      <c r="P123" s="5">
        <v>498536697000</v>
      </c>
      <c r="Q123" s="5">
        <v>497964691000</v>
      </c>
    </row>
    <row r="124" spans="3:26" ht="15.5" x14ac:dyDescent="0.35">
      <c r="C124" t="s">
        <v>1058</v>
      </c>
      <c r="D124" s="5">
        <v>12283696000</v>
      </c>
      <c r="E124" s="5">
        <v>12556559000</v>
      </c>
      <c r="F124" s="5">
        <v>12827934000</v>
      </c>
      <c r="G124" s="5">
        <v>13095945000</v>
      </c>
      <c r="I124" s="5">
        <v>12556559000</v>
      </c>
      <c r="J124" s="5">
        <v>13622042000</v>
      </c>
      <c r="K124" s="5">
        <v>14635666000</v>
      </c>
      <c r="L124" s="5">
        <v>15599956000</v>
      </c>
      <c r="M124" s="5">
        <v>16517311000</v>
      </c>
      <c r="N124" s="5">
        <v>17318944000</v>
      </c>
      <c r="V124" s="5">
        <v>176220087000</v>
      </c>
      <c r="W124" s="5">
        <v>241458205000</v>
      </c>
      <c r="X124" s="5">
        <v>243012454000</v>
      </c>
      <c r="Y124" s="5">
        <v>87251978000</v>
      </c>
      <c r="Z124" s="5">
        <v>128431188000</v>
      </c>
    </row>
    <row r="125" spans="3:26" ht="15.5" x14ac:dyDescent="0.35">
      <c r="C125" t="s">
        <v>1059</v>
      </c>
      <c r="W125" s="5">
        <v>612100000</v>
      </c>
    </row>
    <row r="126" spans="3:26" ht="15.5" x14ac:dyDescent="0.35">
      <c r="C126" t="s">
        <v>1060</v>
      </c>
      <c r="Y126" s="5">
        <v>3780000000</v>
      </c>
      <c r="Z126" s="5">
        <v>7038000000</v>
      </c>
    </row>
    <row r="127" spans="3:26" ht="15.5" x14ac:dyDescent="0.35">
      <c r="C127" t="s">
        <v>127</v>
      </c>
      <c r="D127" s="5">
        <v>9867119274000</v>
      </c>
      <c r="E127" s="5">
        <v>10075771939000</v>
      </c>
      <c r="F127" s="5">
        <v>10059553231000</v>
      </c>
      <c r="G127" s="5">
        <v>9836672917000</v>
      </c>
      <c r="I127" s="5">
        <v>10075771939000</v>
      </c>
      <c r="J127" s="5">
        <v>9675555640000</v>
      </c>
      <c r="K127" s="5">
        <v>9020392264000</v>
      </c>
      <c r="L127" s="5">
        <v>10509687783000</v>
      </c>
      <c r="M127" s="5">
        <v>14408859476000</v>
      </c>
      <c r="N127" s="5">
        <v>23727802051000</v>
      </c>
      <c r="O127" s="5">
        <v>22586218693000</v>
      </c>
      <c r="P127" s="5">
        <v>18889385436000</v>
      </c>
      <c r="Q127" s="5">
        <v>13211308495000</v>
      </c>
      <c r="R127" s="5">
        <v>9441709181000</v>
      </c>
      <c r="S127" s="5">
        <v>7012090138000</v>
      </c>
      <c r="T127" s="5">
        <v>5481169891000</v>
      </c>
      <c r="U127" s="5">
        <v>4287163502000</v>
      </c>
      <c r="V127" s="5">
        <v>3668215679000</v>
      </c>
      <c r="W127" s="5">
        <v>3133539177000</v>
      </c>
      <c r="X127" s="5">
        <v>2775806670000</v>
      </c>
      <c r="Y127" s="5">
        <v>2633801507000</v>
      </c>
      <c r="Z127" s="5">
        <v>2346800655000</v>
      </c>
    </row>
    <row r="128" spans="3:26" ht="15.5" x14ac:dyDescent="0.35">
      <c r="C128" t="s">
        <v>128</v>
      </c>
    </row>
    <row r="129" spans="2:26" ht="15.5" x14ac:dyDescent="0.35">
      <c r="C129" t="s">
        <v>129</v>
      </c>
      <c r="D129" s="5">
        <v>2474049429000</v>
      </c>
      <c r="E129" s="5">
        <v>2474049429000</v>
      </c>
      <c r="F129" s="5">
        <v>2474049429000</v>
      </c>
      <c r="G129" s="5">
        <v>2474049429000</v>
      </c>
      <c r="I129" s="5">
        <v>2474049429000</v>
      </c>
      <c r="J129" s="5">
        <v>2474049429000</v>
      </c>
      <c r="K129" s="5">
        <v>2474049429000</v>
      </c>
      <c r="L129" s="5">
        <v>2474010781000</v>
      </c>
      <c r="M129" s="5">
        <v>2274652671000</v>
      </c>
      <c r="N129" s="5">
        <v>2134329023000</v>
      </c>
      <c r="O129" s="5">
        <v>2134329023000</v>
      </c>
      <c r="P129" s="5">
        <v>2134329023000</v>
      </c>
      <c r="Q129" s="5">
        <v>1791253796000</v>
      </c>
      <c r="R129" s="5">
        <v>1532571182000</v>
      </c>
      <c r="S129" s="5">
        <v>1147971570000</v>
      </c>
      <c r="T129" s="5">
        <v>745078118000</v>
      </c>
      <c r="U129" s="5">
        <v>745078118000</v>
      </c>
      <c r="V129" s="5">
        <v>361809558000</v>
      </c>
      <c r="W129" s="5">
        <v>361809558000</v>
      </c>
      <c r="X129" s="5">
        <v>343063401000</v>
      </c>
      <c r="Y129" s="5">
        <v>341820533000</v>
      </c>
      <c r="Z129" s="5">
        <v>234906116000</v>
      </c>
    </row>
    <row r="130" spans="2:26" ht="15.5" x14ac:dyDescent="0.35">
      <c r="C130" t="s">
        <v>130</v>
      </c>
      <c r="D130" s="5">
        <v>3735116314000</v>
      </c>
      <c r="E130" s="5">
        <v>3735116314000</v>
      </c>
      <c r="F130" s="5">
        <v>3735116314000</v>
      </c>
      <c r="G130" s="5">
        <v>3735116314000</v>
      </c>
      <c r="I130" s="5">
        <v>3735116314000</v>
      </c>
      <c r="J130" s="5">
        <v>3735116314000</v>
      </c>
      <c r="K130" s="5">
        <v>3735116314000</v>
      </c>
      <c r="L130" s="5">
        <v>3734973042000</v>
      </c>
      <c r="M130" s="5">
        <v>2943713773000</v>
      </c>
      <c r="N130" s="5">
        <v>1827438716000</v>
      </c>
      <c r="O130" s="5">
        <v>1825177644000</v>
      </c>
      <c r="P130" s="5">
        <v>1825177644000</v>
      </c>
      <c r="Q130" s="5">
        <v>945203438000</v>
      </c>
      <c r="R130" s="5">
        <v>190128032000</v>
      </c>
      <c r="S130" s="5">
        <v>75915828000</v>
      </c>
      <c r="T130" s="5">
        <v>77116982000</v>
      </c>
      <c r="U130" s="5">
        <v>77116982000</v>
      </c>
      <c r="V130" s="5">
        <v>13389364000</v>
      </c>
      <c r="W130" s="5">
        <v>13389364000</v>
      </c>
      <c r="X130" s="5">
        <v>7946744000</v>
      </c>
      <c r="Y130" s="5">
        <v>8000110000</v>
      </c>
      <c r="Z130" s="5">
        <v>695242000</v>
      </c>
    </row>
    <row r="131" spans="2:26" ht="15.5" x14ac:dyDescent="0.35">
      <c r="C131" t="s">
        <v>131</v>
      </c>
      <c r="D131" s="5">
        <v>-3216453600000</v>
      </c>
      <c r="E131" s="5">
        <v>-3223244399000</v>
      </c>
      <c r="F131" s="5">
        <v>-2682652793000</v>
      </c>
      <c r="G131" s="5">
        <v>-2691694889000</v>
      </c>
      <c r="I131" s="5">
        <v>-3223244399000</v>
      </c>
      <c r="J131" s="5">
        <v>-2724631451000</v>
      </c>
      <c r="K131" s="5">
        <v>-2775523221000</v>
      </c>
      <c r="L131" s="5">
        <v>-2799874260000</v>
      </c>
      <c r="M131" s="5">
        <v>-2811334765000</v>
      </c>
      <c r="N131" s="5">
        <v>234366642000</v>
      </c>
      <c r="O131" s="5">
        <v>521394125000</v>
      </c>
      <c r="P131" s="5">
        <v>511175229000</v>
      </c>
      <c r="Q131" s="5">
        <v>360350900000</v>
      </c>
      <c r="R131" s="5">
        <v>239425962000</v>
      </c>
      <c r="S131" s="5">
        <v>152038232000</v>
      </c>
      <c r="T131" s="5">
        <v>88948065000</v>
      </c>
      <c r="U131" s="5">
        <v>37225140000</v>
      </c>
      <c r="V131" s="5">
        <v>-15214568000</v>
      </c>
      <c r="W131" s="5">
        <v>-48241146000</v>
      </c>
      <c r="X131" s="5">
        <v>-81097527000</v>
      </c>
      <c r="Y131" s="5">
        <v>-1763642000</v>
      </c>
      <c r="Z131" s="5">
        <v>-3962582000</v>
      </c>
    </row>
    <row r="132" spans="2:26" ht="15.5" x14ac:dyDescent="0.35">
      <c r="C132" t="s">
        <v>132</v>
      </c>
    </row>
    <row r="133" spans="2:26" ht="15.5" x14ac:dyDescent="0.35">
      <c r="C133" t="s">
        <v>1307</v>
      </c>
      <c r="D133" s="5">
        <v>32370876000</v>
      </c>
      <c r="E133" s="5">
        <v>32370876000</v>
      </c>
      <c r="F133" s="5">
        <v>32370876000</v>
      </c>
      <c r="G133" s="5">
        <v>32370876000</v>
      </c>
      <c r="I133" s="5">
        <v>32370876000</v>
      </c>
      <c r="J133" s="5">
        <v>32370876000</v>
      </c>
      <c r="K133" s="5">
        <v>32370876000</v>
      </c>
      <c r="L133" s="5">
        <v>32370876000</v>
      </c>
      <c r="M133" s="5">
        <v>32370876000</v>
      </c>
      <c r="N133" s="5">
        <v>30807842000</v>
      </c>
      <c r="O133" s="5">
        <v>28254771000</v>
      </c>
      <c r="P133" s="5">
        <v>18044140000</v>
      </c>
      <c r="Q133" s="5">
        <v>11019363000</v>
      </c>
      <c r="R133" s="5">
        <v>5869206000</v>
      </c>
      <c r="S133" s="5">
        <v>3454449000</v>
      </c>
      <c r="T133" s="5">
        <v>2214427000</v>
      </c>
      <c r="U133" s="5">
        <v>1165633000</v>
      </c>
      <c r="V133" s="5">
        <v>1165633000</v>
      </c>
      <c r="W133" s="5">
        <v>1165633000</v>
      </c>
      <c r="X133" s="5">
        <v>1165633000</v>
      </c>
      <c r="Y133" s="5">
        <v>1165633000</v>
      </c>
      <c r="Z133" s="5">
        <v>1165633000</v>
      </c>
    </row>
    <row r="134" spans="2:26" ht="15.5" x14ac:dyDescent="0.35">
      <c r="C134" t="s">
        <v>133</v>
      </c>
    </row>
    <row r="135" spans="2:26" ht="15.5" x14ac:dyDescent="0.35">
      <c r="C135" t="s">
        <v>1308</v>
      </c>
      <c r="D135" s="5">
        <v>-3248824476000</v>
      </c>
      <c r="E135" s="5">
        <v>-3255615275000</v>
      </c>
      <c r="F135" s="5">
        <v>-2715023669000</v>
      </c>
      <c r="G135" s="5">
        <v>-2724065765000</v>
      </c>
      <c r="I135" s="5">
        <v>-3255615275000</v>
      </c>
      <c r="J135" s="5">
        <v>-2757002327000</v>
      </c>
      <c r="K135" s="5">
        <v>-2807894097000</v>
      </c>
      <c r="L135" s="5">
        <v>-2832245136000</v>
      </c>
      <c r="M135" s="5">
        <v>-2843705641000</v>
      </c>
      <c r="N135" s="5">
        <v>203558800000</v>
      </c>
      <c r="O135" s="5">
        <v>493139354000</v>
      </c>
      <c r="P135" s="5">
        <v>493131089000</v>
      </c>
      <c r="Q135" s="5">
        <v>349331537000</v>
      </c>
      <c r="R135" s="5">
        <v>233556756000</v>
      </c>
      <c r="S135" s="5">
        <v>148583783000</v>
      </c>
      <c r="T135" s="5">
        <v>86733638000</v>
      </c>
      <c r="U135" s="5">
        <v>36059507000</v>
      </c>
      <c r="V135" s="5">
        <v>-16380201000</v>
      </c>
      <c r="W135" s="5">
        <v>-49406779000</v>
      </c>
      <c r="X135" s="5">
        <v>-82263160000</v>
      </c>
      <c r="Y135" s="5">
        <v>-2929275000</v>
      </c>
      <c r="Z135" s="5">
        <v>-5128215000</v>
      </c>
    </row>
    <row r="136" spans="2:26" ht="15.5" x14ac:dyDescent="0.35">
      <c r="C136" t="s">
        <v>9</v>
      </c>
      <c r="D136" s="5">
        <v>2948428386000</v>
      </c>
      <c r="E136" s="5">
        <v>3011335974000</v>
      </c>
      <c r="F136" s="5">
        <v>3533969254000</v>
      </c>
      <c r="G136" s="5">
        <v>3503328244000</v>
      </c>
      <c r="I136" s="5">
        <v>3011335974000</v>
      </c>
      <c r="J136" s="5">
        <v>3453364527000</v>
      </c>
      <c r="K136" s="5">
        <v>3420249975000</v>
      </c>
      <c r="L136" s="5">
        <v>3389087282000</v>
      </c>
      <c r="M136" s="5">
        <v>2457663179000</v>
      </c>
      <c r="N136" s="5">
        <v>4287690211000</v>
      </c>
      <c r="O136" s="5">
        <v>4481704219000</v>
      </c>
      <c r="P136" s="5">
        <v>4424285816000</v>
      </c>
      <c r="Q136" s="5">
        <v>3111284877000</v>
      </c>
      <c r="R136" s="5">
        <v>1936251540000</v>
      </c>
      <c r="S136" s="5">
        <v>1352412425000</v>
      </c>
      <c r="T136" s="5">
        <v>904021593000</v>
      </c>
      <c r="U136" s="5">
        <v>836906513000</v>
      </c>
      <c r="V136" s="5">
        <v>371924556000</v>
      </c>
      <c r="W136" s="5">
        <v>347616163000</v>
      </c>
      <c r="X136" s="5">
        <v>278286057000</v>
      </c>
      <c r="Y136" s="5">
        <v>347894501000</v>
      </c>
      <c r="Z136" s="5">
        <v>231638776000</v>
      </c>
    </row>
    <row r="137" spans="2:26" ht="15.5" x14ac:dyDescent="0.35">
      <c r="C137" t="s">
        <v>136</v>
      </c>
      <c r="D137" s="5">
        <v>12815547660000</v>
      </c>
      <c r="E137" s="5">
        <v>13087107913000</v>
      </c>
      <c r="F137" s="5">
        <v>13593522485000</v>
      </c>
      <c r="G137" s="5">
        <v>13340001161000</v>
      </c>
      <c r="I137" s="5">
        <v>13087107913000</v>
      </c>
      <c r="J137" s="5">
        <v>13128920167000</v>
      </c>
      <c r="K137" s="5">
        <v>12440642239000</v>
      </c>
      <c r="L137" s="5">
        <v>13898775065000</v>
      </c>
      <c r="M137" s="5">
        <v>16866522655000</v>
      </c>
      <c r="N137" s="5">
        <v>28015492262000</v>
      </c>
      <c r="O137" s="5">
        <v>27067922912000</v>
      </c>
      <c r="P137" s="5">
        <v>23313671252000</v>
      </c>
      <c r="Q137" s="5">
        <v>16322593372000</v>
      </c>
      <c r="R137" s="5">
        <v>11377960721000</v>
      </c>
      <c r="S137" s="5">
        <v>8364502563000</v>
      </c>
      <c r="T137" s="5">
        <v>6385191484000</v>
      </c>
      <c r="U137" s="5">
        <v>5124070015000</v>
      </c>
      <c r="V137" s="5">
        <v>4040140235000</v>
      </c>
      <c r="W137" s="5">
        <v>3481155340000</v>
      </c>
      <c r="X137" s="5">
        <v>3054092727000</v>
      </c>
      <c r="Y137" s="5">
        <v>2981696008000</v>
      </c>
      <c r="Z137" s="5">
        <v>2578439431000</v>
      </c>
    </row>
    <row r="138" spans="2:26" ht="15.5" x14ac:dyDescent="0.35">
      <c r="C138" t="s">
        <v>137</v>
      </c>
      <c r="D138" s="5">
        <v>24740494294</v>
      </c>
      <c r="E138" s="5">
        <v>24740494294</v>
      </c>
      <c r="F138" s="5">
        <v>24740494294</v>
      </c>
      <c r="G138" s="5">
        <v>24740494294</v>
      </c>
      <c r="I138" s="5">
        <v>24740494294</v>
      </c>
      <c r="J138" s="5">
        <v>24740494294</v>
      </c>
      <c r="K138" s="5">
        <v>24740494294</v>
      </c>
      <c r="L138" s="5">
        <v>24740107814</v>
      </c>
      <c r="M138" s="5">
        <v>22746526712</v>
      </c>
      <c r="N138" s="5">
        <v>21343290230</v>
      </c>
      <c r="O138" s="5">
        <v>21343290230</v>
      </c>
      <c r="P138" s="5">
        <v>21343290230</v>
      </c>
      <c r="Q138" s="5">
        <v>17912537958</v>
      </c>
      <c r="R138" s="5">
        <v>15325711820</v>
      </c>
      <c r="S138" s="5">
        <v>11479715698</v>
      </c>
      <c r="T138" s="5">
        <v>7450781177</v>
      </c>
      <c r="U138" s="5">
        <v>7450781177</v>
      </c>
      <c r="V138" s="5">
        <v>3618095578</v>
      </c>
      <c r="W138" s="5">
        <v>3618095578</v>
      </c>
      <c r="X138" s="5">
        <v>3430634012</v>
      </c>
      <c r="Y138" s="5">
        <v>3418205328</v>
      </c>
      <c r="Z138" s="5">
        <v>2349061156</v>
      </c>
    </row>
    <row r="140" spans="2:26" ht="15.5" x14ac:dyDescent="0.35">
      <c r="B140" t="s">
        <v>138</v>
      </c>
      <c r="C140" t="s">
        <v>139</v>
      </c>
      <c r="D140" s="5">
        <v>-395217647000</v>
      </c>
      <c r="E140" s="5">
        <v>51149171000</v>
      </c>
      <c r="F140" s="5">
        <v>332266303000</v>
      </c>
      <c r="G140" s="5">
        <v>620922653000</v>
      </c>
      <c r="I140" s="5">
        <v>391046020000</v>
      </c>
      <c r="J140" s="5">
        <v>497246577000</v>
      </c>
      <c r="K140" s="5">
        <v>-884956858000</v>
      </c>
      <c r="L140" s="5">
        <v>95167942000</v>
      </c>
      <c r="M140" s="5">
        <v>-1139643320000</v>
      </c>
      <c r="N140" s="5">
        <v>763032452000</v>
      </c>
      <c r="O140" s="5">
        <v>-2622767496000</v>
      </c>
      <c r="P140" s="5">
        <v>2693653315000</v>
      </c>
      <c r="Q140" s="5">
        <v>-782655120000</v>
      </c>
      <c r="R140" s="5">
        <v>607108563000</v>
      </c>
      <c r="S140" s="5">
        <v>145953941000</v>
      </c>
      <c r="T140" s="5">
        <v>242458859000</v>
      </c>
      <c r="U140" s="5">
        <v>-289997756000</v>
      </c>
      <c r="V140" s="5">
        <v>-43658524000</v>
      </c>
      <c r="W140" s="5">
        <v>513844958000</v>
      </c>
      <c r="X140" s="5">
        <v>-17646495000</v>
      </c>
      <c r="Y140" s="5">
        <v>386461885000</v>
      </c>
      <c r="Z140" s="5">
        <v>-477837234000</v>
      </c>
    </row>
    <row r="141" spans="2:26" ht="15.5" x14ac:dyDescent="0.35">
      <c r="C141" t="s">
        <v>1309</v>
      </c>
      <c r="D141" s="5">
        <v>331105047000</v>
      </c>
      <c r="E141" s="5">
        <v>273810098000</v>
      </c>
      <c r="F141" s="5">
        <v>304831961000</v>
      </c>
      <c r="G141" s="5">
        <v>291429440000</v>
      </c>
      <c r="I141" s="5">
        <v>1157131901000</v>
      </c>
      <c r="J141" s="5">
        <v>1040873977000</v>
      </c>
      <c r="K141" s="5">
        <v>928227801000</v>
      </c>
      <c r="L141" s="5">
        <v>993589839000</v>
      </c>
      <c r="M141" s="5">
        <v>1646967200000</v>
      </c>
      <c r="N141" s="5">
        <v>1912472743000</v>
      </c>
      <c r="O141" s="5">
        <v>2040523213000</v>
      </c>
      <c r="P141" s="5">
        <v>1667081207000</v>
      </c>
      <c r="Q141" s="5">
        <v>1260121075000</v>
      </c>
      <c r="R141" s="5">
        <v>965491214000</v>
      </c>
      <c r="S141" s="5">
        <v>789476202000</v>
      </c>
      <c r="T141" s="5">
        <v>601398419000</v>
      </c>
      <c r="U141" s="5">
        <v>418158707000</v>
      </c>
      <c r="V141" s="5">
        <v>320674182000</v>
      </c>
      <c r="W141" s="5">
        <v>369960983000</v>
      </c>
    </row>
    <row r="142" spans="2:26" ht="15.5" x14ac:dyDescent="0.35">
      <c r="C142" t="s">
        <v>1310</v>
      </c>
      <c r="X142" s="5">
        <v>367100962000</v>
      </c>
      <c r="Y142" s="5">
        <v>354034294000</v>
      </c>
      <c r="Z142" s="5">
        <v>324542517000</v>
      </c>
    </row>
    <row r="143" spans="2:26" ht="15.5" x14ac:dyDescent="0.35">
      <c r="C143" t="s">
        <v>1311</v>
      </c>
      <c r="X143" s="5">
        <v>4103384000</v>
      </c>
      <c r="Y143" s="5">
        <v>9578021000</v>
      </c>
      <c r="Z143" s="5">
        <v>9462999000</v>
      </c>
    </row>
    <row r="144" spans="2:26" ht="15.5" x14ac:dyDescent="0.35">
      <c r="C144" t="s">
        <v>1312</v>
      </c>
      <c r="D144" s="5">
        <v>331105047000</v>
      </c>
      <c r="E144" s="5">
        <v>273810098000</v>
      </c>
      <c r="F144" s="5">
        <v>304831961000</v>
      </c>
      <c r="G144" s="5">
        <v>291429440000</v>
      </c>
      <c r="I144" s="5">
        <v>1157131901000</v>
      </c>
      <c r="J144" s="5">
        <v>1040873977000</v>
      </c>
      <c r="K144" s="5">
        <v>928227801000</v>
      </c>
      <c r="L144" s="5">
        <v>993589839000</v>
      </c>
      <c r="M144" s="5">
        <v>1646967200000</v>
      </c>
      <c r="N144" s="5">
        <v>1912472743000</v>
      </c>
      <c r="O144" s="5">
        <v>2040523213000</v>
      </c>
      <c r="P144" s="5">
        <v>1667081207000</v>
      </c>
      <c r="Q144" s="5">
        <v>1260121075000</v>
      </c>
      <c r="R144" s="5">
        <v>965491214000</v>
      </c>
      <c r="S144" s="5">
        <v>789476202000</v>
      </c>
      <c r="T144" s="5">
        <v>601398419000</v>
      </c>
      <c r="U144" s="5">
        <v>418158707000</v>
      </c>
      <c r="V144" s="5">
        <v>320674182000</v>
      </c>
      <c r="W144" s="5">
        <v>369960983000</v>
      </c>
      <c r="X144" s="5">
        <v>371204346000</v>
      </c>
      <c r="Y144" s="5">
        <v>363612315000</v>
      </c>
      <c r="Z144" s="5">
        <v>334005516000</v>
      </c>
    </row>
    <row r="145" spans="3:26" ht="15.5" x14ac:dyDescent="0.35">
      <c r="C145" t="s">
        <v>1313</v>
      </c>
      <c r="Z145" s="5">
        <v>15544151000</v>
      </c>
    </row>
    <row r="146" spans="3:26" ht="15.5" x14ac:dyDescent="0.35">
      <c r="C146" t="s">
        <v>1314</v>
      </c>
      <c r="D146" s="5">
        <v>-116101546000</v>
      </c>
      <c r="E146" s="5">
        <v>-109026140000</v>
      </c>
      <c r="F146" s="5">
        <v>-121651792000</v>
      </c>
      <c r="G146" s="5">
        <v>-138041055000</v>
      </c>
      <c r="I146" s="5">
        <v>-482109033000</v>
      </c>
      <c r="J146" s="5">
        <v>-473433645000</v>
      </c>
      <c r="K146" s="5">
        <v>-399870150000</v>
      </c>
      <c r="L146" s="5">
        <v>-376364240000</v>
      </c>
      <c r="M146" s="5">
        <v>-815960281000</v>
      </c>
      <c r="N146" s="5">
        <v>-1319247854000</v>
      </c>
      <c r="O146" s="5">
        <v>-1347676769000</v>
      </c>
      <c r="P146" s="5">
        <v>-974337683000</v>
      </c>
      <c r="Q146" s="5">
        <v>-731405203000</v>
      </c>
      <c r="R146" s="5">
        <v>-538727099000</v>
      </c>
      <c r="S146" s="5">
        <v>-422546511000</v>
      </c>
      <c r="T146" s="5">
        <v>-335303724000</v>
      </c>
      <c r="U146" s="5">
        <v>-194715635000</v>
      </c>
      <c r="V146" s="5">
        <v>-137964139000</v>
      </c>
      <c r="W146" s="5">
        <v>-197405122000</v>
      </c>
      <c r="X146" s="5">
        <v>-189361361000</v>
      </c>
      <c r="Y146" s="5">
        <v>-225734137000</v>
      </c>
      <c r="Z146" s="5">
        <v>-224659495000</v>
      </c>
    </row>
    <row r="147" spans="3:26" ht="15.5" x14ac:dyDescent="0.35">
      <c r="C147" t="s">
        <v>371</v>
      </c>
      <c r="X147" s="5">
        <v>-52778298000</v>
      </c>
      <c r="Y147" s="5">
        <v>-45723845000</v>
      </c>
      <c r="Z147" s="5">
        <v>-43620212000</v>
      </c>
    </row>
    <row r="148" spans="3:26" ht="15.5" x14ac:dyDescent="0.35">
      <c r="C148" t="s">
        <v>1315</v>
      </c>
      <c r="X148" s="5">
        <v>-7620387000</v>
      </c>
    </row>
    <row r="149" spans="3:26" ht="15.5" x14ac:dyDescent="0.35">
      <c r="C149" t="s">
        <v>146</v>
      </c>
      <c r="M149" s="5">
        <v>-17091677000</v>
      </c>
      <c r="N149" s="5">
        <v>-14051730000</v>
      </c>
    </row>
    <row r="150" spans="3:26" ht="15.5" x14ac:dyDescent="0.35">
      <c r="C150" t="s">
        <v>826</v>
      </c>
      <c r="X150" s="5">
        <v>-62903076000</v>
      </c>
      <c r="Y150" s="5">
        <v>-93526219000</v>
      </c>
      <c r="Z150" s="5">
        <v>-131524141000</v>
      </c>
    </row>
    <row r="151" spans="3:26" ht="15.5" x14ac:dyDescent="0.35">
      <c r="C151" t="s">
        <v>884</v>
      </c>
    </row>
    <row r="152" spans="3:26" ht="15.5" x14ac:dyDescent="0.35">
      <c r="C152" t="s">
        <v>1316</v>
      </c>
      <c r="D152" s="5">
        <v>29331383000</v>
      </c>
      <c r="E152" s="5">
        <v>57807530000</v>
      </c>
      <c r="F152" s="5">
        <v>27377719000</v>
      </c>
      <c r="G152" s="5">
        <v>20040934000</v>
      </c>
      <c r="I152" s="5">
        <v>125066996000</v>
      </c>
      <c r="J152" s="5">
        <v>494008483000</v>
      </c>
      <c r="K152" s="5">
        <v>363096531000</v>
      </c>
      <c r="L152" s="5">
        <v>562108756000</v>
      </c>
      <c r="M152" s="5">
        <v>126956934000</v>
      </c>
      <c r="N152" s="5">
        <v>40371567000</v>
      </c>
      <c r="O152" s="5">
        <v>9775420000</v>
      </c>
      <c r="P152" s="5">
        <v>9491977000</v>
      </c>
      <c r="Q152" s="5">
        <v>7672262000</v>
      </c>
      <c r="R152" s="5">
        <v>20542493000</v>
      </c>
      <c r="S152" s="5">
        <v>8999037000</v>
      </c>
      <c r="T152" s="5">
        <v>15306979000</v>
      </c>
      <c r="U152" s="5">
        <v>15925444000</v>
      </c>
      <c r="V152" s="5">
        <v>7660872000</v>
      </c>
      <c r="W152" s="5">
        <v>2663550000</v>
      </c>
    </row>
    <row r="153" spans="3:26" ht="15.5" x14ac:dyDescent="0.35">
      <c r="C153" t="s">
        <v>1031</v>
      </c>
      <c r="D153" s="5">
        <v>10299783000</v>
      </c>
      <c r="E153" s="5">
        <v>-1605709000</v>
      </c>
      <c r="F153" s="5">
        <v>13874452000</v>
      </c>
      <c r="G153" s="5">
        <v>11725084000</v>
      </c>
      <c r="I153" s="5">
        <v>40941034000</v>
      </c>
      <c r="J153" s="5">
        <v>33976453000</v>
      </c>
      <c r="K153" s="5">
        <v>46784493000</v>
      </c>
      <c r="L153" s="5">
        <v>49505590000</v>
      </c>
      <c r="M153" s="5">
        <v>56564960000</v>
      </c>
      <c r="N153" s="5">
        <v>51879970000</v>
      </c>
      <c r="O153" s="5">
        <v>72581858000</v>
      </c>
      <c r="P153" s="5">
        <v>11051406000</v>
      </c>
      <c r="Q153" s="5">
        <v>24054792000</v>
      </c>
      <c r="R153" s="5">
        <v>42827256000</v>
      </c>
      <c r="S153" s="5">
        <v>42993601000</v>
      </c>
      <c r="T153" s="5">
        <v>18239522000</v>
      </c>
      <c r="U153" s="5">
        <v>31917593000</v>
      </c>
      <c r="V153" s="5">
        <v>34777387000</v>
      </c>
      <c r="W153" s="5">
        <v>20658870000</v>
      </c>
      <c r="X153" s="5">
        <v>13613364000</v>
      </c>
      <c r="Y153" s="5">
        <v>37313873000</v>
      </c>
      <c r="Z153" s="5">
        <v>30222146000</v>
      </c>
    </row>
    <row r="154" spans="3:26" ht="15.5" x14ac:dyDescent="0.35">
      <c r="C154" t="s">
        <v>1039</v>
      </c>
      <c r="D154" s="5">
        <v>-127787796000</v>
      </c>
      <c r="E154" s="5">
        <v>-143310301000</v>
      </c>
      <c r="F154" s="5">
        <v>-172303129000</v>
      </c>
      <c r="G154" s="5">
        <v>-98519530000</v>
      </c>
      <c r="I154" s="5">
        <v>-511706294000</v>
      </c>
      <c r="J154" s="5">
        <v>-466418208000</v>
      </c>
      <c r="K154" s="5">
        <v>-446706854000</v>
      </c>
      <c r="L154" s="5">
        <v>-435991672000</v>
      </c>
      <c r="M154" s="5">
        <v>-319540449000</v>
      </c>
      <c r="N154" s="5">
        <v>-259028126000</v>
      </c>
      <c r="O154" s="5">
        <v>-246586683000</v>
      </c>
      <c r="P154" s="5">
        <v>-265021959000</v>
      </c>
      <c r="Q154" s="5">
        <v>-211583447000</v>
      </c>
      <c r="R154" s="5">
        <v>-200619165000</v>
      </c>
      <c r="S154" s="5">
        <v>-211690186000</v>
      </c>
      <c r="T154" s="5">
        <v>-162191403000</v>
      </c>
      <c r="U154" s="5">
        <v>-173109636000</v>
      </c>
      <c r="V154" s="5">
        <v>-143123973000</v>
      </c>
      <c r="W154" s="5">
        <v>-248950895000</v>
      </c>
    </row>
    <row r="155" spans="3:26" ht="15.5" x14ac:dyDescent="0.35">
      <c r="C155" t="s">
        <v>1317</v>
      </c>
      <c r="D155" s="5">
        <v>1874849000</v>
      </c>
      <c r="E155" s="5">
        <v>2542813000</v>
      </c>
      <c r="F155" s="5">
        <v>1176738000</v>
      </c>
      <c r="G155" s="5">
        <v>1590428000</v>
      </c>
      <c r="I155" s="5">
        <v>6471586000</v>
      </c>
      <c r="J155" s="5">
        <v>5723810000</v>
      </c>
      <c r="K155" s="5">
        <v>1550638000</v>
      </c>
      <c r="L155" s="5">
        <v>8615910000</v>
      </c>
      <c r="M155" s="5">
        <v>-9577872000</v>
      </c>
      <c r="N155" s="5">
        <v>3706522000</v>
      </c>
      <c r="O155" s="5">
        <v>1582667000</v>
      </c>
      <c r="P155" s="5">
        <v>273159000</v>
      </c>
      <c r="Q155" s="5">
        <v>24680769000</v>
      </c>
      <c r="R155" s="5">
        <v>14100916000</v>
      </c>
      <c r="S155" s="5">
        <v>15903092000</v>
      </c>
      <c r="T155" s="5">
        <v>4135086000</v>
      </c>
      <c r="U155" s="5">
        <v>4774051000</v>
      </c>
      <c r="V155" s="5">
        <v>1260837000</v>
      </c>
      <c r="W155" s="5">
        <v>2860139000</v>
      </c>
    </row>
    <row r="156" spans="3:26" ht="15.5" x14ac:dyDescent="0.35">
      <c r="C156" t="s">
        <v>158</v>
      </c>
      <c r="M156" s="5">
        <v>1000</v>
      </c>
    </row>
    <row r="157" spans="3:26" ht="15.5" x14ac:dyDescent="0.35">
      <c r="C157" t="s">
        <v>1318</v>
      </c>
    </row>
    <row r="158" spans="3:26" ht="15.5" x14ac:dyDescent="0.35">
      <c r="C158" t="s">
        <v>1071</v>
      </c>
    </row>
    <row r="159" spans="3:26" ht="15.5" x14ac:dyDescent="0.35">
      <c r="C159" t="s">
        <v>1319</v>
      </c>
    </row>
    <row r="160" spans="3:26" ht="15.5" x14ac:dyDescent="0.35">
      <c r="C160" t="s">
        <v>1320</v>
      </c>
      <c r="U160" s="5">
        <v>7579000000</v>
      </c>
      <c r="V160" s="5">
        <v>23459850000</v>
      </c>
      <c r="W160" s="5">
        <v>-8998000000</v>
      </c>
    </row>
    <row r="161" spans="3:26" ht="15.5" x14ac:dyDescent="0.35">
      <c r="C161" t="s">
        <v>1321</v>
      </c>
    </row>
    <row r="162" spans="3:26" ht="15.5" x14ac:dyDescent="0.35">
      <c r="C162" t="s">
        <v>1075</v>
      </c>
    </row>
    <row r="163" spans="3:26" ht="15.5" x14ac:dyDescent="0.35">
      <c r="C163" t="s">
        <v>1322</v>
      </c>
      <c r="M163" s="5">
        <v>23745047000</v>
      </c>
      <c r="N163" s="5">
        <v>-23745047000</v>
      </c>
    </row>
    <row r="164" spans="3:26" ht="15.5" x14ac:dyDescent="0.35">
      <c r="C164" t="s">
        <v>1078</v>
      </c>
      <c r="D164" s="5">
        <v>11536300000</v>
      </c>
      <c r="E164" s="5">
        <v>-513063646000</v>
      </c>
      <c r="F164" s="5">
        <v>-13239247000</v>
      </c>
      <c r="G164" s="5">
        <v>16651940000</v>
      </c>
      <c r="I164" s="5">
        <v>-746835432000</v>
      </c>
      <c r="J164" s="5">
        <v>-498034138000</v>
      </c>
      <c r="K164" s="5">
        <v>300947754000</v>
      </c>
      <c r="L164" s="5">
        <v>2687579112000</v>
      </c>
      <c r="M164" s="5">
        <v>4807917960000</v>
      </c>
      <c r="N164" s="5">
        <v>-711306956000</v>
      </c>
      <c r="O164" s="5">
        <v>-3695413075000</v>
      </c>
      <c r="P164" s="5">
        <v>-4753580347000</v>
      </c>
      <c r="Q164" s="5">
        <v>-2822905659000</v>
      </c>
      <c r="R164" s="5">
        <v>-2162436947000</v>
      </c>
      <c r="S164" s="5">
        <v>-1424104753000</v>
      </c>
      <c r="T164" s="5">
        <v>-1036331867000</v>
      </c>
      <c r="U164" s="5">
        <v>-1190875297000</v>
      </c>
      <c r="V164" s="5">
        <v>-736760148000</v>
      </c>
      <c r="W164" s="5">
        <v>227386901000</v>
      </c>
      <c r="X164" s="5">
        <v>-77085274000</v>
      </c>
      <c r="Y164" s="5">
        <v>49446129000</v>
      </c>
      <c r="Z164" s="5">
        <v>-91611635000</v>
      </c>
    </row>
    <row r="165" spans="3:26" ht="15.5" x14ac:dyDescent="0.35">
      <c r="C165" t="s">
        <v>1323</v>
      </c>
      <c r="D165" s="5">
        <v>-289881225000</v>
      </c>
      <c r="E165" s="5">
        <v>458812777000</v>
      </c>
      <c r="F165" s="5">
        <v>-203274818000</v>
      </c>
      <c r="G165" s="5">
        <v>171646454000</v>
      </c>
      <c r="I165" s="5">
        <v>-36726359000</v>
      </c>
      <c r="J165" s="5">
        <v>27302739000</v>
      </c>
      <c r="K165" s="5">
        <v>-200399652000</v>
      </c>
      <c r="L165" s="5">
        <v>38488574000</v>
      </c>
      <c r="M165" s="5">
        <v>392030000000</v>
      </c>
      <c r="N165" s="5">
        <v>528712846000</v>
      </c>
      <c r="O165" s="5">
        <v>-878531393000</v>
      </c>
      <c r="P165" s="5">
        <v>-131035000000</v>
      </c>
      <c r="Q165" s="5">
        <v>-11835490000</v>
      </c>
      <c r="R165" s="5">
        <v>149982728000</v>
      </c>
      <c r="S165" s="5">
        <v>-131040750000</v>
      </c>
      <c r="U165" s="5">
        <v>-16709659000</v>
      </c>
      <c r="V165" s="5">
        <v>-28675000000</v>
      </c>
      <c r="W165" s="5">
        <v>-43250000000</v>
      </c>
    </row>
    <row r="166" spans="3:26" ht="15.5" x14ac:dyDescent="0.35">
      <c r="C166" t="s">
        <v>1324</v>
      </c>
    </row>
    <row r="167" spans="3:26" ht="15.5" x14ac:dyDescent="0.35">
      <c r="C167" t="s">
        <v>1325</v>
      </c>
      <c r="E167" s="5">
        <v>197775000</v>
      </c>
      <c r="I167" s="5">
        <v>198006358000</v>
      </c>
      <c r="J167" s="5">
        <v>47247073000</v>
      </c>
      <c r="K167" s="5">
        <v>-245055656000</v>
      </c>
      <c r="L167" s="5">
        <v>650377813000</v>
      </c>
      <c r="M167" s="5">
        <v>2397354532000</v>
      </c>
      <c r="N167" s="5">
        <v>-778751827000</v>
      </c>
      <c r="O167" s="5">
        <v>-2268980518000</v>
      </c>
      <c r="P167" s="5">
        <v>1514733748000</v>
      </c>
      <c r="Q167" s="5">
        <v>-1509819000000</v>
      </c>
    </row>
    <row r="168" spans="3:26" ht="15.5" x14ac:dyDescent="0.35">
      <c r="C168" t="s">
        <v>677</v>
      </c>
      <c r="D168" s="5">
        <v>-11173976000</v>
      </c>
      <c r="E168" s="5">
        <v>21539740000</v>
      </c>
      <c r="F168" s="5">
        <v>-18329736000</v>
      </c>
      <c r="G168" s="5">
        <v>-5373282000</v>
      </c>
      <c r="I168" s="5">
        <v>-9623483000</v>
      </c>
      <c r="J168" s="5">
        <v>-16791179000</v>
      </c>
      <c r="K168" s="5">
        <v>4823262000</v>
      </c>
      <c r="L168" s="5">
        <v>7097885000</v>
      </c>
      <c r="M168" s="5">
        <v>9354875000</v>
      </c>
      <c r="N168" s="5">
        <v>-24063260000</v>
      </c>
      <c r="O168" s="5">
        <v>-1626804000</v>
      </c>
      <c r="P168" s="5">
        <v>-2208934000</v>
      </c>
      <c r="Q168" s="5">
        <v>-2421659000</v>
      </c>
      <c r="R168" s="5">
        <v>5698533000</v>
      </c>
      <c r="S168" s="5">
        <v>-1030068000</v>
      </c>
      <c r="T168" s="5">
        <v>408401000</v>
      </c>
      <c r="U168" s="5">
        <v>27897051000</v>
      </c>
      <c r="V168" s="5">
        <v>36051002000</v>
      </c>
      <c r="W168" s="5">
        <v>26408761000</v>
      </c>
      <c r="X168" s="5">
        <v>-2369959000</v>
      </c>
      <c r="Y168" s="5">
        <v>-24657419000</v>
      </c>
      <c r="Z168" s="5">
        <v>-29115324000</v>
      </c>
    </row>
    <row r="169" spans="3:26" ht="15.5" x14ac:dyDescent="0.35">
      <c r="C169" t="s">
        <v>1326</v>
      </c>
      <c r="D169" s="5">
        <v>-289518901000</v>
      </c>
      <c r="E169" s="5">
        <v>-32513354000</v>
      </c>
      <c r="F169" s="5">
        <v>-234843801000</v>
      </c>
      <c r="G169" s="5">
        <v>182925112000</v>
      </c>
      <c r="I169" s="5">
        <v>-595178916000</v>
      </c>
      <c r="J169" s="5">
        <v>-440275505000</v>
      </c>
      <c r="K169" s="5">
        <v>-139684292000</v>
      </c>
      <c r="L169" s="5">
        <v>3383543384000</v>
      </c>
      <c r="M169" s="5">
        <v>7630402414000</v>
      </c>
      <c r="N169" s="5">
        <v>-1009154244000</v>
      </c>
      <c r="O169" s="5">
        <v>-6844551790000</v>
      </c>
      <c r="P169" s="5">
        <v>-3372090533000</v>
      </c>
      <c r="Q169" s="5">
        <v>-4346981808000</v>
      </c>
      <c r="R169" s="5">
        <v>-2006755686000</v>
      </c>
      <c r="S169" s="5">
        <v>-1556175571000</v>
      </c>
      <c r="T169" s="5">
        <v>-1035923466000</v>
      </c>
      <c r="U169" s="5">
        <v>-1172108905000</v>
      </c>
      <c r="V169" s="5">
        <v>-705924296000</v>
      </c>
      <c r="W169" s="5">
        <v>201547662000</v>
      </c>
      <c r="X169" s="5">
        <v>-79455233000</v>
      </c>
      <c r="Y169" s="5">
        <v>24788710000</v>
      </c>
      <c r="Z169" s="5">
        <v>-120726959000</v>
      </c>
    </row>
    <row r="170" spans="3:26" ht="15.5" x14ac:dyDescent="0.35">
      <c r="C170" t="s">
        <v>457</v>
      </c>
    </row>
    <row r="171" spans="3:26" ht="15.5" x14ac:dyDescent="0.35">
      <c r="C171" t="s">
        <v>1051</v>
      </c>
      <c r="D171" s="5">
        <v>-11732348000</v>
      </c>
      <c r="E171" s="5">
        <v>14452332000</v>
      </c>
      <c r="F171" s="5">
        <v>-3315837000</v>
      </c>
      <c r="G171" s="5">
        <v>-3998546000</v>
      </c>
      <c r="I171" s="5">
        <v>-1870835000</v>
      </c>
      <c r="J171" s="5">
        <v>-5286618000</v>
      </c>
      <c r="K171" s="5">
        <v>12207760000</v>
      </c>
      <c r="L171" s="5">
        <v>6794209000</v>
      </c>
      <c r="M171" s="5">
        <v>-5886906000</v>
      </c>
      <c r="N171" s="5">
        <v>3580158000</v>
      </c>
      <c r="O171" s="5">
        <v>-3659143000</v>
      </c>
      <c r="P171" s="5">
        <v>4145285000</v>
      </c>
      <c r="Q171" s="5">
        <v>1341961000</v>
      </c>
      <c r="R171" s="5">
        <v>-8957842000</v>
      </c>
      <c r="S171" s="5">
        <v>5254756000</v>
      </c>
      <c r="T171" s="5">
        <v>3094321000</v>
      </c>
      <c r="U171" s="5">
        <v>-1660660000</v>
      </c>
      <c r="V171" s="5">
        <v>5431978000</v>
      </c>
      <c r="W171" s="5">
        <v>-128236000</v>
      </c>
      <c r="X171" s="5">
        <v>-452509000</v>
      </c>
      <c r="Y171" s="5">
        <v>6799275000</v>
      </c>
      <c r="Z171" s="5">
        <v>-2030280000</v>
      </c>
    </row>
    <row r="172" spans="3:26" ht="15.5" x14ac:dyDescent="0.35">
      <c r="C172" t="s">
        <v>1327</v>
      </c>
    </row>
    <row r="173" spans="3:26" ht="15.5" x14ac:dyDescent="0.35">
      <c r="C173" t="s">
        <v>1328</v>
      </c>
      <c r="D173" s="5">
        <v>-280038192000</v>
      </c>
      <c r="E173" s="5">
        <v>-11084490000</v>
      </c>
      <c r="F173" s="5">
        <v>-26020780000</v>
      </c>
      <c r="G173" s="5">
        <v>109021774000</v>
      </c>
      <c r="I173" s="5">
        <v>122299689000</v>
      </c>
      <c r="J173" s="5">
        <v>-126265271000</v>
      </c>
      <c r="K173" s="5">
        <v>-674760616000</v>
      </c>
      <c r="L173" s="5">
        <v>-535036165000</v>
      </c>
      <c r="M173" s="5">
        <v>-1701166471000</v>
      </c>
      <c r="N173" s="5">
        <v>1823090961000</v>
      </c>
      <c r="O173" s="5">
        <v>-22584339000</v>
      </c>
      <c r="P173" s="5">
        <v>783222239000</v>
      </c>
      <c r="Q173" s="5">
        <v>488518555000</v>
      </c>
      <c r="R173" s="5">
        <v>223498941000</v>
      </c>
      <c r="S173" s="5">
        <v>101364129000</v>
      </c>
      <c r="T173" s="5">
        <v>-294459419000</v>
      </c>
      <c r="U173" s="5">
        <v>350655658000</v>
      </c>
      <c r="V173" s="5">
        <v>-386401563000</v>
      </c>
      <c r="W173" s="5">
        <v>213018197000</v>
      </c>
      <c r="X173" s="5">
        <v>31071244000</v>
      </c>
      <c r="Y173" s="5">
        <v>125601593000</v>
      </c>
      <c r="Z173" s="5">
        <v>-57015149000</v>
      </c>
    </row>
    <row r="174" spans="3:26" ht="15.5" x14ac:dyDescent="0.35">
      <c r="C174" t="s">
        <v>1329</v>
      </c>
      <c r="D174" s="5">
        <v>75800941000</v>
      </c>
      <c r="E174" s="5">
        <v>493848684000</v>
      </c>
      <c r="F174" s="5">
        <v>254707565000</v>
      </c>
      <c r="G174" s="5">
        <v>79963874000</v>
      </c>
      <c r="I174" s="5">
        <v>850057124000</v>
      </c>
      <c r="J174" s="5">
        <v>126216118000</v>
      </c>
      <c r="K174" s="5">
        <v>-192768420000</v>
      </c>
      <c r="L174" s="5">
        <v>-1434252652000</v>
      </c>
      <c r="M174" s="5">
        <v>1289330230000</v>
      </c>
      <c r="N174" s="5">
        <v>637008389000</v>
      </c>
      <c r="O174" s="5">
        <v>90809950000</v>
      </c>
      <c r="P174" s="5">
        <v>346597309000</v>
      </c>
      <c r="Q174" s="5">
        <v>200422968000</v>
      </c>
      <c r="R174" s="5">
        <v>9295928000</v>
      </c>
      <c r="S174" s="5">
        <v>143031860000</v>
      </c>
      <c r="T174" s="5">
        <v>77753105000</v>
      </c>
      <c r="U174" s="5">
        <v>40434856000</v>
      </c>
      <c r="V174" s="5">
        <v>21267426000</v>
      </c>
      <c r="W174" s="5">
        <v>24854486000</v>
      </c>
      <c r="X174" s="5">
        <v>2378077000</v>
      </c>
      <c r="Y174" s="5">
        <v>18110369000</v>
      </c>
      <c r="Z174" s="5">
        <v>3429589000</v>
      </c>
    </row>
    <row r="175" spans="3:26" ht="15.5" x14ac:dyDescent="0.35">
      <c r="C175" t="s">
        <v>495</v>
      </c>
      <c r="D175" s="5">
        <v>-900143591000</v>
      </c>
      <c r="E175" s="5">
        <v>-92517832000</v>
      </c>
      <c r="F175" s="5">
        <v>522687418000</v>
      </c>
      <c r="G175" s="5">
        <v>-148496950000</v>
      </c>
      <c r="I175" s="5">
        <v>439577162000</v>
      </c>
      <c r="J175" s="5">
        <v>-52874432000</v>
      </c>
      <c r="K175" s="5">
        <v>-761396399000</v>
      </c>
      <c r="L175" s="5">
        <v>-1712101892000</v>
      </c>
      <c r="M175" s="5">
        <v>-9087150777000</v>
      </c>
      <c r="N175" s="5">
        <v>-609421938000</v>
      </c>
      <c r="O175" s="5">
        <v>3011839512000</v>
      </c>
      <c r="P175" s="5">
        <v>4515437794000</v>
      </c>
      <c r="Q175" s="5">
        <v>2509212476000</v>
      </c>
      <c r="R175" s="5">
        <v>2128932454000</v>
      </c>
      <c r="S175" s="5">
        <v>1411401725000</v>
      </c>
      <c r="T175" s="5">
        <v>1302705947000</v>
      </c>
      <c r="U175" s="5">
        <v>674873982000</v>
      </c>
      <c r="V175" s="5">
        <v>653097558000</v>
      </c>
      <c r="W175" s="5">
        <v>141584759000</v>
      </c>
      <c r="X175" s="5">
        <v>-100878111000</v>
      </c>
      <c r="Y175" s="5">
        <v>147253684000</v>
      </c>
      <c r="Z175" s="5">
        <v>-320528284000</v>
      </c>
    </row>
    <row r="176" spans="3:26" ht="15.5" x14ac:dyDescent="0.35">
      <c r="C176" t="s">
        <v>1330</v>
      </c>
      <c r="D176" s="5">
        <v>-1104380842000</v>
      </c>
      <c r="E176" s="5">
        <v>390246362000</v>
      </c>
      <c r="F176" s="5">
        <v>751374203000</v>
      </c>
      <c r="G176" s="5">
        <v>40488698000</v>
      </c>
      <c r="I176" s="5">
        <v>1411933975000</v>
      </c>
      <c r="J176" s="5">
        <v>-52923585000</v>
      </c>
      <c r="K176" s="5">
        <v>-1628925435000</v>
      </c>
      <c r="L176" s="5">
        <v>-3681390709000</v>
      </c>
      <c r="M176" s="5">
        <v>-9498987018000</v>
      </c>
      <c r="N176" s="5">
        <v>1850677412000</v>
      </c>
      <c r="O176" s="5">
        <v>3080065123000</v>
      </c>
      <c r="P176" s="5">
        <v>5645257342000</v>
      </c>
      <c r="Q176" s="5">
        <v>3198153999000</v>
      </c>
      <c r="R176" s="5">
        <v>2361727323000</v>
      </c>
      <c r="S176" s="5">
        <v>1655797714000</v>
      </c>
      <c r="T176" s="5">
        <v>1085999633000</v>
      </c>
      <c r="U176" s="5">
        <v>1065964496000</v>
      </c>
      <c r="V176" s="5">
        <v>287963421000</v>
      </c>
      <c r="W176" s="5">
        <v>379457442000</v>
      </c>
      <c r="X176" s="5">
        <v>-67428790000</v>
      </c>
      <c r="Y176" s="5">
        <v>290965646000</v>
      </c>
      <c r="Z176" s="5">
        <v>-374113844000</v>
      </c>
    </row>
    <row r="177" spans="3:26" ht="15.5" x14ac:dyDescent="0.35">
      <c r="C177" t="s">
        <v>1055</v>
      </c>
      <c r="D177" s="5">
        <v>894001233000</v>
      </c>
      <c r="E177" s="5">
        <v>-374995016000</v>
      </c>
      <c r="F177" s="5">
        <v>-226999341000</v>
      </c>
      <c r="G177" s="5">
        <v>340000000000</v>
      </c>
      <c r="I177" s="5">
        <v>-674994357000</v>
      </c>
      <c r="J177" s="5">
        <v>414796448000</v>
      </c>
      <c r="K177" s="5">
        <v>450199531000</v>
      </c>
      <c r="L177" s="5">
        <v>-299303280000</v>
      </c>
      <c r="M177" s="5">
        <v>88144304000</v>
      </c>
      <c r="N177" s="5">
        <v>-531691584000</v>
      </c>
      <c r="O177" s="5">
        <v>664293814000</v>
      </c>
      <c r="P177" s="5">
        <v>49515055000</v>
      </c>
      <c r="Q177" s="5">
        <v>27331509000</v>
      </c>
      <c r="R177" s="5">
        <v>-175496000</v>
      </c>
      <c r="S177" s="5">
        <v>-160690084000</v>
      </c>
      <c r="T177" s="5">
        <v>70549786000</v>
      </c>
      <c r="U177" s="5">
        <v>-247915946000</v>
      </c>
      <c r="V177" s="5">
        <v>306232894000</v>
      </c>
      <c r="W177" s="5">
        <v>-227308000</v>
      </c>
      <c r="X177" s="5">
        <v>19513015000</v>
      </c>
      <c r="Y177" s="5">
        <v>11217857000</v>
      </c>
      <c r="Z177" s="5">
        <v>-2398669000</v>
      </c>
    </row>
    <row r="178" spans="3:26" ht="15.5" x14ac:dyDescent="0.35">
      <c r="C178" t="s">
        <v>1056</v>
      </c>
    </row>
    <row r="179" spans="3:26" ht="15.5" x14ac:dyDescent="0.35">
      <c r="C179" t="s">
        <v>769</v>
      </c>
    </row>
    <row r="180" spans="3:26" ht="15.5" x14ac:dyDescent="0.35">
      <c r="C180" t="s">
        <v>1331</v>
      </c>
    </row>
    <row r="181" spans="3:26" ht="15.5" x14ac:dyDescent="0.35">
      <c r="C181" t="s">
        <v>118</v>
      </c>
      <c r="Z181" s="5">
        <v>26288064000</v>
      </c>
    </row>
    <row r="182" spans="3:26" ht="15.5" x14ac:dyDescent="0.35">
      <c r="C182" t="s">
        <v>1090</v>
      </c>
      <c r="D182" s="5">
        <v>-12308509000</v>
      </c>
      <c r="E182" s="5">
        <v>-22120268000</v>
      </c>
      <c r="F182" s="5">
        <v>-7254870000</v>
      </c>
      <c r="G182" s="5">
        <v>-26717912000</v>
      </c>
      <c r="I182" s="5">
        <v>-80500861000</v>
      </c>
      <c r="J182" s="5">
        <v>-53795033000</v>
      </c>
      <c r="K182" s="5">
        <v>-71836881000</v>
      </c>
      <c r="L182" s="5">
        <v>-115939845000</v>
      </c>
      <c r="M182" s="5">
        <v>-21616929000</v>
      </c>
      <c r="N182" s="5">
        <v>33517618000</v>
      </c>
      <c r="O182" s="5">
        <v>-4375891000</v>
      </c>
      <c r="P182" s="5">
        <v>29611091000</v>
      </c>
      <c r="Q182" s="5">
        <v>-2693925000</v>
      </c>
      <c r="R182" s="5">
        <v>-4110755000</v>
      </c>
      <c r="S182" s="5">
        <v>5211780000</v>
      </c>
      <c r="T182" s="5">
        <v>1976254000</v>
      </c>
      <c r="U182" s="5">
        <v>-37227265000</v>
      </c>
      <c r="V182" s="5">
        <v>-20647687000</v>
      </c>
      <c r="W182" s="5">
        <v>-16592127000</v>
      </c>
      <c r="X182" s="5">
        <v>33947910000</v>
      </c>
      <c r="Y182" s="5">
        <v>18288690000</v>
      </c>
      <c r="Z182" s="5">
        <v>15176489000</v>
      </c>
    </row>
    <row r="183" spans="3:26" ht="15.5" x14ac:dyDescent="0.35">
      <c r="C183" t="s">
        <v>1332</v>
      </c>
      <c r="D183" s="5">
        <v>-234420466000</v>
      </c>
      <c r="E183" s="5">
        <v>7583410000</v>
      </c>
      <c r="F183" s="5">
        <v>513804155000</v>
      </c>
      <c r="G183" s="5">
        <v>349772240000</v>
      </c>
      <c r="I183" s="5">
        <v>654567922000</v>
      </c>
      <c r="J183" s="5">
        <v>302791212000</v>
      </c>
      <c r="K183" s="5">
        <v>-1238355025000</v>
      </c>
      <c r="L183" s="5">
        <v>-4089839625000</v>
      </c>
      <c r="M183" s="5">
        <v>-9438346549000</v>
      </c>
      <c r="N183" s="5">
        <v>1356083604000</v>
      </c>
      <c r="O183" s="5">
        <v>3736323903000</v>
      </c>
      <c r="P183" s="5">
        <v>5728528773000</v>
      </c>
      <c r="Q183" s="5">
        <v>3224133544000</v>
      </c>
      <c r="R183" s="5">
        <v>2348483230000</v>
      </c>
      <c r="S183" s="5">
        <v>1505574166000</v>
      </c>
      <c r="T183" s="5">
        <v>1161619994000</v>
      </c>
      <c r="U183" s="5">
        <v>779160625000</v>
      </c>
      <c r="V183" s="5">
        <v>578980606000</v>
      </c>
      <c r="W183" s="5">
        <v>362509771000</v>
      </c>
      <c r="X183" s="5">
        <v>-14420374000</v>
      </c>
      <c r="Y183" s="5">
        <v>327271468000</v>
      </c>
      <c r="Z183" s="5">
        <v>-337078240000</v>
      </c>
    </row>
    <row r="184" spans="3:26" ht="15.5" x14ac:dyDescent="0.35">
      <c r="C184" t="s">
        <v>159</v>
      </c>
      <c r="D184" s="5">
        <v>-5046467000</v>
      </c>
      <c r="E184" s="5">
        <v>-11277387000</v>
      </c>
      <c r="F184" s="5">
        <v>-273972370000</v>
      </c>
      <c r="G184" s="5">
        <v>-409059415000</v>
      </c>
      <c r="I184" s="5">
        <v>-323211500000</v>
      </c>
      <c r="J184" s="5">
        <v>245303231000</v>
      </c>
      <c r="K184" s="5">
        <v>-279851399000</v>
      </c>
      <c r="L184" s="5">
        <v>1021030897000</v>
      </c>
      <c r="M184" s="5">
        <v>1238748565000</v>
      </c>
      <c r="N184" s="5">
        <v>-243681056000</v>
      </c>
      <c r="O184" s="5">
        <v>-40842525000</v>
      </c>
      <c r="P184" s="5">
        <v>1169661139000</v>
      </c>
      <c r="Q184" s="5">
        <v>1491894028000</v>
      </c>
      <c r="R184" s="5">
        <v>483196394000</v>
      </c>
      <c r="S184" s="5">
        <v>395616186000</v>
      </c>
      <c r="T184" s="5">
        <v>-10278181000</v>
      </c>
      <c r="U184" s="5">
        <v>270776091000</v>
      </c>
      <c r="V184" s="5">
        <v>-65238118000</v>
      </c>
      <c r="W184" s="5">
        <v>22634528000</v>
      </c>
      <c r="X184" s="5">
        <v>153223344000</v>
      </c>
      <c r="Y184" s="5">
        <v>69782075000</v>
      </c>
      <c r="Z184" s="5">
        <v>-25911012000</v>
      </c>
    </row>
    <row r="185" spans="3:26" ht="15.5" x14ac:dyDescent="0.35">
      <c r="C185" t="s">
        <v>160</v>
      </c>
      <c r="D185" s="5">
        <v>61438284000</v>
      </c>
      <c r="E185" s="5">
        <v>66472989000</v>
      </c>
      <c r="F185" s="5">
        <v>-661697788000</v>
      </c>
      <c r="G185" s="5">
        <v>22281009000</v>
      </c>
      <c r="I185" s="5">
        <v>-559722684000</v>
      </c>
      <c r="J185" s="5">
        <v>-179579487000</v>
      </c>
      <c r="K185" s="5">
        <v>157622090000</v>
      </c>
      <c r="L185" s="5">
        <v>-1126092855000</v>
      </c>
      <c r="M185" s="5">
        <v>-578146197000</v>
      </c>
      <c r="N185" s="5">
        <v>-271034246000</v>
      </c>
      <c r="O185" s="5">
        <v>-721510820000</v>
      </c>
      <c r="P185" s="5">
        <v>-373840147000</v>
      </c>
      <c r="Q185" s="5">
        <v>-731517131000</v>
      </c>
      <c r="R185" s="5">
        <v>-252761289000</v>
      </c>
      <c r="S185" s="5">
        <v>-120294056000</v>
      </c>
      <c r="T185" s="5">
        <v>-24015322000</v>
      </c>
      <c r="U185" s="5">
        <v>-517049507000</v>
      </c>
      <c r="V185" s="5">
        <v>52485228000</v>
      </c>
      <c r="W185" s="5">
        <v>32142691000</v>
      </c>
      <c r="X185" s="5">
        <v>-47741087000</v>
      </c>
      <c r="Y185" s="5">
        <v>-445698702000</v>
      </c>
      <c r="Z185" s="5">
        <v>429630960000</v>
      </c>
    </row>
    <row r="186" spans="3:26" ht="15.5" x14ac:dyDescent="0.35">
      <c r="C186" t="s">
        <v>352</v>
      </c>
      <c r="E186" s="5">
        <v>109476000</v>
      </c>
      <c r="F186" s="5">
        <v>169886000</v>
      </c>
      <c r="G186" s="5">
        <v>294054000</v>
      </c>
      <c r="I186" s="5">
        <v>665687000</v>
      </c>
      <c r="J186" s="5">
        <v>1345282000</v>
      </c>
      <c r="K186" s="5">
        <v>1229991000</v>
      </c>
      <c r="L186" s="5">
        <v>1836929000</v>
      </c>
      <c r="M186" s="5">
        <v>785099000</v>
      </c>
      <c r="N186" s="5">
        <v>5751000</v>
      </c>
      <c r="O186" s="5">
        <v>26838000</v>
      </c>
      <c r="P186" s="5">
        <v>94600000</v>
      </c>
      <c r="R186" s="5">
        <v>472560000</v>
      </c>
      <c r="S186" s="5">
        <v>174015000</v>
      </c>
      <c r="T186" s="5">
        <v>232859000</v>
      </c>
      <c r="U186" s="5">
        <v>247611000</v>
      </c>
      <c r="V186" s="5">
        <v>130763000</v>
      </c>
      <c r="W186" s="5">
        <v>10078000</v>
      </c>
      <c r="X186" s="5">
        <v>14816000</v>
      </c>
      <c r="Y186" s="5">
        <v>734728000</v>
      </c>
      <c r="Z186" s="5">
        <v>36050000</v>
      </c>
    </row>
    <row r="187" spans="3:26" ht="15.5" x14ac:dyDescent="0.35">
      <c r="C187" t="s">
        <v>161</v>
      </c>
      <c r="D187" s="5">
        <v>-1124081000</v>
      </c>
      <c r="E187" s="5">
        <v>-9541722000</v>
      </c>
      <c r="F187" s="5">
        <v>-2046350000</v>
      </c>
      <c r="G187" s="5">
        <v>-7501163000</v>
      </c>
      <c r="I187" s="5">
        <v>-23111048000</v>
      </c>
      <c r="J187" s="5">
        <v>-26275156000</v>
      </c>
      <c r="K187" s="5">
        <v>-8874416000</v>
      </c>
      <c r="L187" s="5">
        <v>-125047205000</v>
      </c>
      <c r="M187" s="5">
        <v>-39348452000</v>
      </c>
      <c r="N187" s="5">
        <v>-12517799000</v>
      </c>
      <c r="O187" s="5">
        <v>-16917080000</v>
      </c>
      <c r="P187" s="5">
        <v>-9411964000</v>
      </c>
      <c r="Q187" s="5">
        <v>-34889153000</v>
      </c>
      <c r="R187" s="5">
        <v>-17209063000</v>
      </c>
      <c r="S187" s="5">
        <v>-194938564000</v>
      </c>
      <c r="T187" s="5">
        <v>-27992168000</v>
      </c>
      <c r="U187" s="5">
        <v>-23744579000</v>
      </c>
      <c r="V187" s="5">
        <v>-3553844000</v>
      </c>
      <c r="W187" s="5">
        <v>-3184583000</v>
      </c>
      <c r="X187" s="5">
        <v>-7725631000</v>
      </c>
      <c r="Y187" s="5">
        <v>-2016455000</v>
      </c>
      <c r="Z187" s="5">
        <v>-5112282000</v>
      </c>
    </row>
    <row r="188" spans="3:26" ht="15.5" x14ac:dyDescent="0.35">
      <c r="C188" t="s">
        <v>376</v>
      </c>
      <c r="D188" s="5">
        <v>-6264440000</v>
      </c>
      <c r="E188" s="5">
        <v>-16000865000</v>
      </c>
      <c r="F188" s="5">
        <v>-13278876000</v>
      </c>
      <c r="G188" s="5">
        <v>-7038496000</v>
      </c>
      <c r="I188" s="5">
        <v>-46806252000</v>
      </c>
      <c r="J188" s="5">
        <v>-29117709000</v>
      </c>
      <c r="K188" s="5">
        <v>-28877293000</v>
      </c>
      <c r="L188" s="5">
        <v>-5174080000</v>
      </c>
    </row>
    <row r="189" spans="3:26" ht="15.5" x14ac:dyDescent="0.35">
      <c r="C189" t="s">
        <v>1333</v>
      </c>
      <c r="Q189" s="5">
        <v>-3973512000</v>
      </c>
    </row>
    <row r="190" spans="3:26" ht="15.5" x14ac:dyDescent="0.35">
      <c r="C190" t="s">
        <v>401</v>
      </c>
      <c r="D190" s="5">
        <v>29154000</v>
      </c>
      <c r="E190" s="5">
        <v>7982000</v>
      </c>
      <c r="G190" s="5">
        <v>8052000</v>
      </c>
      <c r="I190" s="5">
        <v>16034000</v>
      </c>
      <c r="J190" s="5">
        <v>26411000</v>
      </c>
      <c r="K190" s="5">
        <v>202098000</v>
      </c>
      <c r="L190" s="5">
        <v>43677000</v>
      </c>
      <c r="M190" s="5">
        <v>39045000</v>
      </c>
      <c r="N190" s="5">
        <v>27954000</v>
      </c>
      <c r="O190" s="5">
        <v>40199000</v>
      </c>
      <c r="P190" s="5">
        <v>37074000</v>
      </c>
      <c r="Q190" s="5">
        <v>40187000</v>
      </c>
    </row>
    <row r="191" spans="3:26" ht="15.5" x14ac:dyDescent="0.35">
      <c r="C191" t="s">
        <v>1100</v>
      </c>
      <c r="M191" s="5">
        <v>220148000</v>
      </c>
    </row>
    <row r="192" spans="3:26" ht="15.5" x14ac:dyDescent="0.35">
      <c r="C192" t="s">
        <v>1334</v>
      </c>
      <c r="D192" s="5">
        <v>68797651000</v>
      </c>
      <c r="E192" s="5">
        <v>-490487105000</v>
      </c>
      <c r="G192" s="5">
        <v>-27638663000</v>
      </c>
      <c r="I192" s="5">
        <v>-490487105000</v>
      </c>
      <c r="J192" s="5">
        <v>-125558315000</v>
      </c>
      <c r="K192" s="5">
        <v>193941710000</v>
      </c>
      <c r="L192" s="5">
        <v>-997752176000</v>
      </c>
      <c r="M192" s="5">
        <v>-539842038000</v>
      </c>
      <c r="N192" s="5">
        <v>-258550152000</v>
      </c>
    </row>
    <row r="193" spans="3:26" ht="15.5" x14ac:dyDescent="0.35">
      <c r="C193" t="s">
        <v>1335</v>
      </c>
      <c r="E193" s="5">
        <v>582385223000</v>
      </c>
      <c r="F193" s="5">
        <v>-646542448000</v>
      </c>
      <c r="G193" s="5">
        <v>64157225000</v>
      </c>
      <c r="O193" s="5">
        <v>-704660777000</v>
      </c>
      <c r="P193" s="5">
        <v>-364559857000</v>
      </c>
      <c r="Q193" s="5">
        <v>-692694653000</v>
      </c>
      <c r="R193" s="5">
        <v>-236024786000</v>
      </c>
      <c r="S193" s="5">
        <v>74470493000</v>
      </c>
      <c r="T193" s="5">
        <v>3743987000</v>
      </c>
      <c r="U193" s="5">
        <v>-493552539000</v>
      </c>
      <c r="V193" s="5">
        <v>55908309000</v>
      </c>
      <c r="W193" s="5">
        <v>35317196000</v>
      </c>
      <c r="X193" s="5">
        <v>-40030272000</v>
      </c>
    </row>
    <row r="194" spans="3:26" ht="15.5" x14ac:dyDescent="0.35">
      <c r="C194" t="s">
        <v>1336</v>
      </c>
    </row>
    <row r="195" spans="3:26" ht="15.5" x14ac:dyDescent="0.35">
      <c r="C195" t="s">
        <v>1337</v>
      </c>
    </row>
    <row r="196" spans="3:26" ht="15.5" x14ac:dyDescent="0.35">
      <c r="C196" t="s">
        <v>1338</v>
      </c>
      <c r="Y196" s="5">
        <v>58400905000</v>
      </c>
      <c r="Z196" s="5">
        <v>30003265000</v>
      </c>
    </row>
    <row r="197" spans="3:26" ht="15.5" x14ac:dyDescent="0.35">
      <c r="C197" t="s">
        <v>1339</v>
      </c>
      <c r="Y197" s="5">
        <v>-502817880000</v>
      </c>
      <c r="Z197" s="5">
        <v>404703927000</v>
      </c>
    </row>
    <row r="198" spans="3:26" ht="15.5" x14ac:dyDescent="0.35">
      <c r="C198" t="s">
        <v>170</v>
      </c>
      <c r="D198" s="5">
        <v>-5046467000</v>
      </c>
      <c r="E198" s="5">
        <v>-11277387000</v>
      </c>
      <c r="F198" s="5">
        <v>-273972370000</v>
      </c>
      <c r="G198" s="5">
        <v>-409059415000</v>
      </c>
      <c r="I198" s="5">
        <v>-323211500000</v>
      </c>
      <c r="J198" s="5">
        <v>245303231000</v>
      </c>
      <c r="K198" s="5">
        <v>-279851399000</v>
      </c>
      <c r="L198" s="5">
        <v>1021030897000</v>
      </c>
      <c r="M198" s="5">
        <v>1238748565000</v>
      </c>
      <c r="N198" s="5">
        <v>-243681056000</v>
      </c>
      <c r="O198" s="5">
        <v>-40842525000</v>
      </c>
      <c r="P198" s="5">
        <v>1169661139000</v>
      </c>
      <c r="Q198" s="5">
        <v>1491894028000</v>
      </c>
      <c r="R198" s="5">
        <v>483196394000</v>
      </c>
      <c r="S198" s="5">
        <v>395616186000</v>
      </c>
      <c r="T198" s="5">
        <v>-10278181000</v>
      </c>
      <c r="U198" s="5">
        <v>270776091000</v>
      </c>
      <c r="V198" s="5">
        <v>-65238118000</v>
      </c>
      <c r="W198" s="5">
        <v>22634528000</v>
      </c>
      <c r="X198" s="5">
        <v>153223344000</v>
      </c>
      <c r="Y198" s="5">
        <v>69782075000</v>
      </c>
      <c r="Z198" s="5">
        <v>-25911012000</v>
      </c>
    </row>
    <row r="199" spans="3:26" ht="15.5" x14ac:dyDescent="0.35">
      <c r="C199" t="s">
        <v>1340</v>
      </c>
    </row>
    <row r="200" spans="3:26" ht="15.5" x14ac:dyDescent="0.35">
      <c r="C200" t="s">
        <v>1341</v>
      </c>
      <c r="K200" s="5">
        <v>38648000</v>
      </c>
      <c r="L200" s="5">
        <v>199358110000</v>
      </c>
      <c r="M200" s="5">
        <v>140323648000</v>
      </c>
      <c r="P200" s="5">
        <v>1226050758000</v>
      </c>
      <c r="Q200" s="5">
        <v>1015487439000</v>
      </c>
      <c r="R200" s="5">
        <v>499979496000</v>
      </c>
      <c r="S200" s="5">
        <v>402893452000</v>
      </c>
      <c r="U200" s="5">
        <v>383268560000</v>
      </c>
      <c r="W200" s="5">
        <v>18746156000</v>
      </c>
      <c r="X200" s="5">
        <v>1242868000</v>
      </c>
      <c r="Y200" s="5">
        <v>114219285000</v>
      </c>
    </row>
    <row r="201" spans="3:26" ht="15.5" x14ac:dyDescent="0.35">
      <c r="C201" t="s">
        <v>1342</v>
      </c>
      <c r="K201" s="5">
        <v>143272000</v>
      </c>
      <c r="L201" s="5">
        <v>791259269000</v>
      </c>
      <c r="M201" s="5">
        <v>1099226550000</v>
      </c>
      <c r="U201" s="5">
        <v>63727618000</v>
      </c>
      <c r="W201" s="5">
        <v>5442620000</v>
      </c>
    </row>
    <row r="202" spans="3:26" ht="15.5" x14ac:dyDescent="0.35">
      <c r="C202" t="s">
        <v>1343</v>
      </c>
      <c r="K202" s="5">
        <v>181920000</v>
      </c>
      <c r="L202" s="5">
        <v>990617379000</v>
      </c>
      <c r="M202" s="5">
        <v>1239550198000</v>
      </c>
      <c r="P202" s="5">
        <v>1226050758000</v>
      </c>
      <c r="Q202" s="5">
        <v>1015487439000</v>
      </c>
      <c r="R202" s="5">
        <v>499979496000</v>
      </c>
      <c r="S202" s="5">
        <v>402893452000</v>
      </c>
      <c r="U202" s="5">
        <v>446996178000</v>
      </c>
      <c r="W202" s="5">
        <v>24188776000</v>
      </c>
      <c r="X202" s="5">
        <v>1242868000</v>
      </c>
      <c r="Y202" s="5">
        <v>114219285000</v>
      </c>
    </row>
    <row r="203" spans="3:26" ht="15.5" x14ac:dyDescent="0.35">
      <c r="C203" t="s">
        <v>1344</v>
      </c>
      <c r="D203" s="5">
        <v>-3707393000</v>
      </c>
      <c r="E203" s="5">
        <v>-3140393000</v>
      </c>
      <c r="F203" s="5">
        <v>32007328000</v>
      </c>
      <c r="G203" s="5">
        <v>-3696750000</v>
      </c>
      <c r="I203" s="5">
        <v>-14797643000</v>
      </c>
      <c r="J203" s="5">
        <v>-38304452000</v>
      </c>
      <c r="K203" s="5">
        <v>-4766124000</v>
      </c>
      <c r="L203" s="5">
        <v>-3016327000</v>
      </c>
    </row>
    <row r="204" spans="3:26" ht="15.5" x14ac:dyDescent="0.35">
      <c r="C204" t="s">
        <v>1345</v>
      </c>
      <c r="D204" s="5">
        <v>-1066211000</v>
      </c>
      <c r="E204" s="5">
        <v>-819876000</v>
      </c>
      <c r="F204" s="5">
        <v>-3380000</v>
      </c>
      <c r="G204" s="5">
        <v>-2927759000</v>
      </c>
      <c r="I204" s="5">
        <v>-9619881000</v>
      </c>
      <c r="J204" s="5">
        <v>-5969791000</v>
      </c>
    </row>
    <row r="205" spans="3:26" ht="15.5" x14ac:dyDescent="0.35">
      <c r="C205" t="s">
        <v>332</v>
      </c>
    </row>
    <row r="206" spans="3:26" ht="15.5" x14ac:dyDescent="0.35">
      <c r="C206" t="s">
        <v>1346</v>
      </c>
      <c r="X206" s="5">
        <v>-3780000000</v>
      </c>
      <c r="Y206" s="5">
        <v>-3258000000</v>
      </c>
      <c r="Z206" s="5">
        <v>-3258000000</v>
      </c>
    </row>
    <row r="207" spans="3:26" ht="15.5" x14ac:dyDescent="0.35">
      <c r="C207" t="s">
        <v>1347</v>
      </c>
      <c r="E207" s="5">
        <v>-7045743000</v>
      </c>
      <c r="F207" s="5">
        <v>-305708307000</v>
      </c>
      <c r="G207" s="5">
        <v>-402170217000</v>
      </c>
      <c r="I207" s="5">
        <v>-297728493000</v>
      </c>
      <c r="J207" s="5">
        <v>290591098000</v>
      </c>
      <c r="K207" s="5">
        <v>-274302905000</v>
      </c>
      <c r="L207" s="5">
        <v>273347200000</v>
      </c>
    </row>
    <row r="208" spans="3:26" ht="15.5" x14ac:dyDescent="0.35">
      <c r="C208" t="s">
        <v>1348</v>
      </c>
      <c r="L208" s="5">
        <v>-239000000000</v>
      </c>
      <c r="N208" s="5">
        <v>-261000000000</v>
      </c>
      <c r="Q208" s="5">
        <v>497706605000</v>
      </c>
    </row>
    <row r="209" spans="2:26" ht="15.5" x14ac:dyDescent="0.35">
      <c r="C209" t="s">
        <v>1349</v>
      </c>
      <c r="O209" s="5">
        <v>-40842525000</v>
      </c>
      <c r="P209" s="5">
        <v>-53388294000</v>
      </c>
      <c r="Q209" s="5">
        <v>-19570597000</v>
      </c>
      <c r="R209" s="5">
        <v>-15615422000</v>
      </c>
      <c r="S209" s="5">
        <v>-6076112000</v>
      </c>
      <c r="T209" s="5">
        <v>-10278181000</v>
      </c>
    </row>
    <row r="210" spans="2:26" ht="15.5" x14ac:dyDescent="0.35">
      <c r="C210" t="s">
        <v>187</v>
      </c>
      <c r="D210" s="5">
        <v>-338825830000</v>
      </c>
      <c r="E210" s="5">
        <v>106344773000</v>
      </c>
      <c r="F210" s="5">
        <v>-603403855000</v>
      </c>
      <c r="G210" s="5">
        <v>234144247000</v>
      </c>
      <c r="I210" s="5">
        <v>-491888164000</v>
      </c>
      <c r="J210" s="5">
        <v>562970321000</v>
      </c>
      <c r="K210" s="5">
        <v>-1007186167000</v>
      </c>
      <c r="L210" s="5">
        <v>-9894016000</v>
      </c>
      <c r="M210" s="5">
        <v>-479040952000</v>
      </c>
      <c r="N210" s="5">
        <v>248317150000</v>
      </c>
      <c r="O210" s="5">
        <v>-3385120841000</v>
      </c>
      <c r="P210" s="5">
        <v>3489474307000</v>
      </c>
      <c r="Q210" s="5">
        <v>-22278223000</v>
      </c>
      <c r="R210" s="5">
        <v>837543668000</v>
      </c>
      <c r="S210" s="5">
        <v>421276071000</v>
      </c>
      <c r="T210" s="5">
        <v>208165356000</v>
      </c>
      <c r="U210" s="5">
        <v>-536271172000</v>
      </c>
      <c r="V210" s="5">
        <v>-56411414000</v>
      </c>
      <c r="W210" s="5">
        <v>568622177000</v>
      </c>
      <c r="X210" s="5">
        <v>87835762000</v>
      </c>
      <c r="Y210" s="5">
        <v>10545258000</v>
      </c>
      <c r="Z210" s="5">
        <v>-74117286000</v>
      </c>
    </row>
    <row r="211" spans="2:26" ht="15.5" x14ac:dyDescent="0.35">
      <c r="C211" t="s">
        <v>188</v>
      </c>
      <c r="D211" s="5">
        <v>1194269150000</v>
      </c>
      <c r="I211" s="5">
        <v>1686157314000</v>
      </c>
      <c r="J211" s="5">
        <v>1123186993000</v>
      </c>
      <c r="K211" s="5">
        <v>2130373160000</v>
      </c>
      <c r="L211" s="5">
        <v>2140267176000</v>
      </c>
      <c r="M211" s="5">
        <v>2619308128000</v>
      </c>
      <c r="N211" s="5">
        <v>2370990978000</v>
      </c>
      <c r="O211" s="5">
        <v>5756111819000</v>
      </c>
      <c r="P211" s="5">
        <v>2266637512000</v>
      </c>
      <c r="Q211" s="5">
        <v>2288915735000</v>
      </c>
      <c r="R211" s="5">
        <v>1451372067000</v>
      </c>
      <c r="S211" s="5">
        <v>1030095996000</v>
      </c>
      <c r="T211" s="5">
        <v>822095640000</v>
      </c>
      <c r="U211" s="5">
        <v>1358366812000</v>
      </c>
      <c r="V211" s="5">
        <v>1412836241000</v>
      </c>
      <c r="W211" s="5">
        <v>842896959000</v>
      </c>
      <c r="X211" s="5">
        <v>803723264000</v>
      </c>
      <c r="Y211" s="5">
        <v>154636681000</v>
      </c>
      <c r="Z211" s="5">
        <v>228753968000</v>
      </c>
    </row>
    <row r="212" spans="2:26" ht="15.5" x14ac:dyDescent="0.35">
      <c r="C212" t="s">
        <v>339</v>
      </c>
      <c r="T212" s="5">
        <v>-165000000</v>
      </c>
      <c r="V212" s="5">
        <v>1941985000</v>
      </c>
      <c r="W212" s="5">
        <v>1317105000</v>
      </c>
    </row>
    <row r="213" spans="2:26" ht="15.5" x14ac:dyDescent="0.35">
      <c r="C213" t="s">
        <v>189</v>
      </c>
      <c r="D213" s="5">
        <v>855443320000</v>
      </c>
      <c r="E213" s="5">
        <v>106344773000</v>
      </c>
      <c r="F213" s="5">
        <v>-603403855000</v>
      </c>
      <c r="G213" s="5">
        <v>234144247000</v>
      </c>
      <c r="I213" s="5">
        <v>1194269150000</v>
      </c>
      <c r="J213" s="5">
        <v>1686157314000</v>
      </c>
      <c r="K213" s="5">
        <v>1123186993000</v>
      </c>
      <c r="L213" s="5">
        <v>2130373160000</v>
      </c>
      <c r="M213" s="5">
        <v>2140267176000</v>
      </c>
      <c r="N213" s="5">
        <v>2619308128000</v>
      </c>
      <c r="O213" s="5">
        <v>2370990978000</v>
      </c>
      <c r="P213" s="5">
        <v>5756111819000</v>
      </c>
      <c r="Q213" s="5">
        <v>2266637512000</v>
      </c>
      <c r="R213" s="5">
        <v>2288915735000</v>
      </c>
      <c r="S213" s="5">
        <v>1451372067000</v>
      </c>
      <c r="T213" s="5">
        <v>1030095996000</v>
      </c>
      <c r="U213" s="5">
        <v>822095640000</v>
      </c>
      <c r="V213" s="5">
        <v>1358366812000</v>
      </c>
      <c r="W213" s="5">
        <v>1412836241000</v>
      </c>
      <c r="X213" s="5">
        <v>891559026000</v>
      </c>
      <c r="Y213" s="5">
        <v>165181939000</v>
      </c>
      <c r="Z213" s="5">
        <v>154636682000</v>
      </c>
    </row>
    <row r="215" spans="2:26" ht="15.5" x14ac:dyDescent="0.35">
      <c r="B215" t="s">
        <v>190</v>
      </c>
      <c r="C215" t="s">
        <v>11</v>
      </c>
      <c r="D215" s="5">
        <v>24740000000</v>
      </c>
      <c r="E215" s="5">
        <v>24740000000</v>
      </c>
      <c r="F215" s="5">
        <v>24740000000</v>
      </c>
      <c r="G215" s="5">
        <v>24740000000</v>
      </c>
      <c r="I215" s="5">
        <v>24740000000</v>
      </c>
      <c r="J215" s="5">
        <v>24740000000</v>
      </c>
      <c r="K215" s="5">
        <v>24740000000</v>
      </c>
      <c r="L215" s="5">
        <v>24740000000</v>
      </c>
      <c r="M215" s="5">
        <v>22750000000</v>
      </c>
      <c r="N215" s="5">
        <v>21340000000</v>
      </c>
      <c r="O215" s="5">
        <v>21340000000</v>
      </c>
      <c r="P215" s="5">
        <v>21340000000</v>
      </c>
      <c r="Q215" s="5">
        <v>17910000000</v>
      </c>
      <c r="R215" s="5">
        <v>15330000000</v>
      </c>
      <c r="S215" s="5">
        <v>11480000000</v>
      </c>
      <c r="T215" s="5">
        <v>7450000000</v>
      </c>
      <c r="U215" s="5">
        <v>7450000000</v>
      </c>
      <c r="V215" s="5">
        <v>3620000000</v>
      </c>
      <c r="W215" s="5">
        <v>3620000000</v>
      </c>
      <c r="X215" s="5">
        <v>3430000000</v>
      </c>
      <c r="Y215" s="5">
        <v>3420000000</v>
      </c>
      <c r="Z215" s="5">
        <v>2350000000</v>
      </c>
    </row>
    <row r="216" spans="2:26" ht="15.5" x14ac:dyDescent="0.35">
      <c r="C216" t="s">
        <v>191</v>
      </c>
      <c r="D216" s="6">
        <v>0.27</v>
      </c>
      <c r="E216" s="6">
        <v>-21.85</v>
      </c>
      <c r="F216" s="6">
        <v>0.37</v>
      </c>
      <c r="G216" s="6">
        <v>0.65</v>
      </c>
    </row>
    <row r="217" spans="2:26" ht="15.5" x14ac:dyDescent="0.35">
      <c r="C217" t="s">
        <v>192</v>
      </c>
      <c r="D217" s="6">
        <v>637.04</v>
      </c>
      <c r="E217" s="6">
        <v>-10.53</v>
      </c>
      <c r="F217" s="6">
        <v>648.65</v>
      </c>
      <c r="G217" s="6">
        <v>310.77</v>
      </c>
    </row>
    <row r="218" spans="2:26" ht="15.5" x14ac:dyDescent="0.35">
      <c r="C218" t="s">
        <v>59</v>
      </c>
      <c r="D218" s="6">
        <v>13.8</v>
      </c>
      <c r="E218" s="6">
        <v>18.93</v>
      </c>
      <c r="F218" s="6">
        <v>19.579999999999998</v>
      </c>
      <c r="G218" s="6">
        <v>16.690000000000001</v>
      </c>
    </row>
    <row r="219" spans="2:26" ht="15.5" x14ac:dyDescent="0.35">
      <c r="C219" t="s">
        <v>193</v>
      </c>
      <c r="D219" s="5">
        <v>24490000000</v>
      </c>
      <c r="E219" s="5">
        <v>-346940000000</v>
      </c>
      <c r="F219" s="5">
        <v>21200000000</v>
      </c>
      <c r="G219" s="5">
        <v>30880000000</v>
      </c>
    </row>
    <row r="220" spans="2:26" ht="15.5" x14ac:dyDescent="0.35">
      <c r="C220" t="s">
        <v>194</v>
      </c>
      <c r="D220" s="6">
        <v>5.0000000000000001E-4</v>
      </c>
      <c r="E220" s="6">
        <v>-4.1299999999999996E-2</v>
      </c>
      <c r="F220" s="6">
        <v>7.000000000000001E-4</v>
      </c>
      <c r="G220" s="6">
        <v>1.1999999999999999E-3</v>
      </c>
    </row>
    <row r="221" spans="2:26" ht="15.5" x14ac:dyDescent="0.35">
      <c r="C221" t="s">
        <v>195</v>
      </c>
      <c r="D221" s="6">
        <v>2.3E-3</v>
      </c>
      <c r="E221" s="6">
        <v>-0.17949999999999999</v>
      </c>
      <c r="F221" s="6">
        <v>2.5999999999999999E-3</v>
      </c>
      <c r="G221" s="6">
        <v>4.5999999999999999E-3</v>
      </c>
    </row>
    <row r="222" spans="2:26" ht="15.5" x14ac:dyDescent="0.35">
      <c r="C222" t="s">
        <v>196</v>
      </c>
      <c r="D222" s="6">
        <v>4.0000000000000002E-4</v>
      </c>
      <c r="E222" s="6">
        <v>-2.75E-2</v>
      </c>
      <c r="F222" s="6">
        <v>2.0000000000000001E-4</v>
      </c>
      <c r="G222" s="6">
        <v>1E-3</v>
      </c>
    </row>
    <row r="223" spans="2:26" ht="15.5" x14ac:dyDescent="0.35">
      <c r="C223" t="s">
        <v>197</v>
      </c>
    </row>
    <row r="224" spans="2:26" ht="15.5" x14ac:dyDescent="0.35">
      <c r="C224" t="s">
        <v>198</v>
      </c>
      <c r="D224" s="5">
        <v>2948000000000</v>
      </c>
      <c r="E224" s="5">
        <v>3011000000000</v>
      </c>
      <c r="F224" s="5">
        <v>3534000000000</v>
      </c>
      <c r="G224" s="5">
        <v>3503000000000</v>
      </c>
    </row>
    <row r="225" spans="3:26" ht="15.5" x14ac:dyDescent="0.35">
      <c r="C225" t="s">
        <v>199</v>
      </c>
      <c r="D225" s="6">
        <v>1.44</v>
      </c>
      <c r="E225" s="6">
        <v>1.89</v>
      </c>
      <c r="F225" s="6">
        <v>1.68</v>
      </c>
      <c r="G225" s="6">
        <v>1.43</v>
      </c>
    </row>
    <row r="226" spans="3:26" ht="15.5" x14ac:dyDescent="0.35">
      <c r="C226" t="s">
        <v>200</v>
      </c>
      <c r="D226" s="6">
        <v>119.17</v>
      </c>
      <c r="E226" s="6">
        <v>121.72</v>
      </c>
      <c r="F226" s="6">
        <v>142.84</v>
      </c>
      <c r="G226" s="6">
        <v>141.6</v>
      </c>
    </row>
    <row r="227" spans="3:26" ht="15.5" x14ac:dyDescent="0.35">
      <c r="C227" t="s">
        <v>201</v>
      </c>
      <c r="D227" s="6">
        <v>1.49</v>
      </c>
      <c r="E227" s="6">
        <v>1.95</v>
      </c>
      <c r="F227" s="6">
        <v>1.72</v>
      </c>
      <c r="G227" s="6">
        <v>1.46</v>
      </c>
    </row>
    <row r="228" spans="3:26" ht="15.5" x14ac:dyDescent="0.35">
      <c r="C228" t="s">
        <v>202</v>
      </c>
      <c r="D228" s="6">
        <v>115.52</v>
      </c>
      <c r="E228" s="6">
        <v>118.09</v>
      </c>
      <c r="F228" s="6">
        <v>139.63999999999999</v>
      </c>
      <c r="G228" s="6">
        <v>138.74</v>
      </c>
    </row>
    <row r="229" spans="3:26" ht="15.5" x14ac:dyDescent="0.35">
      <c r="C229" t="s">
        <v>203</v>
      </c>
    </row>
    <row r="230" spans="3:26" ht="15.5" x14ac:dyDescent="0.35">
      <c r="C230" t="s">
        <v>204</v>
      </c>
    </row>
    <row r="231" spans="3:26" ht="15.5" x14ac:dyDescent="0.35">
      <c r="C231" t="s">
        <v>205</v>
      </c>
      <c r="D231" s="5">
        <v>2948000000000</v>
      </c>
      <c r="E231" s="5">
        <v>3011000000000</v>
      </c>
      <c r="F231" s="5">
        <v>3534000000000</v>
      </c>
      <c r="G231" s="5">
        <v>3503000000000</v>
      </c>
    </row>
    <row r="232" spans="3:26" ht="15.5" x14ac:dyDescent="0.35">
      <c r="C232" t="s">
        <v>23</v>
      </c>
    </row>
    <row r="233" spans="3:26" ht="15.5" x14ac:dyDescent="0.35">
      <c r="C233" t="s">
        <v>20</v>
      </c>
    </row>
    <row r="234" spans="3:26" ht="15.5" x14ac:dyDescent="0.35">
      <c r="C234" t="s">
        <v>206</v>
      </c>
    </row>
    <row r="235" spans="3:26" ht="15.5" x14ac:dyDescent="0.35">
      <c r="C235" t="s">
        <v>207</v>
      </c>
      <c r="D235" s="5">
        <v>-395000000000</v>
      </c>
      <c r="E235" s="5">
        <v>51000000000</v>
      </c>
      <c r="F235" s="5">
        <v>332000000000</v>
      </c>
      <c r="G235" s="5">
        <v>621000000000</v>
      </c>
    </row>
    <row r="236" spans="3:26" ht="15.5" x14ac:dyDescent="0.35">
      <c r="C236" t="s">
        <v>208</v>
      </c>
      <c r="D236" s="5">
        <v>-1000000000</v>
      </c>
      <c r="E236" s="5">
        <v>-10000000000</v>
      </c>
      <c r="F236" s="5">
        <v>-2000000000</v>
      </c>
      <c r="G236" s="5">
        <v>-8000000000</v>
      </c>
    </row>
    <row r="237" spans="3:26" ht="15.5" x14ac:dyDescent="0.35">
      <c r="C237" t="s">
        <v>12</v>
      </c>
      <c r="D237" s="5">
        <v>-396000000000</v>
      </c>
      <c r="E237" s="5">
        <v>42000000000</v>
      </c>
      <c r="F237" s="5">
        <v>330000000000</v>
      </c>
      <c r="G237" s="5">
        <v>613000000000</v>
      </c>
    </row>
    <row r="238" spans="3:26" ht="15.5" x14ac:dyDescent="0.35">
      <c r="C238" t="s">
        <v>15</v>
      </c>
      <c r="D238" s="6">
        <v>-16.02</v>
      </c>
      <c r="E238" s="6">
        <v>1.68</v>
      </c>
      <c r="F238" s="6">
        <v>13.35</v>
      </c>
      <c r="G238" s="6">
        <v>24.79</v>
      </c>
    </row>
    <row r="239" spans="3:26" ht="15.5" x14ac:dyDescent="0.35">
      <c r="C239" t="s">
        <v>44</v>
      </c>
      <c r="I239" s="6">
        <v>-20.149999999999999</v>
      </c>
      <c r="J239" s="6">
        <v>2.06</v>
      </c>
      <c r="K239" s="6">
        <v>0.98</v>
      </c>
      <c r="L239" s="6">
        <v>0.46</v>
      </c>
      <c r="M239" s="6">
        <v>-133.9</v>
      </c>
      <c r="N239" s="6">
        <v>1.46</v>
      </c>
      <c r="O239" s="6">
        <v>2.39</v>
      </c>
      <c r="P239" s="6">
        <v>9.57</v>
      </c>
      <c r="Q239" s="6">
        <v>7.84</v>
      </c>
      <c r="R239" s="6">
        <v>6.72</v>
      </c>
      <c r="S239" s="6">
        <v>7.01</v>
      </c>
      <c r="T239" s="6">
        <v>8.32</v>
      </c>
      <c r="U239" s="6">
        <v>7.04</v>
      </c>
      <c r="V239" s="6">
        <v>9.1300000000000008</v>
      </c>
      <c r="W239" s="6">
        <v>9.08</v>
      </c>
      <c r="X239" s="6">
        <v>4.09</v>
      </c>
      <c r="Y239" s="6">
        <v>0.64</v>
      </c>
      <c r="Z239" s="6">
        <v>-1.63</v>
      </c>
    </row>
    <row r="240" spans="3:26" ht="15.5" x14ac:dyDescent="0.35">
      <c r="C240" t="s">
        <v>58</v>
      </c>
      <c r="I240" s="6">
        <v>-11.41</v>
      </c>
      <c r="J240" s="6">
        <v>112.62</v>
      </c>
      <c r="K240" s="6">
        <v>316.33</v>
      </c>
      <c r="L240" s="6">
        <v>878.26</v>
      </c>
      <c r="M240" s="6">
        <v>-13.52</v>
      </c>
      <c r="N240" s="6">
        <v>708.9</v>
      </c>
      <c r="O240" s="6">
        <v>82.85</v>
      </c>
      <c r="P240" s="6">
        <v>32.39</v>
      </c>
      <c r="Q240" s="6">
        <v>66.959999999999994</v>
      </c>
      <c r="R240" s="6">
        <v>56.99</v>
      </c>
      <c r="S240" s="6">
        <v>13.55</v>
      </c>
      <c r="T240" s="6">
        <v>12.02</v>
      </c>
      <c r="U240" s="6">
        <v>16.34</v>
      </c>
      <c r="V240" s="6">
        <v>15.44</v>
      </c>
      <c r="W240" s="6">
        <v>12.44</v>
      </c>
      <c r="X240" s="6">
        <v>38.880000000000003</v>
      </c>
      <c r="Y240" s="6">
        <v>212.5</v>
      </c>
      <c r="Z240" s="6">
        <v>-114.11</v>
      </c>
    </row>
    <row r="241" spans="3:26" ht="15.5" x14ac:dyDescent="0.35">
      <c r="C241" t="s">
        <v>61</v>
      </c>
      <c r="I241" s="6">
        <v>4.78</v>
      </c>
      <c r="J241" s="6">
        <v>5.49</v>
      </c>
      <c r="K241" s="6">
        <v>8.61</v>
      </c>
      <c r="L241" s="6">
        <v>9.6999999999999993</v>
      </c>
      <c r="M241" s="6">
        <v>24.99</v>
      </c>
      <c r="N241" s="6">
        <v>11.44</v>
      </c>
      <c r="O241" s="6">
        <v>2.06</v>
      </c>
      <c r="P241" s="6">
        <v>3.98</v>
      </c>
      <c r="Q241" s="6">
        <v>7.51</v>
      </c>
      <c r="R241" s="6">
        <v>6.08</v>
      </c>
      <c r="S241" s="6">
        <v>1.39</v>
      </c>
      <c r="T241" s="6">
        <v>1.25</v>
      </c>
      <c r="U241" s="6">
        <v>2.04</v>
      </c>
      <c r="V241" s="6">
        <v>1.61</v>
      </c>
      <c r="W241" s="6">
        <v>1.18</v>
      </c>
      <c r="X241" s="6">
        <v>1.49</v>
      </c>
      <c r="Y241" s="6">
        <v>1.31</v>
      </c>
      <c r="Z241" s="6">
        <v>1.31</v>
      </c>
    </row>
    <row r="242" spans="3:26" ht="15.5" x14ac:dyDescent="0.35">
      <c r="C242" t="s">
        <v>209</v>
      </c>
      <c r="I242" s="5">
        <v>-255450000000</v>
      </c>
      <c r="J242" s="5">
        <v>118270000000</v>
      </c>
      <c r="K242" s="5">
        <v>184510000000</v>
      </c>
      <c r="L242" s="5">
        <v>149930000000</v>
      </c>
      <c r="M242" s="5">
        <v>-3277670000000</v>
      </c>
      <c r="N242" s="5">
        <v>80610000000</v>
      </c>
      <c r="O242" s="5">
        <v>85410000000</v>
      </c>
      <c r="P242" s="5">
        <v>305660000000</v>
      </c>
    </row>
    <row r="243" spans="3:26" ht="15.5" x14ac:dyDescent="0.35">
      <c r="C243" t="s">
        <v>210</v>
      </c>
      <c r="I243" s="6">
        <v>-3.8100000000000002E-2</v>
      </c>
      <c r="J243" s="6">
        <v>3.9000000000000003E-3</v>
      </c>
      <c r="K243" s="6">
        <v>2E-3</v>
      </c>
      <c r="L243" s="6">
        <v>8.0000000000000004E-4</v>
      </c>
      <c r="M243" s="6">
        <v>-0.18059999999999998</v>
      </c>
      <c r="N243" s="6">
        <v>1.1000000000000001E-3</v>
      </c>
      <c r="O243" s="6">
        <v>1.9E-3</v>
      </c>
      <c r="P243" s="6">
        <v>8.8000000000000005E-3</v>
      </c>
      <c r="Q243" s="6">
        <v>8.6E-3</v>
      </c>
      <c r="R243" s="6">
        <v>9.1000000000000004E-3</v>
      </c>
      <c r="S243" s="6">
        <v>9.5999999999999992E-3</v>
      </c>
      <c r="T243" s="6">
        <v>9.7000000000000003E-3</v>
      </c>
      <c r="U243" s="6">
        <v>1.0200000000000001E-2</v>
      </c>
      <c r="V243" s="6">
        <v>8.199999999999999E-3</v>
      </c>
      <c r="W243" s="6">
        <v>9.3999999999999986E-3</v>
      </c>
      <c r="X243" s="6">
        <v>4.5999999999999999E-3</v>
      </c>
      <c r="Y243" s="6">
        <v>7.000000000000001E-4</v>
      </c>
      <c r="Z243" s="6">
        <v>-1.5E-3</v>
      </c>
    </row>
    <row r="244" spans="3:26" ht="15.5" x14ac:dyDescent="0.35">
      <c r="C244" t="s">
        <v>211</v>
      </c>
      <c r="I244" s="6">
        <v>-0.1656</v>
      </c>
      <c r="J244" s="6">
        <v>1.47E-2</v>
      </c>
      <c r="K244" s="6">
        <v>7.0999999999999995E-3</v>
      </c>
      <c r="L244" s="6">
        <v>3.4000000000000002E-3</v>
      </c>
      <c r="M244" s="6">
        <v>-1.2393000000000001</v>
      </c>
      <c r="N244" s="6">
        <v>7.3000000000000001E-3</v>
      </c>
      <c r="O244" s="6">
        <v>1.1399999999999999E-2</v>
      </c>
      <c r="P244" s="6">
        <v>4.6199999999999998E-2</v>
      </c>
      <c r="Q244" s="6">
        <v>4.5199999999999997E-2</v>
      </c>
      <c r="R244" s="6">
        <v>5.3200000000000004E-2</v>
      </c>
      <c r="S244" s="6">
        <v>5.9500000000000004E-2</v>
      </c>
      <c r="T244" s="6">
        <v>6.8600000000000008E-2</v>
      </c>
      <c r="U244" s="6">
        <v>6.2699999999999992E-2</v>
      </c>
      <c r="V244" s="6">
        <v>8.8800000000000004E-2</v>
      </c>
      <c r="W244" s="6">
        <v>9.4499999999999987E-2</v>
      </c>
      <c r="X244" s="6">
        <v>5.04E-2</v>
      </c>
      <c r="Y244" s="6">
        <v>6.3E-3</v>
      </c>
      <c r="Z244" s="6">
        <v>-1.6500000000000001E-2</v>
      </c>
    </row>
    <row r="245" spans="3:26" ht="15.5" x14ac:dyDescent="0.35">
      <c r="C245" t="s">
        <v>212</v>
      </c>
      <c r="I245" s="6">
        <v>-2.5099999999999997E-2</v>
      </c>
      <c r="J245" s="6">
        <v>4.0999999999999995E-3</v>
      </c>
      <c r="K245" s="6">
        <v>9.3999999999999986E-3</v>
      </c>
      <c r="L245" s="6">
        <v>7.0999999999999995E-3</v>
      </c>
      <c r="M245" s="6">
        <v>-0.1472</v>
      </c>
      <c r="N245" s="6">
        <v>2.0999999999999999E-3</v>
      </c>
      <c r="O245" s="6">
        <v>2.8000000000000004E-3</v>
      </c>
      <c r="P245" s="6">
        <v>1.47E-2</v>
      </c>
      <c r="Q245" s="6">
        <v>1.2800000000000001E-2</v>
      </c>
      <c r="R245" s="6">
        <v>1.3000000000000001E-2</v>
      </c>
      <c r="S245" s="6">
        <v>1.3000000000000001E-2</v>
      </c>
      <c r="T245" s="6">
        <v>1.41E-2</v>
      </c>
      <c r="U245" s="6">
        <v>1.4499999999999999E-2</v>
      </c>
      <c r="V245" s="6">
        <v>1.3300000000000001E-2</v>
      </c>
      <c r="W245" s="6">
        <v>1.29E-2</v>
      </c>
      <c r="X245" s="6">
        <v>9.0000000000000011E-3</v>
      </c>
      <c r="Y245" s="6">
        <v>4.0000000000000001E-3</v>
      </c>
      <c r="Z245" s="6">
        <v>-3.4000000000000002E-3</v>
      </c>
    </row>
    <row r="246" spans="3:26" ht="15.5" x14ac:dyDescent="0.35">
      <c r="C246" t="s">
        <v>213</v>
      </c>
    </row>
    <row r="247" spans="3:26" ht="15.5" x14ac:dyDescent="0.35">
      <c r="C247" t="s">
        <v>55</v>
      </c>
      <c r="I247" s="6">
        <v>1.89</v>
      </c>
      <c r="J247" s="6">
        <v>1.66</v>
      </c>
      <c r="K247" s="6">
        <v>2.2400000000000002</v>
      </c>
      <c r="L247" s="6">
        <v>2.95</v>
      </c>
      <c r="M247" s="6">
        <v>16.75</v>
      </c>
      <c r="N247" s="6">
        <v>5.15</v>
      </c>
      <c r="O247" s="6">
        <v>0.94</v>
      </c>
      <c r="P247" s="6">
        <v>1.5</v>
      </c>
      <c r="Q247" s="6">
        <v>3.02</v>
      </c>
      <c r="R247" s="6">
        <v>3.03</v>
      </c>
      <c r="S247" s="6">
        <v>0.81</v>
      </c>
      <c r="T247" s="6">
        <v>0.82</v>
      </c>
      <c r="U247" s="6">
        <v>1.02</v>
      </c>
      <c r="V247" s="6">
        <v>1.37</v>
      </c>
      <c r="W247" s="6">
        <v>1.18</v>
      </c>
      <c r="X247" s="6">
        <v>1.96</v>
      </c>
      <c r="Y247" s="6">
        <v>1.34</v>
      </c>
      <c r="Z247" s="6">
        <v>1.89</v>
      </c>
    </row>
    <row r="248" spans="3:26" ht="15.5" x14ac:dyDescent="0.35">
      <c r="C248" t="s">
        <v>52</v>
      </c>
      <c r="I248" s="6">
        <v>121.72</v>
      </c>
      <c r="J248" s="6">
        <v>139.58000000000001</v>
      </c>
      <c r="K248" s="6">
        <v>138.25</v>
      </c>
      <c r="L248" s="6">
        <v>136.99</v>
      </c>
      <c r="M248" s="6">
        <v>108.05</v>
      </c>
      <c r="N248" s="6">
        <v>200.89</v>
      </c>
      <c r="O248" s="6">
        <v>209.98</v>
      </c>
      <c r="P248" s="6">
        <v>207.29</v>
      </c>
      <c r="Q248" s="6">
        <v>173.69</v>
      </c>
      <c r="R248" s="6">
        <v>126.34</v>
      </c>
      <c r="S248" s="6">
        <v>117.81</v>
      </c>
      <c r="T248" s="6">
        <v>121.33</v>
      </c>
      <c r="U248" s="6">
        <v>112.32</v>
      </c>
      <c r="V248" s="6">
        <v>102.8</v>
      </c>
      <c r="W248" s="6">
        <v>96.08</v>
      </c>
      <c r="X248" s="6">
        <v>81.12</v>
      </c>
      <c r="Y248" s="6">
        <v>101.78</v>
      </c>
      <c r="Z248" s="6">
        <v>98.61</v>
      </c>
    </row>
    <row r="249" spans="3:26" ht="15.5" x14ac:dyDescent="0.35">
      <c r="C249" t="s">
        <v>214</v>
      </c>
      <c r="I249" s="6">
        <v>1.95</v>
      </c>
      <c r="J249" s="6">
        <v>1.69</v>
      </c>
      <c r="K249" s="6">
        <v>2.27</v>
      </c>
      <c r="L249" s="6">
        <v>2.96</v>
      </c>
      <c r="M249" s="6">
        <v>16.79</v>
      </c>
      <c r="N249" s="6">
        <v>5.15</v>
      </c>
      <c r="O249" s="6">
        <v>0.94</v>
      </c>
      <c r="P249" s="6">
        <v>1.5</v>
      </c>
      <c r="Q249" s="6">
        <v>3.02</v>
      </c>
      <c r="R249" s="6">
        <v>3.03</v>
      </c>
      <c r="S249" s="6">
        <v>0.81</v>
      </c>
      <c r="T249" s="6">
        <v>0.82</v>
      </c>
      <c r="U249" s="6">
        <v>1.02</v>
      </c>
      <c r="V249" s="6">
        <v>1.37</v>
      </c>
      <c r="W249" s="6">
        <v>1.18</v>
      </c>
      <c r="X249" s="6">
        <v>1.96</v>
      </c>
      <c r="Y249" s="6">
        <v>1.34</v>
      </c>
      <c r="Z249" s="6">
        <v>1.89</v>
      </c>
    </row>
    <row r="250" spans="3:26" ht="15.5" x14ac:dyDescent="0.35">
      <c r="C250" t="s">
        <v>215</v>
      </c>
      <c r="I250" s="6">
        <v>118.09</v>
      </c>
      <c r="J250" s="6">
        <v>137.08000000000001</v>
      </c>
      <c r="K250" s="6">
        <v>136.38999999999999</v>
      </c>
      <c r="L250" s="6">
        <v>136.33000000000001</v>
      </c>
      <c r="M250" s="6">
        <v>107.79</v>
      </c>
      <c r="N250" s="6">
        <v>200.89</v>
      </c>
      <c r="O250" s="6">
        <v>209.98</v>
      </c>
      <c r="P250" s="6">
        <v>207.29</v>
      </c>
      <c r="Q250" s="6">
        <v>173.69</v>
      </c>
      <c r="R250" s="6">
        <v>126.34</v>
      </c>
      <c r="S250" s="6">
        <v>117.81</v>
      </c>
      <c r="T250" s="6">
        <v>121.33</v>
      </c>
      <c r="U250" s="6">
        <v>112.32</v>
      </c>
      <c r="V250" s="6">
        <v>102.8</v>
      </c>
      <c r="W250" s="6">
        <v>96.08</v>
      </c>
      <c r="X250" s="6">
        <v>81.12</v>
      </c>
      <c r="Y250" s="6">
        <v>101.78</v>
      </c>
      <c r="Z250" s="6">
        <v>98.61</v>
      </c>
    </row>
    <row r="251" spans="3:26" ht="15.5" x14ac:dyDescent="0.35">
      <c r="C251" t="s">
        <v>216</v>
      </c>
    </row>
    <row r="252" spans="3:26" ht="15.5" x14ac:dyDescent="0.35">
      <c r="C252" t="s">
        <v>217</v>
      </c>
    </row>
    <row r="253" spans="3:26" ht="15.5" x14ac:dyDescent="0.35">
      <c r="C253" t="s">
        <v>25</v>
      </c>
    </row>
    <row r="254" spans="3:26" ht="15.5" x14ac:dyDescent="0.35">
      <c r="C254" t="s">
        <v>22</v>
      </c>
    </row>
    <row r="255" spans="3:26" ht="15.5" x14ac:dyDescent="0.35">
      <c r="C255" t="s">
        <v>218</v>
      </c>
    </row>
    <row r="256" spans="3:26" ht="15.5" x14ac:dyDescent="0.35">
      <c r="C256" t="s">
        <v>219</v>
      </c>
      <c r="I256" s="5">
        <v>391000000000</v>
      </c>
      <c r="J256" s="5">
        <v>497000000000</v>
      </c>
      <c r="K256" s="5">
        <v>-885000000000</v>
      </c>
      <c r="L256" s="5">
        <v>95000000000</v>
      </c>
      <c r="M256" s="5">
        <v>-1140000000000</v>
      </c>
      <c r="N256" s="5">
        <v>763000000000</v>
      </c>
      <c r="O256" s="5">
        <v>-2623000000000</v>
      </c>
      <c r="P256" s="5">
        <v>2694000000000</v>
      </c>
      <c r="Q256" s="5">
        <v>-783000000000</v>
      </c>
      <c r="R256" s="5">
        <v>607000000000</v>
      </c>
      <c r="S256" s="5">
        <v>146000000000</v>
      </c>
      <c r="T256" s="5">
        <v>242000000000</v>
      </c>
      <c r="U256" s="5">
        <v>-290000000000</v>
      </c>
      <c r="V256" s="5">
        <v>-44000000000</v>
      </c>
      <c r="W256" s="5">
        <v>514000000000</v>
      </c>
      <c r="X256" s="5">
        <v>-18000000000</v>
      </c>
      <c r="Y256" s="5">
        <v>386000000000</v>
      </c>
      <c r="Z256" s="5">
        <v>-478000000000</v>
      </c>
    </row>
    <row r="257" spans="2:26" ht="15.5" x14ac:dyDescent="0.35">
      <c r="C257" t="s">
        <v>220</v>
      </c>
      <c r="I257" s="5">
        <v>-23000000000</v>
      </c>
      <c r="J257" s="5">
        <v>-26000000000</v>
      </c>
      <c r="K257" s="5">
        <v>-9000000000</v>
      </c>
      <c r="L257" s="5">
        <v>-125000000000</v>
      </c>
      <c r="M257" s="5">
        <v>-39000000000</v>
      </c>
      <c r="N257" s="5">
        <v>-13000000000</v>
      </c>
      <c r="O257" s="5">
        <v>-17000000000</v>
      </c>
      <c r="P257" s="5">
        <v>-9000000000</v>
      </c>
      <c r="Q257" s="5">
        <v>-35000000000</v>
      </c>
      <c r="R257" s="5">
        <v>-17000000000</v>
      </c>
      <c r="S257" s="5">
        <v>-195000000000</v>
      </c>
      <c r="T257" s="5">
        <v>-28000000000</v>
      </c>
      <c r="U257" s="5">
        <v>-24000000000</v>
      </c>
      <c r="V257" s="5">
        <v>-4000000000</v>
      </c>
      <c r="W257" s="5">
        <v>-3000000000</v>
      </c>
      <c r="X257" s="5">
        <v>-8000000000</v>
      </c>
      <c r="Y257" s="5">
        <v>-2000000000</v>
      </c>
      <c r="Z257" s="5">
        <v>-5000000000</v>
      </c>
    </row>
    <row r="258" spans="2:26" ht="15.5" x14ac:dyDescent="0.35">
      <c r="C258" t="s">
        <v>14</v>
      </c>
      <c r="I258" s="5">
        <v>368000000000</v>
      </c>
      <c r="J258" s="5">
        <v>471000000000</v>
      </c>
      <c r="K258" s="5">
        <v>-894000000000</v>
      </c>
      <c r="L258" s="5">
        <v>-30000000000</v>
      </c>
      <c r="M258" s="5">
        <v>-1179000000000</v>
      </c>
      <c r="N258" s="5">
        <v>751000000000</v>
      </c>
      <c r="O258" s="5">
        <v>-2640000000000</v>
      </c>
      <c r="P258" s="5">
        <v>2684000000000</v>
      </c>
      <c r="Q258" s="5">
        <v>-818000000000</v>
      </c>
      <c r="R258" s="5">
        <v>590000000000</v>
      </c>
      <c r="S258" s="5">
        <v>-49000000000</v>
      </c>
      <c r="T258" s="5">
        <v>214000000000</v>
      </c>
      <c r="U258" s="5">
        <v>-314000000000</v>
      </c>
      <c r="V258" s="5">
        <v>-47000000000</v>
      </c>
      <c r="W258" s="5">
        <v>511000000000</v>
      </c>
      <c r="X258" s="5">
        <v>-25000000000</v>
      </c>
      <c r="Y258" s="5">
        <v>384000000000</v>
      </c>
      <c r="Z258" s="5">
        <v>-483000000000</v>
      </c>
    </row>
    <row r="259" spans="2:26" ht="15.5" x14ac:dyDescent="0.35">
      <c r="C259" t="s">
        <v>16</v>
      </c>
      <c r="I259" s="6">
        <v>14.87</v>
      </c>
      <c r="J259" s="6">
        <v>19.04</v>
      </c>
      <c r="K259" s="6">
        <v>-36.130000000000003</v>
      </c>
      <c r="L259" s="6">
        <v>-1.21</v>
      </c>
      <c r="M259" s="6">
        <v>-51.83</v>
      </c>
      <c r="N259" s="6">
        <v>35.159999999999997</v>
      </c>
      <c r="O259" s="6">
        <v>-123.68</v>
      </c>
      <c r="P259" s="6">
        <v>125.77</v>
      </c>
      <c r="Q259" s="6">
        <v>-45.64</v>
      </c>
      <c r="R259" s="6">
        <v>38.49</v>
      </c>
      <c r="S259" s="6">
        <v>-4.2699999999999996</v>
      </c>
      <c r="T259" s="6">
        <v>28.78</v>
      </c>
      <c r="U259" s="6">
        <v>-42.11</v>
      </c>
      <c r="V259" s="6">
        <v>-13.05</v>
      </c>
      <c r="W259" s="6">
        <v>141.13999999999999</v>
      </c>
      <c r="X259" s="6">
        <v>-7.4</v>
      </c>
      <c r="Y259" s="6">
        <v>112.47</v>
      </c>
      <c r="Z259" s="6">
        <v>-205.59</v>
      </c>
    </row>
    <row r="261" spans="2:26" ht="15.5" x14ac:dyDescent="0.35">
      <c r="B261" t="s">
        <v>221</v>
      </c>
      <c r="C261" t="s">
        <v>222</v>
      </c>
      <c r="D261" s="5">
        <v>7000000000</v>
      </c>
      <c r="E261" s="5">
        <v>-541000000000</v>
      </c>
      <c r="F261" s="5">
        <v>9000000000</v>
      </c>
      <c r="G261" s="5">
        <v>16000000000</v>
      </c>
      <c r="H261" s="5">
        <v>27000000000</v>
      </c>
      <c r="I261" s="5">
        <v>-499000000000</v>
      </c>
      <c r="J261" s="5">
        <v>51000000000</v>
      </c>
      <c r="K261" s="5">
        <v>24000000000</v>
      </c>
      <c r="L261" s="5">
        <v>11000000000</v>
      </c>
      <c r="M261" s="5">
        <v>-3046000000000</v>
      </c>
      <c r="N261" s="5">
        <v>31000000000</v>
      </c>
      <c r="O261" s="5">
        <v>51000000000</v>
      </c>
      <c r="P261" s="5">
        <v>204000000000</v>
      </c>
      <c r="Q261" s="5">
        <v>140000000000</v>
      </c>
    </row>
    <row r="262" spans="2:26" ht="15.5" x14ac:dyDescent="0.35">
      <c r="C262" t="s">
        <v>223</v>
      </c>
      <c r="H262" s="5">
        <v>-509000000000</v>
      </c>
      <c r="I262" s="5">
        <v>-499000000000</v>
      </c>
      <c r="J262" s="5">
        <v>51000000000</v>
      </c>
      <c r="K262" s="5">
        <v>24000000000</v>
      </c>
      <c r="L262" s="5">
        <v>11000000000</v>
      </c>
      <c r="M262" s="5">
        <v>-3046000000000</v>
      </c>
      <c r="N262" s="5">
        <v>31000000000</v>
      </c>
      <c r="O262" s="5">
        <v>51000000000</v>
      </c>
      <c r="P262" s="5">
        <v>204000000000</v>
      </c>
      <c r="Q262" s="5">
        <v>140000000000</v>
      </c>
    </row>
    <row r="263" spans="2:26" ht="15.5" x14ac:dyDescent="0.35">
      <c r="C263" t="s">
        <v>224</v>
      </c>
      <c r="P263" s="6">
        <v>1.91</v>
      </c>
      <c r="Q263" s="6">
        <v>2.89</v>
      </c>
    </row>
    <row r="264" spans="2:26" ht="15.5" x14ac:dyDescent="0.35">
      <c r="C264" t="s">
        <v>63</v>
      </c>
      <c r="P264" s="6">
        <v>0.23180000000000001</v>
      </c>
      <c r="Q264" s="6">
        <v>0.50929999999999997</v>
      </c>
    </row>
    <row r="265" spans="2:26" ht="15.5" x14ac:dyDescent="0.35">
      <c r="C265" t="s">
        <v>225</v>
      </c>
      <c r="P265" s="6">
        <v>6.1999999999999998E-3</v>
      </c>
      <c r="Q265" s="6">
        <v>6.8000000000000005E-3</v>
      </c>
    </row>
    <row r="266" spans="2:26" ht="15.5" x14ac:dyDescent="0.35">
      <c r="C266" t="s">
        <v>43</v>
      </c>
      <c r="D266" s="6">
        <v>0.27</v>
      </c>
      <c r="E266" s="6">
        <v>-21.85</v>
      </c>
      <c r="F266" s="6">
        <v>0.37</v>
      </c>
      <c r="G266" s="6">
        <v>0.65</v>
      </c>
      <c r="H266" s="6">
        <v>1.1000000000000001</v>
      </c>
      <c r="I266" s="6">
        <v>-20.149999999999999</v>
      </c>
      <c r="J266" s="6">
        <v>2.06</v>
      </c>
      <c r="K266" s="6">
        <v>0.98</v>
      </c>
      <c r="L266" s="6">
        <v>0.46</v>
      </c>
      <c r="M266" s="6">
        <v>-123.11</v>
      </c>
      <c r="N266" s="6">
        <v>1.26</v>
      </c>
      <c r="O266" s="6">
        <v>2.06</v>
      </c>
      <c r="P266" s="6">
        <v>8.25</v>
      </c>
      <c r="Q266" s="6">
        <v>5.68</v>
      </c>
    </row>
    <row r="267" spans="2:26" ht="15.5" x14ac:dyDescent="0.35">
      <c r="C267" t="s">
        <v>226</v>
      </c>
      <c r="H267" s="6">
        <v>-20.56</v>
      </c>
      <c r="I267" s="6">
        <v>-20.149999999999999</v>
      </c>
      <c r="J267" s="6">
        <v>2.06</v>
      </c>
      <c r="K267" s="6">
        <v>0.98</v>
      </c>
      <c r="L267" s="6">
        <v>0.46</v>
      </c>
      <c r="M267" s="6">
        <v>-123.11</v>
      </c>
      <c r="N267" s="6">
        <v>1.26</v>
      </c>
      <c r="O267" s="6">
        <v>2.06</v>
      </c>
      <c r="P267" s="6">
        <v>8.25</v>
      </c>
      <c r="Q267" s="6">
        <v>5.68</v>
      </c>
    </row>
    <row r="268" spans="2:26" ht="15.5" x14ac:dyDescent="0.35">
      <c r="C268" t="s">
        <v>65</v>
      </c>
      <c r="P268" s="6">
        <v>1.91</v>
      </c>
      <c r="Q268" s="6">
        <v>2.89</v>
      </c>
    </row>
    <row r="269" spans="2:26" ht="15.5" x14ac:dyDescent="0.35">
      <c r="C269" t="s">
        <v>227</v>
      </c>
      <c r="P269" s="6">
        <v>0.23180000000000001</v>
      </c>
      <c r="Q269" s="6">
        <v>0.50929999999999997</v>
      </c>
    </row>
    <row r="270" spans="2:26" ht="15.5" x14ac:dyDescent="0.35">
      <c r="C270" t="s">
        <v>228</v>
      </c>
      <c r="P270" s="6">
        <v>6.1999999999999998E-3</v>
      </c>
      <c r="Q270" s="6">
        <v>6.8000000000000005E-3</v>
      </c>
    </row>
    <row r="271" spans="2:26" ht="15.5" x14ac:dyDescent="0.35">
      <c r="C271" t="s">
        <v>229</v>
      </c>
      <c r="D271" s="5">
        <v>308000000000</v>
      </c>
      <c r="E271" s="5">
        <v>301000000000</v>
      </c>
      <c r="F271" s="5">
        <v>303000000000</v>
      </c>
      <c r="G271" s="5">
        <v>299000000000</v>
      </c>
      <c r="H271" s="5">
        <v>1233000000000</v>
      </c>
      <c r="I271" s="5">
        <v>1190000000000</v>
      </c>
      <c r="J271" s="5">
        <v>1045000000000</v>
      </c>
      <c r="K271" s="5">
        <v>891000000000</v>
      </c>
      <c r="L271" s="5">
        <v>1030000000000</v>
      </c>
      <c r="M271" s="5">
        <v>1647000000000</v>
      </c>
      <c r="N271" s="5">
        <v>1932000000000</v>
      </c>
      <c r="O271" s="5">
        <v>2055000000000</v>
      </c>
      <c r="P271" s="5">
        <v>1664000000000</v>
      </c>
      <c r="Q271" s="5">
        <v>1252000000000</v>
      </c>
    </row>
    <row r="272" spans="2:26" ht="15.5" x14ac:dyDescent="0.35">
      <c r="C272" t="s">
        <v>230</v>
      </c>
      <c r="H272" s="5">
        <v>1212000000000</v>
      </c>
      <c r="I272" s="5">
        <v>1190000000000</v>
      </c>
      <c r="J272" s="5">
        <v>1045000000000</v>
      </c>
      <c r="K272" s="5">
        <v>891000000000</v>
      </c>
      <c r="L272" s="5">
        <v>1030000000000</v>
      </c>
      <c r="M272" s="5">
        <v>1647000000000</v>
      </c>
      <c r="N272" s="5">
        <v>1932000000000</v>
      </c>
      <c r="O272" s="5">
        <v>2055000000000</v>
      </c>
      <c r="P272" s="5">
        <v>1664000000000</v>
      </c>
      <c r="Q272" s="5">
        <v>1252000000000</v>
      </c>
    </row>
    <row r="273" spans="3:17" ht="15.5" x14ac:dyDescent="0.35">
      <c r="C273" t="s">
        <v>231</v>
      </c>
      <c r="P273" s="6">
        <v>1.91</v>
      </c>
      <c r="Q273" s="6">
        <v>2.89</v>
      </c>
    </row>
    <row r="274" spans="3:17" ht="15.5" x14ac:dyDescent="0.35">
      <c r="C274" t="s">
        <v>232</v>
      </c>
      <c r="P274" s="6">
        <v>0.23180000000000001</v>
      </c>
      <c r="Q274" s="6">
        <v>0.50929999999999997</v>
      </c>
    </row>
    <row r="275" spans="3:17" ht="15.5" x14ac:dyDescent="0.35">
      <c r="C275" t="s">
        <v>233</v>
      </c>
      <c r="P275" s="6">
        <v>6.1999999999999998E-3</v>
      </c>
      <c r="Q275" s="6">
        <v>6.8000000000000005E-3</v>
      </c>
    </row>
    <row r="276" spans="3:17" ht="15.5" x14ac:dyDescent="0.35">
      <c r="C276" t="s">
        <v>234</v>
      </c>
      <c r="I276" s="6">
        <v>140.26</v>
      </c>
    </row>
    <row r="277" spans="3:17" ht="15.5" x14ac:dyDescent="0.35">
      <c r="C277" t="s">
        <v>235</v>
      </c>
      <c r="I277" s="6">
        <v>-7.49</v>
      </c>
    </row>
    <row r="278" spans="3:17" ht="15.5" x14ac:dyDescent="0.35">
      <c r="C278" t="s">
        <v>236</v>
      </c>
      <c r="I278" s="6">
        <v>7.42</v>
      </c>
    </row>
    <row r="279" spans="3:17" ht="15.5" x14ac:dyDescent="0.35">
      <c r="C279" t="s">
        <v>237</v>
      </c>
      <c r="I279" s="6">
        <v>-0.13350000000000001</v>
      </c>
    </row>
    <row r="280" spans="3:17" ht="15.5" x14ac:dyDescent="0.35">
      <c r="C280" t="s">
        <v>238</v>
      </c>
      <c r="I280" s="6">
        <v>3.14</v>
      </c>
    </row>
    <row r="281" spans="3:17" ht="15.5" x14ac:dyDescent="0.35">
      <c r="C281" t="s">
        <v>239</v>
      </c>
      <c r="I281" s="6">
        <v>1.29</v>
      </c>
    </row>
    <row r="282" spans="3:17" ht="15.5" x14ac:dyDescent="0.35">
      <c r="C282" t="s">
        <v>240</v>
      </c>
      <c r="I282" s="6">
        <v>6.25</v>
      </c>
    </row>
    <row r="283" spans="3:17" ht="15.5" x14ac:dyDescent="0.35">
      <c r="C283" t="s">
        <v>241</v>
      </c>
      <c r="I283" s="6">
        <v>6.47</v>
      </c>
    </row>
    <row r="284" spans="3:17" ht="15.5" x14ac:dyDescent="0.35">
      <c r="C284" t="s">
        <v>242</v>
      </c>
      <c r="I284" s="6">
        <v>-12.25</v>
      </c>
    </row>
    <row r="285" spans="3:17" ht="15.5" x14ac:dyDescent="0.35">
      <c r="C285" t="s">
        <v>243</v>
      </c>
      <c r="I285" s="5">
        <v>-14</v>
      </c>
    </row>
    <row r="286" spans="3:17" ht="15.5" x14ac:dyDescent="0.35">
      <c r="C286" t="s">
        <v>245</v>
      </c>
      <c r="I286" s="6">
        <v>-0.03</v>
      </c>
    </row>
    <row r="287" spans="3:17" ht="15.5" x14ac:dyDescent="0.35">
      <c r="C287" t="s">
        <v>246</v>
      </c>
      <c r="I287" s="6">
        <v>-20.56</v>
      </c>
    </row>
    <row r="288" spans="3:17" ht="15.5" x14ac:dyDescent="0.35">
      <c r="C288" t="s">
        <v>247</v>
      </c>
      <c r="I288" s="6">
        <v>1.1000000000000001</v>
      </c>
    </row>
    <row r="289" spans="3:9" ht="15.5" x14ac:dyDescent="0.35">
      <c r="C289" t="s">
        <v>248</v>
      </c>
      <c r="I289" s="6">
        <v>48.98</v>
      </c>
    </row>
    <row r="290" spans="3:9" ht="15.5" x14ac:dyDescent="0.35">
      <c r="C290" t="s">
        <v>249</v>
      </c>
      <c r="D290" s="6">
        <v>0.65</v>
      </c>
    </row>
    <row r="291" spans="3:9" ht="15.5" x14ac:dyDescent="0.35">
      <c r="C291" t="s">
        <v>250</v>
      </c>
      <c r="I291" s="6">
        <v>119.17</v>
      </c>
    </row>
    <row r="292" spans="3:9" ht="15.5" x14ac:dyDescent="0.35">
      <c r="C292" t="s">
        <v>251</v>
      </c>
      <c r="I292" s="6">
        <v>23.8</v>
      </c>
    </row>
    <row r="293" spans="3:9" ht="15.5" x14ac:dyDescent="0.35">
      <c r="C293" t="s">
        <v>256</v>
      </c>
      <c r="D293" s="6">
        <v>3.35</v>
      </c>
    </row>
    <row r="294" spans="3:9" ht="15.5" x14ac:dyDescent="0.35">
      <c r="C294" t="s">
        <v>258</v>
      </c>
      <c r="D294" s="6">
        <v>4.3499999999999996</v>
      </c>
    </row>
    <row r="295" spans="3:9" ht="15.5" x14ac:dyDescent="0.35">
      <c r="C295" t="s">
        <v>12</v>
      </c>
      <c r="D295" s="5">
        <v>-396000000000</v>
      </c>
    </row>
    <row r="296" spans="3:9" ht="15.5" x14ac:dyDescent="0.35">
      <c r="C296" t="s">
        <v>260</v>
      </c>
      <c r="I296" s="6">
        <v>-0.69</v>
      </c>
    </row>
    <row r="297" spans="3:9" ht="15.5" x14ac:dyDescent="0.35">
      <c r="C297" t="s">
        <v>261</v>
      </c>
      <c r="I297" s="6">
        <v>-3.9699999999999999E-2</v>
      </c>
    </row>
    <row r="298" spans="3:9" ht="15.5" x14ac:dyDescent="0.35">
      <c r="C298" t="s">
        <v>262</v>
      </c>
      <c r="I298" s="6">
        <v>-0.17249999999999999</v>
      </c>
    </row>
    <row r="299" spans="3:9" ht="15.5" x14ac:dyDescent="0.35">
      <c r="C299" t="s">
        <v>263</v>
      </c>
      <c r="I299" s="6">
        <v>-2.6699999999999998E-2</v>
      </c>
    </row>
    <row r="300" spans="3:9" ht="15.5" x14ac:dyDescent="0.35">
      <c r="C300" t="s">
        <v>264</v>
      </c>
      <c r="I300" s="6">
        <v>-5.7599999999999998E-2</v>
      </c>
    </row>
    <row r="301" spans="3:9" ht="15.5" x14ac:dyDescent="0.35">
      <c r="C301" t="s">
        <v>269</v>
      </c>
      <c r="I301" s="6">
        <v>0.09</v>
      </c>
    </row>
    <row r="302" spans="3:9" ht="15.5" x14ac:dyDescent="0.35">
      <c r="C302" t="s">
        <v>39</v>
      </c>
      <c r="I302" s="5">
        <v>3810000000000</v>
      </c>
    </row>
    <row r="303" spans="3:9" ht="15.5" x14ac:dyDescent="0.35">
      <c r="C303" t="s">
        <v>271</v>
      </c>
      <c r="I303" s="5">
        <v>3794000000000</v>
      </c>
    </row>
    <row r="304" spans="3:9" ht="15.5" x14ac:dyDescent="0.35">
      <c r="C304" t="s">
        <v>272</v>
      </c>
      <c r="I304" s="5">
        <v>24740000000</v>
      </c>
    </row>
    <row r="305" spans="3:9" ht="15.5" x14ac:dyDescent="0.35">
      <c r="C305" t="s">
        <v>273</v>
      </c>
      <c r="I305" s="6">
        <v>0.1295</v>
      </c>
    </row>
    <row r="306" spans="3:9" ht="15.5" x14ac:dyDescent="0.35">
      <c r="C306" t="s">
        <v>274</v>
      </c>
      <c r="D306" s="6">
        <v>0.6351</v>
      </c>
    </row>
    <row r="307" spans="3:9" ht="15.5" x14ac:dyDescent="0.35">
      <c r="C307" t="s">
        <v>275</v>
      </c>
      <c r="D307" s="6">
        <v>1.5900000000000001E-2</v>
      </c>
    </row>
    <row r="308" spans="3:9" ht="15.5" x14ac:dyDescent="0.35">
      <c r="C308" t="s">
        <v>276</v>
      </c>
      <c r="D308" s="6">
        <v>2.2000000000000002E-2</v>
      </c>
    </row>
    <row r="309" spans="3:9" ht="15.5" x14ac:dyDescent="0.35">
      <c r="C309" t="s">
        <v>277</v>
      </c>
      <c r="D309" s="6">
        <v>7.46E-2</v>
      </c>
    </row>
    <row r="310" spans="3:9" ht="15.5" x14ac:dyDescent="0.35">
      <c r="C310" t="s">
        <v>278</v>
      </c>
      <c r="D310" s="6">
        <v>0.1991</v>
      </c>
    </row>
    <row r="311" spans="3:9" ht="15.5" x14ac:dyDescent="0.35">
      <c r="C311" t="s">
        <v>279</v>
      </c>
      <c r="D311" s="6">
        <v>-0.59870000000000001</v>
      </c>
    </row>
    <row r="312" spans="3:9" ht="15.5" x14ac:dyDescent="0.35">
      <c r="C312" t="s">
        <v>280</v>
      </c>
      <c r="I312" s="6">
        <v>1.36</v>
      </c>
    </row>
    <row r="313" spans="3:9" ht="15.5" x14ac:dyDescent="0.35">
      <c r="C313" t="s">
        <v>284</v>
      </c>
      <c r="I313" t="s">
        <v>1350</v>
      </c>
    </row>
    <row r="314" spans="3:9" ht="15.5" x14ac:dyDescent="0.35">
      <c r="C314" t="s">
        <v>286</v>
      </c>
      <c r="I314" s="5">
        <v>6</v>
      </c>
    </row>
    <row r="315" spans="3:9" ht="15.5" x14ac:dyDescent="0.35">
      <c r="C315" t="s">
        <v>287</v>
      </c>
      <c r="I315" s="6">
        <v>0.15</v>
      </c>
    </row>
    <row r="316" spans="3:9" ht="15.5" x14ac:dyDescent="0.35">
      <c r="C316" t="s">
        <v>288</v>
      </c>
      <c r="I316" s="6">
        <v>0.73</v>
      </c>
    </row>
    <row r="317" spans="3:9" ht="15.5" x14ac:dyDescent="0.35">
      <c r="C317" t="s">
        <v>289</v>
      </c>
      <c r="I317" s="6">
        <v>0.16</v>
      </c>
    </row>
    <row r="318" spans="3:9" ht="15.5" x14ac:dyDescent="0.35">
      <c r="C318" t="s">
        <v>553</v>
      </c>
      <c r="I318" s="6">
        <v>0.33</v>
      </c>
    </row>
    <row r="319" spans="3:9" ht="15.5" x14ac:dyDescent="0.35">
      <c r="C319" t="s">
        <v>290</v>
      </c>
      <c r="I319" s="6">
        <v>0.31</v>
      </c>
    </row>
    <row r="320" spans="3:9" ht="15.5" x14ac:dyDescent="0.35">
      <c r="C320" t="s">
        <v>291</v>
      </c>
      <c r="I320" s="6">
        <v>0.47</v>
      </c>
    </row>
    <row r="321" spans="3:9" ht="15.5" x14ac:dyDescent="0.35">
      <c r="C321" t="s">
        <v>292</v>
      </c>
      <c r="I321" s="6">
        <v>0.49</v>
      </c>
    </row>
    <row r="322" spans="3:9" ht="15.5" x14ac:dyDescent="0.35">
      <c r="C322" t="s">
        <v>293</v>
      </c>
      <c r="I322" s="5">
        <v>1212000000000</v>
      </c>
    </row>
    <row r="323" spans="3:9" ht="15.5" x14ac:dyDescent="0.35">
      <c r="C323" t="s">
        <v>294</v>
      </c>
      <c r="I323" s="5">
        <v>729000000000</v>
      </c>
    </row>
    <row r="324" spans="3:9" ht="15.5" x14ac:dyDescent="0.35">
      <c r="C324" t="s">
        <v>295</v>
      </c>
      <c r="I324" s="5">
        <v>-270000000000</v>
      </c>
    </row>
    <row r="325" spans="3:9" ht="15.5" x14ac:dyDescent="0.35">
      <c r="C325" t="s">
        <v>296</v>
      </c>
      <c r="I325" s="5">
        <v>-509000000000</v>
      </c>
    </row>
    <row r="326" spans="3:9" ht="15.5" x14ac:dyDescent="0.35">
      <c r="C326" t="s">
        <v>297</v>
      </c>
      <c r="D326" s="5">
        <v>16000000000</v>
      </c>
    </row>
    <row r="327" spans="3:9" ht="15.5" x14ac:dyDescent="0.35">
      <c r="C327" t="s">
        <v>298</v>
      </c>
      <c r="D327" s="5">
        <v>12816000000000</v>
      </c>
    </row>
    <row r="328" spans="3:9" ht="15.5" x14ac:dyDescent="0.35">
      <c r="C328" t="s">
        <v>299</v>
      </c>
      <c r="D328" s="5">
        <v>9867000000000</v>
      </c>
    </row>
    <row r="329" spans="3:9" ht="15.5" x14ac:dyDescent="0.35">
      <c r="C329" t="s">
        <v>205</v>
      </c>
      <c r="I329" s="5">
        <v>2948000000000</v>
      </c>
    </row>
    <row r="330" spans="3:9" ht="15.5" x14ac:dyDescent="0.35">
      <c r="C330" t="s">
        <v>300</v>
      </c>
      <c r="I330" s="5">
        <v>2948000000000</v>
      </c>
    </row>
    <row r="331" spans="3:9" ht="15.5" x14ac:dyDescent="0.35">
      <c r="C331" t="s">
        <v>301</v>
      </c>
      <c r="I331" s="5">
        <v>609000000000</v>
      </c>
    </row>
    <row r="332" spans="3:9" ht="15.5" x14ac:dyDescent="0.35">
      <c r="C332" t="s">
        <v>302</v>
      </c>
      <c r="I332" s="5">
        <v>-512000000000</v>
      </c>
    </row>
    <row r="333" spans="3:9" ht="15.5" x14ac:dyDescent="0.35">
      <c r="C333" t="s">
        <v>303</v>
      </c>
      <c r="I333" s="5">
        <v>-699000000000</v>
      </c>
    </row>
    <row r="334" spans="3:9" ht="15.5" x14ac:dyDescent="0.35">
      <c r="C334" t="s">
        <v>304</v>
      </c>
      <c r="I334" s="5">
        <v>-20000000000</v>
      </c>
    </row>
    <row r="335" spans="3:9" ht="15.5" x14ac:dyDescent="0.35">
      <c r="C335" t="s">
        <v>305</v>
      </c>
      <c r="I335" s="5">
        <v>589000000000</v>
      </c>
    </row>
  </sheetData>
  <pageMargins left="0.7" right="0.7" top="0.75" bottom="0.75" header="0.3" footer="0.3"/>
  <ignoredErrors>
    <ignoredError sqref="A1:Z336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U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1351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1352</v>
      </c>
      <c r="D2" s="2" vm="207">
        <f ca="1">IFERROR(_xlfn.STOCKHISTORY("XIDX:" &amp; $C$1, D3, , 0, 0, 1), "Libur")</f>
        <v>69</v>
      </c>
      <c r="H2" s="2" vm="207">
        <f ca="1">IFERROR(INDEX(D2:G2,COUNT(D2:G2)),"")</f>
        <v>69</v>
      </c>
      <c r="I2" s="2" vm="24">
        <f t="shared" ref="I2:U2" ca="1" si="0">IFERROR(_xlfn.STOCKHISTORY("XIDX:" &amp; $C$1, I1, , 0, 0, 1), "Libur")</f>
        <v>81</v>
      </c>
      <c r="J2" s="2" vm="208">
        <f t="shared" ca="1" si="0"/>
        <v>72</v>
      </c>
      <c r="K2" s="2" vm="86">
        <f t="shared" ca="1" si="0"/>
        <v>83</v>
      </c>
      <c r="L2" s="2" vm="209">
        <f t="shared" ca="1" si="0"/>
        <v>90</v>
      </c>
      <c r="M2" s="2" vm="210">
        <f t="shared" ca="1" si="0"/>
        <v>166</v>
      </c>
      <c r="N2" s="2" vm="3">
        <f t="shared" ca="1" si="0"/>
        <v>204</v>
      </c>
      <c r="O2" s="2" vm="211">
        <f t="shared" ca="1" si="0"/>
        <v>135</v>
      </c>
      <c r="P2" s="2" vm="212">
        <f t="shared" ca="1" si="0"/>
        <v>238</v>
      </c>
      <c r="Q2" s="2" vm="196">
        <f t="shared" ca="1" si="0"/>
        <v>230</v>
      </c>
      <c r="R2" s="2" t="str">
        <f t="shared" ca="1" si="0"/>
        <v>Libur</v>
      </c>
      <c r="S2" s="2" vm="15">
        <f t="shared" ca="1" si="0"/>
        <v>85</v>
      </c>
      <c r="T2" s="2" vm="213">
        <f t="shared" ca="1" si="0"/>
        <v>148.8235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344694000000</v>
      </c>
      <c r="H4" s="2">
        <f>IFERROR(SUM(D4:G4)*(4/MAX(1,COUNT(D4:G4))),"")</f>
        <v>1378776000000</v>
      </c>
      <c r="I4" s="2">
        <f t="shared" ref="I4:U4" si="1">IFERROR(INDEX(I51:I500,MATCH($C$4,$C$51:$C$500,0)),"")</f>
        <v>1374292000000</v>
      </c>
      <c r="J4" s="2">
        <f t="shared" si="1"/>
        <v>1368514000000</v>
      </c>
      <c r="K4" s="2">
        <f t="shared" si="1"/>
        <v>1263572000000</v>
      </c>
      <c r="L4" s="2">
        <f t="shared" si="1"/>
        <v>786522000000</v>
      </c>
      <c r="M4" s="2">
        <f t="shared" si="1"/>
        <v>544257000000</v>
      </c>
      <c r="N4" s="2">
        <f t="shared" si="1"/>
        <v>432198000000</v>
      </c>
      <c r="O4" s="2">
        <f t="shared" si="1"/>
        <v>540068000000</v>
      </c>
      <c r="P4" s="2">
        <f t="shared" si="1"/>
        <v>343827000000</v>
      </c>
      <c r="Q4" s="2">
        <f t="shared" si="1"/>
        <v>359050000000</v>
      </c>
      <c r="R4" s="2">
        <f t="shared" si="1"/>
        <v>374768000000</v>
      </c>
      <c r="S4" s="2">
        <f t="shared" si="1"/>
        <v>407736000000</v>
      </c>
      <c r="T4" s="2">
        <f t="shared" si="1"/>
        <v>320520000000</v>
      </c>
      <c r="U4" s="2">
        <f t="shared" si="1"/>
        <v>160302000000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37173000000</v>
      </c>
      <c r="H5" s="2">
        <f>IFERROR(SUM(D5:G5)*(4/MAX(1,COUNT(D5:G5))),"")</f>
        <v>148692000000</v>
      </c>
      <c r="I5" s="2">
        <f t="shared" ref="I5:U5" si="2">IFERROR(INDEX(I51:I500,MATCH($C$5,$C$51:$C$500,0)),"")</f>
        <v>235555000000</v>
      </c>
      <c r="J5" s="2">
        <f t="shared" si="2"/>
        <v>203813000000</v>
      </c>
      <c r="K5" s="2">
        <f t="shared" si="2"/>
        <v>189844000000</v>
      </c>
      <c r="L5" s="2">
        <f t="shared" si="2"/>
        <v>77177000000</v>
      </c>
      <c r="M5" s="2">
        <f t="shared" si="2"/>
        <v>3749000000</v>
      </c>
      <c r="N5" s="2">
        <f t="shared" si="2"/>
        <v>-147673000000</v>
      </c>
      <c r="O5" s="2">
        <f t="shared" si="2"/>
        <v>-240111000000</v>
      </c>
      <c r="P5" s="2">
        <f t="shared" si="2"/>
        <v>-31351000000</v>
      </c>
      <c r="Q5" s="2">
        <f t="shared" si="2"/>
        <v>-8352000000</v>
      </c>
      <c r="R5" s="2">
        <f t="shared" si="2"/>
        <v>3064000000</v>
      </c>
      <c r="S5" s="2">
        <f t="shared" si="2"/>
        <v>3883000000</v>
      </c>
      <c r="T5" s="2">
        <f t="shared" si="2"/>
        <v>4591000000</v>
      </c>
      <c r="U5" s="2">
        <f t="shared" si="2"/>
        <v>12629000000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5848986000000</v>
      </c>
      <c r="H6" s="2">
        <f>IFERROR(INDEX(D6:G6,COUNT(D6:G6)),"")</f>
        <v>5848986000000</v>
      </c>
      <c r="I6" s="2">
        <f t="shared" ref="I6:U6" si="3">IFERROR(INDEX(I51:I500,MATCH($C$6,$C$51:$C$500,0)),"")</f>
        <v>5815067000000</v>
      </c>
      <c r="J6" s="2">
        <f t="shared" si="3"/>
        <v>5579512000000</v>
      </c>
      <c r="K6" s="2">
        <f t="shared" si="3"/>
        <v>5368679000000</v>
      </c>
      <c r="L6" s="2">
        <f t="shared" si="3"/>
        <v>4168265000000</v>
      </c>
      <c r="M6" s="2">
        <f t="shared" si="3"/>
        <v>2995582000000</v>
      </c>
      <c r="N6" s="2">
        <f t="shared" si="3"/>
        <v>1899838000000</v>
      </c>
      <c r="O6" s="2">
        <f t="shared" si="3"/>
        <v>1202600000000</v>
      </c>
      <c r="P6" s="2">
        <f t="shared" si="3"/>
        <v>532803000000</v>
      </c>
      <c r="Q6" s="2">
        <f t="shared" si="3"/>
        <v>564154000000</v>
      </c>
      <c r="R6" s="2">
        <f t="shared" si="3"/>
        <v>549348000000</v>
      </c>
      <c r="S6" s="2">
        <f t="shared" si="3"/>
        <v>567097000000</v>
      </c>
      <c r="T6" s="2">
        <f t="shared" si="3"/>
        <v>472677000000</v>
      </c>
      <c r="U6" s="2">
        <f t="shared" si="3"/>
        <v>371988000000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47.86</v>
      </c>
      <c r="H7" s="3">
        <f>IFERROR(INDEX(D7:G7,COUNT(D7:G7)),"")</f>
        <v>47.86</v>
      </c>
      <c r="I7" s="3">
        <f t="shared" ref="I7:U7" si="4">IFERROR(INDEX(I51:I500,MATCH($C$7,$C$51:$C$500,0))/1000000000,"")</f>
        <v>47.86</v>
      </c>
      <c r="J7" s="3">
        <f t="shared" si="4"/>
        <v>47.86</v>
      </c>
      <c r="K7" s="3">
        <f t="shared" si="4"/>
        <v>37.78</v>
      </c>
      <c r="L7" s="3">
        <f t="shared" si="4"/>
        <v>27.65</v>
      </c>
      <c r="M7" s="3">
        <f t="shared" si="4"/>
        <v>17.670000000000002</v>
      </c>
      <c r="N7" s="3">
        <f t="shared" si="4"/>
        <v>11.23</v>
      </c>
      <c r="O7" s="3">
        <f t="shared" si="4"/>
        <v>7.11</v>
      </c>
      <c r="P7" s="3">
        <f t="shared" si="4"/>
        <v>5.26</v>
      </c>
      <c r="Q7" s="3">
        <f t="shared" si="4"/>
        <v>5.26</v>
      </c>
      <c r="R7" s="3">
        <f t="shared" si="4"/>
        <v>5.26</v>
      </c>
      <c r="S7" s="3">
        <f t="shared" si="4"/>
        <v>5.23</v>
      </c>
      <c r="T7" s="3">
        <f t="shared" si="4"/>
        <v>4.24</v>
      </c>
      <c r="U7" s="3">
        <f t="shared" si="4"/>
        <v>3.34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140000000000</v>
      </c>
      <c r="H8" s="2">
        <f>IFERROR(INDEX(D8:G8,COUNT(D8:G8)),"")</f>
        <v>140000000000</v>
      </c>
      <c r="I8" s="2">
        <f t="shared" ref="I8:U8" si="5">IFERROR(INDEX(I51:I500,MATCH($C$8,$C$51:$C$500,0)),"")</f>
        <v>-276000000000</v>
      </c>
      <c r="J8" s="2">
        <f t="shared" si="5"/>
        <v>-756000000000</v>
      </c>
      <c r="K8" s="2">
        <f t="shared" si="5"/>
        <v>-2076000000000</v>
      </c>
      <c r="L8" s="2">
        <f t="shared" si="5"/>
        <v>-310000000000</v>
      </c>
      <c r="M8" s="2">
        <f t="shared" si="5"/>
        <v>-1358000000000</v>
      </c>
      <c r="N8" s="2">
        <f t="shared" si="5"/>
        <v>-2457000000000</v>
      </c>
      <c r="O8" s="2">
        <f t="shared" si="5"/>
        <v>-775000000000</v>
      </c>
      <c r="P8" s="2">
        <f t="shared" si="5"/>
        <v>119000000000</v>
      </c>
      <c r="Q8" s="2">
        <f t="shared" si="5"/>
        <v>12000000000</v>
      </c>
      <c r="R8" s="2">
        <f t="shared" si="5"/>
        <v>-311000000000</v>
      </c>
      <c r="S8" s="2">
        <f t="shared" si="5"/>
        <v>-524000000000</v>
      </c>
      <c r="T8" s="2">
        <f t="shared" si="5"/>
        <v>718000000000</v>
      </c>
      <c r="U8" s="2">
        <f t="shared" si="5"/>
        <v>36000000000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2.93</v>
      </c>
      <c r="H9" s="3">
        <f>IFERROR(INDEX(D9:G9,COUNT(D9:G9)),"")</f>
        <v>2.93</v>
      </c>
      <c r="I9" s="3">
        <f t="shared" ref="I9:U9" si="6">IFERROR(INDEX(I51:I500,MATCH($C$9,$C$51:$C$500,0)),"")</f>
        <v>-5.76</v>
      </c>
      <c r="J9" s="3">
        <f t="shared" si="6"/>
        <v>-15.79</v>
      </c>
      <c r="K9" s="3">
        <f t="shared" si="6"/>
        <v>-54.93</v>
      </c>
      <c r="L9" s="3">
        <f t="shared" si="6"/>
        <v>-11.22</v>
      </c>
      <c r="M9" s="3">
        <f t="shared" si="6"/>
        <v>-76.87</v>
      </c>
      <c r="N9" s="3">
        <f t="shared" si="6"/>
        <v>-218.83</v>
      </c>
      <c r="O9" s="3">
        <f t="shared" si="6"/>
        <v>-109.02</v>
      </c>
      <c r="P9" s="3">
        <f t="shared" si="6"/>
        <v>22.73</v>
      </c>
      <c r="Q9" s="3">
        <f t="shared" si="6"/>
        <v>2.23</v>
      </c>
      <c r="R9" s="3">
        <f t="shared" si="6"/>
        <v>-59.12</v>
      </c>
      <c r="S9" s="3">
        <f t="shared" si="6"/>
        <v>-100.23</v>
      </c>
      <c r="T9" s="3">
        <f t="shared" si="6"/>
        <v>169.54</v>
      </c>
      <c r="U9" s="3">
        <f t="shared" si="6"/>
        <v>10.75</v>
      </c>
    </row>
    <row r="10" spans="1:21" ht="15.5" x14ac:dyDescent="0.35">
      <c r="C10" t="s">
        <v>17</v>
      </c>
      <c r="D10" s="3">
        <f ca="1">IFERROR(IF(D9=0,"",D2/D9),"")</f>
        <v>23.549488054607508</v>
      </c>
      <c r="I10" s="3">
        <f t="shared" ref="I10:U10" ca="1" si="7">IFERROR(IF(I9=0,"",I2/I9),"")</f>
        <v>-14.0625</v>
      </c>
      <c r="J10" s="3">
        <f t="shared" ca="1" si="7"/>
        <v>-4.559848005066498</v>
      </c>
      <c r="K10" s="3">
        <f t="shared" ca="1" si="7"/>
        <v>-1.5110140178408884</v>
      </c>
      <c r="L10" s="3">
        <f t="shared" ca="1" si="7"/>
        <v>-8.0213903743315509</v>
      </c>
      <c r="M10" s="3">
        <f t="shared" ca="1" si="7"/>
        <v>-2.159490048133212</v>
      </c>
      <c r="N10" s="3">
        <f t="shared" ca="1" si="7"/>
        <v>-0.93223049856052642</v>
      </c>
      <c r="O10" s="3">
        <f t="shared" ca="1" si="7"/>
        <v>-1.2383048981838196</v>
      </c>
      <c r="P10" s="3">
        <f t="shared" ca="1" si="7"/>
        <v>10.470743510778707</v>
      </c>
      <c r="Q10" s="3">
        <f t="shared" ca="1" si="7"/>
        <v>103.1390134529148</v>
      </c>
      <c r="R10" s="3" t="str">
        <f t="shared" ca="1" si="7"/>
        <v/>
      </c>
      <c r="S10" s="3">
        <f t="shared" ca="1" si="7"/>
        <v>-0.84804948618178189</v>
      </c>
      <c r="T10" s="3">
        <f t="shared" ca="1" si="7"/>
        <v>0.8778075970272502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97685000000</v>
      </c>
      <c r="H11" s="2">
        <f>IFERROR(INDEX(D11:G11,COUNT(D11:G11)),"")</f>
        <v>97685000000</v>
      </c>
      <c r="I11" s="2">
        <f t="shared" ref="I11:U11" si="8">IFERROR(INDEX(I51:I500,MATCH($C$11,$C$51:$C$500,0)),"")</f>
        <v>78674000000</v>
      </c>
      <c r="J11" s="2">
        <f t="shared" si="8"/>
        <v>70283000000</v>
      </c>
      <c r="K11" s="2">
        <f t="shared" si="8"/>
        <v>72758000000</v>
      </c>
      <c r="L11" s="2">
        <f t="shared" si="8"/>
        <v>101892000000</v>
      </c>
      <c r="M11" s="2">
        <f t="shared" si="8"/>
        <v>70906000000</v>
      </c>
      <c r="N11" s="2">
        <f t="shared" si="8"/>
        <v>49952000000</v>
      </c>
      <c r="O11" s="2">
        <f t="shared" si="8"/>
        <v>56028000000</v>
      </c>
      <c r="P11" s="2">
        <f t="shared" si="8"/>
        <v>30007000000</v>
      </c>
      <c r="Q11" s="2">
        <f t="shared" si="8"/>
        <v>21699000000</v>
      </c>
      <c r="R11" s="2">
        <f t="shared" si="8"/>
        <v>25130000000</v>
      </c>
      <c r="S11" s="2">
        <f t="shared" si="8"/>
        <v>32386000000</v>
      </c>
      <c r="T11" s="2">
        <f t="shared" si="8"/>
        <v>36122000000</v>
      </c>
      <c r="U11" s="2">
        <f t="shared" si="8"/>
        <v>22449000000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U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</row>
    <row r="14" spans="1:21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U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</row>
    <row r="15" spans="1:21" ht="15.5" x14ac:dyDescent="0.35">
      <c r="C15" t="s">
        <v>27</v>
      </c>
      <c r="D15" s="2">
        <f>IFERROR(INDEX(D51:D500,MATCH($C$15,$C$51:$C$500,0)),"")</f>
        <v>-10485000000</v>
      </c>
      <c r="H15" s="2">
        <f>IFERROR(SUM(D15:G15)*(4/MAX(1,COUNT(D15:G15))),"")</f>
        <v>-41940000000</v>
      </c>
      <c r="I15" s="2">
        <f t="shared" ref="I15:U15" si="12">IFERROR(INDEX(I51:I500,MATCH($C$15,$C$51:$C$500,0)),"")</f>
        <v>-57384000000</v>
      </c>
      <c r="J15" s="2">
        <f t="shared" si="12"/>
        <v>-64158000000</v>
      </c>
      <c r="K15" s="2">
        <f t="shared" si="12"/>
        <v>6650000000</v>
      </c>
      <c r="L15" s="2">
        <f t="shared" si="12"/>
        <v>8302000000</v>
      </c>
      <c r="M15" s="2">
        <f t="shared" si="12"/>
        <v>2705000000</v>
      </c>
      <c r="N15" s="2">
        <f t="shared" si="12"/>
        <v>-4277000000</v>
      </c>
      <c r="O15" s="2">
        <f t="shared" si="12"/>
        <v>-405000000</v>
      </c>
      <c r="P15" s="2">
        <f t="shared" si="12"/>
        <v>-1262000000</v>
      </c>
      <c r="Q15" s="2">
        <f t="shared" si="12"/>
        <v>-1000000000</v>
      </c>
      <c r="R15" s="2">
        <f t="shared" si="12"/>
        <v>-2874000000</v>
      </c>
      <c r="S15" s="2">
        <f t="shared" si="12"/>
        <v>-2545000000</v>
      </c>
      <c r="T15" s="2">
        <f t="shared" si="12"/>
        <v>-3665000000</v>
      </c>
      <c r="U15" s="2">
        <f t="shared" si="12"/>
        <v>-1767000000</v>
      </c>
    </row>
    <row r="16" spans="1:21" ht="15.5" x14ac:dyDescent="0.35">
      <c r="C16" t="s">
        <v>28</v>
      </c>
      <c r="D16" s="2">
        <f>IFERROR(INDEX(D51:D500,MATCH($C$16,$C$51:$C$500,0)),"")</f>
        <v>47658000000</v>
      </c>
      <c r="H16" s="2">
        <f>IFERROR(SUM(D16:G16)*(4/MAX(1,COUNT(D16:G16))),"")</f>
        <v>190632000000</v>
      </c>
      <c r="I16" s="2">
        <f t="shared" ref="I16:U16" si="13">IFERROR(INDEX(I51:I500,MATCH($C$16,$C$51:$C$500,0)),"")</f>
        <v>254809000000</v>
      </c>
      <c r="J16" s="2">
        <f t="shared" si="13"/>
        <v>280009000000</v>
      </c>
      <c r="K16" s="2">
        <f t="shared" si="13"/>
        <v>176645000000</v>
      </c>
      <c r="L16" s="2">
        <f t="shared" si="13"/>
        <v>95152000000</v>
      </c>
      <c r="M16" s="2">
        <f t="shared" si="13"/>
        <v>10032000000</v>
      </c>
      <c r="N16" s="2">
        <f t="shared" si="13"/>
        <v>-172586000000</v>
      </c>
      <c r="O16" s="2">
        <f t="shared" si="13"/>
        <v>-259120000000</v>
      </c>
      <c r="P16" s="2">
        <f t="shared" si="13"/>
        <v>-29860000000</v>
      </c>
      <c r="Q16" s="2">
        <f t="shared" si="13"/>
        <v>-7319000000</v>
      </c>
      <c r="R16" s="2">
        <f t="shared" si="13"/>
        <v>6263000000</v>
      </c>
      <c r="S16" s="2">
        <f t="shared" si="13"/>
        <v>6450000000</v>
      </c>
      <c r="T16" s="2">
        <f t="shared" si="13"/>
        <v>8256000000</v>
      </c>
      <c r="U16" s="2">
        <f t="shared" si="13"/>
        <v>14396000000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  <c r="Q18" t="s">
        <v>907</v>
      </c>
      <c r="R18" t="s">
        <v>1142</v>
      </c>
      <c r="S18" t="s">
        <v>1143</v>
      </c>
      <c r="T18" t="s">
        <v>1144</v>
      </c>
      <c r="U18" t="s">
        <v>1145</v>
      </c>
    </row>
    <row r="19" spans="1:21" ht="15.5" x14ac:dyDescent="0.35">
      <c r="A19" t="s">
        <v>36</v>
      </c>
      <c r="C19" t="s">
        <v>37</v>
      </c>
    </row>
    <row r="20" spans="1:21" ht="15.5" x14ac:dyDescent="0.35">
      <c r="A20" t="s">
        <v>38</v>
      </c>
      <c r="C20" t="s">
        <v>39</v>
      </c>
      <c r="D20" s="2">
        <f ca="1">IFERROR(D21*D2,"")</f>
        <v>3302340000000</v>
      </c>
      <c r="H20" s="2">
        <f t="shared" ref="H20:U20" ca="1" si="14">IFERROR(H21*H2,"")</f>
        <v>3302340000000</v>
      </c>
      <c r="I20" s="2">
        <f t="shared" ca="1" si="14"/>
        <v>3876660000000</v>
      </c>
      <c r="J20" s="2">
        <f t="shared" ca="1" si="14"/>
        <v>3445920000000</v>
      </c>
      <c r="K20" s="2">
        <f t="shared" ca="1" si="14"/>
        <v>3135740000000</v>
      </c>
      <c r="L20" s="2">
        <f t="shared" ca="1" si="14"/>
        <v>2488500000000</v>
      </c>
      <c r="M20" s="2">
        <f t="shared" ca="1" si="14"/>
        <v>2933220000000</v>
      </c>
      <c r="N20" s="2">
        <f t="shared" ca="1" si="14"/>
        <v>2290920000000</v>
      </c>
      <c r="O20" s="2">
        <f t="shared" ca="1" si="14"/>
        <v>959850000000</v>
      </c>
      <c r="P20" s="2">
        <f t="shared" ca="1" si="14"/>
        <v>1251880000000</v>
      </c>
      <c r="Q20" s="2">
        <f t="shared" ca="1" si="14"/>
        <v>1209800000000</v>
      </c>
      <c r="R20" s="2" t="str">
        <f t="shared" ca="1" si="14"/>
        <v/>
      </c>
      <c r="S20" s="2">
        <f t="shared" ca="1" si="14"/>
        <v>444550000000</v>
      </c>
      <c r="T20" s="2">
        <f t="shared" ca="1" si="14"/>
        <v>631011640000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47860000000</v>
      </c>
      <c r="H21" s="2">
        <f>IFERROR(INDEX(D21:G21,COUNT(D21:G21)),"")</f>
        <v>47860000000</v>
      </c>
      <c r="I21" s="2">
        <f t="shared" ref="I21:U21" si="15">IFERROR(INDEX(I51:I500,MATCH($C$7,$C$51:$C$500,0)),"")</f>
        <v>47860000000</v>
      </c>
      <c r="J21" s="2">
        <f t="shared" si="15"/>
        <v>47860000000</v>
      </c>
      <c r="K21" s="2">
        <f t="shared" si="15"/>
        <v>37780000000</v>
      </c>
      <c r="L21" s="2">
        <f t="shared" si="15"/>
        <v>27650000000</v>
      </c>
      <c r="M21" s="2">
        <f t="shared" si="15"/>
        <v>17670000000</v>
      </c>
      <c r="N21" s="2">
        <f t="shared" si="15"/>
        <v>11230000000</v>
      </c>
      <c r="O21" s="2">
        <f t="shared" si="15"/>
        <v>7110000000</v>
      </c>
      <c r="P21" s="2">
        <f t="shared" si="15"/>
        <v>5260000000</v>
      </c>
      <c r="Q21" s="2">
        <f t="shared" si="15"/>
        <v>5260000000</v>
      </c>
      <c r="R21" s="2">
        <f t="shared" si="15"/>
        <v>5260000000</v>
      </c>
      <c r="S21" s="2">
        <f t="shared" si="15"/>
        <v>5230000000</v>
      </c>
      <c r="T21" s="2">
        <f t="shared" si="15"/>
        <v>4240000000</v>
      </c>
      <c r="U21" s="2">
        <f t="shared" si="15"/>
        <v>3340000000</v>
      </c>
    </row>
    <row r="23" spans="1:21" ht="15.5" x14ac:dyDescent="0.35">
      <c r="B23" t="s">
        <v>40</v>
      </c>
      <c r="C23" t="s">
        <v>41</v>
      </c>
      <c r="D23" s="3">
        <f>IFERROR(D5/D6*100,"")</f>
        <v>0.63554605875274794</v>
      </c>
      <c r="H23" s="3">
        <f t="shared" ref="H23:U23" si="16">IFERROR(H5/H6*100,"")</f>
        <v>2.5421842350109918</v>
      </c>
      <c r="I23" s="3">
        <f t="shared" si="16"/>
        <v>4.0507701802919893</v>
      </c>
      <c r="J23" s="3">
        <f t="shared" si="16"/>
        <v>3.652882187546151</v>
      </c>
      <c r="K23" s="3">
        <f t="shared" si="16"/>
        <v>3.5361398958663761</v>
      </c>
      <c r="L23" s="3">
        <f t="shared" si="16"/>
        <v>1.8515377501190544</v>
      </c>
      <c r="M23" s="3">
        <f t="shared" si="16"/>
        <v>0.12515097233192082</v>
      </c>
      <c r="N23" s="3">
        <f t="shared" si="16"/>
        <v>-7.772925902103232</v>
      </c>
      <c r="O23" s="3">
        <f t="shared" si="16"/>
        <v>-19.965990354232495</v>
      </c>
      <c r="P23" s="3">
        <f t="shared" si="16"/>
        <v>-5.8841635651450908</v>
      </c>
      <c r="Q23" s="3">
        <f t="shared" si="16"/>
        <v>-1.4804468283482879</v>
      </c>
      <c r="R23" s="3">
        <f t="shared" si="16"/>
        <v>0.55775209885172961</v>
      </c>
      <c r="S23" s="3">
        <f t="shared" si="16"/>
        <v>0.68471531325328816</v>
      </c>
      <c r="T23" s="3">
        <f t="shared" si="16"/>
        <v>0.97127636842918097</v>
      </c>
      <c r="U23" s="3">
        <f t="shared" si="16"/>
        <v>3.3950019893114831</v>
      </c>
    </row>
    <row r="24" spans="1:21" ht="15.5" x14ac:dyDescent="0.35">
      <c r="C24" t="s">
        <v>42</v>
      </c>
      <c r="D24" s="4">
        <f>IFERROR(_xlfn.RRI(5,I23,D23),"")</f>
        <v>-0.30956645258346549</v>
      </c>
      <c r="H24" s="4">
        <f t="shared" ref="H24:U24" si="17">IFERROR(_xlfn.RRI(5,M23,H23),"")</f>
        <v>0.82622615587971748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-0.25835067981568827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43</v>
      </c>
      <c r="C25" t="s">
        <v>44</v>
      </c>
      <c r="D25" s="3">
        <f>IFERROR(INDEX(D51:D500,MATCH($A$25,$C$51:$C$500,0)),"")</f>
        <v>0.78</v>
      </c>
      <c r="H25" s="3">
        <f>IFERROR(INDEX(D25:G25,COUNT(D25:G25)),"")</f>
        <v>0.78</v>
      </c>
      <c r="I25" s="3">
        <f t="shared" ref="I25:U25" si="18">IFERROR(INDEX(I51:I500,MATCH($C$25,$C$51:$C$500,0)),"")</f>
        <v>4.12</v>
      </c>
      <c r="J25" s="3">
        <f t="shared" si="18"/>
        <v>4.51</v>
      </c>
      <c r="K25" s="3">
        <f t="shared" si="18"/>
        <v>4.8499999999999996</v>
      </c>
      <c r="L25" s="3">
        <f t="shared" si="18"/>
        <v>3.74</v>
      </c>
      <c r="M25" s="3">
        <f t="shared" si="18"/>
        <v>0.72</v>
      </c>
      <c r="N25" s="3">
        <f t="shared" si="18"/>
        <v>-15.75</v>
      </c>
      <c r="O25" s="3">
        <f t="shared" si="18"/>
        <v>-35.01</v>
      </c>
      <c r="P25" s="3">
        <f t="shared" si="18"/>
        <v>-5.92</v>
      </c>
      <c r="Q25" s="3">
        <f t="shared" si="18"/>
        <v>-1.58</v>
      </c>
      <c r="R25" s="3">
        <f t="shared" si="18"/>
        <v>0.64</v>
      </c>
      <c r="S25" s="3">
        <f t="shared" si="18"/>
        <v>0.75</v>
      </c>
      <c r="T25" s="3">
        <f t="shared" si="18"/>
        <v>1.08</v>
      </c>
      <c r="U25" s="3">
        <f t="shared" si="18"/>
        <v>3.79</v>
      </c>
    </row>
    <row r="26" spans="1:21" ht="15.5" x14ac:dyDescent="0.35">
      <c r="C26" t="s">
        <v>45</v>
      </c>
      <c r="D26" s="4">
        <f>IFERROR(_xlfn.RRI(5,I25,D25),"")</f>
        <v>-0.28313153316285977</v>
      </c>
      <c r="H26" s="4">
        <f t="shared" ref="H26:U26" si="19">IFERROR(_xlfn.RRI(5,M25,H25),"")</f>
        <v>1.6137364741595661E-2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2.3836255539609663E-2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46</v>
      </c>
      <c r="D27" s="3">
        <f>IFERROR(D4/D21,"")</f>
        <v>7.2021312160468032</v>
      </c>
      <c r="H27" s="3">
        <f t="shared" ref="H27:U27" si="20">IFERROR(H4/H21,"")</f>
        <v>28.808524864187213</v>
      </c>
      <c r="I27" s="3">
        <f t="shared" si="20"/>
        <v>28.714834935227749</v>
      </c>
      <c r="J27" s="3">
        <f t="shared" si="20"/>
        <v>28.594107814458837</v>
      </c>
      <c r="K27" s="3">
        <f t="shared" si="20"/>
        <v>33.445526733721543</v>
      </c>
      <c r="L27" s="3">
        <f t="shared" si="20"/>
        <v>28.445641952983724</v>
      </c>
      <c r="M27" s="3">
        <f t="shared" si="20"/>
        <v>30.801188455008489</v>
      </c>
      <c r="N27" s="3">
        <f t="shared" si="20"/>
        <v>38.486019590382902</v>
      </c>
      <c r="O27" s="3">
        <f t="shared" si="20"/>
        <v>75.958931082981721</v>
      </c>
      <c r="P27" s="3">
        <f t="shared" si="20"/>
        <v>65.366349809885932</v>
      </c>
      <c r="Q27" s="3">
        <f t="shared" si="20"/>
        <v>68.260456273764262</v>
      </c>
      <c r="R27" s="3">
        <f t="shared" si="20"/>
        <v>71.248669201520912</v>
      </c>
      <c r="S27" s="3">
        <f t="shared" si="20"/>
        <v>77.960994263862332</v>
      </c>
      <c r="T27" s="3">
        <f t="shared" si="20"/>
        <v>75.594339622641513</v>
      </c>
      <c r="U27" s="3">
        <f t="shared" si="20"/>
        <v>47.994610778443111</v>
      </c>
    </row>
    <row r="28" spans="1:21" ht="15.5" x14ac:dyDescent="0.35">
      <c r="C28" t="s">
        <v>47</v>
      </c>
      <c r="D28" s="4">
        <f>IFERROR(_xlfn.RRI(5,I27,D27),"")</f>
        <v>-0.24164781732055551</v>
      </c>
      <c r="H28" s="4">
        <f t="shared" ref="H28:U28" si="21">IFERROR(_xlfn.RRI(5,M27,H27),"")</f>
        <v>-1.328731969295871E-2</v>
      </c>
      <c r="I28" s="4">
        <f t="shared" si="21"/>
        <v>-5.6893657583007018E-2</v>
      </c>
      <c r="J28" s="4">
        <f t="shared" si="21"/>
        <v>-0.17749311661688461</v>
      </c>
      <c r="K28" s="4">
        <f t="shared" si="21"/>
        <v>-0.12542559906805828</v>
      </c>
      <c r="L28" s="4">
        <f t="shared" si="21"/>
        <v>-0.1605993320432767</v>
      </c>
      <c r="M28" s="4">
        <f t="shared" si="21"/>
        <v>-0.15441330008982501</v>
      </c>
      <c r="N28" s="4">
        <f t="shared" si="21"/>
        <v>-0.13166936074177216</v>
      </c>
      <c r="O28" s="4">
        <f t="shared" si="21"/>
        <v>9.6274435613175058E-4</v>
      </c>
      <c r="P28" s="4">
        <f t="shared" si="21"/>
        <v>6.3732312849063444E-2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48</v>
      </c>
      <c r="H29" s="4">
        <f t="shared" ref="H29:U29" si="22">IFERROR(((H25-I25)/I25)*100%,"")</f>
        <v>-0.81067961165048541</v>
      </c>
      <c r="I29" s="4">
        <f t="shared" si="22"/>
        <v>-8.6474501108647378E-2</v>
      </c>
      <c r="J29" s="4">
        <f t="shared" si="22"/>
        <v>-7.0103092783505128E-2</v>
      </c>
      <c r="K29" s="4">
        <f t="shared" si="22"/>
        <v>0.29679144385026723</v>
      </c>
      <c r="L29" s="4">
        <f t="shared" si="22"/>
        <v>4.1944444444444455</v>
      </c>
      <c r="M29" s="4">
        <f t="shared" si="22"/>
        <v>-1.0457142857142856</v>
      </c>
      <c r="N29" s="4">
        <f t="shared" si="22"/>
        <v>-0.55012853470437018</v>
      </c>
      <c r="O29" s="4">
        <f t="shared" si="22"/>
        <v>4.9138513513513509</v>
      </c>
      <c r="P29" s="4">
        <f t="shared" si="22"/>
        <v>2.7468354430379747</v>
      </c>
      <c r="Q29" s="4">
        <f t="shared" si="22"/>
        <v>-3.4687500000000004</v>
      </c>
      <c r="R29" s="4">
        <f t="shared" si="22"/>
        <v>-0.14666666666666664</v>
      </c>
      <c r="S29" s="4">
        <f t="shared" si="22"/>
        <v>-0.30555555555555558</v>
      </c>
      <c r="T29" s="4">
        <f t="shared" si="22"/>
        <v>-0.71503957783641159</v>
      </c>
      <c r="U29" s="4" t="str">
        <f t="shared" si="22"/>
        <v/>
      </c>
    </row>
    <row r="30" spans="1:21" ht="15.5" x14ac:dyDescent="0.35">
      <c r="C30" t="s">
        <v>49</v>
      </c>
      <c r="H30" s="4">
        <f t="shared" ref="H30:U30" si="23">IFERROR(((H27-I27)/I27)*100%,"")</f>
        <v>3.2627709395091596E-3</v>
      </c>
      <c r="I30" s="4">
        <f t="shared" si="23"/>
        <v>4.222097837508508E-3</v>
      </c>
      <c r="J30" s="4">
        <f t="shared" si="23"/>
        <v>-0.14505434337714435</v>
      </c>
      <c r="K30" s="4">
        <f t="shared" si="23"/>
        <v>0.17576979943015034</v>
      </c>
      <c r="L30" s="4">
        <f t="shared" si="23"/>
        <v>-7.6475831621417092E-2</v>
      </c>
      <c r="M30" s="4">
        <f t="shared" si="23"/>
        <v>-0.19967851227968353</v>
      </c>
      <c r="N30" s="4">
        <f t="shared" si="23"/>
        <v>-0.49333121146295944</v>
      </c>
      <c r="O30" s="4">
        <f t="shared" si="23"/>
        <v>0.16204945363942869</v>
      </c>
      <c r="P30" s="4">
        <f t="shared" si="23"/>
        <v>-4.2397994708257947E-2</v>
      </c>
      <c r="Q30" s="4">
        <f t="shared" si="23"/>
        <v>-4.1940613926482448E-2</v>
      </c>
      <c r="R30" s="4">
        <f t="shared" si="23"/>
        <v>-8.6098505101451991E-2</v>
      </c>
      <c r="S30" s="4">
        <f t="shared" si="23"/>
        <v>3.1307299634270161E-2</v>
      </c>
      <c r="T30" s="4">
        <f t="shared" si="23"/>
        <v>0.57505891591884484</v>
      </c>
      <c r="U30" s="4" t="str">
        <f t="shared" si="23"/>
        <v/>
      </c>
    </row>
    <row r="32" spans="1:21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122.2</v>
      </c>
      <c r="H32" s="3">
        <f>IFERROR(INDEX(D32:G32,COUNT(D32:G32)),"")</f>
        <v>122.2</v>
      </c>
      <c r="I32" s="3">
        <f t="shared" ref="I32:U32" si="24">IFERROR(INDEX(I51:I500,MATCH($C$32,$C$51:$C$500,0)),"")</f>
        <v>121.49</v>
      </c>
      <c r="J32" s="3">
        <f t="shared" si="24"/>
        <v>116.57</v>
      </c>
      <c r="K32" s="3">
        <f t="shared" si="24"/>
        <v>142.09</v>
      </c>
      <c r="L32" s="3">
        <f t="shared" si="24"/>
        <v>150.75</v>
      </c>
      <c r="M32" s="3">
        <f t="shared" si="24"/>
        <v>169.56</v>
      </c>
      <c r="N32" s="3">
        <f t="shared" si="24"/>
        <v>169.24</v>
      </c>
      <c r="O32" s="3">
        <f t="shared" si="24"/>
        <v>169.18</v>
      </c>
      <c r="P32" s="3">
        <f t="shared" si="24"/>
        <v>101.37</v>
      </c>
      <c r="Q32" s="3">
        <f t="shared" si="24"/>
        <v>107.33</v>
      </c>
      <c r="R32" s="3">
        <f t="shared" si="24"/>
        <v>108.92</v>
      </c>
      <c r="S32" s="3">
        <f t="shared" si="24"/>
        <v>108.37</v>
      </c>
      <c r="T32" s="3">
        <f t="shared" si="24"/>
        <v>111.6</v>
      </c>
      <c r="U32" s="3">
        <f t="shared" si="24"/>
        <v>111.52</v>
      </c>
    </row>
    <row r="33" spans="1:21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0.56000000000000005</v>
      </c>
      <c r="H33" s="3">
        <f>IFERROR(INDEX(D33:G33,COUNT(D33:G33)),"")</f>
        <v>0.56000000000000005</v>
      </c>
      <c r="I33" s="3">
        <f t="shared" ref="I33:U33" si="25">IFERROR(INDEX(I51:I500,MATCH($C$33,$C$51:$C$500,0)),"")</f>
        <v>0.67</v>
      </c>
      <c r="J33" s="3">
        <f t="shared" si="25"/>
        <v>0.62</v>
      </c>
      <c r="K33" s="3">
        <f t="shared" si="25"/>
        <v>0.57999999999999996</v>
      </c>
      <c r="L33" s="3">
        <f t="shared" si="25"/>
        <v>0.6</v>
      </c>
      <c r="M33" s="3">
        <f t="shared" si="25"/>
        <v>0.98</v>
      </c>
      <c r="N33" s="3">
        <f t="shared" si="25"/>
        <v>1.21</v>
      </c>
      <c r="O33" s="3">
        <f t="shared" si="25"/>
        <v>0.8</v>
      </c>
      <c r="P33" s="3">
        <f t="shared" si="25"/>
        <v>2.34</v>
      </c>
      <c r="Q33" s="3">
        <f t="shared" si="25"/>
        <v>2.14</v>
      </c>
      <c r="R33" s="3">
        <f t="shared" si="25"/>
        <v>0.84</v>
      </c>
      <c r="S33" s="3">
        <f t="shared" si="25"/>
        <v>0.78</v>
      </c>
      <c r="T33" s="3">
        <f t="shared" si="25"/>
        <v>1.28</v>
      </c>
      <c r="U33" s="3">
        <f t="shared" si="25"/>
        <v>0</v>
      </c>
    </row>
    <row r="34" spans="1:21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88.46</v>
      </c>
      <c r="H34" s="3">
        <f>IFERROR(INDEX(D34:G34,COUNT(D34:G34)),"")</f>
        <v>88.46</v>
      </c>
      <c r="I34" s="3">
        <f t="shared" ref="I34:U34" si="26">IFERROR(INDEX(I51:I500,MATCH($C$34,$C$51:$C$500,0)),"")</f>
        <v>19.66</v>
      </c>
      <c r="J34" s="3">
        <f t="shared" si="26"/>
        <v>15.96</v>
      </c>
      <c r="K34" s="3">
        <f t="shared" si="26"/>
        <v>17.11</v>
      </c>
      <c r="L34" s="3">
        <f t="shared" si="26"/>
        <v>24.06</v>
      </c>
      <c r="M34" s="3">
        <f t="shared" si="26"/>
        <v>230.56</v>
      </c>
      <c r="N34" s="3">
        <f t="shared" si="26"/>
        <v>-12.95</v>
      </c>
      <c r="O34" s="3">
        <f t="shared" si="26"/>
        <v>-3.88</v>
      </c>
      <c r="P34" s="3">
        <f t="shared" si="26"/>
        <v>-40.03</v>
      </c>
      <c r="Q34" s="3">
        <f t="shared" si="26"/>
        <v>-145.57</v>
      </c>
      <c r="R34" s="3">
        <f t="shared" si="26"/>
        <v>142.19</v>
      </c>
      <c r="S34" s="3">
        <f t="shared" si="26"/>
        <v>112</v>
      </c>
      <c r="T34" s="3">
        <f t="shared" si="26"/>
        <v>132.41</v>
      </c>
      <c r="U34" s="3">
        <f t="shared" si="26"/>
        <v>0</v>
      </c>
    </row>
    <row r="35" spans="1:21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9.58</v>
      </c>
      <c r="H35" s="3">
        <f>IFERROR(INDEX(D35:G35,COUNT(D35:G35)),"")</f>
        <v>9.58</v>
      </c>
      <c r="I35" s="3">
        <f t="shared" ref="I35:U35" si="27">IFERROR(INDEX(I51:I500,MATCH($C$35,$C$51:$C$500,0)),"")</f>
        <v>2.82</v>
      </c>
      <c r="J35" s="3">
        <f t="shared" si="27"/>
        <v>2.52</v>
      </c>
      <c r="K35" s="3">
        <f t="shared" si="27"/>
        <v>2.48</v>
      </c>
      <c r="L35" s="3">
        <f t="shared" si="27"/>
        <v>3.16</v>
      </c>
      <c r="M35" s="3">
        <f t="shared" si="27"/>
        <v>5.39</v>
      </c>
      <c r="N35" s="3">
        <f t="shared" si="27"/>
        <v>5.3</v>
      </c>
      <c r="O35" s="3">
        <f t="shared" si="27"/>
        <v>1.79</v>
      </c>
      <c r="P35" s="3">
        <f t="shared" si="27"/>
        <v>3.62</v>
      </c>
      <c r="Q35" s="3">
        <f t="shared" si="27"/>
        <v>3.37</v>
      </c>
      <c r="R35" s="3">
        <f t="shared" si="27"/>
        <v>1.28</v>
      </c>
      <c r="S35" s="3">
        <f t="shared" si="27"/>
        <v>1.08</v>
      </c>
      <c r="T35" s="3">
        <f t="shared" si="27"/>
        <v>1.89</v>
      </c>
      <c r="U35" s="3">
        <f t="shared" si="27"/>
        <v>0</v>
      </c>
    </row>
    <row r="36" spans="1:21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  <c r="Q50" t="s">
        <v>907</v>
      </c>
      <c r="R50" t="s">
        <v>1142</v>
      </c>
      <c r="S50" t="s">
        <v>1143</v>
      </c>
      <c r="T50" t="s">
        <v>1144</v>
      </c>
      <c r="U50" t="s">
        <v>1145</v>
      </c>
    </row>
    <row r="51" spans="2:21" ht="15.5" x14ac:dyDescent="0.35">
      <c r="B51" t="s">
        <v>71</v>
      </c>
      <c r="C51" t="s">
        <v>5</v>
      </c>
      <c r="D51" s="5">
        <v>344694000000</v>
      </c>
      <c r="E51" s="5">
        <v>344884000000</v>
      </c>
      <c r="F51" s="5">
        <v>345560000000</v>
      </c>
      <c r="G51" s="5">
        <v>333767000000</v>
      </c>
      <c r="I51" s="5">
        <v>1374292000000</v>
      </c>
      <c r="J51" s="5">
        <v>1368514000000</v>
      </c>
      <c r="K51" s="5">
        <v>1263572000000</v>
      </c>
      <c r="L51" s="5">
        <v>786522000000</v>
      </c>
      <c r="M51" s="5">
        <v>544257000000</v>
      </c>
      <c r="N51" s="5">
        <v>432198000000</v>
      </c>
      <c r="O51" s="5">
        <v>540068000000</v>
      </c>
      <c r="P51" s="5">
        <v>343827000000</v>
      </c>
      <c r="Q51" s="5">
        <v>359050000000</v>
      </c>
      <c r="R51" s="5">
        <v>374768000000</v>
      </c>
      <c r="S51" s="5">
        <v>407736000000</v>
      </c>
      <c r="T51" s="5">
        <v>320520000000</v>
      </c>
      <c r="U51" s="5">
        <v>160302000000</v>
      </c>
    </row>
    <row r="52" spans="2:21" ht="15.5" x14ac:dyDescent="0.35">
      <c r="C52" t="s">
        <v>321</v>
      </c>
      <c r="D52" s="5">
        <v>344694000000</v>
      </c>
      <c r="E52" s="5">
        <v>344884000000</v>
      </c>
      <c r="F52" s="5">
        <v>345560000000</v>
      </c>
      <c r="G52" s="5">
        <v>333767000000</v>
      </c>
      <c r="I52" s="5">
        <v>1374292000000</v>
      </c>
      <c r="J52" s="5">
        <v>1368514000000</v>
      </c>
      <c r="K52" s="5">
        <v>1263572000000</v>
      </c>
      <c r="L52" s="5">
        <v>786522000000</v>
      </c>
      <c r="M52" s="5">
        <v>544257000000</v>
      </c>
      <c r="N52" s="5">
        <v>432198000000</v>
      </c>
      <c r="O52" s="5">
        <v>540068000000</v>
      </c>
      <c r="P52" s="5">
        <v>343827000000</v>
      </c>
      <c r="Q52" s="5">
        <v>359050000000</v>
      </c>
      <c r="R52" s="5">
        <v>374768000000</v>
      </c>
      <c r="S52" s="5">
        <v>407736000000</v>
      </c>
      <c r="T52" s="5">
        <v>320520000000</v>
      </c>
      <c r="U52" s="5">
        <v>160302000000</v>
      </c>
    </row>
    <row r="53" spans="2:21" ht="15.5" x14ac:dyDescent="0.35">
      <c r="C53" t="s">
        <v>72</v>
      </c>
      <c r="D53" s="5">
        <v>-209062000000</v>
      </c>
      <c r="E53" s="5">
        <v>-208669000000</v>
      </c>
      <c r="F53" s="5">
        <v>-194201000000</v>
      </c>
      <c r="G53" s="5">
        <v>-205723000000</v>
      </c>
      <c r="I53" s="5">
        <v>-804679000000</v>
      </c>
      <c r="J53" s="5">
        <v>-787275000000</v>
      </c>
      <c r="K53" s="5">
        <v>-776291000000</v>
      </c>
      <c r="L53" s="5">
        <v>-378765000000</v>
      </c>
      <c r="M53" s="5">
        <v>-237244000000</v>
      </c>
      <c r="N53" s="5">
        <v>-262488000000</v>
      </c>
      <c r="O53" s="5">
        <v>-384767000000</v>
      </c>
      <c r="P53" s="5">
        <v>-209893000000</v>
      </c>
      <c r="Q53" s="5">
        <v>-231611000000</v>
      </c>
      <c r="R53" s="5">
        <v>-243008000000</v>
      </c>
      <c r="S53" s="5">
        <v>-285075000000</v>
      </c>
      <c r="T53" s="5">
        <v>-240918000000</v>
      </c>
      <c r="U53" s="5">
        <v>-97334000000</v>
      </c>
    </row>
    <row r="54" spans="2:21" ht="15.5" x14ac:dyDescent="0.35">
      <c r="C54" t="s">
        <v>1028</v>
      </c>
      <c r="D54" s="5">
        <v>-209062000000</v>
      </c>
      <c r="E54" s="5">
        <v>-208669000000</v>
      </c>
      <c r="F54" s="5">
        <v>-194201000000</v>
      </c>
      <c r="G54" s="5">
        <v>-205723000000</v>
      </c>
      <c r="I54" s="5">
        <v>-804679000000</v>
      </c>
      <c r="J54" s="5">
        <v>-787275000000</v>
      </c>
      <c r="K54" s="5">
        <v>-776291000000</v>
      </c>
      <c r="L54" s="5">
        <v>-378765000000</v>
      </c>
      <c r="M54" s="5">
        <v>-237244000000</v>
      </c>
      <c r="N54" s="5">
        <v>-262488000000</v>
      </c>
      <c r="O54" s="5">
        <v>-384767000000</v>
      </c>
      <c r="P54" s="5">
        <v>-209893000000</v>
      </c>
      <c r="Q54" s="5">
        <v>-231611000000</v>
      </c>
      <c r="R54" s="5">
        <v>-243008000000</v>
      </c>
      <c r="S54" s="5">
        <v>-285075000000</v>
      </c>
      <c r="T54" s="5">
        <v>-240918000000</v>
      </c>
      <c r="U54" s="5">
        <v>-97334000000</v>
      </c>
    </row>
    <row r="55" spans="2:21" ht="15.5" x14ac:dyDescent="0.35">
      <c r="C55" t="s">
        <v>1030</v>
      </c>
      <c r="D55" s="5">
        <v>-209062000000</v>
      </c>
      <c r="E55" s="5">
        <v>-208669000000</v>
      </c>
      <c r="F55" s="5">
        <v>-194201000000</v>
      </c>
      <c r="G55" s="5">
        <v>-205723000000</v>
      </c>
      <c r="I55" s="5">
        <v>-804679000000</v>
      </c>
      <c r="J55" s="5">
        <v>-787275000000</v>
      </c>
      <c r="K55" s="5">
        <v>-776291000000</v>
      </c>
      <c r="L55" s="5">
        <v>-378765000000</v>
      </c>
      <c r="M55" s="5">
        <v>-237244000000</v>
      </c>
      <c r="N55" s="5">
        <v>-262488000000</v>
      </c>
      <c r="O55" s="5">
        <v>-384767000000</v>
      </c>
      <c r="P55" s="5">
        <v>-209893000000</v>
      </c>
      <c r="Q55" s="5">
        <v>-231611000000</v>
      </c>
      <c r="R55" s="5">
        <v>-243008000000</v>
      </c>
      <c r="S55" s="5">
        <v>-285075000000</v>
      </c>
      <c r="T55" s="5">
        <v>-240918000000</v>
      </c>
      <c r="U55" s="5">
        <v>-97334000000</v>
      </c>
    </row>
    <row r="56" spans="2:21" ht="15.5" x14ac:dyDescent="0.35">
      <c r="C56" t="s">
        <v>73</v>
      </c>
      <c r="D56" s="5">
        <v>135632000000</v>
      </c>
      <c r="E56" s="5">
        <v>136215000000</v>
      </c>
      <c r="F56" s="5">
        <v>151359000000</v>
      </c>
      <c r="G56" s="5">
        <v>128044000000</v>
      </c>
      <c r="I56" s="5">
        <v>569613000000</v>
      </c>
      <c r="J56" s="5">
        <v>581239000000</v>
      </c>
      <c r="K56" s="5">
        <v>487281000000</v>
      </c>
      <c r="L56" s="5">
        <v>407757000000</v>
      </c>
      <c r="M56" s="5">
        <v>307013000000</v>
      </c>
      <c r="N56" s="5">
        <v>169710000000</v>
      </c>
      <c r="O56" s="5">
        <v>155301000000</v>
      </c>
      <c r="P56" s="5">
        <v>133934000000</v>
      </c>
      <c r="Q56" s="5">
        <v>127439000000</v>
      </c>
      <c r="R56" s="5">
        <v>131760000000</v>
      </c>
      <c r="S56" s="5">
        <v>122661000000</v>
      </c>
      <c r="T56" s="5">
        <v>79602000000</v>
      </c>
      <c r="U56" s="5">
        <v>62968000000</v>
      </c>
    </row>
    <row r="57" spans="2:21" ht="15.5" x14ac:dyDescent="0.35">
      <c r="C57" t="s">
        <v>74</v>
      </c>
      <c r="D57" s="5">
        <v>-88202000000</v>
      </c>
      <c r="E57" s="5">
        <v>-85455000000</v>
      </c>
      <c r="F57" s="5">
        <v>-75182000000</v>
      </c>
      <c r="G57" s="5">
        <v>-66176000000</v>
      </c>
      <c r="I57" s="5">
        <v>-314432000000</v>
      </c>
      <c r="J57" s="5">
        <v>-301303000000</v>
      </c>
      <c r="K57" s="5">
        <v>-310685000000</v>
      </c>
      <c r="L57" s="5">
        <v>-314839000000</v>
      </c>
      <c r="M57" s="5">
        <v>-296854000000</v>
      </c>
      <c r="N57" s="5">
        <v>-349293000000</v>
      </c>
      <c r="O57" s="5">
        <v>-436428000000</v>
      </c>
      <c r="P57" s="5">
        <v>-201408000000</v>
      </c>
      <c r="Q57" s="5">
        <v>-134758000000</v>
      </c>
      <c r="R57" s="5">
        <v>-125497000000</v>
      </c>
      <c r="S57" s="5">
        <v>-116211000000</v>
      </c>
      <c r="T57" s="5">
        <v>-71346000000</v>
      </c>
      <c r="U57" s="5">
        <v>-48572000000</v>
      </c>
    </row>
    <row r="58" spans="2:21" ht="15.5" x14ac:dyDescent="0.35">
      <c r="C58" t="s">
        <v>1031</v>
      </c>
    </row>
    <row r="59" spans="2:21" ht="15.5" x14ac:dyDescent="0.35">
      <c r="C59" t="s">
        <v>1032</v>
      </c>
      <c r="D59" s="5">
        <v>25567000000</v>
      </c>
      <c r="E59" s="5">
        <v>15116000000</v>
      </c>
      <c r="F59" s="5">
        <v>23352000000</v>
      </c>
      <c r="G59" s="5">
        <v>36237000000</v>
      </c>
      <c r="I59" s="5">
        <v>89573000000</v>
      </c>
      <c r="J59" s="5">
        <v>80750000000</v>
      </c>
      <c r="K59" s="5">
        <v>83306000000</v>
      </c>
      <c r="L59" s="5">
        <v>83142000000</v>
      </c>
      <c r="M59" s="5">
        <v>55306000000</v>
      </c>
      <c r="N59" s="5">
        <v>23924000000</v>
      </c>
      <c r="O59" s="5">
        <v>8987000000</v>
      </c>
      <c r="P59" s="5">
        <v>7210000000</v>
      </c>
      <c r="Q59" s="5">
        <v>4151000000</v>
      </c>
      <c r="R59" s="5">
        <v>5487000000</v>
      </c>
      <c r="S59" s="5">
        <v>4371000000</v>
      </c>
      <c r="T59" s="5">
        <v>5799000000</v>
      </c>
      <c r="U59" s="5">
        <v>1381000000</v>
      </c>
    </row>
    <row r="60" spans="2:21" ht="15.5" x14ac:dyDescent="0.35">
      <c r="C60" t="s">
        <v>1353</v>
      </c>
      <c r="D60" s="5">
        <v>-9701000000</v>
      </c>
      <c r="E60" s="5">
        <v>-14701000000</v>
      </c>
      <c r="F60" s="5">
        <v>829000000</v>
      </c>
      <c r="G60" s="5">
        <v>-2824000000</v>
      </c>
      <c r="I60" s="5">
        <v>-23785000000</v>
      </c>
      <c r="J60" s="5">
        <v>22315000000</v>
      </c>
      <c r="K60" s="5">
        <v>-29251000000</v>
      </c>
      <c r="L60" s="5">
        <v>-94414000000</v>
      </c>
      <c r="M60" s="5">
        <v>-54737000000</v>
      </c>
      <c r="N60" s="5">
        <v>-51017000000</v>
      </c>
      <c r="O60" s="5">
        <v>-232221000000</v>
      </c>
      <c r="P60" s="5">
        <v>-38937000000</v>
      </c>
      <c r="Q60" s="5">
        <v>-5883000000</v>
      </c>
      <c r="R60" s="5">
        <v>-4790000000</v>
      </c>
      <c r="S60" s="5">
        <v>-10158000000</v>
      </c>
      <c r="T60" s="5">
        <v>689000000</v>
      </c>
      <c r="U60" s="5">
        <v>461000000</v>
      </c>
    </row>
    <row r="61" spans="2:21" ht="15.5" x14ac:dyDescent="0.35">
      <c r="C61" t="s">
        <v>390</v>
      </c>
      <c r="D61" s="5">
        <v>3970000000</v>
      </c>
      <c r="E61" s="5">
        <v>1341000000</v>
      </c>
      <c r="F61" s="5">
        <v>5078000000</v>
      </c>
      <c r="G61" s="5">
        <v>3386000000</v>
      </c>
      <c r="I61" s="5">
        <v>17023000000</v>
      </c>
      <c r="J61" s="5">
        <v>20900000000</v>
      </c>
      <c r="K61" s="5">
        <v>11215000000</v>
      </c>
      <c r="L61" s="5">
        <v>26503000000</v>
      </c>
      <c r="M61" s="5">
        <v>5076000000</v>
      </c>
      <c r="N61" s="5">
        <v>13870000000</v>
      </c>
      <c r="O61" s="5">
        <v>-580000000</v>
      </c>
      <c r="P61" s="5">
        <v>1397000000</v>
      </c>
      <c r="Q61" s="5">
        <v>389000000</v>
      </c>
      <c r="R61" s="5">
        <v>792000000</v>
      </c>
      <c r="S61" s="5">
        <v>1591000000</v>
      </c>
      <c r="T61" s="5">
        <v>4570000000</v>
      </c>
      <c r="U61" s="5">
        <v>13467000000</v>
      </c>
    </row>
    <row r="62" spans="2:21" ht="15.5" x14ac:dyDescent="0.35">
      <c r="C62" t="s">
        <v>1300</v>
      </c>
      <c r="E62" s="5">
        <v>9602000000</v>
      </c>
      <c r="I62" s="5">
        <v>9602000000</v>
      </c>
    </row>
    <row r="63" spans="2:21" ht="15.5" x14ac:dyDescent="0.35">
      <c r="C63" t="s">
        <v>78</v>
      </c>
      <c r="E63" s="5">
        <v>38130000000</v>
      </c>
      <c r="I63" s="5">
        <v>38130000000</v>
      </c>
      <c r="J63" s="5">
        <v>-12038000000</v>
      </c>
      <c r="K63" s="5">
        <v>6549000000</v>
      </c>
      <c r="L63" s="5">
        <v>-26277000000</v>
      </c>
      <c r="M63" s="5">
        <v>-8988000000</v>
      </c>
      <c r="N63" s="5">
        <v>29190000000</v>
      </c>
      <c r="O63" s="5">
        <v>8725000000</v>
      </c>
      <c r="P63" s="5">
        <v>-229000000</v>
      </c>
      <c r="Q63" s="5">
        <v>-33000000</v>
      </c>
      <c r="R63" s="5">
        <v>-325000000</v>
      </c>
      <c r="S63" s="5">
        <v>-22000000</v>
      </c>
    </row>
    <row r="64" spans="2:21" ht="15.5" x14ac:dyDescent="0.35">
      <c r="C64" t="s">
        <v>1038</v>
      </c>
      <c r="D64" s="5">
        <v>19836000000</v>
      </c>
      <c r="E64" s="5">
        <v>11358000000</v>
      </c>
      <c r="F64" s="5">
        <v>29259000000</v>
      </c>
      <c r="G64" s="5">
        <v>36799000000</v>
      </c>
      <c r="I64" s="5">
        <v>92413000000</v>
      </c>
      <c r="J64" s="5">
        <v>123965000000</v>
      </c>
      <c r="K64" s="5">
        <v>65270000000</v>
      </c>
      <c r="L64" s="5">
        <v>15231000000</v>
      </c>
      <c r="M64" s="5">
        <v>5645000000</v>
      </c>
      <c r="N64" s="5">
        <v>-13223000000</v>
      </c>
      <c r="O64" s="5">
        <v>-223814000000</v>
      </c>
      <c r="P64" s="5">
        <v>-30330000000</v>
      </c>
      <c r="Q64" s="5">
        <v>-552000000</v>
      </c>
      <c r="R64" s="5">
        <v>2431000000</v>
      </c>
      <c r="S64" s="5">
        <v>-2776000000</v>
      </c>
      <c r="T64" s="5">
        <v>13645000000</v>
      </c>
      <c r="U64" s="5">
        <v>17844000000</v>
      </c>
    </row>
    <row r="65" spans="3:21" ht="15.5" x14ac:dyDescent="0.35">
      <c r="C65" t="s">
        <v>1039</v>
      </c>
    </row>
    <row r="66" spans="3:21" ht="15.5" x14ac:dyDescent="0.35">
      <c r="C66" t="s">
        <v>365</v>
      </c>
      <c r="D66" s="5">
        <v>-44549000000</v>
      </c>
      <c r="E66" s="5">
        <v>-48094000000</v>
      </c>
      <c r="F66" s="5">
        <v>-43047000000</v>
      </c>
      <c r="G66" s="5">
        <v>-41333000000</v>
      </c>
      <c r="I66" s="5">
        <v>-176965000000</v>
      </c>
      <c r="J66" s="5">
        <v>-200564000000</v>
      </c>
      <c r="K66" s="5">
        <v>-177276000000</v>
      </c>
      <c r="L66" s="5">
        <v>-168204000000</v>
      </c>
      <c r="M66" s="5">
        <v>-152449000000</v>
      </c>
      <c r="N66" s="5">
        <v>-195393000000</v>
      </c>
      <c r="O66" s="5">
        <v>-97964000000</v>
      </c>
      <c r="P66" s="5">
        <v>-54182000000</v>
      </c>
      <c r="Q66" s="5">
        <v>-57060000000</v>
      </c>
      <c r="R66" s="5">
        <v>-60165000000</v>
      </c>
      <c r="S66" s="5">
        <v>-52381000000</v>
      </c>
      <c r="T66" s="5">
        <v>-39315000000</v>
      </c>
      <c r="U66" s="5">
        <v>-26056000000</v>
      </c>
    </row>
    <row r="67" spans="3:21" ht="15.5" x14ac:dyDescent="0.35">
      <c r="C67" t="s">
        <v>1041</v>
      </c>
      <c r="D67" s="5">
        <v>-61274000000</v>
      </c>
      <c r="E67" s="5">
        <v>-50644000000</v>
      </c>
      <c r="F67" s="5">
        <v>-59064000000</v>
      </c>
      <c r="G67" s="5">
        <v>-54847000000</v>
      </c>
      <c r="I67" s="5">
        <v>-220860000000</v>
      </c>
      <c r="J67" s="5">
        <v>-216267000000</v>
      </c>
      <c r="K67" s="5">
        <v>-191597000000</v>
      </c>
      <c r="L67" s="5">
        <v>-156087000000</v>
      </c>
      <c r="M67" s="5">
        <v>-157692000000</v>
      </c>
      <c r="N67" s="5">
        <v>-146021000000</v>
      </c>
      <c r="O67" s="5">
        <v>-124134000000</v>
      </c>
      <c r="P67" s="5">
        <v>-112827000000</v>
      </c>
      <c r="Q67" s="5">
        <v>-75486000000</v>
      </c>
      <c r="R67" s="5">
        <v>-64999000000</v>
      </c>
      <c r="S67" s="5">
        <v>-55936000000</v>
      </c>
      <c r="T67" s="5">
        <v>-43536000000</v>
      </c>
      <c r="U67" s="5">
        <v>-39315000000</v>
      </c>
    </row>
    <row r="68" spans="3:21" ht="15.5" x14ac:dyDescent="0.35">
      <c r="C68" t="s">
        <v>1037</v>
      </c>
      <c r="M68" s="5">
        <v>11362000000</v>
      </c>
      <c r="N68" s="5">
        <v>6042000000</v>
      </c>
    </row>
    <row r="69" spans="3:21" ht="15.5" x14ac:dyDescent="0.35">
      <c r="C69" t="s">
        <v>1043</v>
      </c>
      <c r="D69" s="5">
        <v>-108038000000</v>
      </c>
      <c r="E69" s="5">
        <v>-96813000000</v>
      </c>
      <c r="F69" s="5">
        <v>-104441000000</v>
      </c>
      <c r="G69" s="5">
        <v>-102975000000</v>
      </c>
      <c r="I69" s="5">
        <v>-406845000000</v>
      </c>
      <c r="J69" s="5">
        <v>-425268000000</v>
      </c>
      <c r="K69" s="5">
        <v>-375955000000</v>
      </c>
      <c r="L69" s="5">
        <v>-330070000000</v>
      </c>
      <c r="M69" s="5">
        <v>-302499000000</v>
      </c>
      <c r="N69" s="5">
        <v>-336070000000</v>
      </c>
      <c r="O69" s="5">
        <v>-212614000000</v>
      </c>
      <c r="P69" s="5">
        <v>-171078000000</v>
      </c>
      <c r="Q69" s="5">
        <v>-134206000000</v>
      </c>
      <c r="R69" s="5">
        <v>-127928000000</v>
      </c>
      <c r="S69" s="5">
        <v>-113435000000</v>
      </c>
      <c r="T69" s="5">
        <v>-84991000000</v>
      </c>
      <c r="U69" s="5">
        <v>-66416000000</v>
      </c>
    </row>
    <row r="70" spans="3:21" ht="15.5" x14ac:dyDescent="0.35">
      <c r="C70" t="s">
        <v>79</v>
      </c>
      <c r="D70" s="5">
        <v>47430000000</v>
      </c>
      <c r="E70" s="5">
        <v>50760000000</v>
      </c>
      <c r="F70" s="5">
        <v>76177000000</v>
      </c>
      <c r="G70" s="5">
        <v>61868000000</v>
      </c>
      <c r="I70" s="5">
        <v>255181000000</v>
      </c>
      <c r="J70" s="5">
        <v>279936000000</v>
      </c>
      <c r="K70" s="5">
        <v>176596000000</v>
      </c>
      <c r="L70" s="5">
        <v>92918000000</v>
      </c>
      <c r="M70" s="5">
        <v>10159000000</v>
      </c>
      <c r="N70" s="5">
        <v>-179583000000</v>
      </c>
      <c r="O70" s="5">
        <v>-281127000000</v>
      </c>
      <c r="P70" s="5">
        <v>-67474000000</v>
      </c>
      <c r="Q70" s="5">
        <v>-7319000000</v>
      </c>
      <c r="R70" s="5">
        <v>6263000000</v>
      </c>
      <c r="S70" s="5">
        <v>6450000000</v>
      </c>
      <c r="T70" s="5">
        <v>8256000000</v>
      </c>
      <c r="U70" s="5">
        <v>14396000000</v>
      </c>
    </row>
    <row r="71" spans="3:21" ht="15.5" x14ac:dyDescent="0.35">
      <c r="C71" t="s">
        <v>80</v>
      </c>
      <c r="D71" s="5">
        <v>228000000</v>
      </c>
      <c r="E71" s="5">
        <v>-1494000000</v>
      </c>
      <c r="F71" s="5">
        <v>1559000000</v>
      </c>
      <c r="G71" s="5">
        <v>-445000000</v>
      </c>
      <c r="I71" s="5">
        <v>-372000000</v>
      </c>
      <c r="J71" s="5">
        <v>73000000</v>
      </c>
      <c r="K71" s="5">
        <v>49000000</v>
      </c>
      <c r="L71" s="5">
        <v>2234000000</v>
      </c>
      <c r="M71" s="5">
        <v>-127000000</v>
      </c>
      <c r="N71" s="5">
        <v>6997000000</v>
      </c>
      <c r="O71" s="5">
        <v>22007000000</v>
      </c>
      <c r="P71" s="5">
        <v>37614000000</v>
      </c>
    </row>
    <row r="72" spans="3:21" ht="15.5" x14ac:dyDescent="0.35">
      <c r="C72" t="s">
        <v>481</v>
      </c>
      <c r="D72" s="5">
        <v>228000000</v>
      </c>
      <c r="E72" s="5">
        <v>-1494000000</v>
      </c>
      <c r="F72" s="5">
        <v>1559000000</v>
      </c>
      <c r="G72" s="5">
        <v>-445000000</v>
      </c>
      <c r="I72" s="5">
        <v>-372000000</v>
      </c>
      <c r="J72" s="5">
        <v>73000000</v>
      </c>
      <c r="K72" s="5">
        <v>49000000</v>
      </c>
      <c r="L72" s="5">
        <v>2234000000</v>
      </c>
      <c r="M72" s="5">
        <v>-2000000</v>
      </c>
      <c r="O72" s="5">
        <v>36000000</v>
      </c>
    </row>
    <row r="73" spans="3:21" ht="15.5" x14ac:dyDescent="0.35">
      <c r="C73" t="s">
        <v>81</v>
      </c>
      <c r="D73" s="5">
        <v>228000000</v>
      </c>
      <c r="E73" s="5">
        <v>-1494000000</v>
      </c>
      <c r="F73" s="5">
        <v>1559000000</v>
      </c>
      <c r="G73" s="5">
        <v>-445000000</v>
      </c>
      <c r="I73" s="5">
        <v>-372000000</v>
      </c>
      <c r="J73" s="5">
        <v>73000000</v>
      </c>
      <c r="K73" s="5">
        <v>49000000</v>
      </c>
      <c r="L73" s="5">
        <v>2234000000</v>
      </c>
      <c r="M73" s="5">
        <v>-127000000</v>
      </c>
      <c r="N73" s="5">
        <v>6997000000</v>
      </c>
      <c r="O73" s="5">
        <v>22007000000</v>
      </c>
      <c r="P73" s="5">
        <v>37614000000</v>
      </c>
    </row>
    <row r="74" spans="3:21" ht="15.5" x14ac:dyDescent="0.35">
      <c r="C74" t="s">
        <v>28</v>
      </c>
      <c r="D74" s="5">
        <v>47658000000</v>
      </c>
      <c r="E74" s="5">
        <v>49266000000</v>
      </c>
      <c r="F74" s="5">
        <v>77736000000</v>
      </c>
      <c r="G74" s="5">
        <v>61423000000</v>
      </c>
      <c r="I74" s="5">
        <v>254809000000</v>
      </c>
      <c r="J74" s="5">
        <v>280009000000</v>
      </c>
      <c r="K74" s="5">
        <v>176645000000</v>
      </c>
      <c r="L74" s="5">
        <v>95152000000</v>
      </c>
      <c r="M74" s="5">
        <v>10032000000</v>
      </c>
      <c r="N74" s="5">
        <v>-172586000000</v>
      </c>
      <c r="O74" s="5">
        <v>-259120000000</v>
      </c>
      <c r="P74" s="5">
        <v>-29860000000</v>
      </c>
      <c r="Q74" s="5">
        <v>-7319000000</v>
      </c>
      <c r="R74" s="5">
        <v>6263000000</v>
      </c>
      <c r="S74" s="5">
        <v>6450000000</v>
      </c>
      <c r="T74" s="5">
        <v>8256000000</v>
      </c>
      <c r="U74" s="5">
        <v>14396000000</v>
      </c>
    </row>
    <row r="75" spans="3:21" ht="15.5" x14ac:dyDescent="0.35">
      <c r="C75" t="s">
        <v>27</v>
      </c>
      <c r="D75" s="5">
        <v>-10485000000</v>
      </c>
      <c r="E75" s="5">
        <v>-12165000000</v>
      </c>
      <c r="F75" s="5">
        <v>-23066000000</v>
      </c>
      <c r="G75" s="5">
        <v>-10353000000</v>
      </c>
      <c r="I75" s="5">
        <v>-57384000000</v>
      </c>
      <c r="J75" s="5">
        <v>-64158000000</v>
      </c>
      <c r="K75" s="5">
        <v>6650000000</v>
      </c>
      <c r="L75" s="5">
        <v>8302000000</v>
      </c>
      <c r="M75" s="5">
        <v>2705000000</v>
      </c>
      <c r="N75" s="5">
        <v>-4277000000</v>
      </c>
      <c r="O75" s="5">
        <v>-405000000</v>
      </c>
      <c r="P75" s="5">
        <v>-1262000000</v>
      </c>
      <c r="Q75" s="5">
        <v>-1000000000</v>
      </c>
      <c r="R75" s="5">
        <v>-2874000000</v>
      </c>
      <c r="S75" s="5">
        <v>-2545000000</v>
      </c>
      <c r="T75" s="5">
        <v>-3665000000</v>
      </c>
      <c r="U75" s="5">
        <v>-1767000000</v>
      </c>
    </row>
    <row r="76" spans="3:21" ht="15.5" x14ac:dyDescent="0.35">
      <c r="C76" t="s">
        <v>82</v>
      </c>
      <c r="D76" s="5">
        <v>-10485000000</v>
      </c>
      <c r="E76" s="5">
        <v>-11658000000</v>
      </c>
      <c r="F76" s="5">
        <v>-23066000000</v>
      </c>
      <c r="G76" s="5">
        <v>-10353000000</v>
      </c>
      <c r="I76" s="5">
        <v>-56877000000</v>
      </c>
      <c r="J76" s="5">
        <v>-53164000000</v>
      </c>
      <c r="K76" s="5">
        <v>-4703000000</v>
      </c>
      <c r="P76" s="5">
        <v>-46000000</v>
      </c>
      <c r="Q76" s="5">
        <v>-1401000000</v>
      </c>
      <c r="R76" s="5">
        <v>-2897000000</v>
      </c>
      <c r="S76" s="5">
        <v>-2885000000</v>
      </c>
      <c r="T76" s="5">
        <v>-1438000000</v>
      </c>
      <c r="U76" s="5">
        <v>-5484000000</v>
      </c>
    </row>
    <row r="77" spans="3:21" ht="15.5" x14ac:dyDescent="0.35">
      <c r="C77" t="s">
        <v>83</v>
      </c>
      <c r="E77" s="5">
        <v>-507000000</v>
      </c>
      <c r="I77" s="5">
        <v>-507000000</v>
      </c>
      <c r="J77" s="5">
        <v>-10994000000</v>
      </c>
      <c r="K77" s="5">
        <v>11353000000</v>
      </c>
      <c r="L77" s="5">
        <v>8302000000</v>
      </c>
      <c r="M77" s="5">
        <v>2705000000</v>
      </c>
      <c r="N77" s="5">
        <v>-4277000000</v>
      </c>
      <c r="O77" s="5">
        <v>-405000000</v>
      </c>
      <c r="P77" s="5">
        <v>-1216000000</v>
      </c>
      <c r="Q77" s="5">
        <v>401000000</v>
      </c>
      <c r="R77" s="5">
        <v>23000000</v>
      </c>
      <c r="S77" s="5">
        <v>340000000</v>
      </c>
      <c r="T77" s="5">
        <v>-2227000000</v>
      </c>
      <c r="U77" s="5">
        <v>3717000000</v>
      </c>
    </row>
    <row r="78" spans="3:21" ht="15.5" x14ac:dyDescent="0.35">
      <c r="C78" t="s">
        <v>84</v>
      </c>
      <c r="D78" s="5">
        <v>-10485000000</v>
      </c>
      <c r="E78" s="5">
        <v>-12165000000</v>
      </c>
      <c r="F78" s="5">
        <v>-23066000000</v>
      </c>
      <c r="G78" s="5">
        <v>-10353000000</v>
      </c>
      <c r="I78" s="5">
        <v>-57384000000</v>
      </c>
      <c r="J78" s="5">
        <v>-64158000000</v>
      </c>
      <c r="K78" s="5">
        <v>6650000000</v>
      </c>
      <c r="L78" s="5">
        <v>8302000000</v>
      </c>
      <c r="M78" s="5">
        <v>2705000000</v>
      </c>
      <c r="N78" s="5">
        <v>-4277000000</v>
      </c>
      <c r="O78" s="5">
        <v>-405000000</v>
      </c>
      <c r="P78" s="5">
        <v>-1262000000</v>
      </c>
      <c r="Q78" s="5">
        <v>-1000000000</v>
      </c>
      <c r="R78" s="5">
        <v>-2874000000</v>
      </c>
      <c r="S78" s="5">
        <v>-2545000000</v>
      </c>
      <c r="T78" s="5">
        <v>-3665000000</v>
      </c>
      <c r="U78" s="5">
        <v>-1767000000</v>
      </c>
    </row>
    <row r="79" spans="3:21" ht="15.5" x14ac:dyDescent="0.35">
      <c r="C79" t="s">
        <v>431</v>
      </c>
      <c r="O79" s="5">
        <v>10689000000</v>
      </c>
    </row>
    <row r="80" spans="3:21" ht="15.5" x14ac:dyDescent="0.35">
      <c r="C80" t="s">
        <v>85</v>
      </c>
      <c r="D80" s="5">
        <v>37173000000</v>
      </c>
      <c r="E80" s="5">
        <v>37101000000</v>
      </c>
      <c r="F80" s="5">
        <v>54670000000</v>
      </c>
      <c r="G80" s="5">
        <v>51070000000</v>
      </c>
      <c r="I80" s="5">
        <v>197425000000</v>
      </c>
      <c r="J80" s="5">
        <v>215851000000</v>
      </c>
      <c r="K80" s="5">
        <v>183295000000</v>
      </c>
      <c r="L80" s="5">
        <v>103454000000</v>
      </c>
      <c r="M80" s="5">
        <v>12737000000</v>
      </c>
      <c r="N80" s="5">
        <v>-176863000000</v>
      </c>
      <c r="O80" s="5">
        <v>-248836000000</v>
      </c>
      <c r="P80" s="5">
        <v>-31122000000</v>
      </c>
      <c r="Q80" s="5">
        <v>-8319000000</v>
      </c>
      <c r="R80" s="5">
        <v>3389000000</v>
      </c>
      <c r="S80" s="5">
        <v>3905000000</v>
      </c>
      <c r="T80" s="5">
        <v>4591000000</v>
      </c>
      <c r="U80" s="5">
        <v>12629000000</v>
      </c>
    </row>
    <row r="81" spans="2:21" ht="15.5" x14ac:dyDescent="0.35">
      <c r="C81" t="s">
        <v>86</v>
      </c>
      <c r="E81" s="5">
        <v>38130000000</v>
      </c>
      <c r="I81" s="5">
        <v>38130000000</v>
      </c>
      <c r="J81" s="5">
        <v>-12038000000</v>
      </c>
      <c r="K81" s="5">
        <v>6549000000</v>
      </c>
      <c r="L81" s="5">
        <v>-26277000000</v>
      </c>
      <c r="M81" s="5">
        <v>-8988000000</v>
      </c>
      <c r="N81" s="5">
        <v>29190000000</v>
      </c>
      <c r="O81" s="5">
        <v>8725000000</v>
      </c>
      <c r="P81" s="5">
        <v>-229000000</v>
      </c>
      <c r="Q81" s="5">
        <v>-33000000</v>
      </c>
      <c r="R81" s="5">
        <v>-325000000</v>
      </c>
      <c r="S81" s="5">
        <v>-22000000</v>
      </c>
    </row>
    <row r="82" spans="2:21" ht="15.5" x14ac:dyDescent="0.35">
      <c r="C82" t="s">
        <v>344</v>
      </c>
      <c r="E82" s="5">
        <v>38130000000</v>
      </c>
      <c r="I82" s="5">
        <v>38130000000</v>
      </c>
      <c r="J82" s="5">
        <v>-12038000000</v>
      </c>
      <c r="K82" s="5">
        <v>6549000000</v>
      </c>
      <c r="L82" s="5">
        <v>-26277000000</v>
      </c>
      <c r="M82" s="5">
        <v>-8988000000</v>
      </c>
      <c r="N82" s="5">
        <v>29190000000</v>
      </c>
      <c r="O82" s="5">
        <v>8725000000</v>
      </c>
      <c r="P82" s="5">
        <v>-229000000</v>
      </c>
      <c r="Q82" s="5">
        <v>-33000000</v>
      </c>
      <c r="R82" s="5">
        <v>-325000000</v>
      </c>
      <c r="S82" s="5">
        <v>-22000000</v>
      </c>
    </row>
    <row r="83" spans="2:21" ht="15.5" x14ac:dyDescent="0.35">
      <c r="C83" t="s">
        <v>87</v>
      </c>
      <c r="D83" s="5">
        <v>37173000000</v>
      </c>
      <c r="E83" s="5">
        <v>75231000000</v>
      </c>
      <c r="F83" s="5">
        <v>54670000000</v>
      </c>
      <c r="G83" s="5">
        <v>51070000000</v>
      </c>
      <c r="I83" s="5">
        <v>235555000000</v>
      </c>
      <c r="J83" s="5">
        <v>203813000000</v>
      </c>
      <c r="K83" s="5">
        <v>189844000000</v>
      </c>
      <c r="L83" s="5">
        <v>77177000000</v>
      </c>
      <c r="M83" s="5">
        <v>3749000000</v>
      </c>
      <c r="N83" s="5">
        <v>-147673000000</v>
      </c>
      <c r="O83" s="5">
        <v>-240111000000</v>
      </c>
      <c r="P83" s="5">
        <v>-31351000000</v>
      </c>
      <c r="Q83" s="5">
        <v>-8352000000</v>
      </c>
      <c r="R83" s="5">
        <v>3064000000</v>
      </c>
      <c r="S83" s="5">
        <v>3883000000</v>
      </c>
      <c r="T83" s="5">
        <v>4591000000</v>
      </c>
      <c r="U83" s="5">
        <v>12629000000</v>
      </c>
    </row>
    <row r="84" spans="2:21" ht="15.5" x14ac:dyDescent="0.35">
      <c r="C84" t="s">
        <v>88</v>
      </c>
      <c r="D84" s="5">
        <v>37173000000</v>
      </c>
      <c r="E84" s="5">
        <v>37101000000</v>
      </c>
      <c r="F84" s="5">
        <v>54670000000</v>
      </c>
      <c r="G84" s="5">
        <v>51070000000</v>
      </c>
      <c r="I84" s="5">
        <v>197425000000</v>
      </c>
      <c r="J84" s="5">
        <v>215851000000</v>
      </c>
      <c r="K84" s="5">
        <v>183295000000</v>
      </c>
      <c r="L84" s="5">
        <v>103454000000</v>
      </c>
      <c r="M84" s="5">
        <v>12737000000</v>
      </c>
      <c r="N84" s="5">
        <v>-176863000000</v>
      </c>
      <c r="O84" s="5">
        <v>-248836000000</v>
      </c>
      <c r="P84" s="5">
        <v>-31122000000</v>
      </c>
      <c r="Q84" s="5">
        <v>-8319000000</v>
      </c>
      <c r="R84" s="5">
        <v>3389000000</v>
      </c>
      <c r="S84" s="5">
        <v>3905000000</v>
      </c>
      <c r="T84" s="5">
        <v>4591000000</v>
      </c>
      <c r="U84" s="5">
        <v>12629000000</v>
      </c>
    </row>
    <row r="85" spans="2:21" ht="15.5" x14ac:dyDescent="0.35">
      <c r="C85" t="s">
        <v>7</v>
      </c>
      <c r="D85" s="5">
        <v>37173000000</v>
      </c>
      <c r="E85" s="5">
        <v>75231000000</v>
      </c>
      <c r="F85" s="5">
        <v>54670000000</v>
      </c>
      <c r="G85" s="5">
        <v>51070000000</v>
      </c>
      <c r="I85" s="5">
        <v>235555000000</v>
      </c>
      <c r="J85" s="5">
        <v>203813000000</v>
      </c>
      <c r="K85" s="5">
        <v>189844000000</v>
      </c>
      <c r="L85" s="5">
        <v>77177000000</v>
      </c>
      <c r="M85" s="5">
        <v>3749000000</v>
      </c>
      <c r="N85" s="5">
        <v>-147673000000</v>
      </c>
      <c r="O85" s="5">
        <v>-240111000000</v>
      </c>
      <c r="P85" s="5">
        <v>-31351000000</v>
      </c>
      <c r="Q85" s="5">
        <v>-8352000000</v>
      </c>
      <c r="R85" s="5">
        <v>3064000000</v>
      </c>
      <c r="S85" s="5">
        <v>3883000000</v>
      </c>
      <c r="T85" s="5">
        <v>4591000000</v>
      </c>
      <c r="U85" s="5">
        <v>12629000000</v>
      </c>
    </row>
    <row r="86" spans="2:21" ht="15.5" x14ac:dyDescent="0.35">
      <c r="C86" t="s">
        <v>89</v>
      </c>
    </row>
    <row r="87" spans="2:21" ht="15.5" x14ac:dyDescent="0.35">
      <c r="C87" t="s">
        <v>90</v>
      </c>
      <c r="D87" s="5">
        <v>37173000000</v>
      </c>
      <c r="E87" s="5">
        <v>37101000000</v>
      </c>
      <c r="F87" s="5">
        <v>54670000000</v>
      </c>
      <c r="G87" s="5">
        <v>51070000000</v>
      </c>
      <c r="I87" s="5">
        <v>197425000000</v>
      </c>
      <c r="J87" s="5">
        <v>215851000000</v>
      </c>
      <c r="K87" s="5">
        <v>183295000000</v>
      </c>
      <c r="L87" s="5">
        <v>103454000000</v>
      </c>
      <c r="M87" s="5">
        <v>12737000000</v>
      </c>
      <c r="N87" s="5">
        <v>-176863000000</v>
      </c>
      <c r="O87" s="5">
        <v>-248836000000</v>
      </c>
      <c r="P87" s="5">
        <v>-31122000000</v>
      </c>
      <c r="Q87" s="5">
        <v>-8319000000</v>
      </c>
      <c r="R87" s="5">
        <v>3389000000</v>
      </c>
      <c r="S87" s="5">
        <v>3905000000</v>
      </c>
      <c r="T87" s="5">
        <v>4591000000</v>
      </c>
      <c r="U87" s="5">
        <v>12629000000</v>
      </c>
    </row>
    <row r="88" spans="2:21" ht="15.5" x14ac:dyDescent="0.35">
      <c r="C88" t="s">
        <v>91</v>
      </c>
      <c r="D88" s="5">
        <v>37173000000</v>
      </c>
      <c r="E88" s="5">
        <v>75231000000</v>
      </c>
      <c r="F88" s="5">
        <v>54670000000</v>
      </c>
      <c r="G88" s="5">
        <v>51070000000</v>
      </c>
      <c r="I88" s="5">
        <v>235555000000</v>
      </c>
      <c r="J88" s="5">
        <v>203813000000</v>
      </c>
      <c r="K88" s="5">
        <v>189844000000</v>
      </c>
      <c r="L88" s="5">
        <v>77177000000</v>
      </c>
      <c r="M88" s="5">
        <v>3749000000</v>
      </c>
      <c r="N88" s="5">
        <v>-147673000000</v>
      </c>
      <c r="O88" s="5">
        <v>-240111000000</v>
      </c>
      <c r="P88" s="5">
        <v>-31351000000</v>
      </c>
      <c r="Q88" s="5">
        <v>-8352000000</v>
      </c>
      <c r="R88" s="5">
        <v>3064000000</v>
      </c>
      <c r="S88" s="5">
        <v>3883000000</v>
      </c>
      <c r="T88" s="5">
        <v>4591000000</v>
      </c>
      <c r="U88" s="5">
        <v>12629000000</v>
      </c>
    </row>
    <row r="89" spans="2:21" ht="15.5" x14ac:dyDescent="0.35">
      <c r="C89" t="s">
        <v>92</v>
      </c>
      <c r="D89" s="5">
        <v>37173000000</v>
      </c>
      <c r="E89" s="5">
        <v>75231000000</v>
      </c>
      <c r="F89" s="5">
        <v>54670000000</v>
      </c>
      <c r="G89" s="5">
        <v>51070000000</v>
      </c>
      <c r="I89" s="5">
        <v>235555000000</v>
      </c>
      <c r="J89" s="5">
        <v>203813000000</v>
      </c>
      <c r="K89" s="5">
        <v>189844000000</v>
      </c>
      <c r="L89" s="5">
        <v>77177000000</v>
      </c>
      <c r="M89" s="5">
        <v>3749000000</v>
      </c>
      <c r="N89" s="5">
        <v>-147673000000</v>
      </c>
      <c r="O89" s="5">
        <v>-240111000000</v>
      </c>
      <c r="P89" s="5">
        <v>-31351000000</v>
      </c>
      <c r="Q89" s="5">
        <v>-8352000000</v>
      </c>
      <c r="R89" s="5">
        <v>3064000000</v>
      </c>
      <c r="S89" s="5">
        <v>3883000000</v>
      </c>
      <c r="T89" s="5">
        <v>4591000000</v>
      </c>
      <c r="U89" s="5">
        <v>12629000000</v>
      </c>
    </row>
    <row r="91" spans="2:21" ht="15.5" x14ac:dyDescent="0.35">
      <c r="B91" t="s">
        <v>93</v>
      </c>
      <c r="C91" t="s">
        <v>94</v>
      </c>
    </row>
    <row r="92" spans="2:21" ht="15.5" x14ac:dyDescent="0.35">
      <c r="C92" t="s">
        <v>19</v>
      </c>
      <c r="D92" s="5">
        <v>97685000000</v>
      </c>
      <c r="E92" s="5">
        <v>78674000000</v>
      </c>
      <c r="F92" s="5">
        <v>77407000000</v>
      </c>
      <c r="G92" s="5">
        <v>79736000000</v>
      </c>
      <c r="I92" s="5">
        <v>78674000000</v>
      </c>
      <c r="J92" s="5">
        <v>70283000000</v>
      </c>
      <c r="K92" s="5">
        <v>72758000000</v>
      </c>
      <c r="L92" s="5">
        <v>101892000000</v>
      </c>
      <c r="M92" s="5">
        <v>70906000000</v>
      </c>
      <c r="N92" s="5">
        <v>49952000000</v>
      </c>
      <c r="O92" s="5">
        <v>56028000000</v>
      </c>
      <c r="P92" s="5">
        <v>30007000000</v>
      </c>
      <c r="Q92" s="5">
        <v>21699000000</v>
      </c>
      <c r="R92" s="5">
        <v>25130000000</v>
      </c>
      <c r="S92" s="5">
        <v>32386000000</v>
      </c>
      <c r="T92" s="5">
        <v>36122000000</v>
      </c>
      <c r="U92" s="5">
        <v>22449000000</v>
      </c>
    </row>
    <row r="93" spans="2:21" ht="15.5" x14ac:dyDescent="0.35">
      <c r="C93" t="s">
        <v>1044</v>
      </c>
      <c r="D93" s="5">
        <v>1293938000000</v>
      </c>
      <c r="E93" s="5">
        <v>1217510000000</v>
      </c>
      <c r="F93" s="5">
        <v>1073577000000</v>
      </c>
      <c r="G93" s="5">
        <v>1090964000000</v>
      </c>
      <c r="I93" s="5">
        <v>1217510000000</v>
      </c>
      <c r="J93" s="5">
        <v>1057942000000</v>
      </c>
      <c r="K93" s="5">
        <v>1082873000000</v>
      </c>
      <c r="L93" s="5">
        <v>866351000000</v>
      </c>
      <c r="M93" s="5">
        <v>413053000000</v>
      </c>
      <c r="N93" s="5">
        <v>298840000000</v>
      </c>
      <c r="O93" s="5">
        <v>340948000000</v>
      </c>
      <c r="P93" s="5">
        <v>232119000000</v>
      </c>
      <c r="Q93" s="5">
        <v>223896000000</v>
      </c>
      <c r="R93" s="5">
        <v>226852000000</v>
      </c>
      <c r="S93" s="5">
        <v>266175000000</v>
      </c>
      <c r="T93" s="5">
        <v>316880000000</v>
      </c>
      <c r="U93" s="5">
        <v>178435000000</v>
      </c>
    </row>
    <row r="94" spans="2:21" ht="15.5" x14ac:dyDescent="0.35">
      <c r="C94" t="s">
        <v>1045</v>
      </c>
      <c r="D94" s="5">
        <v>550000000000</v>
      </c>
      <c r="E94" s="5">
        <v>485000000000</v>
      </c>
      <c r="F94" s="5">
        <v>879000000000</v>
      </c>
      <c r="G94" s="5">
        <v>699200000000</v>
      </c>
      <c r="I94" s="5">
        <v>485000000000</v>
      </c>
      <c r="J94" s="5">
        <v>655685000000</v>
      </c>
      <c r="K94" s="5">
        <v>1117517000000</v>
      </c>
      <c r="L94" s="5">
        <v>2670716000000</v>
      </c>
      <c r="M94" s="5">
        <v>2815637000000</v>
      </c>
      <c r="N94" s="5">
        <v>1698475000000</v>
      </c>
      <c r="O94" s="5">
        <v>374956000000</v>
      </c>
      <c r="P94" s="5">
        <v>411836000000</v>
      </c>
      <c r="Q94" s="5">
        <v>331468000000</v>
      </c>
      <c r="R94" s="5">
        <v>307989000000</v>
      </c>
      <c r="S94" s="5">
        <v>412255000000</v>
      </c>
      <c r="T94" s="5">
        <v>810270000000</v>
      </c>
      <c r="U94" s="5">
        <v>261017000000</v>
      </c>
    </row>
    <row r="95" spans="2:21" ht="15.5" x14ac:dyDescent="0.35">
      <c r="C95" t="s">
        <v>1048</v>
      </c>
    </row>
    <row r="96" spans="2:21" ht="15.5" x14ac:dyDescent="0.35">
      <c r="C96" t="s">
        <v>97</v>
      </c>
      <c r="O96" s="5">
        <v>12627000000</v>
      </c>
      <c r="P96" s="5">
        <v>127191000000</v>
      </c>
      <c r="Q96" s="5">
        <v>65275000000</v>
      </c>
      <c r="R96" s="5">
        <v>117864000000</v>
      </c>
      <c r="S96" s="5">
        <v>98817000000</v>
      </c>
      <c r="T96" s="5">
        <v>66306000000</v>
      </c>
      <c r="U96" s="5">
        <v>86062000000</v>
      </c>
    </row>
    <row r="97" spans="3:21" ht="15.5" x14ac:dyDescent="0.35">
      <c r="C97" t="s">
        <v>98</v>
      </c>
      <c r="D97" s="5">
        <v>12115668000000</v>
      </c>
      <c r="E97" s="5">
        <v>11915829000000</v>
      </c>
      <c r="F97" s="5">
        <v>11152959000000</v>
      </c>
      <c r="G97" s="5">
        <v>10595609000000</v>
      </c>
      <c r="I97" s="5">
        <v>11915829000000</v>
      </c>
      <c r="J97" s="5">
        <v>9408319000000</v>
      </c>
      <c r="K97" s="5">
        <v>8894391000000</v>
      </c>
      <c r="L97" s="5">
        <v>8380025000000</v>
      </c>
      <c r="M97" s="5">
        <v>6322652000000</v>
      </c>
      <c r="N97" s="5">
        <v>4870579000000</v>
      </c>
      <c r="O97" s="5">
        <v>4856111000000</v>
      </c>
      <c r="P97" s="5">
        <v>3361457000000</v>
      </c>
      <c r="Q97" s="5">
        <v>3219480000000</v>
      </c>
      <c r="R97" s="5">
        <v>3301689000000</v>
      </c>
      <c r="S97" s="5">
        <v>3395670000000</v>
      </c>
      <c r="T97" s="5">
        <v>3416663000000</v>
      </c>
      <c r="U97" s="5">
        <v>1972513000000</v>
      </c>
    </row>
    <row r="98" spans="3:21" ht="15.5" x14ac:dyDescent="0.35">
      <c r="C98" t="s">
        <v>1049</v>
      </c>
      <c r="D98" s="5">
        <v>13995817000000</v>
      </c>
      <c r="E98" s="5">
        <v>14233630000000</v>
      </c>
      <c r="F98" s="5">
        <v>13362351000000</v>
      </c>
      <c r="G98" s="5">
        <v>13072478000000</v>
      </c>
      <c r="I98" s="5">
        <v>14233630000000</v>
      </c>
      <c r="J98" s="5">
        <v>11507111000000</v>
      </c>
      <c r="K98" s="5">
        <v>9161283000000</v>
      </c>
      <c r="L98" s="5">
        <v>7849119000000</v>
      </c>
      <c r="M98" s="5">
        <v>5878426000000</v>
      </c>
      <c r="N98" s="5">
        <v>4835160000000</v>
      </c>
      <c r="O98" s="5">
        <v>3870807000000</v>
      </c>
      <c r="P98" s="5">
        <v>2922154000000</v>
      </c>
      <c r="Q98" s="5">
        <v>2753030000000</v>
      </c>
      <c r="R98" s="5">
        <v>2875315000000</v>
      </c>
      <c r="S98" s="5">
        <v>2745252000000</v>
      </c>
      <c r="T98" s="5">
        <v>2438290000000</v>
      </c>
      <c r="U98" s="5">
        <v>1758224000000</v>
      </c>
    </row>
    <row r="99" spans="3:21" ht="15.5" x14ac:dyDescent="0.35">
      <c r="C99" t="s">
        <v>106</v>
      </c>
      <c r="D99" s="5">
        <v>115596000000</v>
      </c>
      <c r="E99" s="5">
        <v>124505000000</v>
      </c>
      <c r="F99" s="5">
        <v>133832000000</v>
      </c>
      <c r="G99" s="5">
        <v>143726000000</v>
      </c>
      <c r="I99" s="5">
        <v>124505000000</v>
      </c>
      <c r="J99" s="5">
        <v>160789000000</v>
      </c>
      <c r="K99" s="5">
        <v>119895000000</v>
      </c>
      <c r="L99" s="5">
        <v>147716000000</v>
      </c>
      <c r="M99" s="5">
        <v>181661000000</v>
      </c>
      <c r="N99" s="5">
        <v>171496000000</v>
      </c>
      <c r="O99" s="5">
        <v>134776000000</v>
      </c>
      <c r="P99" s="5">
        <v>15792000000</v>
      </c>
      <c r="Q99" s="5">
        <v>21471000000</v>
      </c>
      <c r="R99" s="5">
        <v>24647000000</v>
      </c>
      <c r="S99" s="5">
        <v>26908000000</v>
      </c>
      <c r="T99" s="5">
        <v>29315000000</v>
      </c>
      <c r="U99" s="5">
        <v>26384000000</v>
      </c>
    </row>
    <row r="100" spans="3:21" ht="15.5" x14ac:dyDescent="0.35">
      <c r="C100" t="s">
        <v>369</v>
      </c>
      <c r="D100" s="5">
        <v>16648000000</v>
      </c>
      <c r="E100" s="5">
        <v>17554000000</v>
      </c>
      <c r="F100" s="5">
        <v>16320000000</v>
      </c>
      <c r="G100" s="5">
        <v>16562000000</v>
      </c>
      <c r="I100" s="5">
        <v>17554000000</v>
      </c>
      <c r="J100" s="5">
        <v>19142000000</v>
      </c>
      <c r="K100" s="5">
        <v>19812000000</v>
      </c>
      <c r="L100" s="5">
        <v>27638000000</v>
      </c>
      <c r="M100" s="5">
        <v>39005000000</v>
      </c>
      <c r="N100" s="5">
        <v>52044000000</v>
      </c>
      <c r="O100" s="5">
        <v>55932000000</v>
      </c>
      <c r="P100" s="5">
        <v>4239000000</v>
      </c>
      <c r="Q100" s="5">
        <v>6837000000</v>
      </c>
      <c r="R100" s="5">
        <v>6715000000</v>
      </c>
      <c r="S100" s="5">
        <v>7047000000</v>
      </c>
    </row>
    <row r="101" spans="3:21" ht="15.5" x14ac:dyDescent="0.35">
      <c r="C101" t="s">
        <v>109</v>
      </c>
      <c r="D101" s="5">
        <v>6455000000</v>
      </c>
      <c r="E101" s="5">
        <v>6455000000</v>
      </c>
      <c r="F101" s="5">
        <v>17621000000</v>
      </c>
      <c r="G101" s="5">
        <v>17621000000</v>
      </c>
      <c r="I101" s="5">
        <v>6455000000</v>
      </c>
      <c r="J101" s="5">
        <v>17621000000</v>
      </c>
      <c r="K101" s="5">
        <v>25219000000</v>
      </c>
      <c r="L101" s="5">
        <v>15809000000</v>
      </c>
      <c r="O101" s="5">
        <v>8107000000</v>
      </c>
      <c r="P101" s="5">
        <v>651000000</v>
      </c>
      <c r="Q101" s="5">
        <v>1791000000</v>
      </c>
      <c r="R101" s="5">
        <v>1379000000</v>
      </c>
      <c r="S101" s="5">
        <v>1248000000</v>
      </c>
      <c r="T101" s="5">
        <v>1465000000</v>
      </c>
      <c r="U101" s="5">
        <v>3692000000</v>
      </c>
    </row>
    <row r="102" spans="3:21" ht="15.5" x14ac:dyDescent="0.35">
      <c r="C102" t="s">
        <v>78</v>
      </c>
      <c r="D102" s="5">
        <v>6488000000</v>
      </c>
      <c r="E102" s="5">
        <v>9742000000</v>
      </c>
      <c r="F102" s="5">
        <v>38226000000</v>
      </c>
      <c r="G102" s="5">
        <v>4757000000</v>
      </c>
      <c r="I102" s="5">
        <v>9742000000</v>
      </c>
      <c r="J102" s="5">
        <v>-28388000000</v>
      </c>
      <c r="K102" s="5">
        <v>981857000000</v>
      </c>
      <c r="L102" s="5">
        <v>975308000000</v>
      </c>
      <c r="M102" s="5">
        <v>1001585000000</v>
      </c>
      <c r="N102" s="5">
        <v>1010573000000</v>
      </c>
      <c r="O102" s="5">
        <v>681383000000</v>
      </c>
      <c r="P102" s="5">
        <v>2344000000</v>
      </c>
      <c r="Q102" s="5">
        <v>2573000000</v>
      </c>
      <c r="R102" s="5">
        <v>2709000000</v>
      </c>
      <c r="S102" s="5">
        <v>2930000000</v>
      </c>
    </row>
    <row r="103" spans="3:21" ht="15.5" x14ac:dyDescent="0.35">
      <c r="C103" t="s">
        <v>111</v>
      </c>
      <c r="D103" s="5">
        <v>23638002000000</v>
      </c>
      <c r="E103" s="5">
        <v>23406738000000</v>
      </c>
      <c r="F103" s="5">
        <v>22509984000000</v>
      </c>
      <c r="G103" s="5">
        <v>21741260000000</v>
      </c>
      <c r="I103" s="5">
        <v>23406738000000</v>
      </c>
      <c r="J103" s="5">
        <v>20061619000000</v>
      </c>
      <c r="K103" s="5">
        <v>19377403000000</v>
      </c>
      <c r="L103" s="5">
        <v>18304587000000</v>
      </c>
      <c r="M103" s="5">
        <v>14286910000000</v>
      </c>
      <c r="N103" s="5">
        <v>9854035000000</v>
      </c>
      <c r="O103" s="5">
        <v>6421844000000</v>
      </c>
      <c r="P103" s="5">
        <v>4151151000000</v>
      </c>
      <c r="Q103" s="5">
        <v>3892516000000</v>
      </c>
      <c r="R103" s="5">
        <v>4059950000000</v>
      </c>
      <c r="S103" s="5">
        <v>4217368000000</v>
      </c>
      <c r="T103" s="5">
        <v>4111036000000</v>
      </c>
      <c r="U103" s="5">
        <v>2509281000000</v>
      </c>
    </row>
    <row r="104" spans="3:21" ht="15.5" x14ac:dyDescent="0.35">
      <c r="C104" t="s">
        <v>112</v>
      </c>
    </row>
    <row r="105" spans="3:21" ht="15.5" x14ac:dyDescent="0.35">
      <c r="C105" t="s">
        <v>113</v>
      </c>
    </row>
    <row r="106" spans="3:21" ht="15.5" x14ac:dyDescent="0.35">
      <c r="C106" t="s">
        <v>1051</v>
      </c>
      <c r="M106" s="5">
        <v>162000000</v>
      </c>
      <c r="N106" s="5">
        <v>162000000</v>
      </c>
      <c r="O106" s="5">
        <v>162000000</v>
      </c>
      <c r="P106" s="5">
        <v>51891000000</v>
      </c>
      <c r="Q106" s="5">
        <v>179000000</v>
      </c>
      <c r="R106" s="5">
        <v>188000000</v>
      </c>
      <c r="S106" s="5">
        <v>329000000</v>
      </c>
      <c r="T106" s="5">
        <v>401000000</v>
      </c>
      <c r="U106" s="5">
        <v>646000000</v>
      </c>
    </row>
    <row r="107" spans="3:21" ht="15.5" x14ac:dyDescent="0.35">
      <c r="C107" t="s">
        <v>1052</v>
      </c>
      <c r="D107" s="5">
        <v>12115668000000</v>
      </c>
      <c r="E107" s="5">
        <v>11915829000000</v>
      </c>
      <c r="F107" s="5">
        <v>11152959000000</v>
      </c>
      <c r="G107" s="5">
        <v>10595609000000</v>
      </c>
      <c r="I107" s="5">
        <v>11915829000000</v>
      </c>
      <c r="J107" s="5">
        <v>9408319000000</v>
      </c>
      <c r="K107" s="5">
        <v>8894391000000</v>
      </c>
      <c r="L107" s="5">
        <v>8380025000000</v>
      </c>
      <c r="M107" s="5">
        <v>6322652000000</v>
      </c>
      <c r="N107" s="5">
        <v>4870579000000</v>
      </c>
      <c r="O107" s="5">
        <v>4868738000000</v>
      </c>
      <c r="P107" s="5">
        <v>3488648000000</v>
      </c>
      <c r="Q107" s="5">
        <v>3284755000000</v>
      </c>
      <c r="R107" s="5">
        <v>3419553000000</v>
      </c>
      <c r="S107" s="5">
        <v>3494487000000</v>
      </c>
      <c r="T107" s="5">
        <v>3482969000000</v>
      </c>
      <c r="U107" s="5">
        <v>2058575000000</v>
      </c>
    </row>
    <row r="108" spans="3:21" ht="15.5" x14ac:dyDescent="0.35">
      <c r="C108" t="s">
        <v>1053</v>
      </c>
      <c r="D108" s="5">
        <v>12115668000000</v>
      </c>
      <c r="E108" s="5">
        <v>11915829000000</v>
      </c>
      <c r="F108" s="5">
        <v>11152959000000</v>
      </c>
      <c r="G108" s="5">
        <v>10595609000000</v>
      </c>
      <c r="I108" s="5">
        <v>11915829000000</v>
      </c>
      <c r="J108" s="5">
        <v>9408319000000</v>
      </c>
      <c r="K108" s="5">
        <v>8894391000000</v>
      </c>
      <c r="L108" s="5">
        <v>8380025000000</v>
      </c>
      <c r="M108" s="5">
        <v>6322652000000</v>
      </c>
      <c r="N108" s="5">
        <v>4870579000000</v>
      </c>
      <c r="O108" s="5">
        <v>4868738000000</v>
      </c>
      <c r="P108" s="5">
        <v>3488648000000</v>
      </c>
      <c r="Q108" s="5">
        <v>3284755000000</v>
      </c>
      <c r="R108" s="5">
        <v>3419553000000</v>
      </c>
      <c r="S108" s="5">
        <v>3494487000000</v>
      </c>
      <c r="T108" s="5">
        <v>3482969000000</v>
      </c>
      <c r="U108" s="5">
        <v>2058575000000</v>
      </c>
    </row>
    <row r="109" spans="3:21" ht="15.5" x14ac:dyDescent="0.35">
      <c r="C109" t="s">
        <v>1055</v>
      </c>
      <c r="D109" s="5">
        <v>12902000000</v>
      </c>
      <c r="E109" s="5">
        <v>171426000000</v>
      </c>
      <c r="F109" s="5">
        <v>40454000000</v>
      </c>
      <c r="G109" s="5">
        <v>31660000000</v>
      </c>
      <c r="I109" s="5">
        <v>171426000000</v>
      </c>
      <c r="J109" s="5">
        <v>14118000000</v>
      </c>
      <c r="K109" s="5">
        <v>611366000000</v>
      </c>
      <c r="L109" s="5">
        <v>953120000000</v>
      </c>
      <c r="M109" s="5">
        <v>314759000000</v>
      </c>
      <c r="N109" s="5">
        <v>26746000000</v>
      </c>
      <c r="O109" s="5">
        <v>293299000000</v>
      </c>
      <c r="P109" s="5">
        <v>41796000000</v>
      </c>
      <c r="Q109" s="5">
        <v>7671000000</v>
      </c>
      <c r="R109" s="5">
        <v>38824000000</v>
      </c>
      <c r="S109" s="5">
        <v>126820000000</v>
      </c>
      <c r="T109" s="5">
        <v>123742000000</v>
      </c>
      <c r="U109" s="5">
        <v>46631000000</v>
      </c>
    </row>
    <row r="110" spans="3:21" ht="15.5" x14ac:dyDescent="0.35">
      <c r="C110" t="s">
        <v>1058</v>
      </c>
      <c r="D110" s="5">
        <v>5268295000000</v>
      </c>
      <c r="E110" s="5">
        <v>5169250000000</v>
      </c>
      <c r="F110" s="5">
        <v>5166150000000</v>
      </c>
      <c r="G110" s="5">
        <v>5032850000000</v>
      </c>
      <c r="I110" s="5">
        <v>5169250000000</v>
      </c>
      <c r="J110" s="5">
        <v>4748025000000</v>
      </c>
      <c r="K110" s="5">
        <v>4280366000000</v>
      </c>
      <c r="L110" s="5">
        <v>4592413000000</v>
      </c>
      <c r="M110" s="5">
        <v>4526594000000</v>
      </c>
      <c r="N110" s="5">
        <v>2942070000000</v>
      </c>
    </row>
    <row r="111" spans="3:21" ht="15.5" x14ac:dyDescent="0.35">
      <c r="C111" t="s">
        <v>118</v>
      </c>
      <c r="D111" s="5">
        <v>21971000000</v>
      </c>
      <c r="E111" s="5">
        <v>19180000000</v>
      </c>
      <c r="F111" s="5">
        <v>19707000000</v>
      </c>
      <c r="G111" s="5">
        <v>19775000000</v>
      </c>
      <c r="I111" s="5">
        <v>19180000000</v>
      </c>
      <c r="J111" s="5">
        <v>28999000000</v>
      </c>
      <c r="K111" s="5">
        <v>18776000000</v>
      </c>
      <c r="L111" s="5">
        <v>8559000000</v>
      </c>
      <c r="M111" s="5">
        <v>5806000000</v>
      </c>
      <c r="N111" s="5">
        <v>8974000000</v>
      </c>
      <c r="O111" s="5">
        <v>9549000000</v>
      </c>
      <c r="P111" s="5">
        <v>4523000000</v>
      </c>
      <c r="Q111" s="5">
        <v>4728000000</v>
      </c>
      <c r="R111" s="5">
        <v>4596000000</v>
      </c>
      <c r="S111" s="5">
        <v>5200000000</v>
      </c>
      <c r="T111" s="5">
        <v>5288000000</v>
      </c>
      <c r="U111" s="5">
        <v>8638000000</v>
      </c>
    </row>
    <row r="112" spans="3:21" ht="15.5" x14ac:dyDescent="0.35">
      <c r="C112" t="s">
        <v>1059</v>
      </c>
      <c r="N112" s="5">
        <v>5253000000</v>
      </c>
    </row>
    <row r="113" spans="2:21" ht="15.5" x14ac:dyDescent="0.35">
      <c r="C113" t="s">
        <v>158</v>
      </c>
    </row>
    <row r="114" spans="2:21" ht="15.5" x14ac:dyDescent="0.35">
      <c r="C114" t="s">
        <v>127</v>
      </c>
      <c r="D114" s="5">
        <v>17789016000000</v>
      </c>
      <c r="E114" s="5">
        <v>17591671000000</v>
      </c>
      <c r="F114" s="5">
        <v>16703534000000</v>
      </c>
      <c r="G114" s="5">
        <v>16022949000000</v>
      </c>
      <c r="I114" s="5">
        <v>17591671000000</v>
      </c>
      <c r="J114" s="5">
        <v>14482107000000</v>
      </c>
      <c r="K114" s="5">
        <v>14008724000000</v>
      </c>
      <c r="L114" s="5">
        <v>14136322000000</v>
      </c>
      <c r="M114" s="5">
        <v>11291328000000</v>
      </c>
      <c r="N114" s="5">
        <v>7954197000000</v>
      </c>
      <c r="O114" s="5">
        <v>5219244000000</v>
      </c>
      <c r="P114" s="5">
        <v>3618348000000</v>
      </c>
      <c r="Q114" s="5">
        <v>3328362000000</v>
      </c>
      <c r="R114" s="5">
        <v>3487444000000</v>
      </c>
      <c r="S114" s="5">
        <v>3650271000000</v>
      </c>
      <c r="T114" s="5">
        <v>3638359000000</v>
      </c>
      <c r="U114" s="5">
        <v>2137293000000</v>
      </c>
    </row>
    <row r="115" spans="2:21" ht="15.5" x14ac:dyDescent="0.35">
      <c r="C115" t="s">
        <v>128</v>
      </c>
    </row>
    <row r="116" spans="2:21" ht="15.5" x14ac:dyDescent="0.35">
      <c r="C116" t="s">
        <v>129</v>
      </c>
      <c r="D116" s="5">
        <v>4786438000000</v>
      </c>
      <c r="E116" s="5">
        <v>4786438000000</v>
      </c>
      <c r="F116" s="5">
        <v>4786438000000</v>
      </c>
      <c r="G116" s="5">
        <v>4786438000000</v>
      </c>
      <c r="I116" s="5">
        <v>4786438000000</v>
      </c>
      <c r="J116" s="5">
        <v>4786438000000</v>
      </c>
      <c r="K116" s="5">
        <v>3778320000000</v>
      </c>
      <c r="L116" s="5">
        <v>2764954000000</v>
      </c>
      <c r="M116" s="5">
        <v>1766649000000</v>
      </c>
      <c r="N116" s="5">
        <v>1122601000000</v>
      </c>
      <c r="O116" s="5">
        <v>710835000000</v>
      </c>
      <c r="P116" s="5">
        <v>525618000000</v>
      </c>
      <c r="Q116" s="5">
        <v>525618000000</v>
      </c>
      <c r="R116" s="5">
        <v>525618000000</v>
      </c>
      <c r="S116" s="5">
        <v>523274000000</v>
      </c>
      <c r="T116" s="5">
        <v>423552000000</v>
      </c>
      <c r="U116" s="5">
        <v>333552000000</v>
      </c>
    </row>
    <row r="117" spans="2:21" ht="15.5" x14ac:dyDescent="0.35">
      <c r="C117" t="s">
        <v>130</v>
      </c>
      <c r="D117" s="5">
        <v>900393000000</v>
      </c>
      <c r="E117" s="5">
        <v>900393000000</v>
      </c>
      <c r="F117" s="5">
        <v>900393000000</v>
      </c>
      <c r="G117" s="5">
        <v>900393000000</v>
      </c>
      <c r="I117" s="5">
        <v>900393000000</v>
      </c>
      <c r="J117" s="5">
        <v>900393000000</v>
      </c>
      <c r="K117" s="5">
        <v>903284000000</v>
      </c>
      <c r="L117" s="5">
        <v>906080000000</v>
      </c>
      <c r="M117" s="5">
        <v>808912000000</v>
      </c>
      <c r="N117" s="5">
        <v>360965000000</v>
      </c>
      <c r="O117" s="5">
        <v>75501000000</v>
      </c>
      <c r="P117" s="5">
        <v>21124000000</v>
      </c>
      <c r="Q117" s="5">
        <v>21124000000</v>
      </c>
      <c r="R117" s="5">
        <v>21124000000</v>
      </c>
      <c r="S117" s="5">
        <v>21124000000</v>
      </c>
      <c r="T117" s="5">
        <v>22860000000</v>
      </c>
      <c r="U117" s="5">
        <v>16762000000</v>
      </c>
    </row>
    <row r="118" spans="2:21" ht="15.5" x14ac:dyDescent="0.35">
      <c r="C118" t="s">
        <v>131</v>
      </c>
      <c r="D118" s="5">
        <v>155667000000</v>
      </c>
      <c r="E118" s="5">
        <v>118494000000</v>
      </c>
      <c r="F118" s="5">
        <v>81393000000</v>
      </c>
      <c r="G118" s="5">
        <v>26723000000</v>
      </c>
      <c r="I118" s="5">
        <v>118494000000</v>
      </c>
      <c r="J118" s="5">
        <v>-78931000000</v>
      </c>
      <c r="K118" s="5">
        <v>-294782000000</v>
      </c>
      <c r="L118" s="5">
        <v>-478077000000</v>
      </c>
      <c r="M118" s="5">
        <v>-581564000000</v>
      </c>
      <c r="N118" s="5">
        <v>-594301000000</v>
      </c>
      <c r="O118" s="5">
        <v>-265119000000</v>
      </c>
      <c r="P118" s="5">
        <v>-16283000000</v>
      </c>
      <c r="Q118" s="5">
        <v>14839000000</v>
      </c>
      <c r="R118" s="5">
        <v>-103000000</v>
      </c>
      <c r="S118" s="5">
        <v>19769000000</v>
      </c>
      <c r="T118" s="5">
        <v>26265000000</v>
      </c>
      <c r="U118" s="5">
        <v>21674000000</v>
      </c>
    </row>
    <row r="119" spans="2:21" ht="15.5" x14ac:dyDescent="0.35">
      <c r="C119" t="s">
        <v>132</v>
      </c>
      <c r="D119" s="5">
        <v>400000000</v>
      </c>
      <c r="E119" s="5">
        <v>400000000</v>
      </c>
      <c r="F119" s="5">
        <v>400000000</v>
      </c>
      <c r="G119" s="5">
        <v>400000000</v>
      </c>
      <c r="I119" s="5">
        <v>400000000</v>
      </c>
      <c r="J119" s="5">
        <v>400000000</v>
      </c>
      <c r="K119" s="5">
        <v>400000000</v>
      </c>
      <c r="L119" s="5">
        <v>400000000</v>
      </c>
      <c r="M119" s="5">
        <v>400000000</v>
      </c>
      <c r="N119" s="5">
        <v>400000000</v>
      </c>
      <c r="O119" s="5">
        <v>400000000</v>
      </c>
      <c r="P119" s="5">
        <v>400000000</v>
      </c>
      <c r="Q119" s="5">
        <v>400000000</v>
      </c>
      <c r="R119" s="5">
        <v>400000000</v>
      </c>
      <c r="S119" s="5">
        <v>300000000</v>
      </c>
      <c r="T119" s="5">
        <v>200000000</v>
      </c>
      <c r="U119" s="5">
        <v>100000000</v>
      </c>
    </row>
    <row r="120" spans="2:21" ht="15.5" x14ac:dyDescent="0.35">
      <c r="C120" t="s">
        <v>133</v>
      </c>
      <c r="D120" s="5">
        <v>155267000000</v>
      </c>
      <c r="E120" s="5">
        <v>118094000000</v>
      </c>
      <c r="F120" s="5">
        <v>80993000000</v>
      </c>
      <c r="G120" s="5">
        <v>26323000000</v>
      </c>
      <c r="I120" s="5">
        <v>118094000000</v>
      </c>
      <c r="J120" s="5">
        <v>-79331000000</v>
      </c>
      <c r="K120" s="5">
        <v>-295182000000</v>
      </c>
      <c r="L120" s="5">
        <v>-478477000000</v>
      </c>
      <c r="M120" s="5">
        <v>-581964000000</v>
      </c>
      <c r="N120" s="5">
        <v>-594701000000</v>
      </c>
      <c r="O120" s="5">
        <v>-265519000000</v>
      </c>
      <c r="P120" s="5">
        <v>-16683000000</v>
      </c>
      <c r="Q120" s="5">
        <v>14439000000</v>
      </c>
      <c r="R120" s="5">
        <v>22758000000</v>
      </c>
      <c r="S120" s="5">
        <v>19469000000</v>
      </c>
      <c r="T120" s="5">
        <v>26065000000</v>
      </c>
      <c r="U120" s="5">
        <v>21574000000</v>
      </c>
    </row>
    <row r="121" spans="2:21" ht="15.5" x14ac:dyDescent="0.35">
      <c r="C121" t="s">
        <v>134</v>
      </c>
      <c r="D121" s="5">
        <v>155667000000</v>
      </c>
      <c r="E121" s="5">
        <v>118494000000</v>
      </c>
      <c r="F121" s="5">
        <v>81393000000</v>
      </c>
      <c r="G121" s="5">
        <v>26723000000</v>
      </c>
      <c r="I121" s="5">
        <v>118494000000</v>
      </c>
      <c r="J121" s="5">
        <v>-78931000000</v>
      </c>
      <c r="K121" s="5">
        <v>-294782000000</v>
      </c>
      <c r="L121" s="5">
        <v>-478077000000</v>
      </c>
      <c r="M121" s="5">
        <v>-581564000000</v>
      </c>
      <c r="N121" s="5">
        <v>-594301000000</v>
      </c>
      <c r="O121" s="5">
        <v>-265119000000</v>
      </c>
      <c r="P121" s="5">
        <v>-16283000000</v>
      </c>
      <c r="Q121" s="5">
        <v>14839000000</v>
      </c>
      <c r="R121" s="5">
        <v>-103000000</v>
      </c>
      <c r="S121" s="5">
        <v>19769000000</v>
      </c>
      <c r="T121" s="5">
        <v>26265000000</v>
      </c>
      <c r="U121" s="5">
        <v>21674000000</v>
      </c>
    </row>
    <row r="122" spans="2:21" ht="15.5" x14ac:dyDescent="0.35">
      <c r="C122" t="s">
        <v>9</v>
      </c>
      <c r="D122" s="5">
        <v>5848986000000</v>
      </c>
      <c r="E122" s="5">
        <v>5815067000000</v>
      </c>
      <c r="F122" s="5">
        <v>5806450000000</v>
      </c>
      <c r="G122" s="5">
        <v>5718311000000</v>
      </c>
      <c r="I122" s="5">
        <v>5815067000000</v>
      </c>
      <c r="J122" s="5">
        <v>5579512000000</v>
      </c>
      <c r="K122" s="5">
        <v>5368679000000</v>
      </c>
      <c r="L122" s="5">
        <v>4168265000000</v>
      </c>
      <c r="M122" s="5">
        <v>2995582000000</v>
      </c>
      <c r="N122" s="5">
        <v>1899838000000</v>
      </c>
      <c r="O122" s="5">
        <v>1202600000000</v>
      </c>
      <c r="P122" s="5">
        <v>532803000000</v>
      </c>
      <c r="Q122" s="5">
        <v>564154000000</v>
      </c>
      <c r="R122" s="5">
        <v>549348000000</v>
      </c>
      <c r="S122" s="5">
        <v>567097000000</v>
      </c>
      <c r="T122" s="5">
        <v>472677000000</v>
      </c>
      <c r="U122" s="5">
        <v>371988000000</v>
      </c>
    </row>
    <row r="123" spans="2:21" ht="15.5" x14ac:dyDescent="0.35">
      <c r="C123" t="s">
        <v>136</v>
      </c>
      <c r="D123" s="5">
        <v>23638002000000</v>
      </c>
      <c r="E123" s="5">
        <v>23406738000000</v>
      </c>
      <c r="F123" s="5">
        <v>22509984000000</v>
      </c>
      <c r="G123" s="5">
        <v>21741260000000</v>
      </c>
      <c r="I123" s="5">
        <v>23406738000000</v>
      </c>
      <c r="J123" s="5">
        <v>20061619000000</v>
      </c>
      <c r="K123" s="5">
        <v>19377403000000</v>
      </c>
      <c r="L123" s="5">
        <v>18304587000000</v>
      </c>
      <c r="M123" s="5">
        <v>14286910000000</v>
      </c>
      <c r="N123" s="5">
        <v>9854035000000</v>
      </c>
      <c r="O123" s="5">
        <v>6421844000000</v>
      </c>
      <c r="P123" s="5">
        <v>4151151000000</v>
      </c>
      <c r="Q123" s="5">
        <v>3892516000000</v>
      </c>
      <c r="R123" s="5">
        <v>4036792000000</v>
      </c>
      <c r="S123" s="5">
        <v>4217368000000</v>
      </c>
      <c r="T123" s="5">
        <v>4111036000000</v>
      </c>
      <c r="U123" s="5">
        <v>2509281000000</v>
      </c>
    </row>
    <row r="124" spans="2:21" ht="15.5" x14ac:dyDescent="0.35">
      <c r="C124" t="s">
        <v>137</v>
      </c>
      <c r="D124" s="5">
        <v>47864384874</v>
      </c>
      <c r="E124" s="5">
        <v>47864384874</v>
      </c>
      <c r="F124" s="5">
        <v>47864384874</v>
      </c>
      <c r="G124" s="5">
        <v>47864384874</v>
      </c>
      <c r="I124" s="5">
        <v>47864384874</v>
      </c>
      <c r="J124" s="5">
        <v>47864384874</v>
      </c>
      <c r="K124" s="5">
        <v>37783204065</v>
      </c>
      <c r="L124" s="5">
        <v>27649535711</v>
      </c>
      <c r="M124" s="5">
        <v>17666492048</v>
      </c>
      <c r="N124" s="5">
        <v>11226007038</v>
      </c>
      <c r="O124" s="5">
        <v>7108349644</v>
      </c>
      <c r="P124" s="5">
        <v>5256176644</v>
      </c>
      <c r="Q124" s="5">
        <v>5256176644</v>
      </c>
      <c r="R124" s="5">
        <v>5256176644</v>
      </c>
      <c r="S124" s="5">
        <v>5232739042</v>
      </c>
      <c r="T124" s="5">
        <v>4235518900</v>
      </c>
      <c r="U124" s="5">
        <v>3335518900</v>
      </c>
    </row>
    <row r="126" spans="2:21" ht="15.5" x14ac:dyDescent="0.35">
      <c r="B126" t="s">
        <v>138</v>
      </c>
      <c r="C126" t="s">
        <v>139</v>
      </c>
      <c r="D126" s="5">
        <v>146329000000</v>
      </c>
      <c r="E126" s="5">
        <v>-297945000000</v>
      </c>
      <c r="F126" s="5">
        <v>290269000000</v>
      </c>
      <c r="G126" s="5">
        <v>370808000000</v>
      </c>
      <c r="I126" s="5">
        <v>-246574000000</v>
      </c>
      <c r="J126" s="5">
        <v>-725164000000</v>
      </c>
      <c r="K126" s="5">
        <v>-2042812000000</v>
      </c>
      <c r="L126" s="5">
        <v>-279385000000</v>
      </c>
      <c r="M126" s="5">
        <v>-1340110000000</v>
      </c>
      <c r="N126" s="5">
        <v>-2430311000000</v>
      </c>
      <c r="O126" s="5">
        <v>-669292000000</v>
      </c>
      <c r="P126" s="5">
        <v>121168000000</v>
      </c>
      <c r="Q126" s="5">
        <v>16756000000</v>
      </c>
      <c r="R126" s="5">
        <v>-306147000000</v>
      </c>
      <c r="S126" s="5">
        <v>-511254000000</v>
      </c>
      <c r="T126" s="5">
        <v>728046000000</v>
      </c>
      <c r="U126" s="5">
        <v>58727000000</v>
      </c>
    </row>
    <row r="127" spans="2:21" ht="15.5" x14ac:dyDescent="0.35">
      <c r="C127" t="s">
        <v>1354</v>
      </c>
      <c r="D127" s="5">
        <v>340608000000</v>
      </c>
      <c r="E127" s="5">
        <v>356234000000</v>
      </c>
      <c r="F127" s="5">
        <v>343274000000</v>
      </c>
      <c r="G127" s="5">
        <v>355195000000</v>
      </c>
      <c r="I127" s="5">
        <v>1393185000000</v>
      </c>
      <c r="J127" s="5">
        <v>1358223000000</v>
      </c>
      <c r="K127" s="5">
        <v>1247392000000</v>
      </c>
      <c r="L127" s="5">
        <v>780857000000</v>
      </c>
      <c r="M127" s="5">
        <v>536422000000</v>
      </c>
      <c r="N127" s="5">
        <v>429581000000</v>
      </c>
      <c r="O127" s="5">
        <v>428107000000</v>
      </c>
      <c r="P127" s="5">
        <v>343384000000</v>
      </c>
      <c r="Q127" s="5">
        <v>372781000000</v>
      </c>
      <c r="R127" s="5">
        <v>375423000000</v>
      </c>
      <c r="S127" s="5">
        <v>407996000000</v>
      </c>
      <c r="T127" s="5">
        <v>324076000000</v>
      </c>
      <c r="U127" s="5">
        <v>157261000000</v>
      </c>
    </row>
    <row r="128" spans="2:21" ht="15.5" x14ac:dyDescent="0.35">
      <c r="C128" t="s">
        <v>1355</v>
      </c>
      <c r="D128" s="5">
        <v>-206818000000</v>
      </c>
      <c r="E128" s="5">
        <v>-191745000000</v>
      </c>
      <c r="F128" s="5">
        <v>-194263000000</v>
      </c>
      <c r="G128" s="5">
        <v>-204808000000</v>
      </c>
      <c r="I128" s="5">
        <v>-785051000000</v>
      </c>
      <c r="J128" s="5">
        <v>-775062000000</v>
      </c>
      <c r="K128" s="5">
        <v>-736294000000</v>
      </c>
      <c r="L128" s="5">
        <v>-322096000000</v>
      </c>
      <c r="M128" s="5">
        <v>-230253000000</v>
      </c>
      <c r="N128" s="5">
        <v>-253334000000</v>
      </c>
      <c r="O128" s="5">
        <v>-284621000000</v>
      </c>
      <c r="P128" s="5">
        <v>-208292000000</v>
      </c>
      <c r="Q128" s="5">
        <v>-233606000000</v>
      </c>
      <c r="R128" s="5">
        <v>-245450000000</v>
      </c>
      <c r="S128" s="5">
        <v>-287123000000</v>
      </c>
      <c r="T128" s="5">
        <v>-233078000000</v>
      </c>
      <c r="U128" s="5">
        <v>-90920000000</v>
      </c>
    </row>
    <row r="129" spans="3:21" ht="15.5" x14ac:dyDescent="0.35">
      <c r="C129" t="s">
        <v>1356</v>
      </c>
      <c r="D129" s="5">
        <v>67618000000</v>
      </c>
      <c r="E129" s="5">
        <v>-169186000000</v>
      </c>
      <c r="F129" s="5">
        <v>245019000000</v>
      </c>
      <c r="G129" s="5">
        <v>1165000000</v>
      </c>
      <c r="I129" s="5">
        <v>99155000000</v>
      </c>
      <c r="J129" s="5">
        <v>186171000000</v>
      </c>
      <c r="K129" s="5">
        <v>6392000000</v>
      </c>
      <c r="L129" s="5">
        <v>401192000000</v>
      </c>
      <c r="M129" s="5">
        <v>79535000000</v>
      </c>
      <c r="N129" s="5">
        <v>30921000000</v>
      </c>
      <c r="O129" s="5">
        <v>8997000000</v>
      </c>
      <c r="P129" s="5">
        <v>7210000000</v>
      </c>
      <c r="Q129" s="5">
        <v>1774000000</v>
      </c>
      <c r="R129" s="5">
        <v>940000000</v>
      </c>
      <c r="S129" s="5">
        <v>123000000</v>
      </c>
      <c r="T129" s="5">
        <v>2445000000</v>
      </c>
      <c r="U129" s="5">
        <v>2470000000</v>
      </c>
    </row>
    <row r="130" spans="3:21" ht="15.5" x14ac:dyDescent="0.35">
      <c r="C130" t="s">
        <v>1357</v>
      </c>
      <c r="D130" s="5">
        <v>-31145000000</v>
      </c>
      <c r="E130" s="5">
        <v>-34555000000</v>
      </c>
      <c r="F130" s="5">
        <v>-28381000000</v>
      </c>
      <c r="G130" s="5">
        <v>-7624000000</v>
      </c>
      <c r="I130" s="5">
        <v>-114512000000</v>
      </c>
      <c r="J130" s="5">
        <v>-117472000000</v>
      </c>
      <c r="K130" s="5">
        <v>-100473000000</v>
      </c>
      <c r="L130" s="5">
        <v>-78577000000</v>
      </c>
      <c r="M130" s="5">
        <v>-89534000000</v>
      </c>
      <c r="N130" s="5">
        <v>-121876000000</v>
      </c>
      <c r="O130" s="5">
        <v>-87381000000</v>
      </c>
      <c r="P130" s="5">
        <v>-45049000000</v>
      </c>
      <c r="Q130" s="5">
        <v>-46312000000</v>
      </c>
      <c r="R130" s="5">
        <v>-50372000000</v>
      </c>
      <c r="S130" s="5">
        <v>-42383000000</v>
      </c>
      <c r="T130" s="5">
        <v>-27793000000</v>
      </c>
      <c r="U130" s="5">
        <v>-6371000000</v>
      </c>
    </row>
    <row r="131" spans="3:21" ht="15.5" x14ac:dyDescent="0.35">
      <c r="C131" t="s">
        <v>1358</v>
      </c>
      <c r="D131" s="5">
        <v>-60584000000</v>
      </c>
      <c r="E131" s="5">
        <v>-50080000000</v>
      </c>
      <c r="F131" s="5">
        <v>-57837000000</v>
      </c>
      <c r="G131" s="5">
        <v>-53573000000</v>
      </c>
      <c r="I131" s="5">
        <v>-216174000000</v>
      </c>
      <c r="J131" s="5">
        <v>-210385000000</v>
      </c>
      <c r="K131" s="5">
        <v>-189063000000</v>
      </c>
      <c r="L131" s="5">
        <v>-156773000000</v>
      </c>
      <c r="M131" s="5">
        <v>-153402000000</v>
      </c>
      <c r="N131" s="5">
        <v>-140961000000</v>
      </c>
      <c r="O131" s="5">
        <v>-68673000000</v>
      </c>
      <c r="P131" s="5">
        <v>-72984000000</v>
      </c>
      <c r="Q131" s="5">
        <v>-72541000000</v>
      </c>
      <c r="R131" s="5">
        <v>-62491000000</v>
      </c>
      <c r="S131" s="5">
        <v>-54364000000</v>
      </c>
      <c r="T131" s="5">
        <v>-46968000000</v>
      </c>
      <c r="U131" s="5">
        <v>-35581000000</v>
      </c>
    </row>
    <row r="132" spans="3:21" ht="15.5" x14ac:dyDescent="0.35">
      <c r="C132" t="s">
        <v>561</v>
      </c>
      <c r="D132" s="5">
        <v>-8342000000</v>
      </c>
      <c r="E132" s="5">
        <v>-13101000000</v>
      </c>
      <c r="F132" s="5">
        <v>-22885000000</v>
      </c>
      <c r="G132" s="5">
        <v>-20383000000</v>
      </c>
      <c r="I132" s="5">
        <v>-66115000000</v>
      </c>
      <c r="J132" s="5">
        <v>-40115000000</v>
      </c>
      <c r="O132" s="5">
        <v>-4000000</v>
      </c>
      <c r="P132" s="5">
        <v>-58000000</v>
      </c>
      <c r="Q132" s="5">
        <v>-1636000000</v>
      </c>
      <c r="R132" s="5">
        <v>-3588000000</v>
      </c>
      <c r="S132" s="5">
        <v>-4387000000</v>
      </c>
      <c r="T132" s="5">
        <v>-7269000000</v>
      </c>
    </row>
    <row r="133" spans="3:21" ht="15.5" x14ac:dyDescent="0.35">
      <c r="C133" t="s">
        <v>1359</v>
      </c>
      <c r="L133" s="5">
        <v>-4207000000</v>
      </c>
      <c r="M133" s="5">
        <v>-2640000000</v>
      </c>
      <c r="N133" s="5">
        <v>-698000000</v>
      </c>
      <c r="O133" s="5">
        <v>-1085000000</v>
      </c>
      <c r="P133" s="5">
        <v>-3355000000</v>
      </c>
      <c r="Q133" s="5">
        <v>-3021000000</v>
      </c>
      <c r="R133" s="5">
        <v>-2712000000</v>
      </c>
      <c r="S133" s="5">
        <v>-2227000000</v>
      </c>
      <c r="T133" s="5">
        <v>-1789000000</v>
      </c>
      <c r="U133" s="5">
        <v>-1042000000</v>
      </c>
    </row>
    <row r="134" spans="3:21" ht="15.5" x14ac:dyDescent="0.35">
      <c r="C134" t="s">
        <v>1360</v>
      </c>
    </row>
    <row r="135" spans="3:21" ht="15.5" x14ac:dyDescent="0.35">
      <c r="C135" t="s">
        <v>1361</v>
      </c>
      <c r="P135" s="5">
        <v>986000000</v>
      </c>
      <c r="Q135" s="5">
        <v>38033000000</v>
      </c>
      <c r="R135" s="5">
        <v>-39020000000</v>
      </c>
    </row>
    <row r="136" spans="3:21" ht="15.5" x14ac:dyDescent="0.35">
      <c r="C136" t="s">
        <v>1362</v>
      </c>
      <c r="D136" s="5">
        <v>-87972000000</v>
      </c>
      <c r="E136" s="5">
        <v>-341234000000</v>
      </c>
      <c r="F136" s="5">
        <v>-136549000000</v>
      </c>
      <c r="G136" s="5">
        <v>-66827000000</v>
      </c>
      <c r="I136" s="5">
        <v>-560154000000</v>
      </c>
      <c r="J136" s="5">
        <v>809106000000</v>
      </c>
      <c r="K136" s="5">
        <v>-1406889000000</v>
      </c>
      <c r="L136" s="5">
        <v>-773615000000</v>
      </c>
      <c r="M136" s="5">
        <v>-403162000000</v>
      </c>
      <c r="N136" s="5">
        <v>653671000000</v>
      </c>
      <c r="O136" s="5">
        <v>-445154000000</v>
      </c>
      <c r="P136" s="5">
        <v>62204000000</v>
      </c>
      <c r="Q136" s="5">
        <v>29230000000</v>
      </c>
      <c r="R136" s="5">
        <v>17098000000</v>
      </c>
      <c r="S136" s="5">
        <v>-231197000000</v>
      </c>
      <c r="T136" s="5">
        <v>-90972000000</v>
      </c>
      <c r="U136" s="5">
        <v>-161322000000</v>
      </c>
    </row>
    <row r="137" spans="3:21" ht="15.5" x14ac:dyDescent="0.35">
      <c r="C137" t="s">
        <v>1363</v>
      </c>
    </row>
    <row r="138" spans="3:21" ht="15.5" x14ac:dyDescent="0.35">
      <c r="C138" t="s">
        <v>1364</v>
      </c>
      <c r="D138" s="5">
        <v>228920000000</v>
      </c>
      <c r="E138" s="5">
        <v>-722708000000</v>
      </c>
      <c r="F138" s="5">
        <v>-291037000000</v>
      </c>
      <c r="G138" s="5">
        <v>-314076000000</v>
      </c>
      <c r="I138" s="5">
        <v>-2592931000000</v>
      </c>
      <c r="J138" s="5">
        <v>-2318625000000</v>
      </c>
      <c r="K138" s="5">
        <v>-1343444000000</v>
      </c>
      <c r="L138" s="5">
        <v>-2062959000000</v>
      </c>
      <c r="M138" s="5">
        <v>-1084206000000</v>
      </c>
      <c r="N138" s="5">
        <v>-1161669000000</v>
      </c>
      <c r="O138" s="5">
        <v>-466777000000</v>
      </c>
      <c r="P138" s="5">
        <v>-208061000000</v>
      </c>
      <c r="Q138" s="5">
        <v>116402000000</v>
      </c>
      <c r="R138" s="5">
        <v>-134853000000</v>
      </c>
      <c r="S138" s="5">
        <v>-317120000000</v>
      </c>
      <c r="T138" s="5">
        <v>-679376000000</v>
      </c>
      <c r="U138" s="5">
        <v>-960814000000</v>
      </c>
    </row>
    <row r="139" spans="3:21" ht="15.5" x14ac:dyDescent="0.35">
      <c r="C139" t="s">
        <v>1365</v>
      </c>
      <c r="D139" s="5">
        <v>40791000000</v>
      </c>
      <c r="E139" s="5">
        <v>-417456000000</v>
      </c>
      <c r="F139" s="5">
        <v>39754000000</v>
      </c>
      <c r="G139" s="5">
        <v>365305000000</v>
      </c>
      <c r="I139" s="5">
        <v>890000000</v>
      </c>
      <c r="J139" s="5">
        <v>466544000000</v>
      </c>
      <c r="K139" s="5">
        <v>321392000000</v>
      </c>
      <c r="L139" s="5">
        <v>-781215000000</v>
      </c>
      <c r="M139" s="5">
        <v>-1707493000000</v>
      </c>
      <c r="N139" s="5">
        <v>-1582867000000</v>
      </c>
      <c r="O139" s="5">
        <v>829665000000</v>
      </c>
      <c r="P139" s="5">
        <v>-4117000000</v>
      </c>
      <c r="Q139" s="5">
        <v>-23002000000</v>
      </c>
      <c r="R139" s="5">
        <v>1047000000</v>
      </c>
      <c r="S139" s="5">
        <v>6144000000</v>
      </c>
      <c r="T139" s="5">
        <v>-13366000000</v>
      </c>
      <c r="U139" s="5">
        <v>-11860000000</v>
      </c>
    </row>
    <row r="140" spans="3:21" ht="15.5" x14ac:dyDescent="0.35">
      <c r="C140" t="s">
        <v>677</v>
      </c>
      <c r="N140" s="5">
        <v>-715000000</v>
      </c>
    </row>
    <row r="141" spans="3:21" ht="15.5" x14ac:dyDescent="0.35">
      <c r="C141" t="s">
        <v>1366</v>
      </c>
      <c r="D141" s="5">
        <v>-11750000000</v>
      </c>
      <c r="E141" s="5">
        <v>-965386000000</v>
      </c>
      <c r="F141" s="5">
        <v>-563113000000</v>
      </c>
      <c r="G141" s="5">
        <v>69204000000</v>
      </c>
      <c r="I141" s="5">
        <v>-3152195000000</v>
      </c>
      <c r="J141" s="5">
        <v>-1042975000000</v>
      </c>
      <c r="K141" s="5">
        <v>-2428941000000</v>
      </c>
      <c r="L141" s="5">
        <v>-3617789000000</v>
      </c>
      <c r="M141" s="5">
        <v>-3194861000000</v>
      </c>
      <c r="N141" s="5">
        <v>-2091580000000</v>
      </c>
      <c r="O141" s="5">
        <v>-82266000000</v>
      </c>
      <c r="P141" s="5">
        <v>-148988000000</v>
      </c>
      <c r="Q141" s="5">
        <v>160663000000</v>
      </c>
      <c r="R141" s="5">
        <v>-155728000000</v>
      </c>
      <c r="S141" s="5">
        <v>-542173000000</v>
      </c>
      <c r="T141" s="5">
        <v>-783714000000</v>
      </c>
      <c r="U141" s="5">
        <v>-1133996000000</v>
      </c>
    </row>
    <row r="142" spans="3:21" ht="15.5" x14ac:dyDescent="0.35">
      <c r="C142" t="s">
        <v>1367</v>
      </c>
    </row>
    <row r="143" spans="3:21" ht="15.5" x14ac:dyDescent="0.35">
      <c r="C143" t="s">
        <v>1051</v>
      </c>
      <c r="O143" s="5">
        <v>-51730000000</v>
      </c>
      <c r="P143" s="5">
        <v>-19000000</v>
      </c>
      <c r="Q143" s="5">
        <v>-10000000</v>
      </c>
      <c r="R143" s="5">
        <v>-140000000</v>
      </c>
      <c r="S143" s="5">
        <v>-72000000</v>
      </c>
      <c r="T143" s="5">
        <v>-245000000</v>
      </c>
      <c r="U143" s="5">
        <v>12000000</v>
      </c>
    </row>
    <row r="144" spans="3:21" ht="15.5" x14ac:dyDescent="0.35">
      <c r="C144" t="s">
        <v>1052</v>
      </c>
      <c r="D144" s="5">
        <v>199839000000</v>
      </c>
      <c r="E144" s="5">
        <v>696498000000</v>
      </c>
      <c r="F144" s="5">
        <v>557147000000</v>
      </c>
      <c r="G144" s="5">
        <v>503101000000</v>
      </c>
      <c r="I144" s="5">
        <v>2440935000000</v>
      </c>
      <c r="J144" s="5">
        <v>513928000000</v>
      </c>
      <c r="K144" s="5">
        <v>514366000000</v>
      </c>
      <c r="L144" s="5">
        <v>2057374000000</v>
      </c>
      <c r="M144" s="5">
        <v>1452072000000</v>
      </c>
      <c r="N144" s="5">
        <v>1841000000</v>
      </c>
      <c r="O144" s="5">
        <v>-769654000000</v>
      </c>
      <c r="P144" s="5">
        <v>203893000000</v>
      </c>
      <c r="Q144" s="5">
        <v>-134798000000</v>
      </c>
      <c r="R144" s="5">
        <v>-74934000000</v>
      </c>
      <c r="S144" s="5">
        <v>11518000000</v>
      </c>
      <c r="T144" s="5">
        <v>1424394000000</v>
      </c>
      <c r="U144" s="5">
        <v>1148996000000</v>
      </c>
    </row>
    <row r="145" spans="3:21" ht="15.5" x14ac:dyDescent="0.35">
      <c r="C145" t="s">
        <v>1055</v>
      </c>
      <c r="D145" s="5">
        <v>-158524000000</v>
      </c>
      <c r="E145" s="5">
        <v>130971000000</v>
      </c>
      <c r="F145" s="5">
        <v>8795000000</v>
      </c>
      <c r="G145" s="5">
        <v>-289603000000</v>
      </c>
      <c r="I145" s="5">
        <v>157307000000</v>
      </c>
      <c r="J145" s="5">
        <v>-597248000000</v>
      </c>
      <c r="K145" s="5">
        <v>-341754000000</v>
      </c>
      <c r="L145" s="5">
        <v>638361000000</v>
      </c>
      <c r="M145" s="5">
        <v>288013000000</v>
      </c>
      <c r="N145" s="5">
        <v>-266553000000</v>
      </c>
      <c r="O145" s="5">
        <v>251503000000</v>
      </c>
      <c r="P145" s="5">
        <v>34125000000</v>
      </c>
      <c r="Q145" s="5">
        <v>-31153000000</v>
      </c>
      <c r="R145" s="5">
        <v>-87995000000</v>
      </c>
      <c r="S145" s="5">
        <v>3077000000</v>
      </c>
      <c r="T145" s="5">
        <v>77111000000</v>
      </c>
      <c r="U145" s="5">
        <v>15612000000</v>
      </c>
    </row>
    <row r="146" spans="3:21" ht="15.5" x14ac:dyDescent="0.35">
      <c r="C146" t="s">
        <v>118</v>
      </c>
      <c r="D146" s="5">
        <v>649000000</v>
      </c>
      <c r="E146" s="5">
        <v>917000000</v>
      </c>
      <c r="F146" s="5">
        <v>-250000000</v>
      </c>
      <c r="G146" s="5">
        <v>-4084000000</v>
      </c>
      <c r="I146" s="5">
        <v>-581000000</v>
      </c>
      <c r="J146" s="5">
        <v>-2826000000</v>
      </c>
      <c r="K146" s="5">
        <v>5514000000</v>
      </c>
      <c r="L146" s="5">
        <v>2753000000</v>
      </c>
      <c r="M146" s="5">
        <v>-3168000000</v>
      </c>
      <c r="N146" s="5">
        <v>-575000000</v>
      </c>
      <c r="O146" s="5">
        <v>-2580000000</v>
      </c>
      <c r="P146" s="5">
        <v>-147000000</v>
      </c>
      <c r="Q146" s="5">
        <v>-1002000000</v>
      </c>
      <c r="R146" s="5">
        <v>416000000</v>
      </c>
      <c r="S146" s="5">
        <v>-1419000000</v>
      </c>
      <c r="T146" s="5">
        <v>2129000000</v>
      </c>
      <c r="U146" s="5">
        <v>2211000000</v>
      </c>
    </row>
    <row r="147" spans="3:21" ht="15.5" x14ac:dyDescent="0.35">
      <c r="C147" t="s">
        <v>1368</v>
      </c>
      <c r="D147" s="5">
        <v>14778000000</v>
      </c>
      <c r="E147" s="5">
        <v>-58512000000</v>
      </c>
      <c r="F147" s="5">
        <v>2763000000</v>
      </c>
      <c r="G147" s="5">
        <v>22218000000</v>
      </c>
      <c r="I147" s="5">
        <v>-2528000000</v>
      </c>
      <c r="J147" s="5">
        <v>2597000000</v>
      </c>
      <c r="K147" s="5">
        <v>-19951000000</v>
      </c>
      <c r="L147" s="5">
        <v>19520000000</v>
      </c>
      <c r="M147" s="5">
        <v>-22294000000</v>
      </c>
      <c r="N147" s="5">
        <v>-17077000000</v>
      </c>
      <c r="O147" s="5">
        <v>-9905000000</v>
      </c>
      <c r="P147" s="5">
        <v>11448000000</v>
      </c>
      <c r="Q147" s="5">
        <v>5617000000</v>
      </c>
      <c r="R147" s="5">
        <v>484000000</v>
      </c>
      <c r="S147" s="5">
        <v>180000000</v>
      </c>
      <c r="T147" s="5">
        <v>-1253000000</v>
      </c>
      <c r="U147" s="5">
        <v>75000000</v>
      </c>
    </row>
    <row r="148" spans="3:21" ht="15.5" x14ac:dyDescent="0.35">
      <c r="C148" t="s">
        <v>1332</v>
      </c>
      <c r="D148" s="5">
        <v>56742000000</v>
      </c>
      <c r="E148" s="5">
        <v>769874000000</v>
      </c>
      <c r="F148" s="5">
        <v>568455000000</v>
      </c>
      <c r="G148" s="5">
        <v>231632000000</v>
      </c>
      <c r="I148" s="5">
        <v>2595133000000</v>
      </c>
      <c r="J148" s="5">
        <v>-83549000000</v>
      </c>
      <c r="K148" s="5">
        <v>158175000000</v>
      </c>
      <c r="L148" s="5">
        <v>2718008000000</v>
      </c>
      <c r="M148" s="5">
        <v>1714623000000</v>
      </c>
      <c r="N148" s="5">
        <v>-282364000000</v>
      </c>
      <c r="O148" s="5">
        <v>-582366000000</v>
      </c>
      <c r="P148" s="5">
        <v>249300000000</v>
      </c>
      <c r="Q148" s="5">
        <v>-161346000000</v>
      </c>
      <c r="R148" s="5">
        <v>-162169000000</v>
      </c>
      <c r="S148" s="5">
        <v>13284000000</v>
      </c>
      <c r="T148" s="5">
        <v>1502136000000</v>
      </c>
      <c r="U148" s="5">
        <v>1166906000000</v>
      </c>
    </row>
    <row r="149" spans="3:21" ht="15.5" x14ac:dyDescent="0.35">
      <c r="C149" t="s">
        <v>158</v>
      </c>
    </row>
    <row r="150" spans="3:21" ht="15.5" x14ac:dyDescent="0.35">
      <c r="C150" t="s">
        <v>159</v>
      </c>
      <c r="D150" s="5">
        <v>-9053000000</v>
      </c>
      <c r="E150" s="5">
        <v>1815000000</v>
      </c>
      <c r="F150" s="5">
        <v>-2189000000</v>
      </c>
      <c r="G150" s="5">
        <v>-166799000000</v>
      </c>
      <c r="I150" s="5">
        <v>194521000000</v>
      </c>
      <c r="J150" s="5">
        <v>206047000000</v>
      </c>
      <c r="K150" s="5">
        <v>752250000000</v>
      </c>
      <c r="L150" s="5">
        <v>848293000000</v>
      </c>
      <c r="M150" s="5">
        <v>2645442000000</v>
      </c>
      <c r="N150" s="5">
        <v>3922638000000</v>
      </c>
      <c r="O150" s="5">
        <v>699464000000</v>
      </c>
      <c r="R150" s="5">
        <v>2344000000</v>
      </c>
      <c r="S150" s="5">
        <v>97986000000</v>
      </c>
      <c r="T150" s="5">
        <v>96098000000</v>
      </c>
      <c r="U150" s="5">
        <v>100000000000</v>
      </c>
    </row>
    <row r="151" spans="3:21" ht="15.5" x14ac:dyDescent="0.35">
      <c r="C151" t="s">
        <v>160</v>
      </c>
      <c r="D151" s="5">
        <v>-6114000000</v>
      </c>
      <c r="E151" s="5">
        <v>-14252000000</v>
      </c>
      <c r="F151" s="5">
        <v>-6956000000</v>
      </c>
      <c r="G151" s="5">
        <v>-11694000000</v>
      </c>
      <c r="I151" s="5">
        <v>-33029000000</v>
      </c>
      <c r="J151" s="5">
        <v>-44102000000</v>
      </c>
      <c r="K151" s="5">
        <v>-37919000000</v>
      </c>
      <c r="L151" s="5">
        <v>-27033000000</v>
      </c>
      <c r="M151" s="5">
        <v>-18268000000</v>
      </c>
      <c r="N151" s="5">
        <v>-33894000000</v>
      </c>
      <c r="O151" s="5">
        <v>-160494000000</v>
      </c>
      <c r="P151" s="5">
        <v>-20473000000</v>
      </c>
      <c r="Q151" s="5">
        <v>-7305000000</v>
      </c>
      <c r="R151" s="5">
        <v>-6408000000</v>
      </c>
      <c r="S151" s="5">
        <v>-11751000000</v>
      </c>
      <c r="T151" s="5">
        <v>-9740000000</v>
      </c>
      <c r="U151" s="5">
        <v>-22742000000</v>
      </c>
    </row>
    <row r="152" spans="3:21" ht="15.5" x14ac:dyDescent="0.35">
      <c r="C152" t="s">
        <v>161</v>
      </c>
      <c r="D152" s="5">
        <v>-6012000000</v>
      </c>
      <c r="E152" s="5">
        <v>-11633000000</v>
      </c>
      <c r="F152" s="5">
        <v>-5736000000</v>
      </c>
      <c r="G152" s="5">
        <v>-11461000000</v>
      </c>
      <c r="I152" s="5">
        <v>-28966000000</v>
      </c>
      <c r="J152" s="5">
        <v>-30620000000</v>
      </c>
      <c r="K152" s="5">
        <v>-32688000000</v>
      </c>
      <c r="L152" s="5">
        <v>-30805000000</v>
      </c>
      <c r="M152" s="5">
        <v>-17837000000</v>
      </c>
      <c r="N152" s="5">
        <v>-26220000000</v>
      </c>
      <c r="O152" s="5">
        <v>-105677000000</v>
      </c>
      <c r="P152" s="5">
        <v>-1694000000</v>
      </c>
      <c r="Q152" s="5">
        <v>-5017000000</v>
      </c>
      <c r="R152" s="5">
        <v>-4621000000</v>
      </c>
      <c r="S152" s="5">
        <v>-13214000000</v>
      </c>
      <c r="T152" s="5">
        <v>-9960000000</v>
      </c>
      <c r="U152" s="5">
        <v>-22869000000</v>
      </c>
    </row>
    <row r="153" spans="3:21" ht="15.5" x14ac:dyDescent="0.35">
      <c r="C153" t="s">
        <v>1369</v>
      </c>
      <c r="D153" s="5">
        <v>-330000000</v>
      </c>
      <c r="E153" s="5">
        <v>-2681000000</v>
      </c>
      <c r="F153" s="5">
        <v>-1221000000</v>
      </c>
      <c r="G153" s="5">
        <v>-255000000</v>
      </c>
      <c r="I153" s="5">
        <v>-4157000000</v>
      </c>
      <c r="J153" s="5">
        <v>-13571000000</v>
      </c>
      <c r="K153" s="5">
        <v>-5293000000</v>
      </c>
      <c r="L153" s="5">
        <v>-1523000000</v>
      </c>
      <c r="M153" s="5">
        <v>-439000000</v>
      </c>
      <c r="N153" s="5">
        <v>-7674000000</v>
      </c>
      <c r="O153" s="5">
        <v>-54853000000</v>
      </c>
      <c r="Q153" s="5">
        <v>-2288000000</v>
      </c>
      <c r="R153" s="5">
        <v>-1787000000</v>
      </c>
      <c r="S153" s="5">
        <v>-369000000</v>
      </c>
    </row>
    <row r="154" spans="3:21" ht="15.5" x14ac:dyDescent="0.35">
      <c r="C154" t="s">
        <v>1370</v>
      </c>
      <c r="P154" s="5">
        <v>-19104000000</v>
      </c>
    </row>
    <row r="155" spans="3:21" ht="15.5" x14ac:dyDescent="0.35">
      <c r="C155" t="s">
        <v>1371</v>
      </c>
      <c r="L155" s="5">
        <v>3240000000</v>
      </c>
    </row>
    <row r="156" spans="3:21" ht="15.5" x14ac:dyDescent="0.35">
      <c r="C156" t="s">
        <v>352</v>
      </c>
      <c r="D156" s="5">
        <v>228000000</v>
      </c>
      <c r="E156" s="5">
        <v>62000000</v>
      </c>
      <c r="F156" s="5">
        <v>1000000</v>
      </c>
      <c r="G156" s="5">
        <v>22000000</v>
      </c>
      <c r="I156" s="5">
        <v>94000000</v>
      </c>
      <c r="J156" s="5">
        <v>89000000</v>
      </c>
      <c r="K156" s="5">
        <v>62000000</v>
      </c>
      <c r="L156" s="5">
        <v>2055000000</v>
      </c>
      <c r="M156" s="5">
        <v>8000000</v>
      </c>
      <c r="O156" s="5">
        <v>36000000</v>
      </c>
      <c r="P156" s="5">
        <v>325000000</v>
      </c>
      <c r="S156" s="5">
        <v>1832000000</v>
      </c>
      <c r="T156" s="5">
        <v>220000000</v>
      </c>
      <c r="U156" s="5">
        <v>127000000</v>
      </c>
    </row>
    <row r="157" spans="3:21" ht="15.5" x14ac:dyDescent="0.35">
      <c r="C157" t="s">
        <v>170</v>
      </c>
      <c r="D157" s="5">
        <v>-9053000000</v>
      </c>
      <c r="E157" s="5">
        <v>1815000000</v>
      </c>
      <c r="F157" s="5">
        <v>-2189000000</v>
      </c>
      <c r="G157" s="5">
        <v>-166799000000</v>
      </c>
      <c r="I157" s="5">
        <v>194521000000</v>
      </c>
      <c r="J157" s="5">
        <v>206047000000</v>
      </c>
      <c r="K157" s="5">
        <v>752250000000</v>
      </c>
      <c r="L157" s="5">
        <v>848293000000</v>
      </c>
      <c r="M157" s="5">
        <v>2645442000000</v>
      </c>
      <c r="N157" s="5">
        <v>3922638000000</v>
      </c>
      <c r="O157" s="5">
        <v>699464000000</v>
      </c>
      <c r="R157" s="5">
        <v>2344000000</v>
      </c>
      <c r="S157" s="5">
        <v>97986000000</v>
      </c>
      <c r="T157" s="5">
        <v>96098000000</v>
      </c>
      <c r="U157" s="5">
        <v>100000000000</v>
      </c>
    </row>
    <row r="158" spans="3:21" ht="15.5" x14ac:dyDescent="0.35">
      <c r="C158" t="s">
        <v>1372</v>
      </c>
      <c r="R158" s="5">
        <v>2344000000</v>
      </c>
      <c r="S158" s="5">
        <v>97986000000</v>
      </c>
      <c r="T158" s="5">
        <v>96098000000</v>
      </c>
      <c r="U158" s="5">
        <v>100000000000</v>
      </c>
    </row>
    <row r="159" spans="3:21" ht="15.5" x14ac:dyDescent="0.35">
      <c r="C159" t="s">
        <v>176</v>
      </c>
      <c r="E159" s="5">
        <v>744200000000</v>
      </c>
      <c r="F159" s="5">
        <v>602625000000</v>
      </c>
      <c r="G159" s="5">
        <v>345000000000</v>
      </c>
      <c r="I159" s="5">
        <v>2077400000000</v>
      </c>
      <c r="J159" s="5">
        <v>4567175000000</v>
      </c>
      <c r="K159" s="5">
        <v>1213750000000</v>
      </c>
      <c r="L159" s="5">
        <v>4486903000000</v>
      </c>
      <c r="M159" s="5">
        <v>4553534000000</v>
      </c>
      <c r="N159" s="5">
        <v>2942070000000</v>
      </c>
    </row>
    <row r="160" spans="3:21" ht="15.5" x14ac:dyDescent="0.35">
      <c r="C160" t="s">
        <v>1373</v>
      </c>
      <c r="E160" s="5">
        <v>-736900000000</v>
      </c>
      <c r="F160" s="5">
        <v>-591500000000</v>
      </c>
      <c r="G160" s="5">
        <v>-507000000000</v>
      </c>
      <c r="I160" s="5">
        <v>-1835400000000</v>
      </c>
      <c r="J160" s="5">
        <v>-4337095000000</v>
      </c>
      <c r="K160" s="5">
        <v>-1445600000000</v>
      </c>
      <c r="L160" s="5">
        <v>-4705075000000</v>
      </c>
      <c r="M160" s="5">
        <v>-2983757000000</v>
      </c>
    </row>
    <row r="161" spans="2:21" ht="15.5" x14ac:dyDescent="0.35">
      <c r="C161" t="s">
        <v>1374</v>
      </c>
      <c r="J161" s="5">
        <v>8118000000</v>
      </c>
      <c r="K161" s="5">
        <v>13367000000</v>
      </c>
      <c r="L161" s="5">
        <v>98135000000</v>
      </c>
      <c r="M161" s="5">
        <v>94882000000</v>
      </c>
    </row>
    <row r="162" spans="2:21" ht="15.5" x14ac:dyDescent="0.35">
      <c r="C162" t="s">
        <v>978</v>
      </c>
      <c r="J162" s="5">
        <v>-2891000000</v>
      </c>
      <c r="K162" s="5">
        <v>-2796000000</v>
      </c>
      <c r="L162" s="5">
        <v>-2629000000</v>
      </c>
      <c r="M162" s="5">
        <v>-2887000000</v>
      </c>
      <c r="N162" s="5">
        <v>-2770000000</v>
      </c>
    </row>
    <row r="163" spans="2:21" ht="15.5" x14ac:dyDescent="0.35">
      <c r="C163" t="s">
        <v>185</v>
      </c>
      <c r="D163" s="5">
        <v>-9053000000</v>
      </c>
      <c r="E163" s="5">
        <v>-5485000000</v>
      </c>
      <c r="F163" s="5">
        <v>-13314000000</v>
      </c>
      <c r="G163" s="5">
        <v>-4799000000</v>
      </c>
      <c r="I163" s="5">
        <v>-47479000000</v>
      </c>
      <c r="J163" s="5">
        <v>-29260000000</v>
      </c>
      <c r="K163" s="5">
        <v>-26471000000</v>
      </c>
      <c r="L163" s="5">
        <v>-29041000000</v>
      </c>
      <c r="M163" s="5">
        <v>-16330000000</v>
      </c>
      <c r="N163" s="5">
        <v>-16662000000</v>
      </c>
    </row>
    <row r="164" spans="2:21" ht="15.5" x14ac:dyDescent="0.35">
      <c r="C164" t="s">
        <v>1375</v>
      </c>
      <c r="K164" s="5">
        <v>1000000000000</v>
      </c>
      <c r="L164" s="5">
        <v>1000000000000</v>
      </c>
      <c r="M164" s="5">
        <v>1000000000000</v>
      </c>
      <c r="N164" s="5">
        <v>1000000000000</v>
      </c>
      <c r="O164" s="5">
        <v>700000000000</v>
      </c>
    </row>
    <row r="165" spans="2:21" ht="15.5" x14ac:dyDescent="0.35">
      <c r="C165" t="s">
        <v>1376</v>
      </c>
      <c r="O165" s="5">
        <v>-536000000</v>
      </c>
    </row>
    <row r="166" spans="2:21" ht="15.5" x14ac:dyDescent="0.35">
      <c r="C166" t="s">
        <v>187</v>
      </c>
      <c r="D166" s="5">
        <v>131162000000</v>
      </c>
      <c r="E166" s="5">
        <v>-310382000000</v>
      </c>
      <c r="F166" s="5">
        <v>281124000000</v>
      </c>
      <c r="G166" s="5">
        <v>192315000000</v>
      </c>
      <c r="I166" s="5">
        <v>-85082000000</v>
      </c>
      <c r="J166" s="5">
        <v>-563219000000</v>
      </c>
      <c r="K166" s="5">
        <v>-1328481000000</v>
      </c>
      <c r="L166" s="5">
        <v>541875000000</v>
      </c>
      <c r="M166" s="5">
        <v>1287064000000</v>
      </c>
      <c r="N166" s="5">
        <v>1458433000000</v>
      </c>
      <c r="O166" s="5">
        <v>-130322000000</v>
      </c>
      <c r="P166" s="5">
        <v>100695000000</v>
      </c>
      <c r="Q166" s="5">
        <v>9451000000</v>
      </c>
      <c r="R166" s="5">
        <v>-310211000000</v>
      </c>
      <c r="S166" s="5">
        <v>-425019000000</v>
      </c>
      <c r="T166" s="5">
        <v>814404000000</v>
      </c>
      <c r="U166" s="5">
        <v>135985000000</v>
      </c>
    </row>
    <row r="167" spans="2:21" ht="15.5" x14ac:dyDescent="0.35">
      <c r="C167" t="s">
        <v>188</v>
      </c>
      <c r="D167" s="5">
        <v>2174189000000</v>
      </c>
      <c r="I167" s="5">
        <v>2259271000000</v>
      </c>
      <c r="J167" s="5">
        <v>2822490000000</v>
      </c>
      <c r="K167" s="5">
        <v>4150971000000</v>
      </c>
      <c r="L167" s="5">
        <v>3609096000000</v>
      </c>
      <c r="M167" s="5">
        <v>2322032000000</v>
      </c>
      <c r="N167" s="5">
        <v>863599000000</v>
      </c>
      <c r="O167" s="5">
        <v>701105000000</v>
      </c>
      <c r="P167" s="5">
        <v>600410000000</v>
      </c>
      <c r="Q167" s="5">
        <v>590959000000</v>
      </c>
      <c r="R167" s="5">
        <v>901170000000</v>
      </c>
      <c r="S167" s="5">
        <v>1326189000000</v>
      </c>
      <c r="T167" s="5">
        <v>511785000000</v>
      </c>
      <c r="U167" s="5">
        <v>375800000000</v>
      </c>
    </row>
    <row r="168" spans="2:21" ht="15.5" x14ac:dyDescent="0.35">
      <c r="C168" t="s">
        <v>1377</v>
      </c>
      <c r="O168" s="5">
        <v>292816000000</v>
      </c>
    </row>
    <row r="169" spans="2:21" ht="15.5" x14ac:dyDescent="0.35">
      <c r="C169" t="s">
        <v>189</v>
      </c>
      <c r="D169" s="5">
        <v>2305351000000</v>
      </c>
      <c r="E169" s="5">
        <v>-310382000000</v>
      </c>
      <c r="F169" s="5">
        <v>281124000000</v>
      </c>
      <c r="G169" s="5">
        <v>192315000000</v>
      </c>
      <c r="I169" s="5">
        <v>2174189000000</v>
      </c>
      <c r="J169" s="5">
        <v>2259271000000</v>
      </c>
      <c r="K169" s="5">
        <v>2822490000000</v>
      </c>
      <c r="L169" s="5">
        <v>4150971000000</v>
      </c>
      <c r="M169" s="5">
        <v>3609096000000</v>
      </c>
      <c r="N169" s="5">
        <v>2322032000000</v>
      </c>
      <c r="O169" s="5">
        <v>863599000000</v>
      </c>
      <c r="P169" s="5">
        <v>701105000000</v>
      </c>
      <c r="Q169" s="5">
        <v>600410000000</v>
      </c>
      <c r="R169" s="5">
        <v>590959000000</v>
      </c>
      <c r="S169" s="5">
        <v>901170000000</v>
      </c>
      <c r="T169" s="5">
        <v>1326189000000</v>
      </c>
      <c r="U169" s="5">
        <v>511785000000</v>
      </c>
    </row>
    <row r="171" spans="2:21" ht="15.5" x14ac:dyDescent="0.35">
      <c r="B171" t="s">
        <v>190</v>
      </c>
      <c r="C171" t="s">
        <v>11</v>
      </c>
      <c r="D171" s="5">
        <v>47860000000</v>
      </c>
      <c r="E171" s="5">
        <v>47860000000</v>
      </c>
      <c r="F171" s="5">
        <v>47860000000</v>
      </c>
      <c r="G171" s="5">
        <v>47860000000</v>
      </c>
      <c r="I171" s="5">
        <v>47860000000</v>
      </c>
      <c r="J171" s="5">
        <v>47860000000</v>
      </c>
      <c r="K171" s="5">
        <v>37780000000</v>
      </c>
      <c r="L171" s="5">
        <v>27650000000</v>
      </c>
      <c r="M171" s="5">
        <v>17670000000</v>
      </c>
      <c r="N171" s="5">
        <v>11230000000</v>
      </c>
      <c r="O171" s="5">
        <v>7110000000</v>
      </c>
      <c r="P171" s="5">
        <v>5260000000</v>
      </c>
      <c r="Q171" s="5">
        <v>5260000000</v>
      </c>
      <c r="R171" s="5">
        <v>5260000000</v>
      </c>
      <c r="S171" s="5">
        <v>5230000000</v>
      </c>
      <c r="T171" s="5">
        <v>4240000000</v>
      </c>
      <c r="U171" s="5">
        <v>3340000000</v>
      </c>
    </row>
    <row r="172" spans="2:21" ht="15.5" x14ac:dyDescent="0.35">
      <c r="C172" t="s">
        <v>191</v>
      </c>
      <c r="D172" s="6">
        <v>0.78</v>
      </c>
      <c r="E172" s="6">
        <v>0.78</v>
      </c>
      <c r="F172" s="6">
        <v>1.1399999999999999</v>
      </c>
      <c r="G172" s="6">
        <v>1.07</v>
      </c>
    </row>
    <row r="173" spans="2:21" ht="15.5" x14ac:dyDescent="0.35">
      <c r="C173" t="s">
        <v>192</v>
      </c>
      <c r="D173" s="6">
        <v>88.46</v>
      </c>
      <c r="E173" s="6">
        <v>103.85</v>
      </c>
      <c r="F173" s="6">
        <v>67.540000000000006</v>
      </c>
      <c r="G173" s="6">
        <v>60.75</v>
      </c>
    </row>
    <row r="174" spans="2:21" ht="15.5" x14ac:dyDescent="0.35">
      <c r="C174" t="s">
        <v>59</v>
      </c>
      <c r="D174" s="6">
        <v>9.58</v>
      </c>
      <c r="E174" s="6">
        <v>11.24</v>
      </c>
      <c r="F174" s="6">
        <v>10.67</v>
      </c>
      <c r="G174" s="6">
        <v>9.32</v>
      </c>
    </row>
    <row r="175" spans="2:21" ht="15.5" x14ac:dyDescent="0.35">
      <c r="C175" t="s">
        <v>193</v>
      </c>
      <c r="E175" s="6">
        <v>66900000000.000008</v>
      </c>
      <c r="F175" s="5">
        <v>93560000000</v>
      </c>
      <c r="G175" s="5">
        <v>76000000000</v>
      </c>
    </row>
    <row r="176" spans="2:21" ht="15.5" x14ac:dyDescent="0.35">
      <c r="C176" t="s">
        <v>194</v>
      </c>
      <c r="D176" s="6">
        <v>1.6000000000000001E-3</v>
      </c>
      <c r="E176" s="6">
        <v>1.6000000000000001E-3</v>
      </c>
      <c r="F176" s="6">
        <v>2.3999999999999998E-3</v>
      </c>
      <c r="G176" s="6">
        <v>2.3E-3</v>
      </c>
    </row>
    <row r="177" spans="3:7" ht="15.5" x14ac:dyDescent="0.35">
      <c r="C177" t="s">
        <v>195</v>
      </c>
      <c r="D177" s="6">
        <v>6.4000000000000003E-3</v>
      </c>
      <c r="E177" s="6">
        <v>6.4000000000000003E-3</v>
      </c>
      <c r="F177" s="6">
        <v>9.3999999999999986E-3</v>
      </c>
      <c r="G177" s="6">
        <v>8.8999999999999999E-3</v>
      </c>
    </row>
    <row r="178" spans="3:7" ht="15.5" x14ac:dyDescent="0.35">
      <c r="C178" t="s">
        <v>196</v>
      </c>
      <c r="D178" s="6">
        <v>2E-3</v>
      </c>
      <c r="E178" s="6">
        <v>2.2000000000000001E-3</v>
      </c>
      <c r="F178" s="6">
        <v>3.4000000000000002E-3</v>
      </c>
      <c r="G178" s="6">
        <v>2.8999999999999998E-3</v>
      </c>
    </row>
    <row r="179" spans="3:7" ht="15.5" x14ac:dyDescent="0.35">
      <c r="C179" t="s">
        <v>197</v>
      </c>
    </row>
    <row r="180" spans="3:7" ht="15.5" x14ac:dyDescent="0.35">
      <c r="C180" t="s">
        <v>198</v>
      </c>
      <c r="D180" s="5">
        <v>5849000000000</v>
      </c>
      <c r="E180" s="5">
        <v>5815000000000</v>
      </c>
      <c r="F180" s="5">
        <v>5806000000000</v>
      </c>
      <c r="G180" s="5">
        <v>5718000000000</v>
      </c>
    </row>
    <row r="181" spans="3:7" ht="15.5" x14ac:dyDescent="0.35">
      <c r="C181" t="s">
        <v>199</v>
      </c>
      <c r="D181" s="6">
        <v>0.56000000000000005</v>
      </c>
      <c r="E181" s="6">
        <v>0.67</v>
      </c>
      <c r="F181" s="6">
        <v>0.63</v>
      </c>
      <c r="G181" s="6">
        <v>0.54</v>
      </c>
    </row>
    <row r="182" spans="3:7" ht="15.5" x14ac:dyDescent="0.35">
      <c r="C182" t="s">
        <v>200</v>
      </c>
      <c r="D182" s="6">
        <v>122.2</v>
      </c>
      <c r="E182" s="6">
        <v>121.49</v>
      </c>
      <c r="F182" s="6">
        <v>121.31</v>
      </c>
      <c r="G182" s="6">
        <v>119.47</v>
      </c>
    </row>
    <row r="183" spans="3:7" ht="15.5" x14ac:dyDescent="0.35">
      <c r="C183" t="s">
        <v>201</v>
      </c>
      <c r="D183" s="6">
        <v>0.56999999999999995</v>
      </c>
      <c r="E183" s="6">
        <v>0.67</v>
      </c>
      <c r="F183" s="6">
        <v>0.64</v>
      </c>
      <c r="G183" s="6">
        <v>0.55000000000000004</v>
      </c>
    </row>
    <row r="184" spans="3:7" ht="15.5" x14ac:dyDescent="0.35">
      <c r="C184" t="s">
        <v>202</v>
      </c>
      <c r="D184" s="6">
        <v>121.85</v>
      </c>
      <c r="E184" s="6">
        <v>121.12</v>
      </c>
      <c r="F184" s="6">
        <v>120.97</v>
      </c>
      <c r="G184" s="6">
        <v>119.12</v>
      </c>
    </row>
    <row r="185" spans="3:7" ht="15.5" x14ac:dyDescent="0.35">
      <c r="C185" t="s">
        <v>203</v>
      </c>
    </row>
    <row r="186" spans="3:7" ht="15.5" x14ac:dyDescent="0.35">
      <c r="C186" t="s">
        <v>204</v>
      </c>
    </row>
    <row r="187" spans="3:7" ht="15.5" x14ac:dyDescent="0.35">
      <c r="C187" t="s">
        <v>205</v>
      </c>
      <c r="D187" s="5">
        <v>5849000000000</v>
      </c>
      <c r="E187" s="5">
        <v>5815000000000</v>
      </c>
      <c r="F187" s="5">
        <v>5806000000000</v>
      </c>
      <c r="G187" s="5">
        <v>5718000000000</v>
      </c>
    </row>
    <row r="188" spans="3:7" ht="15.5" x14ac:dyDescent="0.35">
      <c r="C188" t="s">
        <v>23</v>
      </c>
    </row>
    <row r="189" spans="3:7" ht="15.5" x14ac:dyDescent="0.35">
      <c r="C189" t="s">
        <v>20</v>
      </c>
    </row>
    <row r="190" spans="3:7" ht="15.5" x14ac:dyDescent="0.35">
      <c r="C190" t="s">
        <v>206</v>
      </c>
    </row>
    <row r="191" spans="3:7" ht="15.5" x14ac:dyDescent="0.35">
      <c r="C191" t="s">
        <v>207</v>
      </c>
      <c r="D191" s="5">
        <v>146000000000</v>
      </c>
      <c r="E191" s="5">
        <v>-298000000000</v>
      </c>
      <c r="F191" s="5">
        <v>290000000000</v>
      </c>
      <c r="G191" s="5">
        <v>371000000000</v>
      </c>
    </row>
    <row r="192" spans="3:7" ht="15.5" x14ac:dyDescent="0.35">
      <c r="C192" t="s">
        <v>208</v>
      </c>
      <c r="D192" s="5">
        <v>-6000000000</v>
      </c>
      <c r="E192" s="5">
        <v>-12000000000</v>
      </c>
      <c r="F192" s="5">
        <v>-6000000000</v>
      </c>
      <c r="G192" s="5">
        <v>-11000000000</v>
      </c>
    </row>
    <row r="193" spans="3:21" ht="15.5" x14ac:dyDescent="0.35">
      <c r="C193" t="s">
        <v>12</v>
      </c>
      <c r="D193" s="5">
        <v>140000000000</v>
      </c>
      <c r="E193" s="5">
        <v>-310000000000</v>
      </c>
      <c r="F193" s="5">
        <v>285000000000</v>
      </c>
      <c r="G193" s="5">
        <v>359000000000</v>
      </c>
    </row>
    <row r="194" spans="3:21" ht="15.5" x14ac:dyDescent="0.35">
      <c r="C194" t="s">
        <v>15</v>
      </c>
      <c r="D194" s="6">
        <v>2.93</v>
      </c>
      <c r="E194" s="6">
        <v>-6.47</v>
      </c>
      <c r="F194" s="6">
        <v>5.94</v>
      </c>
      <c r="G194" s="6">
        <v>7.51</v>
      </c>
    </row>
    <row r="195" spans="3:21" ht="15.5" x14ac:dyDescent="0.35">
      <c r="C195" t="s">
        <v>44</v>
      </c>
      <c r="I195" s="6">
        <v>4.12</v>
      </c>
      <c r="J195" s="6">
        <v>4.51</v>
      </c>
      <c r="K195" s="6">
        <v>4.8499999999999996</v>
      </c>
      <c r="L195" s="6">
        <v>3.74</v>
      </c>
      <c r="M195" s="6">
        <v>0.72</v>
      </c>
      <c r="N195" s="6">
        <v>-15.75</v>
      </c>
      <c r="O195" s="6">
        <v>-35.01</v>
      </c>
      <c r="P195" s="6">
        <v>-5.92</v>
      </c>
      <c r="Q195" s="6">
        <v>-1.58</v>
      </c>
      <c r="R195" s="6">
        <v>0.64</v>
      </c>
      <c r="S195" s="6">
        <v>0.75</v>
      </c>
      <c r="T195" s="6">
        <v>1.08</v>
      </c>
      <c r="U195" s="6">
        <v>3.79</v>
      </c>
    </row>
    <row r="196" spans="3:21" ht="15.5" x14ac:dyDescent="0.35">
      <c r="C196" t="s">
        <v>58</v>
      </c>
      <c r="I196" s="6">
        <v>19.66</v>
      </c>
      <c r="J196" s="6">
        <v>15.96</v>
      </c>
      <c r="K196" s="6">
        <v>17.11</v>
      </c>
      <c r="L196" s="6">
        <v>24.06</v>
      </c>
      <c r="M196" s="6">
        <v>230.56</v>
      </c>
      <c r="N196" s="6">
        <v>-12.95</v>
      </c>
      <c r="O196" s="6">
        <v>-3.88</v>
      </c>
      <c r="P196" s="6">
        <v>-40.03</v>
      </c>
      <c r="Q196" s="6">
        <v>-145.57</v>
      </c>
      <c r="R196" s="6">
        <v>142.19</v>
      </c>
      <c r="S196" s="5">
        <v>112</v>
      </c>
      <c r="T196" s="6">
        <v>132.41</v>
      </c>
      <c r="U196" s="5">
        <v>0</v>
      </c>
    </row>
    <row r="197" spans="3:21" ht="15.5" x14ac:dyDescent="0.35">
      <c r="C197" t="s">
        <v>61</v>
      </c>
      <c r="I197" s="6">
        <v>2.82</v>
      </c>
      <c r="J197" s="6">
        <v>2.52</v>
      </c>
      <c r="K197" s="6">
        <v>2.48</v>
      </c>
      <c r="L197" s="6">
        <v>3.16</v>
      </c>
      <c r="M197" s="6">
        <v>5.39</v>
      </c>
      <c r="N197" s="6">
        <v>5.3</v>
      </c>
      <c r="O197" s="6">
        <v>1.79</v>
      </c>
      <c r="P197" s="6">
        <v>3.62</v>
      </c>
      <c r="Q197" s="6">
        <v>3.37</v>
      </c>
      <c r="R197" s="6">
        <v>1.28</v>
      </c>
      <c r="S197" s="6">
        <v>1.08</v>
      </c>
      <c r="T197" s="6">
        <v>1.89</v>
      </c>
      <c r="U197" s="5">
        <v>0</v>
      </c>
    </row>
    <row r="198" spans="3:21" ht="15.5" x14ac:dyDescent="0.35">
      <c r="C198" t="s">
        <v>209</v>
      </c>
      <c r="I198" s="5">
        <v>324220000000</v>
      </c>
      <c r="J198" s="5">
        <v>369600000000</v>
      </c>
      <c r="K198" s="6">
        <v>258470000000.00003</v>
      </c>
      <c r="L198" s="5">
        <v>171530000000</v>
      </c>
      <c r="M198" s="5">
        <v>71390000000</v>
      </c>
      <c r="N198" s="5">
        <v>-122360000000</v>
      </c>
      <c r="O198" s="5">
        <v>-270130000000</v>
      </c>
      <c r="P198" s="5">
        <v>-57510000000</v>
      </c>
    </row>
    <row r="199" spans="3:21" ht="15.5" x14ac:dyDescent="0.35">
      <c r="C199" t="s">
        <v>210</v>
      </c>
      <c r="I199" s="6">
        <v>8.3999999999999995E-3</v>
      </c>
      <c r="J199" s="6">
        <v>1.0800000000000001E-2</v>
      </c>
      <c r="K199" s="6">
        <v>9.4999999999999998E-3</v>
      </c>
      <c r="L199" s="6">
        <v>5.6999999999999993E-3</v>
      </c>
      <c r="M199" s="6">
        <v>8.9999999999999998E-4</v>
      </c>
      <c r="N199" s="6">
        <v>-1.7899999999999999E-2</v>
      </c>
      <c r="O199" s="6">
        <v>-3.8699999999999998E-2</v>
      </c>
      <c r="P199" s="6">
        <v>-7.4999999999999997E-3</v>
      </c>
      <c r="Q199" s="6">
        <v>-2.0999999999999999E-3</v>
      </c>
      <c r="R199" s="6">
        <v>8.0000000000000004E-4</v>
      </c>
      <c r="S199" s="6">
        <v>8.9999999999999998E-4</v>
      </c>
      <c r="T199" s="6">
        <v>1.1000000000000001E-3</v>
      </c>
      <c r="U199" s="6">
        <v>5.0000000000000001E-3</v>
      </c>
    </row>
    <row r="200" spans="3:21" ht="15.5" x14ac:dyDescent="0.35">
      <c r="C200" t="s">
        <v>211</v>
      </c>
      <c r="I200" s="6">
        <v>3.4000000000000002E-2</v>
      </c>
      <c r="J200" s="6">
        <v>3.8699999999999998E-2</v>
      </c>
      <c r="K200" s="6">
        <v>3.4099999999999998E-2</v>
      </c>
      <c r="L200" s="6">
        <v>2.4799999999999999E-2</v>
      </c>
      <c r="M200" s="6">
        <v>4.3E-3</v>
      </c>
      <c r="N200" s="6">
        <v>-9.3100000000000002E-2</v>
      </c>
      <c r="O200" s="6">
        <v>-0.2069</v>
      </c>
      <c r="P200" s="6">
        <v>-5.8400000000000001E-2</v>
      </c>
      <c r="Q200" s="6">
        <v>-1.47E-2</v>
      </c>
      <c r="R200" s="6">
        <v>5.8999999999999999E-3</v>
      </c>
      <c r="S200" s="6">
        <v>6.8999999999999999E-3</v>
      </c>
      <c r="T200" s="6">
        <v>9.7000000000000003E-3</v>
      </c>
      <c r="U200" s="6">
        <v>3.4000000000000002E-2</v>
      </c>
    </row>
    <row r="201" spans="3:21" ht="15.5" x14ac:dyDescent="0.35">
      <c r="C201" t="s">
        <v>212</v>
      </c>
      <c r="I201" s="6">
        <v>1.1699999999999999E-2</v>
      </c>
      <c r="J201" s="6">
        <v>1.4199999999999999E-2</v>
      </c>
      <c r="K201" s="6">
        <v>9.3999999999999986E-3</v>
      </c>
      <c r="L201" s="6">
        <v>5.6999999999999993E-3</v>
      </c>
      <c r="M201" s="6">
        <v>8.0000000000000004E-4</v>
      </c>
      <c r="N201" s="6">
        <v>-2.2099999999999998E-2</v>
      </c>
      <c r="O201" s="6">
        <v>-5.3200000000000004E-2</v>
      </c>
      <c r="P201" s="6">
        <v>-1.6799999999999999E-2</v>
      </c>
      <c r="Q201" s="6">
        <v>-1.8E-3</v>
      </c>
      <c r="R201" s="6">
        <v>1.5E-3</v>
      </c>
      <c r="S201" s="6">
        <v>1.5E-3</v>
      </c>
      <c r="T201" s="6">
        <v>2.5000000000000001E-3</v>
      </c>
      <c r="U201" s="6">
        <v>1.15E-2</v>
      </c>
    </row>
    <row r="202" spans="3:21" ht="15.5" x14ac:dyDescent="0.35">
      <c r="C202" t="s">
        <v>213</v>
      </c>
    </row>
    <row r="203" spans="3:21" ht="15.5" x14ac:dyDescent="0.35">
      <c r="C203" t="s">
        <v>55</v>
      </c>
      <c r="I203" s="6">
        <v>0.67</v>
      </c>
      <c r="J203" s="6">
        <v>0.62</v>
      </c>
      <c r="K203" s="6">
        <v>0.57999999999999996</v>
      </c>
      <c r="L203" s="6">
        <v>0.6</v>
      </c>
      <c r="M203" s="6">
        <v>0.98</v>
      </c>
      <c r="N203" s="6">
        <v>1.21</v>
      </c>
      <c r="O203" s="6">
        <v>0.8</v>
      </c>
      <c r="P203" s="6">
        <v>2.34</v>
      </c>
      <c r="Q203" s="6">
        <v>2.14</v>
      </c>
      <c r="R203" s="6">
        <v>0.84</v>
      </c>
      <c r="S203" s="6">
        <v>0.78</v>
      </c>
      <c r="T203" s="6">
        <v>1.28</v>
      </c>
      <c r="U203" s="5">
        <v>0</v>
      </c>
    </row>
    <row r="204" spans="3:21" ht="15.5" x14ac:dyDescent="0.35">
      <c r="C204" t="s">
        <v>52</v>
      </c>
      <c r="I204" s="6">
        <v>121.49</v>
      </c>
      <c r="J204" s="6">
        <v>116.57</v>
      </c>
      <c r="K204" s="6">
        <v>142.09</v>
      </c>
      <c r="L204" s="6">
        <v>150.75</v>
      </c>
      <c r="M204" s="6">
        <v>169.56</v>
      </c>
      <c r="N204" s="6">
        <v>169.24</v>
      </c>
      <c r="O204" s="6">
        <v>169.18</v>
      </c>
      <c r="P204" s="6">
        <v>101.37</v>
      </c>
      <c r="Q204" s="6">
        <v>107.33</v>
      </c>
      <c r="R204" s="6">
        <v>108.92</v>
      </c>
      <c r="S204" s="6">
        <v>108.37</v>
      </c>
      <c r="T204" s="6">
        <v>111.6</v>
      </c>
      <c r="U204" s="6">
        <v>111.52</v>
      </c>
    </row>
    <row r="205" spans="3:21" ht="15.5" x14ac:dyDescent="0.35">
      <c r="C205" t="s">
        <v>214</v>
      </c>
      <c r="I205" s="6">
        <v>0.67</v>
      </c>
      <c r="J205" s="6">
        <v>0.62</v>
      </c>
      <c r="K205" s="6">
        <v>0.59</v>
      </c>
      <c r="L205" s="6">
        <v>0.6</v>
      </c>
      <c r="M205" s="6">
        <v>0.99</v>
      </c>
      <c r="N205" s="6">
        <v>1.24</v>
      </c>
      <c r="O205" s="6">
        <v>0.84</v>
      </c>
      <c r="P205" s="6">
        <v>2.36</v>
      </c>
      <c r="Q205" s="6">
        <v>2.17</v>
      </c>
      <c r="R205" s="6">
        <v>0.85</v>
      </c>
      <c r="S205" s="6">
        <v>0.78</v>
      </c>
      <c r="T205" s="6">
        <v>1.28</v>
      </c>
      <c r="U205" s="5">
        <v>0</v>
      </c>
    </row>
    <row r="206" spans="3:21" ht="15.5" x14ac:dyDescent="0.35">
      <c r="C206" t="s">
        <v>215</v>
      </c>
      <c r="I206" s="6">
        <v>121.12</v>
      </c>
      <c r="J206" s="6">
        <v>116.17</v>
      </c>
      <c r="K206" s="6">
        <v>141.57</v>
      </c>
      <c r="L206" s="6">
        <v>149.75</v>
      </c>
      <c r="M206" s="6">
        <v>167.36</v>
      </c>
      <c r="N206" s="6">
        <v>164.6</v>
      </c>
      <c r="O206" s="6">
        <v>161.31</v>
      </c>
      <c r="P206" s="6">
        <v>100.56</v>
      </c>
      <c r="Q206" s="6">
        <v>106.03</v>
      </c>
      <c r="R206" s="6">
        <v>107.64</v>
      </c>
      <c r="S206" s="6">
        <v>107.03</v>
      </c>
      <c r="T206" s="6">
        <v>111.6</v>
      </c>
      <c r="U206" s="6">
        <v>111.52</v>
      </c>
    </row>
    <row r="207" spans="3:21" ht="15.5" x14ac:dyDescent="0.35">
      <c r="C207" t="s">
        <v>216</v>
      </c>
    </row>
    <row r="208" spans="3:21" ht="15.5" x14ac:dyDescent="0.35">
      <c r="C208" t="s">
        <v>217</v>
      </c>
    </row>
    <row r="209" spans="2:21" ht="15.5" x14ac:dyDescent="0.35">
      <c r="C209" t="s">
        <v>25</v>
      </c>
    </row>
    <row r="210" spans="2:21" ht="15.5" x14ac:dyDescent="0.35">
      <c r="C210" t="s">
        <v>22</v>
      </c>
    </row>
    <row r="211" spans="2:21" ht="15.5" x14ac:dyDescent="0.35">
      <c r="C211" t="s">
        <v>218</v>
      </c>
    </row>
    <row r="212" spans="2:21" ht="15.5" x14ac:dyDescent="0.35">
      <c r="C212" t="s">
        <v>219</v>
      </c>
      <c r="I212" s="5">
        <v>-247000000000</v>
      </c>
      <c r="J212" s="5">
        <v>-725000000000</v>
      </c>
      <c r="K212" s="5">
        <v>-2043000000000</v>
      </c>
      <c r="L212" s="5">
        <v>-279000000000</v>
      </c>
      <c r="M212" s="5">
        <v>-1340000000000</v>
      </c>
      <c r="N212" s="5">
        <v>-2430000000000</v>
      </c>
      <c r="O212" s="5">
        <v>-669000000000</v>
      </c>
      <c r="P212" s="5">
        <v>121000000000</v>
      </c>
      <c r="Q212" s="5">
        <v>17000000000</v>
      </c>
      <c r="R212" s="5">
        <v>-306000000000</v>
      </c>
      <c r="S212" s="5">
        <v>-511000000000</v>
      </c>
      <c r="T212" s="5">
        <v>728000000000</v>
      </c>
      <c r="U212" s="5">
        <v>59000000000</v>
      </c>
    </row>
    <row r="213" spans="2:21" ht="15.5" x14ac:dyDescent="0.35">
      <c r="C213" t="s">
        <v>220</v>
      </c>
      <c r="I213" s="5">
        <v>-29000000000</v>
      </c>
      <c r="J213" s="5">
        <v>-31000000000</v>
      </c>
      <c r="K213" s="5">
        <v>-33000000000</v>
      </c>
      <c r="L213" s="5">
        <v>-31000000000</v>
      </c>
      <c r="M213" s="5">
        <v>-18000000000</v>
      </c>
      <c r="N213" s="5">
        <v>-26000000000</v>
      </c>
      <c r="O213" s="5">
        <v>-106000000000</v>
      </c>
      <c r="P213" s="5">
        <v>-2000000000</v>
      </c>
      <c r="Q213" s="5">
        <v>-5000000000</v>
      </c>
      <c r="R213" s="5">
        <v>-5000000000</v>
      </c>
      <c r="S213" s="5">
        <v>-13000000000</v>
      </c>
      <c r="T213" s="5">
        <v>-10000000000</v>
      </c>
      <c r="U213" s="5">
        <v>-23000000000</v>
      </c>
    </row>
    <row r="214" spans="2:21" ht="15.5" x14ac:dyDescent="0.35">
      <c r="C214" t="s">
        <v>14</v>
      </c>
      <c r="I214" s="5">
        <v>-276000000000</v>
      </c>
      <c r="J214" s="5">
        <v>-756000000000</v>
      </c>
      <c r="K214" s="5">
        <v>-2076000000000</v>
      </c>
      <c r="L214" s="5">
        <v>-310000000000</v>
      </c>
      <c r="M214" s="5">
        <v>-1358000000000</v>
      </c>
      <c r="N214" s="5">
        <v>-2457000000000</v>
      </c>
      <c r="O214" s="5">
        <v>-775000000000</v>
      </c>
      <c r="P214" s="5">
        <v>119000000000</v>
      </c>
      <c r="Q214" s="5">
        <v>12000000000</v>
      </c>
      <c r="R214" s="5">
        <v>-311000000000</v>
      </c>
      <c r="S214" s="5">
        <v>-524000000000</v>
      </c>
      <c r="T214" s="5">
        <v>718000000000</v>
      </c>
      <c r="U214" s="5">
        <v>36000000000</v>
      </c>
    </row>
    <row r="215" spans="2:21" ht="15.5" x14ac:dyDescent="0.35">
      <c r="C215" t="s">
        <v>16</v>
      </c>
      <c r="I215" s="6">
        <v>-5.76</v>
      </c>
      <c r="J215" s="6">
        <v>-15.79</v>
      </c>
      <c r="K215" s="6">
        <v>-54.93</v>
      </c>
      <c r="L215" s="6">
        <v>-11.22</v>
      </c>
      <c r="M215" s="6">
        <v>-76.87</v>
      </c>
      <c r="N215" s="6">
        <v>-218.83</v>
      </c>
      <c r="O215" s="6">
        <v>-109.02</v>
      </c>
      <c r="P215" s="6">
        <v>22.73</v>
      </c>
      <c r="Q215" s="6">
        <v>2.23</v>
      </c>
      <c r="R215" s="6">
        <v>-59.12</v>
      </c>
      <c r="S215" s="6">
        <v>-100.23</v>
      </c>
      <c r="T215" s="6">
        <v>169.54</v>
      </c>
      <c r="U215" s="6">
        <v>10.75</v>
      </c>
    </row>
    <row r="217" spans="2:21" ht="15.5" x14ac:dyDescent="0.35">
      <c r="B217" t="s">
        <v>221</v>
      </c>
      <c r="C217" t="s">
        <v>222</v>
      </c>
      <c r="D217" s="5">
        <v>37000000000</v>
      </c>
      <c r="E217" s="5">
        <v>37000000000</v>
      </c>
      <c r="F217" s="5">
        <v>55000000000</v>
      </c>
      <c r="G217" s="5">
        <v>51000000000</v>
      </c>
      <c r="H217" s="5">
        <v>149000000000</v>
      </c>
      <c r="I217" s="5">
        <v>197000000000</v>
      </c>
      <c r="J217" s="5">
        <v>216000000000</v>
      </c>
      <c r="K217" s="5">
        <v>183000000000</v>
      </c>
      <c r="L217" s="5">
        <v>103000000000</v>
      </c>
      <c r="M217" s="5">
        <v>13000000000</v>
      </c>
      <c r="N217" s="5">
        <v>-177000000000</v>
      </c>
      <c r="O217" s="5">
        <v>-249000000000</v>
      </c>
      <c r="P217" s="5">
        <v>-31000000000</v>
      </c>
      <c r="Q217" s="5">
        <v>-8000000000</v>
      </c>
    </row>
    <row r="218" spans="2:21" ht="15.5" x14ac:dyDescent="0.35">
      <c r="C218" t="s">
        <v>223</v>
      </c>
      <c r="H218" s="5">
        <v>180000000000</v>
      </c>
      <c r="I218" s="5">
        <v>197000000000</v>
      </c>
      <c r="J218" s="5">
        <v>216000000000</v>
      </c>
      <c r="K218" s="5">
        <v>183000000000</v>
      </c>
      <c r="L218" s="5">
        <v>103000000000</v>
      </c>
      <c r="M218" s="5">
        <v>13000000000</v>
      </c>
      <c r="N218" s="5">
        <v>-177000000000</v>
      </c>
      <c r="O218" s="5">
        <v>-249000000000</v>
      </c>
      <c r="P218" s="5">
        <v>-31000000000</v>
      </c>
      <c r="Q218" s="5">
        <v>-8000000000</v>
      </c>
    </row>
    <row r="219" spans="2:21" ht="15.5" x14ac:dyDescent="0.35">
      <c r="C219" t="s">
        <v>43</v>
      </c>
      <c r="D219" s="6">
        <v>0.78</v>
      </c>
      <c r="E219" s="6">
        <v>0.78</v>
      </c>
      <c r="F219" s="6">
        <v>1.1399999999999999</v>
      </c>
      <c r="G219" s="6">
        <v>1.07</v>
      </c>
      <c r="H219" s="6">
        <v>3.11</v>
      </c>
      <c r="I219" s="6">
        <v>4.12</v>
      </c>
      <c r="J219" s="6">
        <v>4.51</v>
      </c>
      <c r="K219" s="6">
        <v>3.83</v>
      </c>
      <c r="L219" s="6">
        <v>2.16</v>
      </c>
      <c r="M219" s="6">
        <v>0.27</v>
      </c>
      <c r="N219" s="6">
        <v>-3.7</v>
      </c>
      <c r="O219" s="6">
        <v>-5.2</v>
      </c>
      <c r="P219" s="6">
        <v>-0.65</v>
      </c>
      <c r="Q219" s="6">
        <v>-0.17</v>
      </c>
    </row>
    <row r="220" spans="2:21" ht="15.5" x14ac:dyDescent="0.35">
      <c r="C220" t="s">
        <v>226</v>
      </c>
      <c r="H220" s="6">
        <v>3.76</v>
      </c>
      <c r="I220" s="6">
        <v>4.12</v>
      </c>
      <c r="J220" s="6">
        <v>4.51</v>
      </c>
      <c r="K220" s="6">
        <v>3.83</v>
      </c>
      <c r="L220" s="6">
        <v>2.16</v>
      </c>
      <c r="M220" s="6">
        <v>0.27</v>
      </c>
      <c r="N220" s="6">
        <v>-3.7</v>
      </c>
      <c r="O220" s="6">
        <v>-5.2</v>
      </c>
      <c r="P220" s="6">
        <v>-0.65</v>
      </c>
      <c r="Q220" s="6">
        <v>-0.17</v>
      </c>
    </row>
    <row r="221" spans="2:21" ht="15.5" x14ac:dyDescent="0.35">
      <c r="C221" t="s">
        <v>229</v>
      </c>
      <c r="D221" s="5">
        <v>345000000000</v>
      </c>
      <c r="E221" s="5">
        <v>345000000000</v>
      </c>
      <c r="F221" s="5">
        <v>346000000000</v>
      </c>
      <c r="G221" s="5">
        <v>334000000000</v>
      </c>
      <c r="H221" s="5">
        <v>1379000000000</v>
      </c>
      <c r="I221" s="5">
        <v>1374000000000</v>
      </c>
      <c r="J221" s="5">
        <v>1369000000000</v>
      </c>
      <c r="K221" s="5">
        <v>1264000000000</v>
      </c>
      <c r="L221" s="5">
        <v>787000000000</v>
      </c>
      <c r="M221" s="5">
        <v>544000000000</v>
      </c>
      <c r="N221" s="5">
        <v>432000000000</v>
      </c>
      <c r="O221" s="5">
        <v>540000000000</v>
      </c>
      <c r="P221" s="5">
        <v>344000000000</v>
      </c>
      <c r="Q221" s="5">
        <v>359000000000</v>
      </c>
    </row>
    <row r="222" spans="2:21" ht="15.5" x14ac:dyDescent="0.35">
      <c r="C222" t="s">
        <v>230</v>
      </c>
      <c r="H222" s="5">
        <v>1369000000000</v>
      </c>
      <c r="I222" s="5">
        <v>1374000000000</v>
      </c>
      <c r="J222" s="5">
        <v>1369000000000</v>
      </c>
      <c r="K222" s="5">
        <v>1264000000000</v>
      </c>
      <c r="L222" s="5">
        <v>787000000000</v>
      </c>
      <c r="M222" s="5">
        <v>544000000000</v>
      </c>
      <c r="N222" s="5">
        <v>432000000000</v>
      </c>
      <c r="O222" s="5">
        <v>540000000000</v>
      </c>
      <c r="P222" s="5">
        <v>344000000000</v>
      </c>
      <c r="Q222" s="5">
        <v>359000000000</v>
      </c>
    </row>
    <row r="223" spans="2:21" ht="15.5" x14ac:dyDescent="0.35">
      <c r="C223" t="s">
        <v>234</v>
      </c>
      <c r="I223" s="6">
        <v>19.64</v>
      </c>
    </row>
    <row r="224" spans="2:21" ht="15.5" x14ac:dyDescent="0.35">
      <c r="C224" t="s">
        <v>235</v>
      </c>
      <c r="I224" s="6">
        <v>16.22</v>
      </c>
    </row>
    <row r="225" spans="3:9" ht="15.5" x14ac:dyDescent="0.35">
      <c r="C225" t="s">
        <v>236</v>
      </c>
      <c r="I225" s="6">
        <v>7.42</v>
      </c>
    </row>
    <row r="226" spans="3:9" ht="15.5" x14ac:dyDescent="0.35">
      <c r="C226" t="s">
        <v>237</v>
      </c>
      <c r="I226" s="6">
        <v>6.1699999999999998E-2</v>
      </c>
    </row>
    <row r="227" spans="3:9" ht="15.5" x14ac:dyDescent="0.35">
      <c r="C227" t="s">
        <v>238</v>
      </c>
      <c r="I227" s="6">
        <v>2.13</v>
      </c>
    </row>
    <row r="228" spans="3:9" ht="15.5" x14ac:dyDescent="0.35">
      <c r="C228" t="s">
        <v>239</v>
      </c>
      <c r="I228" s="6">
        <v>0.5</v>
      </c>
    </row>
    <row r="229" spans="3:9" ht="15.5" x14ac:dyDescent="0.35">
      <c r="C229" t="s">
        <v>240</v>
      </c>
      <c r="I229" s="6">
        <v>5.73</v>
      </c>
    </row>
    <row r="230" spans="3:9" ht="15.5" x14ac:dyDescent="0.35">
      <c r="C230" t="s">
        <v>241</v>
      </c>
      <c r="I230" s="6">
        <v>6.15</v>
      </c>
    </row>
    <row r="231" spans="3:9" ht="15.5" x14ac:dyDescent="0.35">
      <c r="C231" t="s">
        <v>242</v>
      </c>
      <c r="I231" s="6">
        <v>13.57</v>
      </c>
    </row>
    <row r="232" spans="3:9" ht="15.5" x14ac:dyDescent="0.35">
      <c r="C232" t="s">
        <v>243</v>
      </c>
      <c r="I232" s="5">
        <v>9</v>
      </c>
    </row>
    <row r="233" spans="3:9" ht="15.5" x14ac:dyDescent="0.35">
      <c r="C233" t="s">
        <v>244</v>
      </c>
      <c r="I233" s="6">
        <v>-1.91</v>
      </c>
    </row>
    <row r="234" spans="3:9" ht="15.5" x14ac:dyDescent="0.35">
      <c r="C234" t="s">
        <v>245</v>
      </c>
      <c r="I234" s="6">
        <v>5.03</v>
      </c>
    </row>
    <row r="235" spans="3:9" ht="15.5" x14ac:dyDescent="0.35">
      <c r="C235" t="s">
        <v>246</v>
      </c>
      <c r="I235" s="6">
        <v>3.76</v>
      </c>
    </row>
    <row r="236" spans="3:9" ht="15.5" x14ac:dyDescent="0.35">
      <c r="C236" t="s">
        <v>247</v>
      </c>
      <c r="I236" s="6">
        <v>3.11</v>
      </c>
    </row>
    <row r="237" spans="3:9" ht="15.5" x14ac:dyDescent="0.35">
      <c r="C237" t="s">
        <v>248</v>
      </c>
      <c r="I237" s="6">
        <v>28.6</v>
      </c>
    </row>
    <row r="238" spans="3:9" ht="15.5" x14ac:dyDescent="0.35">
      <c r="C238" t="s">
        <v>249</v>
      </c>
      <c r="D238" s="6">
        <v>2.04</v>
      </c>
    </row>
    <row r="239" spans="3:9" ht="15.5" x14ac:dyDescent="0.35">
      <c r="C239" t="s">
        <v>250</v>
      </c>
      <c r="I239" s="6">
        <v>122.2</v>
      </c>
    </row>
    <row r="240" spans="3:9" ht="15.5" x14ac:dyDescent="0.35">
      <c r="C240" t="s">
        <v>251</v>
      </c>
      <c r="I240" s="6">
        <v>9.92</v>
      </c>
    </row>
    <row r="241" spans="3:9" ht="15.5" x14ac:dyDescent="0.35">
      <c r="C241" t="s">
        <v>256</v>
      </c>
      <c r="D241" s="6">
        <v>3.04</v>
      </c>
    </row>
    <row r="242" spans="3:9" ht="15.5" x14ac:dyDescent="0.35">
      <c r="C242" t="s">
        <v>258</v>
      </c>
      <c r="D242" s="6">
        <v>4.04</v>
      </c>
    </row>
    <row r="243" spans="3:9" ht="15.5" x14ac:dyDescent="0.35">
      <c r="C243" t="s">
        <v>12</v>
      </c>
      <c r="D243" s="5">
        <v>140000000000</v>
      </c>
    </row>
    <row r="244" spans="3:9" ht="15.5" x14ac:dyDescent="0.35">
      <c r="C244" t="s">
        <v>260</v>
      </c>
      <c r="I244" s="6">
        <v>0.43</v>
      </c>
    </row>
    <row r="245" spans="3:9" ht="15.5" x14ac:dyDescent="0.35">
      <c r="C245" t="s">
        <v>261</v>
      </c>
      <c r="I245" s="6">
        <v>7.6E-3</v>
      </c>
    </row>
    <row r="246" spans="3:9" ht="15.5" x14ac:dyDescent="0.35">
      <c r="C246" t="s">
        <v>262</v>
      </c>
      <c r="I246" s="6">
        <v>3.0800000000000001E-2</v>
      </c>
    </row>
    <row r="247" spans="3:9" ht="15.5" x14ac:dyDescent="0.35">
      <c r="C247" t="s">
        <v>263</v>
      </c>
      <c r="I247" s="6">
        <v>0.01</v>
      </c>
    </row>
    <row r="248" spans="3:9" ht="15.5" x14ac:dyDescent="0.35">
      <c r="C248" t="s">
        <v>264</v>
      </c>
      <c r="I248" s="6">
        <v>3.0899999999999997E-2</v>
      </c>
    </row>
    <row r="249" spans="3:9" ht="15.5" x14ac:dyDescent="0.35">
      <c r="C249" t="s">
        <v>269</v>
      </c>
      <c r="I249" s="6">
        <v>0.06</v>
      </c>
    </row>
    <row r="250" spans="3:9" ht="15.5" x14ac:dyDescent="0.35">
      <c r="C250" t="s">
        <v>39</v>
      </c>
      <c r="I250" s="5">
        <v>2920000000000</v>
      </c>
    </row>
    <row r="251" spans="3:9" ht="15.5" x14ac:dyDescent="0.35">
      <c r="C251" t="s">
        <v>271</v>
      </c>
      <c r="I251" s="5">
        <v>2822000000000</v>
      </c>
    </row>
    <row r="252" spans="3:9" ht="15.5" x14ac:dyDescent="0.35">
      <c r="C252" t="s">
        <v>272</v>
      </c>
      <c r="I252" s="5">
        <v>47860000000</v>
      </c>
    </row>
    <row r="253" spans="3:9" ht="15.5" x14ac:dyDescent="0.35">
      <c r="C253" t="s">
        <v>273</v>
      </c>
      <c r="I253" s="6">
        <v>7.5499999999999998E-2</v>
      </c>
    </row>
    <row r="254" spans="3:9" ht="15.5" x14ac:dyDescent="0.35">
      <c r="C254" t="s">
        <v>274</v>
      </c>
      <c r="D254" s="6">
        <v>0.39350000000000002</v>
      </c>
    </row>
    <row r="255" spans="3:9" ht="15.5" x14ac:dyDescent="0.35">
      <c r="C255" t="s">
        <v>275</v>
      </c>
      <c r="D255" s="6">
        <v>0.1376</v>
      </c>
    </row>
    <row r="256" spans="3:9" ht="15.5" x14ac:dyDescent="0.35">
      <c r="C256" t="s">
        <v>276</v>
      </c>
      <c r="D256" s="6">
        <v>0.10779999999999999</v>
      </c>
    </row>
    <row r="257" spans="3:9" ht="15.5" x14ac:dyDescent="0.35">
      <c r="C257" t="s">
        <v>277</v>
      </c>
      <c r="D257" s="6">
        <v>-1.54E-2</v>
      </c>
    </row>
    <row r="258" spans="3:9" ht="15.5" x14ac:dyDescent="0.35">
      <c r="C258" t="s">
        <v>278</v>
      </c>
      <c r="D258" s="6">
        <v>-0.1192</v>
      </c>
    </row>
    <row r="259" spans="3:9" ht="15.5" x14ac:dyDescent="0.35">
      <c r="C259" t="s">
        <v>279</v>
      </c>
      <c r="D259" s="6">
        <v>-0.31900000000000001</v>
      </c>
    </row>
    <row r="260" spans="3:9" ht="15.5" x14ac:dyDescent="0.35">
      <c r="C260" t="s">
        <v>286</v>
      </c>
      <c r="I260" s="5">
        <v>5</v>
      </c>
    </row>
    <row r="261" spans="3:9" ht="15.5" x14ac:dyDescent="0.35">
      <c r="C261" t="s">
        <v>287</v>
      </c>
      <c r="I261" s="6">
        <v>0.34</v>
      </c>
    </row>
    <row r="262" spans="3:9" ht="15.5" x14ac:dyDescent="0.35">
      <c r="C262" t="s">
        <v>288</v>
      </c>
      <c r="I262" s="6">
        <v>0.7</v>
      </c>
    </row>
    <row r="263" spans="3:9" ht="15.5" x14ac:dyDescent="0.35">
      <c r="C263" t="s">
        <v>289</v>
      </c>
      <c r="I263" s="6">
        <v>0.46</v>
      </c>
    </row>
    <row r="264" spans="3:9" ht="15.5" x14ac:dyDescent="0.35">
      <c r="C264" t="s">
        <v>553</v>
      </c>
      <c r="I264" s="6">
        <v>0.65</v>
      </c>
    </row>
    <row r="265" spans="3:9" ht="15.5" x14ac:dyDescent="0.35">
      <c r="C265" t="s">
        <v>290</v>
      </c>
      <c r="I265" s="6">
        <v>0.38</v>
      </c>
    </row>
    <row r="266" spans="3:9" ht="15.5" x14ac:dyDescent="0.35">
      <c r="C266" t="s">
        <v>291</v>
      </c>
      <c r="I266" s="6">
        <v>0.8</v>
      </c>
    </row>
    <row r="267" spans="3:9" ht="15.5" x14ac:dyDescent="0.35">
      <c r="C267" t="s">
        <v>292</v>
      </c>
      <c r="I267" s="6">
        <v>0.64</v>
      </c>
    </row>
    <row r="268" spans="3:9" ht="15.5" x14ac:dyDescent="0.35">
      <c r="C268" t="s">
        <v>293</v>
      </c>
      <c r="I268" s="5">
        <v>1369000000000</v>
      </c>
    </row>
    <row r="269" spans="3:9" ht="15.5" x14ac:dyDescent="0.35">
      <c r="C269" t="s">
        <v>294</v>
      </c>
      <c r="I269" s="5">
        <v>551000000000</v>
      </c>
    </row>
    <row r="270" spans="3:9" ht="15.5" x14ac:dyDescent="0.35">
      <c r="C270" t="s">
        <v>295</v>
      </c>
      <c r="I270" s="5">
        <v>324000000000</v>
      </c>
    </row>
    <row r="271" spans="3:9" ht="15.5" x14ac:dyDescent="0.35">
      <c r="C271" t="s">
        <v>296</v>
      </c>
      <c r="I271" s="5">
        <v>180000000000</v>
      </c>
    </row>
    <row r="272" spans="3:9" ht="15.5" x14ac:dyDescent="0.35">
      <c r="C272" t="s">
        <v>297</v>
      </c>
      <c r="D272" s="5">
        <v>98000000000</v>
      </c>
    </row>
    <row r="273" spans="3:9" ht="15.5" x14ac:dyDescent="0.35">
      <c r="C273" t="s">
        <v>298</v>
      </c>
      <c r="D273" s="5">
        <v>23638000000000</v>
      </c>
    </row>
    <row r="274" spans="3:9" ht="15.5" x14ac:dyDescent="0.35">
      <c r="C274" t="s">
        <v>299</v>
      </c>
      <c r="D274" s="5">
        <v>17789000000000</v>
      </c>
    </row>
    <row r="275" spans="3:9" ht="15.5" x14ac:dyDescent="0.35">
      <c r="C275" t="s">
        <v>205</v>
      </c>
      <c r="I275" s="5">
        <v>5849000000000</v>
      </c>
    </row>
    <row r="276" spans="3:9" ht="15.5" x14ac:dyDescent="0.35">
      <c r="C276" t="s">
        <v>300</v>
      </c>
      <c r="I276" s="5">
        <v>5849000000000</v>
      </c>
    </row>
    <row r="277" spans="3:9" ht="15.5" x14ac:dyDescent="0.35">
      <c r="C277" t="s">
        <v>301</v>
      </c>
      <c r="I277" s="5">
        <v>509000000000</v>
      </c>
    </row>
    <row r="278" spans="3:9" ht="15.5" x14ac:dyDescent="0.35">
      <c r="C278" t="s">
        <v>302</v>
      </c>
      <c r="I278" s="5">
        <v>-39000000000</v>
      </c>
    </row>
    <row r="279" spans="3:9" ht="15.5" x14ac:dyDescent="0.35">
      <c r="C279" t="s">
        <v>303</v>
      </c>
      <c r="I279" s="5">
        <v>-176000000000</v>
      </c>
    </row>
    <row r="280" spans="3:9" ht="15.5" x14ac:dyDescent="0.35">
      <c r="C280" t="s">
        <v>304</v>
      </c>
      <c r="I280" s="5">
        <v>-35000000000</v>
      </c>
    </row>
    <row r="281" spans="3:9" ht="15.5" x14ac:dyDescent="0.35">
      <c r="C281" t="s">
        <v>305</v>
      </c>
      <c r="I281" s="5">
        <v>475000000000</v>
      </c>
    </row>
  </sheetData>
  <pageMargins left="0.7" right="0.7" top="0.75" bottom="0.75" header="0.3" footer="0.3"/>
  <ignoredErrors>
    <ignoredError sqref="A1:U282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Z2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1378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1379</v>
      </c>
      <c r="D2" s="2" vm="214">
        <f ca="1">IFERROR(_xlfn.STOCKHISTORY("XIDX:" &amp; $C$1, D3, , 0, 0, 1), "Libur")</f>
        <v>108</v>
      </c>
      <c r="H2" s="2" vm="214">
        <f ca="1">IFERROR(INDEX(D2:G2,COUNT(D2:G2)),"")</f>
        <v>108</v>
      </c>
      <c r="I2" s="2" vm="215">
        <f t="shared" ref="I2:Z2" ca="1" si="0">IFERROR(_xlfn.STOCKHISTORY("XIDX:" &amp; $C$1, I1, , 0, 0, 1), "Libur")</f>
        <v>117</v>
      </c>
      <c r="J2" s="2" vm="216">
        <f t="shared" ca="1" si="0"/>
        <v>86</v>
      </c>
      <c r="K2" s="2" vm="134">
        <f t="shared" ca="1" si="0"/>
        <v>93</v>
      </c>
      <c r="L2" s="2" vm="43">
        <f t="shared" ca="1" si="0"/>
        <v>77</v>
      </c>
      <c r="M2" s="2" vm="40">
        <f t="shared" ca="1" si="0"/>
        <v>74</v>
      </c>
      <c r="N2" s="2" vm="16">
        <f t="shared" ca="1" si="0"/>
        <v>70</v>
      </c>
      <c r="O2" s="2" vm="217">
        <f t="shared" ca="1" si="0"/>
        <v>60</v>
      </c>
      <c r="P2" s="2" vm="15">
        <f t="shared" ca="1" si="0"/>
        <v>85</v>
      </c>
      <c r="Q2" s="2" vm="218">
        <f t="shared" ca="1" si="0"/>
        <v>104.46420000000001</v>
      </c>
      <c r="R2" s="2" vm="218">
        <f t="shared" ca="1" si="0"/>
        <v>104.46420000000001</v>
      </c>
      <c r="S2" s="2" vm="219">
        <f t="shared" ca="1" si="0"/>
        <v>117.8571</v>
      </c>
      <c r="T2" s="2" vm="220">
        <f t="shared" ca="1" si="0"/>
        <v>110.0185</v>
      </c>
      <c r="U2" s="2" vm="221">
        <f t="shared" ca="1" si="0"/>
        <v>77.013000000000005</v>
      </c>
      <c r="V2" s="2" t="str">
        <f t="shared" ca="1" si="0"/>
        <v>Libur</v>
      </c>
      <c r="W2" s="2" vm="222">
        <f t="shared" ca="1" si="0"/>
        <v>91.682100000000005</v>
      </c>
      <c r="X2" s="2" vm="223">
        <f t="shared" ca="1" si="0"/>
        <v>57.301299999999998</v>
      </c>
      <c r="Y2" s="2" vm="224">
        <f t="shared" ca="1" si="0"/>
        <v>52.258800000000001</v>
      </c>
      <c r="Z2" s="2" vm="225">
        <f t="shared" ca="1" si="0"/>
        <v>39.423299999999998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204572291658</v>
      </c>
      <c r="H4" s="2">
        <f>IFERROR(SUM(D4:G4)*(4/MAX(1,COUNT(D4:G4))),"")</f>
        <v>818289166632</v>
      </c>
      <c r="I4" s="2">
        <f t="shared" ref="I4:Z4" si="1">IFERROR(INDEX(I51:I500,MATCH($C$4,$C$51:$C$500,0)),"")</f>
        <v>832841351570</v>
      </c>
      <c r="J4" s="2">
        <f t="shared" si="1"/>
        <v>742572023097</v>
      </c>
      <c r="K4" s="2">
        <f t="shared" si="1"/>
        <v>273705207272</v>
      </c>
      <c r="L4" s="2">
        <f t="shared" si="1"/>
        <v>244022300848</v>
      </c>
      <c r="M4" s="2">
        <f t="shared" si="1"/>
        <v>203383368635</v>
      </c>
      <c r="N4" s="2">
        <f t="shared" si="1"/>
        <v>141362674849</v>
      </c>
      <c r="O4" s="2">
        <f t="shared" si="1"/>
        <v>116113942568</v>
      </c>
      <c r="P4" s="2">
        <f t="shared" si="1"/>
        <v>147026255211</v>
      </c>
      <c r="Q4" s="2">
        <f t="shared" si="1"/>
        <v>173299790263</v>
      </c>
      <c r="R4" s="2">
        <f t="shared" si="1"/>
        <v>224259266333</v>
      </c>
      <c r="S4" s="2">
        <f t="shared" si="1"/>
        <v>251656947088</v>
      </c>
      <c r="T4" s="2">
        <f t="shared" si="1"/>
        <v>263685953050</v>
      </c>
      <c r="U4" s="2">
        <f t="shared" si="1"/>
        <v>227638960149</v>
      </c>
      <c r="V4" s="2">
        <f t="shared" si="1"/>
        <v>185760177201</v>
      </c>
      <c r="W4" s="2">
        <f t="shared" si="1"/>
        <v>150183271977</v>
      </c>
      <c r="X4" s="2">
        <f t="shared" si="1"/>
        <v>120424541379</v>
      </c>
      <c r="Y4" s="2">
        <f t="shared" si="1"/>
        <v>83518941066</v>
      </c>
      <c r="Z4" s="2">
        <f t="shared" si="1"/>
        <v>55852859679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1722162353</v>
      </c>
      <c r="H5" s="2">
        <f>IFERROR(SUM(D5:G5)*(4/MAX(1,COUNT(D5:G5))),"")</f>
        <v>6888649412</v>
      </c>
      <c r="I5" s="2">
        <f t="shared" ref="I5:Z5" si="2">IFERROR(INDEX(I51:I500,MATCH($C$5,$C$51:$C$500,0)),"")</f>
        <v>-31565270784</v>
      </c>
      <c r="J5" s="2">
        <f t="shared" si="2"/>
        <v>15874522529</v>
      </c>
      <c r="K5" s="2">
        <f t="shared" si="2"/>
        <v>5911848435</v>
      </c>
      <c r="L5" s="2">
        <f t="shared" si="2"/>
        <v>-8682082224</v>
      </c>
      <c r="M5" s="2">
        <f t="shared" si="2"/>
        <v>-18035178669</v>
      </c>
      <c r="N5" s="2">
        <f t="shared" si="2"/>
        <v>-12519890485</v>
      </c>
      <c r="O5" s="2">
        <f t="shared" si="2"/>
        <v>-114947315280</v>
      </c>
      <c r="P5" s="2">
        <f t="shared" si="2"/>
        <v>-24686105695</v>
      </c>
      <c r="Q5" s="2">
        <f t="shared" si="2"/>
        <v>-41244351622</v>
      </c>
      <c r="R5" s="2">
        <f t="shared" si="2"/>
        <v>8315685359</v>
      </c>
      <c r="S5" s="2">
        <f t="shared" si="2"/>
        <v>16370049815</v>
      </c>
      <c r="T5" s="2">
        <f t="shared" si="2"/>
        <v>22941137783</v>
      </c>
      <c r="U5" s="2">
        <f t="shared" si="2"/>
        <v>21070540427</v>
      </c>
      <c r="V5" s="2">
        <f t="shared" si="2"/>
        <v>15455184488</v>
      </c>
      <c r="W5" s="2">
        <f t="shared" si="2"/>
        <v>14340264980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172229163993</v>
      </c>
      <c r="H6" s="2">
        <f>IFERROR(INDEX(D6:G6,COUNT(D6:G6)),"")</f>
        <v>172229163993</v>
      </c>
      <c r="I6" s="2">
        <f t="shared" ref="I6:Z6" si="3">IFERROR(INDEX(I51:I500,MATCH($C$6,$C$51:$C$500,0)),"")</f>
        <v>170507001639</v>
      </c>
      <c r="J6" s="2">
        <f t="shared" si="3"/>
        <v>223291046692</v>
      </c>
      <c r="K6" s="2">
        <f t="shared" si="3"/>
        <v>215979111721</v>
      </c>
      <c r="L6" s="2">
        <f t="shared" si="3"/>
        <v>210067263286</v>
      </c>
      <c r="M6" s="2">
        <f t="shared" si="3"/>
        <v>122136220358</v>
      </c>
      <c r="N6" s="2">
        <f t="shared" si="3"/>
        <v>140171399027</v>
      </c>
      <c r="O6" s="2">
        <f t="shared" si="3"/>
        <v>148924854503</v>
      </c>
      <c r="P6" s="2">
        <f t="shared" si="3"/>
        <v>263872169783</v>
      </c>
      <c r="Q6" s="2">
        <f t="shared" si="3"/>
        <v>200543863001</v>
      </c>
      <c r="R6" s="2">
        <f t="shared" si="3"/>
        <v>192628214623</v>
      </c>
      <c r="S6" s="2">
        <f t="shared" si="3"/>
        <v>185992529264</v>
      </c>
      <c r="T6" s="2">
        <f t="shared" si="3"/>
        <v>123185484343</v>
      </c>
      <c r="U6" s="2">
        <f t="shared" si="3"/>
        <v>100244346561</v>
      </c>
      <c r="V6" s="2">
        <f t="shared" si="3"/>
        <v>82673806134</v>
      </c>
      <c r="W6" s="2">
        <f t="shared" si="3"/>
        <v>70368621646</v>
      </c>
      <c r="X6" s="2">
        <f t="shared" si="3"/>
        <v>58528356666</v>
      </c>
      <c r="Y6" s="2">
        <f t="shared" si="3"/>
        <v>52785679449</v>
      </c>
      <c r="Z6" s="2">
        <f t="shared" si="3"/>
        <v>46106306827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4.9000000000000004</v>
      </c>
      <c r="H7" s="3">
        <f>IFERROR(INDEX(D7:G7,COUNT(D7:G7)),"")</f>
        <v>4.9000000000000004</v>
      </c>
      <c r="I7" s="3">
        <f t="shared" ref="I7:Z7" si="4">IFERROR(INDEX(I51:I500,MATCH($C$7,$C$51:$C$500,0))/1000000000,"")</f>
        <v>4.9000000000000004</v>
      </c>
      <c r="J7" s="3">
        <f t="shared" si="4"/>
        <v>4.9000000000000004</v>
      </c>
      <c r="K7" s="3">
        <f t="shared" si="4"/>
        <v>4.9000000000000004</v>
      </c>
      <c r="L7" s="3">
        <f t="shared" si="4"/>
        <v>4.9000000000000004</v>
      </c>
      <c r="M7" s="3">
        <f t="shared" si="4"/>
        <v>2.94</v>
      </c>
      <c r="N7" s="3">
        <f t="shared" si="4"/>
        <v>2.94</v>
      </c>
      <c r="O7" s="3">
        <f t="shared" si="4"/>
        <v>2.94</v>
      </c>
      <c r="P7" s="3">
        <f t="shared" si="4"/>
        <v>2.94</v>
      </c>
      <c r="Q7" s="3">
        <f t="shared" si="4"/>
        <v>0.84</v>
      </c>
      <c r="R7" s="3">
        <f t="shared" si="4"/>
        <v>0.84</v>
      </c>
      <c r="S7" s="3">
        <f t="shared" si="4"/>
        <v>0.84</v>
      </c>
      <c r="T7" s="3">
        <f t="shared" si="4"/>
        <v>0.5</v>
      </c>
      <c r="U7" s="3">
        <f t="shared" si="4"/>
        <v>0.5</v>
      </c>
      <c r="V7" s="3">
        <f t="shared" si="4"/>
        <v>0.5</v>
      </c>
      <c r="W7" s="3">
        <f t="shared" si="4"/>
        <v>0.5</v>
      </c>
      <c r="X7" s="3">
        <f t="shared" si="4"/>
        <v>0.5</v>
      </c>
      <c r="Y7" s="3">
        <f t="shared" si="4"/>
        <v>0.5</v>
      </c>
      <c r="Z7" s="3">
        <f t="shared" si="4"/>
        <v>0.5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-17000000000</v>
      </c>
      <c r="H8" s="2">
        <f>IFERROR(INDEX(D8:G8,COUNT(D8:G8)),"")</f>
        <v>-17000000000</v>
      </c>
      <c r="I8" s="2">
        <f t="shared" ref="I8:Z8" si="5">IFERROR(INDEX(I51:I500,MATCH($C$8,$C$51:$C$500,0)),"")</f>
        <v>-24000000000</v>
      </c>
      <c r="J8" s="2">
        <f t="shared" si="5"/>
        <v>11000000000</v>
      </c>
      <c r="K8" s="2">
        <f t="shared" si="5"/>
        <v>21000000000</v>
      </c>
      <c r="L8" s="2">
        <f t="shared" si="5"/>
        <v>-77000000000</v>
      </c>
      <c r="M8" s="2">
        <f t="shared" si="5"/>
        <v>25000000000</v>
      </c>
      <c r="N8" s="2">
        <f t="shared" si="5"/>
        <v>10000000000</v>
      </c>
      <c r="O8" s="2">
        <f t="shared" si="5"/>
        <v>-59000000000</v>
      </c>
      <c r="P8" s="2">
        <f t="shared" si="5"/>
        <v>-43000000000</v>
      </c>
      <c r="Q8" s="2">
        <f t="shared" si="5"/>
        <v>-51000000000</v>
      </c>
      <c r="R8" s="2">
        <f t="shared" si="5"/>
        <v>-52000000000</v>
      </c>
      <c r="S8" s="2">
        <f t="shared" si="5"/>
        <v>-12000000000</v>
      </c>
      <c r="T8" s="2">
        <f t="shared" si="5"/>
        <v>-16000000000</v>
      </c>
      <c r="U8" s="2">
        <f t="shared" si="5"/>
        <v>17000000000</v>
      </c>
      <c r="V8" s="2">
        <f t="shared" si="5"/>
        <v>18000000000</v>
      </c>
      <c r="W8" s="2">
        <f t="shared" si="5"/>
        <v>5000000000</v>
      </c>
      <c r="X8" s="2">
        <f t="shared" si="5"/>
        <v>-1000000000</v>
      </c>
      <c r="Y8" s="2">
        <f t="shared" si="5"/>
        <v>10000000000</v>
      </c>
      <c r="Z8" s="2">
        <f t="shared" si="5"/>
        <v>12000000000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-3.44</v>
      </c>
      <c r="H9" s="3">
        <f>IFERROR(INDEX(D9:G9,COUNT(D9:G9)),"")</f>
        <v>-3.44</v>
      </c>
      <c r="I9" s="3">
        <f t="shared" ref="I9:Z9" si="6">IFERROR(INDEX(I51:I500,MATCH($C$9,$C$51:$C$500,0)),"")</f>
        <v>-4.97</v>
      </c>
      <c r="J9" s="3">
        <f t="shared" si="6"/>
        <v>2.33</v>
      </c>
      <c r="K9" s="3">
        <f t="shared" si="6"/>
        <v>4.24</v>
      </c>
      <c r="L9" s="3">
        <f t="shared" si="6"/>
        <v>-15.73</v>
      </c>
      <c r="M9" s="3">
        <f t="shared" si="6"/>
        <v>8.66</v>
      </c>
      <c r="N9" s="3">
        <f t="shared" si="6"/>
        <v>3.28</v>
      </c>
      <c r="O9" s="3">
        <f t="shared" si="6"/>
        <v>-20.2</v>
      </c>
      <c r="P9" s="3">
        <f t="shared" si="6"/>
        <v>-14.73</v>
      </c>
      <c r="Q9" s="3">
        <f t="shared" si="6"/>
        <v>-61</v>
      </c>
      <c r="R9" s="3">
        <f t="shared" si="6"/>
        <v>-61.9</v>
      </c>
      <c r="S9" s="3">
        <f t="shared" si="6"/>
        <v>-13.92</v>
      </c>
      <c r="T9" s="3">
        <f t="shared" si="6"/>
        <v>-31.47</v>
      </c>
      <c r="U9" s="3">
        <f t="shared" si="6"/>
        <v>33.75</v>
      </c>
      <c r="V9" s="3">
        <f t="shared" si="6"/>
        <v>36.31</v>
      </c>
      <c r="W9" s="3">
        <f t="shared" si="6"/>
        <v>10.8</v>
      </c>
      <c r="X9" s="3">
        <f t="shared" si="6"/>
        <v>-3</v>
      </c>
      <c r="Y9" s="3">
        <f t="shared" si="6"/>
        <v>19.71</v>
      </c>
      <c r="Z9" s="3">
        <f t="shared" si="6"/>
        <v>23.05</v>
      </c>
    </row>
    <row r="10" spans="1:26" ht="15.5" x14ac:dyDescent="0.35">
      <c r="C10" t="s">
        <v>17</v>
      </c>
      <c r="D10" s="3">
        <f ca="1">IFERROR(IF(D9=0,"",D2/D9),"")</f>
        <v>-31.395348837209301</v>
      </c>
      <c r="I10" s="3">
        <f t="shared" ref="I10:Z10" ca="1" si="7">IFERROR(IF(I9=0,"",I2/I9),"")</f>
        <v>-23.541247484909459</v>
      </c>
      <c r="J10" s="3">
        <f t="shared" ca="1" si="7"/>
        <v>36.909871244635191</v>
      </c>
      <c r="K10" s="3">
        <f t="shared" ca="1" si="7"/>
        <v>21.933962264150942</v>
      </c>
      <c r="L10" s="3">
        <f t="shared" ca="1" si="7"/>
        <v>-4.895104895104895</v>
      </c>
      <c r="M10" s="3">
        <f t="shared" ca="1" si="7"/>
        <v>8.5450346420323324</v>
      </c>
      <c r="N10" s="3">
        <f t="shared" ca="1" si="7"/>
        <v>21.341463414634148</v>
      </c>
      <c r="O10" s="3">
        <f t="shared" ca="1" si="7"/>
        <v>-2.9702970297029703</v>
      </c>
      <c r="P10" s="3">
        <f t="shared" ca="1" si="7"/>
        <v>-5.7705363204344868</v>
      </c>
      <c r="Q10" s="3">
        <f t="shared" ca="1" si="7"/>
        <v>-1.712527868852459</v>
      </c>
      <c r="R10" s="3">
        <f t="shared" ca="1" si="7"/>
        <v>-1.6876284329563813</v>
      </c>
      <c r="S10" s="3">
        <f t="shared" ca="1" si="7"/>
        <v>-8.4667456896551734</v>
      </c>
      <c r="T10" s="3">
        <f t="shared" ca="1" si="7"/>
        <v>-3.4959802986971722</v>
      </c>
      <c r="U10" s="3">
        <f t="shared" ca="1" si="7"/>
        <v>2.2818666666666667</v>
      </c>
      <c r="V10" s="3" t="str">
        <f t="shared" ca="1" si="7"/>
        <v/>
      </c>
      <c r="W10" s="3">
        <f t="shared" ca="1" si="7"/>
        <v>8.4890833333333333</v>
      </c>
      <c r="X10" s="3">
        <f t="shared" ca="1" si="7"/>
        <v>-19.100433333333331</v>
      </c>
      <c r="Y10" s="3">
        <f t="shared" ca="1" si="7"/>
        <v>2.6513850837138508</v>
      </c>
      <c r="Z10" s="3">
        <f t="shared" ca="1" si="7"/>
        <v>1.7103383947939261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23847224288</v>
      </c>
      <c r="H11" s="2">
        <f>IFERROR(INDEX(D11:G11,COUNT(D11:G11)),"")</f>
        <v>23847224288</v>
      </c>
      <c r="I11" s="2">
        <f t="shared" ref="I11:Z11" si="8">IFERROR(INDEX(I51:I500,MATCH($C$11,$C$51:$C$500,0)),"")</f>
        <v>15905550477</v>
      </c>
      <c r="J11" s="2">
        <f t="shared" si="8"/>
        <v>13573987974</v>
      </c>
      <c r="K11" s="2">
        <f t="shared" si="8"/>
        <v>12798662310</v>
      </c>
      <c r="L11" s="2">
        <f t="shared" si="8"/>
        <v>12997982539</v>
      </c>
      <c r="M11" s="2">
        <f t="shared" si="8"/>
        <v>5516122743</v>
      </c>
      <c r="N11" s="2">
        <f t="shared" si="8"/>
        <v>13411780777</v>
      </c>
      <c r="O11" s="2">
        <f t="shared" si="8"/>
        <v>4673514281</v>
      </c>
      <c r="P11" s="2">
        <f t="shared" si="8"/>
        <v>77344564946</v>
      </c>
      <c r="Q11" s="2">
        <f t="shared" si="8"/>
        <v>69097069379</v>
      </c>
      <c r="R11" s="2">
        <f t="shared" si="8"/>
        <v>53975505471</v>
      </c>
      <c r="S11" s="2">
        <f t="shared" si="8"/>
        <v>104806550764</v>
      </c>
      <c r="T11" s="2">
        <f t="shared" si="8"/>
        <v>4725895425</v>
      </c>
      <c r="U11" s="2">
        <f t="shared" si="8"/>
        <v>6093642616</v>
      </c>
      <c r="V11" s="2">
        <f t="shared" si="8"/>
        <v>8269669646</v>
      </c>
      <c r="W11" s="2">
        <f t="shared" si="8"/>
        <v>3872541376</v>
      </c>
      <c r="X11" s="2">
        <f t="shared" si="8"/>
        <v>4206252968</v>
      </c>
      <c r="Y11" s="2">
        <f t="shared" si="8"/>
        <v>5576337560</v>
      </c>
      <c r="Z11" s="2">
        <f t="shared" si="8"/>
        <v>8645191323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1355163235</v>
      </c>
      <c r="J15" s="2">
        <f t="shared" si="12"/>
        <v>988703839</v>
      </c>
      <c r="K15" s="2">
        <f t="shared" si="12"/>
        <v>3519241103</v>
      </c>
      <c r="L15" s="2">
        <f t="shared" si="12"/>
        <v>-418733384</v>
      </c>
      <c r="M15" s="2">
        <f t="shared" si="12"/>
        <v>-2963897629</v>
      </c>
      <c r="N15" s="2">
        <f t="shared" si="12"/>
        <v>709370424</v>
      </c>
      <c r="O15" s="2">
        <f t="shared" si="12"/>
        <v>-498560282</v>
      </c>
      <c r="P15" s="2">
        <f t="shared" si="12"/>
        <v>-24910000</v>
      </c>
      <c r="Q15" s="2">
        <f t="shared" si="12"/>
        <v>-1994037000</v>
      </c>
      <c r="R15" s="2">
        <f t="shared" si="12"/>
        <v>-2670018000</v>
      </c>
      <c r="S15" s="2">
        <f t="shared" si="12"/>
        <v>-2971794750</v>
      </c>
      <c r="T15" s="2">
        <f t="shared" si="12"/>
        <v>-2781003499</v>
      </c>
      <c r="U15" s="2">
        <f t="shared" si="12"/>
        <v>-2336434000</v>
      </c>
      <c r="V15" s="2">
        <f t="shared" si="12"/>
        <v>-1077870250</v>
      </c>
      <c r="W15" s="2">
        <f t="shared" si="12"/>
        <v>-786903250</v>
      </c>
      <c r="X15" s="2">
        <f t="shared" si="12"/>
        <v>-233040750</v>
      </c>
      <c r="Y15" s="2">
        <f t="shared" si="12"/>
        <v>-41513615</v>
      </c>
      <c r="Z15" s="2">
        <f t="shared" si="12"/>
        <v>-27508020</v>
      </c>
    </row>
    <row r="16" spans="1:26" ht="15.5" x14ac:dyDescent="0.35">
      <c r="C16" t="s">
        <v>28</v>
      </c>
      <c r="D16" s="2">
        <f>IFERROR(INDEX(D51:D500,MATCH($C$16,$C$51:$C$500,0)),"")</f>
        <v>1810834423</v>
      </c>
      <c r="H16" s="2">
        <f>IFERROR(SUM(D16:G16)*(4/MAX(1,COUNT(D16:G16))),"")</f>
        <v>7243337692</v>
      </c>
      <c r="I16" s="2">
        <f t="shared" ref="I16:Z16" si="13">IFERROR(INDEX(I51:I500,MATCH($C$16,$C$51:$C$500,0)),"")</f>
        <v>-31860711343</v>
      </c>
      <c r="J16" s="2">
        <f t="shared" si="13"/>
        <v>14511327416</v>
      </c>
      <c r="K16" s="2">
        <f t="shared" si="13"/>
        <v>1459490268</v>
      </c>
      <c r="L16" s="2">
        <f t="shared" si="13"/>
        <v>-7050649823</v>
      </c>
      <c r="M16" s="2">
        <f t="shared" si="13"/>
        <v>-16222680312</v>
      </c>
      <c r="N16" s="2">
        <f t="shared" si="13"/>
        <v>-15202781393</v>
      </c>
      <c r="O16" s="2">
        <f t="shared" si="13"/>
        <v>-114954133583</v>
      </c>
      <c r="P16" s="2">
        <f t="shared" si="13"/>
        <v>-26701087916</v>
      </c>
      <c r="Q16" s="2">
        <f t="shared" si="13"/>
        <v>-39427633130</v>
      </c>
      <c r="R16" s="2">
        <f t="shared" si="13"/>
        <v>10867105610</v>
      </c>
      <c r="S16" s="2">
        <f t="shared" si="13"/>
        <v>11112184093</v>
      </c>
      <c r="T16" s="2">
        <f t="shared" si="13"/>
        <v>24983743550</v>
      </c>
      <c r="U16" s="2">
        <f t="shared" si="13"/>
        <v>23883487524</v>
      </c>
      <c r="V16" s="2">
        <f t="shared" si="13"/>
        <v>17626581800</v>
      </c>
      <c r="W16" s="2">
        <f t="shared" si="13"/>
        <v>15217628533</v>
      </c>
      <c r="X16" s="2">
        <f t="shared" si="13"/>
        <v>9646164692</v>
      </c>
      <c r="Y16" s="2">
        <f t="shared" si="13"/>
        <v>7318817877</v>
      </c>
      <c r="Z16" s="2">
        <f t="shared" si="13"/>
        <v>2592264780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  <c r="Q18" t="s">
        <v>907</v>
      </c>
      <c r="R18" t="s">
        <v>1142</v>
      </c>
      <c r="S18" t="s">
        <v>1143</v>
      </c>
      <c r="T18" t="s">
        <v>1144</v>
      </c>
      <c r="U18" t="s">
        <v>1145</v>
      </c>
      <c r="V18" t="s">
        <v>1146</v>
      </c>
      <c r="W18" t="s">
        <v>1147</v>
      </c>
      <c r="X18" t="s">
        <v>1148</v>
      </c>
      <c r="Y18" t="s">
        <v>1149</v>
      </c>
      <c r="Z18" t="s">
        <v>1150</v>
      </c>
    </row>
    <row r="19" spans="1:26" ht="15.5" x14ac:dyDescent="0.35">
      <c r="A19" t="s">
        <v>36</v>
      </c>
      <c r="C19" t="s">
        <v>37</v>
      </c>
    </row>
    <row r="20" spans="1:26" ht="15.5" x14ac:dyDescent="0.35">
      <c r="A20" t="s">
        <v>38</v>
      </c>
      <c r="C20" t="s">
        <v>39</v>
      </c>
      <c r="D20" s="2">
        <f ca="1">IFERROR(D21*D2,"")</f>
        <v>529200000000</v>
      </c>
      <c r="H20" s="2">
        <f t="shared" ref="H20:Z20" ca="1" si="14">IFERROR(H21*H2,"")</f>
        <v>529200000000</v>
      </c>
      <c r="I20" s="2">
        <f t="shared" ca="1" si="14"/>
        <v>573300000000</v>
      </c>
      <c r="J20" s="2">
        <f t="shared" ca="1" si="14"/>
        <v>421400000000</v>
      </c>
      <c r="K20" s="2">
        <f t="shared" ca="1" si="14"/>
        <v>455700000000</v>
      </c>
      <c r="L20" s="2">
        <f t="shared" ca="1" si="14"/>
        <v>377300000000</v>
      </c>
      <c r="M20" s="2">
        <f t="shared" ca="1" si="14"/>
        <v>217560000000</v>
      </c>
      <c r="N20" s="2">
        <f t="shared" ca="1" si="14"/>
        <v>205800000000</v>
      </c>
      <c r="O20" s="2">
        <f t="shared" ca="1" si="14"/>
        <v>176400000000</v>
      </c>
      <c r="P20" s="2">
        <f t="shared" ca="1" si="14"/>
        <v>249900000000</v>
      </c>
      <c r="Q20" s="2">
        <f t="shared" ca="1" si="14"/>
        <v>87749928000</v>
      </c>
      <c r="R20" s="2">
        <f t="shared" ca="1" si="14"/>
        <v>87749928000</v>
      </c>
      <c r="S20" s="2">
        <f t="shared" ca="1" si="14"/>
        <v>98999964000</v>
      </c>
      <c r="T20" s="2">
        <f t="shared" ca="1" si="14"/>
        <v>55009250000</v>
      </c>
      <c r="U20" s="2">
        <f t="shared" ca="1" si="14"/>
        <v>38506500000</v>
      </c>
      <c r="V20" s="2" t="str">
        <f t="shared" ca="1" si="14"/>
        <v/>
      </c>
      <c r="W20" s="2">
        <f t="shared" ca="1" si="14"/>
        <v>45841050000</v>
      </c>
      <c r="X20" s="2">
        <f t="shared" ca="1" si="14"/>
        <v>28650650000</v>
      </c>
      <c r="Y20" s="2">
        <f t="shared" ca="1" si="14"/>
        <v>26129400000</v>
      </c>
      <c r="Z20" s="2">
        <f t="shared" ca="1" si="14"/>
        <v>19711650000</v>
      </c>
    </row>
    <row r="21" spans="1:26" ht="15.5" x14ac:dyDescent="0.35">
      <c r="C21" t="s">
        <v>11</v>
      </c>
      <c r="D21" s="2">
        <f>IFERROR(INDEX(D51:D500,MATCH($C$7,$C$51:$C$500,0)),"")</f>
        <v>4900000000</v>
      </c>
      <c r="H21" s="2">
        <f>IFERROR(INDEX(D21:G21,COUNT(D21:G21)),"")</f>
        <v>4900000000</v>
      </c>
      <c r="I21" s="2">
        <f t="shared" ref="I21:Z21" si="15">IFERROR(INDEX(I51:I500,MATCH($C$7,$C$51:$C$500,0)),"")</f>
        <v>4900000000</v>
      </c>
      <c r="J21" s="2">
        <f t="shared" si="15"/>
        <v>4900000000</v>
      </c>
      <c r="K21" s="2">
        <f t="shared" si="15"/>
        <v>4900000000</v>
      </c>
      <c r="L21" s="2">
        <f t="shared" si="15"/>
        <v>4900000000</v>
      </c>
      <c r="M21" s="2">
        <f t="shared" si="15"/>
        <v>2940000000</v>
      </c>
      <c r="N21" s="2">
        <f t="shared" si="15"/>
        <v>2940000000</v>
      </c>
      <c r="O21" s="2">
        <f t="shared" si="15"/>
        <v>2940000000</v>
      </c>
      <c r="P21" s="2">
        <f t="shared" si="15"/>
        <v>2940000000</v>
      </c>
      <c r="Q21" s="2">
        <f t="shared" si="15"/>
        <v>840000000</v>
      </c>
      <c r="R21" s="2">
        <f t="shared" si="15"/>
        <v>840000000</v>
      </c>
      <c r="S21" s="2">
        <f t="shared" si="15"/>
        <v>840000000</v>
      </c>
      <c r="T21" s="2">
        <f t="shared" si="15"/>
        <v>500000000</v>
      </c>
      <c r="U21" s="2">
        <f t="shared" si="15"/>
        <v>500000000</v>
      </c>
      <c r="V21" s="2">
        <f t="shared" si="15"/>
        <v>500000000</v>
      </c>
      <c r="W21" s="2">
        <f t="shared" si="15"/>
        <v>500000000</v>
      </c>
      <c r="X21" s="2">
        <f t="shared" si="15"/>
        <v>500000000</v>
      </c>
      <c r="Y21" s="2">
        <f t="shared" si="15"/>
        <v>500000000</v>
      </c>
      <c r="Z21" s="2">
        <f t="shared" si="15"/>
        <v>500000000</v>
      </c>
    </row>
    <row r="23" spans="1:26" ht="15.5" x14ac:dyDescent="0.35">
      <c r="B23" t="s">
        <v>40</v>
      </c>
      <c r="C23" t="s">
        <v>41</v>
      </c>
      <c r="D23" s="3">
        <f>IFERROR(D5/D6*100,"")</f>
        <v>0.99992493319539943</v>
      </c>
      <c r="H23" s="3">
        <f t="shared" ref="H23:Z23" si="16">IFERROR(H5/H6*100,"")</f>
        <v>3.9996997327815977</v>
      </c>
      <c r="I23" s="3">
        <f t="shared" si="16"/>
        <v>-18.512595072682391</v>
      </c>
      <c r="J23" s="3">
        <f t="shared" si="16"/>
        <v>7.1093412674520584</v>
      </c>
      <c r="K23" s="3">
        <f t="shared" si="16"/>
        <v>2.7372315720220555</v>
      </c>
      <c r="L23" s="3">
        <f t="shared" si="16"/>
        <v>-4.1330010627022915</v>
      </c>
      <c r="M23" s="3">
        <f t="shared" si="16"/>
        <v>-14.766445708026762</v>
      </c>
      <c r="N23" s="3">
        <f t="shared" si="16"/>
        <v>-8.9318438511043201</v>
      </c>
      <c r="O23" s="3">
        <f t="shared" si="16"/>
        <v>-77.184775948654334</v>
      </c>
      <c r="P23" s="3">
        <f t="shared" si="16"/>
        <v>-9.3553275115375225</v>
      </c>
      <c r="Q23" s="3">
        <f t="shared" si="16"/>
        <v>-20.566249699595314</v>
      </c>
      <c r="R23" s="3">
        <f t="shared" si="16"/>
        <v>4.3169612381420572</v>
      </c>
      <c r="S23" s="3">
        <f t="shared" si="16"/>
        <v>8.8014555637146898</v>
      </c>
      <c r="T23" s="3">
        <f t="shared" si="16"/>
        <v>18.623247621547893</v>
      </c>
      <c r="U23" s="3">
        <f t="shared" si="16"/>
        <v>21.019180781609766</v>
      </c>
      <c r="V23" s="3">
        <f t="shared" si="16"/>
        <v>18.694173173725435</v>
      </c>
      <c r="W23" s="3">
        <f t="shared" si="16"/>
        <v>20.378777705979338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42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0.15692508025558904</v>
      </c>
      <c r="J24" s="4" t="str">
        <f t="shared" si="17"/>
        <v/>
      </c>
      <c r="K24" s="4" t="str">
        <f t="shared" si="17"/>
        <v/>
      </c>
      <c r="L24" s="4">
        <f t="shared" si="17"/>
        <v>-0.27452561581618395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-0.26683790518078898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43</v>
      </c>
      <c r="C25" t="s">
        <v>44</v>
      </c>
      <c r="D25" s="3">
        <f>IFERROR(INDEX(D51:D500,MATCH($A$25,$C$51:$C$500,0)),"")</f>
        <v>0.37</v>
      </c>
      <c r="H25" s="3">
        <f>IFERROR(INDEX(D25:G25,COUNT(D25:G25)),"")</f>
        <v>0.37</v>
      </c>
      <c r="I25" s="3">
        <f t="shared" ref="I25:Z25" si="18">IFERROR(INDEX(I51:I500,MATCH($C$25,$C$51:$C$500,0)),"")</f>
        <v>-6.23</v>
      </c>
      <c r="J25" s="3">
        <f t="shared" si="18"/>
        <v>3.16</v>
      </c>
      <c r="K25" s="3">
        <f t="shared" si="18"/>
        <v>1.02</v>
      </c>
      <c r="L25" s="3">
        <f t="shared" si="18"/>
        <v>-1.52</v>
      </c>
      <c r="M25" s="3">
        <f t="shared" si="18"/>
        <v>-6.53</v>
      </c>
      <c r="N25" s="3">
        <f t="shared" si="18"/>
        <v>-4.93</v>
      </c>
      <c r="O25" s="3">
        <f t="shared" si="18"/>
        <v>-39.270000000000003</v>
      </c>
      <c r="P25" s="3">
        <f t="shared" si="18"/>
        <v>-9.09</v>
      </c>
      <c r="Q25" s="3">
        <f t="shared" si="18"/>
        <v>-49.31</v>
      </c>
      <c r="R25" s="3">
        <f t="shared" si="18"/>
        <v>9.76</v>
      </c>
      <c r="S25" s="3">
        <f t="shared" si="18"/>
        <v>9.69</v>
      </c>
      <c r="T25" s="3">
        <f t="shared" si="18"/>
        <v>44.41</v>
      </c>
      <c r="U25" s="3">
        <f t="shared" si="18"/>
        <v>43.09</v>
      </c>
      <c r="V25" s="3">
        <f t="shared" si="18"/>
        <v>33.1</v>
      </c>
      <c r="W25" s="3">
        <f t="shared" si="18"/>
        <v>28.86</v>
      </c>
      <c r="X25" s="3">
        <f t="shared" si="18"/>
        <v>18.829999999999998</v>
      </c>
      <c r="Y25" s="3">
        <f t="shared" si="18"/>
        <v>14.55</v>
      </c>
      <c r="Z25" s="3">
        <f t="shared" si="18"/>
        <v>5.13</v>
      </c>
    </row>
    <row r="26" spans="1:26" ht="15.5" x14ac:dyDescent="0.35">
      <c r="C26" t="s">
        <v>45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4.7920232472375979E-2</v>
      </c>
      <c r="J26" s="4" t="str">
        <f t="shared" si="19"/>
        <v/>
      </c>
      <c r="K26" s="4" t="str">
        <f t="shared" si="19"/>
        <v/>
      </c>
      <c r="L26" s="4">
        <f t="shared" si="19"/>
        <v>-0.50136619635834623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-0.19493545977446769</v>
      </c>
      <c r="S26" s="4">
        <f t="shared" si="19"/>
        <v>-0.1244223012653709</v>
      </c>
      <c r="T26" s="4">
        <f t="shared" si="19"/>
        <v>0.25003898038664074</v>
      </c>
      <c r="U26" s="4">
        <f t="shared" si="19"/>
        <v>0.53056516867804016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46</v>
      </c>
      <c r="D27" s="3">
        <f>IFERROR(D4/D21,"")</f>
        <v>41.749447277142856</v>
      </c>
      <c r="H27" s="3">
        <f t="shared" ref="H27:Z27" si="20">IFERROR(H4/H21,"")</f>
        <v>166.99778910857142</v>
      </c>
      <c r="I27" s="3">
        <f t="shared" si="20"/>
        <v>169.96762276938776</v>
      </c>
      <c r="J27" s="3">
        <f t="shared" si="20"/>
        <v>151.54531083612244</v>
      </c>
      <c r="K27" s="3">
        <f t="shared" si="20"/>
        <v>55.858205565714286</v>
      </c>
      <c r="L27" s="3">
        <f t="shared" si="20"/>
        <v>49.800469560816325</v>
      </c>
      <c r="M27" s="3">
        <f t="shared" si="20"/>
        <v>69.178016542517</v>
      </c>
      <c r="N27" s="3">
        <f t="shared" si="20"/>
        <v>48.082542465646256</v>
      </c>
      <c r="O27" s="3">
        <f t="shared" si="20"/>
        <v>39.494538288435372</v>
      </c>
      <c r="P27" s="3">
        <f t="shared" si="20"/>
        <v>50.008930343877552</v>
      </c>
      <c r="Q27" s="3">
        <f t="shared" si="20"/>
        <v>206.30927412261906</v>
      </c>
      <c r="R27" s="3">
        <f t="shared" si="20"/>
        <v>266.97531706309525</v>
      </c>
      <c r="S27" s="3">
        <f t="shared" si="20"/>
        <v>299.59160367619046</v>
      </c>
      <c r="T27" s="3">
        <f t="shared" si="20"/>
        <v>527.37190610000005</v>
      </c>
      <c r="U27" s="3">
        <f t="shared" si="20"/>
        <v>455.27792029800003</v>
      </c>
      <c r="V27" s="3">
        <f t="shared" si="20"/>
        <v>371.52035440200001</v>
      </c>
      <c r="W27" s="3">
        <f t="shared" si="20"/>
        <v>300.36654395400001</v>
      </c>
      <c r="X27" s="3">
        <f t="shared" si="20"/>
        <v>240.84908275800001</v>
      </c>
      <c r="Y27" s="3">
        <f t="shared" si="20"/>
        <v>167.03788213199999</v>
      </c>
      <c r="Z27" s="3">
        <f t="shared" si="20"/>
        <v>111.705719358</v>
      </c>
    </row>
    <row r="28" spans="1:26" ht="15.5" x14ac:dyDescent="0.35">
      <c r="C28" t="s">
        <v>47</v>
      </c>
      <c r="D28" s="4">
        <f>IFERROR(_xlfn.RRI(5,I27,D27),"")</f>
        <v>-0.24480882544539184</v>
      </c>
      <c r="H28" s="4">
        <f t="shared" ref="H28:Z28" si="21">IFERROR(_xlfn.RRI(5,M27,H27),"")</f>
        <v>0.19274752248350602</v>
      </c>
      <c r="I28" s="4">
        <f t="shared" si="21"/>
        <v>0.2872881021761271</v>
      </c>
      <c r="J28" s="4">
        <f t="shared" si="21"/>
        <v>0.30858245263560491</v>
      </c>
      <c r="K28" s="4">
        <f t="shared" si="21"/>
        <v>2.2369495445544896E-2</v>
      </c>
      <c r="L28" s="4">
        <f t="shared" si="21"/>
        <v>-0.24743686996118508</v>
      </c>
      <c r="M28" s="4">
        <f t="shared" si="21"/>
        <v>-0.23669272963219068</v>
      </c>
      <c r="N28" s="4">
        <f t="shared" si="21"/>
        <v>-0.30642799172016022</v>
      </c>
      <c r="O28" s="4">
        <f t="shared" si="21"/>
        <v>-0.40449692265314341</v>
      </c>
      <c r="P28" s="4">
        <f t="shared" si="21"/>
        <v>-0.35708405726996295</v>
      </c>
      <c r="Q28" s="4">
        <f t="shared" si="21"/>
        <v>-0.11098880946082224</v>
      </c>
      <c r="R28" s="4">
        <f t="shared" si="21"/>
        <v>-2.3293876211674669E-2</v>
      </c>
      <c r="S28" s="4">
        <f t="shared" si="21"/>
        <v>4.4616612682083057E-2</v>
      </c>
      <c r="T28" s="4">
        <f t="shared" si="21"/>
        <v>0.25852081577504338</v>
      </c>
      <c r="U28" s="4">
        <f t="shared" si="21"/>
        <v>0.32446423634992128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48</v>
      </c>
      <c r="H29" s="4">
        <f t="shared" ref="H29:Z29" si="22">IFERROR(((H25-I25)/I25)*100%,"")</f>
        <v>-1.0593900481540932</v>
      </c>
      <c r="I29" s="4">
        <f t="shared" si="22"/>
        <v>-2.971518987341772</v>
      </c>
      <c r="J29" s="4">
        <f t="shared" si="22"/>
        <v>2.0980392156862746</v>
      </c>
      <c r="K29" s="4">
        <f t="shared" si="22"/>
        <v>-1.6710526315789473</v>
      </c>
      <c r="L29" s="4">
        <f t="shared" si="22"/>
        <v>-0.76722817764165385</v>
      </c>
      <c r="M29" s="4">
        <f t="shared" si="22"/>
        <v>0.32454361054766745</v>
      </c>
      <c r="N29" s="4">
        <f t="shared" si="22"/>
        <v>-0.87445887445887449</v>
      </c>
      <c r="O29" s="4">
        <f t="shared" si="22"/>
        <v>3.3201320132013206</v>
      </c>
      <c r="P29" s="4">
        <f t="shared" si="22"/>
        <v>-0.81565605353883586</v>
      </c>
      <c r="Q29" s="4">
        <f t="shared" si="22"/>
        <v>-6.0522540983606561</v>
      </c>
      <c r="R29" s="4">
        <f t="shared" si="22"/>
        <v>7.2239422084623616E-3</v>
      </c>
      <c r="S29" s="4">
        <f t="shared" si="22"/>
        <v>-0.78180589957216851</v>
      </c>
      <c r="T29" s="4">
        <f t="shared" si="22"/>
        <v>3.0633557669992876E-2</v>
      </c>
      <c r="U29" s="4">
        <f t="shared" si="22"/>
        <v>0.30181268882175233</v>
      </c>
      <c r="V29" s="4">
        <f t="shared" si="22"/>
        <v>0.14691614691614699</v>
      </c>
      <c r="W29" s="4">
        <f t="shared" si="22"/>
        <v>0.53266064790228373</v>
      </c>
      <c r="X29" s="4">
        <f t="shared" si="22"/>
        <v>0.29415807560137441</v>
      </c>
      <c r="Y29" s="4">
        <f t="shared" si="22"/>
        <v>1.8362573099415209</v>
      </c>
      <c r="Z29" s="4" t="str">
        <f t="shared" si="22"/>
        <v/>
      </c>
    </row>
    <row r="30" spans="1:26" ht="15.5" x14ac:dyDescent="0.35">
      <c r="C30" t="s">
        <v>49</v>
      </c>
      <c r="H30" s="4">
        <f t="shared" ref="H30:Z30" si="23">IFERROR(((H27-I27)/I27)*100%,"")</f>
        <v>-1.7472937565560988E-2</v>
      </c>
      <c r="I30" s="4">
        <f t="shared" si="23"/>
        <v>0.12156306144758763</v>
      </c>
      <c r="J30" s="4">
        <f t="shared" si="23"/>
        <v>1.7130357894837354</v>
      </c>
      <c r="K30" s="4">
        <f t="shared" si="23"/>
        <v>0.12164013830231571</v>
      </c>
      <c r="L30" s="4">
        <f t="shared" si="23"/>
        <v>-0.28011134100370139</v>
      </c>
      <c r="M30" s="4">
        <f t="shared" si="23"/>
        <v>0.43873458005975702</v>
      </c>
      <c r="N30" s="4">
        <f t="shared" si="23"/>
        <v>0.21744789404781034</v>
      </c>
      <c r="O30" s="4">
        <f t="shared" si="23"/>
        <v>-0.21025028896122802</v>
      </c>
      <c r="P30" s="4">
        <f t="shared" si="23"/>
        <v>-0.75760212158879991</v>
      </c>
      <c r="Q30" s="4">
        <f t="shared" si="23"/>
        <v>-0.22723465078286156</v>
      </c>
      <c r="R30" s="4">
        <f t="shared" si="23"/>
        <v>-0.10886916126110158</v>
      </c>
      <c r="S30" s="4">
        <f t="shared" si="23"/>
        <v>-0.43191588286960814</v>
      </c>
      <c r="T30" s="4">
        <f t="shared" si="23"/>
        <v>0.15835159709658497</v>
      </c>
      <c r="U30" s="4">
        <f t="shared" si="23"/>
        <v>0.22544542958034258</v>
      </c>
      <c r="V30" s="4">
        <f t="shared" si="23"/>
        <v>0.23688993291775176</v>
      </c>
      <c r="W30" s="4">
        <f t="shared" si="23"/>
        <v>0.24711516653688845</v>
      </c>
      <c r="X30" s="4">
        <f t="shared" si="23"/>
        <v>0.44188300093311444</v>
      </c>
      <c r="Y30" s="4">
        <f t="shared" si="23"/>
        <v>0.49533867282720551</v>
      </c>
      <c r="Z30" s="4" t="str">
        <f t="shared" si="23"/>
        <v/>
      </c>
    </row>
    <row r="32" spans="1:2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35.15</v>
      </c>
      <c r="H32" s="3">
        <f>IFERROR(INDEX(D32:G32,COUNT(D32:G32)),"")</f>
        <v>35.15</v>
      </c>
      <c r="I32" s="3">
        <f t="shared" ref="I32:Z32" si="24">IFERROR(INDEX(I51:I500,MATCH($C$32,$C$51:$C$500,0)),"")</f>
        <v>34.799999999999997</v>
      </c>
      <c r="J32" s="3">
        <f t="shared" si="24"/>
        <v>45.57</v>
      </c>
      <c r="K32" s="3">
        <f t="shared" si="24"/>
        <v>44.08</v>
      </c>
      <c r="L32" s="3">
        <f t="shared" si="24"/>
        <v>42.87</v>
      </c>
      <c r="M32" s="3">
        <f t="shared" si="24"/>
        <v>41.54</v>
      </c>
      <c r="N32" s="3">
        <f t="shared" si="24"/>
        <v>47.68</v>
      </c>
      <c r="O32" s="3">
        <f t="shared" si="24"/>
        <v>50.65</v>
      </c>
      <c r="P32" s="3">
        <f t="shared" si="24"/>
        <v>89.75</v>
      </c>
      <c r="Q32" s="3">
        <f t="shared" si="24"/>
        <v>238.74</v>
      </c>
      <c r="R32" s="3">
        <f t="shared" si="24"/>
        <v>229.32</v>
      </c>
      <c r="S32" s="3">
        <f t="shared" si="24"/>
        <v>221.42</v>
      </c>
      <c r="T32" s="3">
        <f t="shared" si="24"/>
        <v>246.37</v>
      </c>
      <c r="U32" s="3">
        <f t="shared" si="24"/>
        <v>200.49</v>
      </c>
      <c r="V32" s="3">
        <f t="shared" si="24"/>
        <v>165.35</v>
      </c>
      <c r="W32" s="3">
        <f t="shared" si="24"/>
        <v>140.74</v>
      </c>
      <c r="X32" s="3">
        <f t="shared" si="24"/>
        <v>117.06</v>
      </c>
      <c r="Y32" s="3">
        <f t="shared" si="24"/>
        <v>105.57</v>
      </c>
      <c r="Z32" s="3">
        <f t="shared" si="24"/>
        <v>92.21</v>
      </c>
    </row>
    <row r="33" spans="1:2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3.1</v>
      </c>
      <c r="H33" s="3">
        <f>IFERROR(INDEX(D33:G33,COUNT(D33:G33)),"")</f>
        <v>3.1</v>
      </c>
      <c r="I33" s="3">
        <f t="shared" ref="I33:Z33" si="25">IFERROR(INDEX(I51:I500,MATCH($C$33,$C$51:$C$500,0)),"")</f>
        <v>3.36</v>
      </c>
      <c r="J33" s="3">
        <f t="shared" si="25"/>
        <v>1.89</v>
      </c>
      <c r="K33" s="3">
        <f t="shared" si="25"/>
        <v>2.11</v>
      </c>
      <c r="L33" s="3">
        <f t="shared" si="25"/>
        <v>1.8</v>
      </c>
      <c r="M33" s="3">
        <f t="shared" si="25"/>
        <v>1.78</v>
      </c>
      <c r="N33" s="3">
        <f t="shared" si="25"/>
        <v>1.47</v>
      </c>
      <c r="O33" s="3">
        <f t="shared" si="25"/>
        <v>1.18</v>
      </c>
      <c r="P33" s="3">
        <f t="shared" si="25"/>
        <v>0.95</v>
      </c>
      <c r="Q33" s="3">
        <f t="shared" si="25"/>
        <v>0.57999999999999996</v>
      </c>
      <c r="R33" s="3">
        <f t="shared" si="25"/>
        <v>0.6</v>
      </c>
      <c r="S33" s="3">
        <f t="shared" si="25"/>
        <v>0.71</v>
      </c>
      <c r="T33" s="3">
        <f t="shared" si="25"/>
        <v>0.63</v>
      </c>
      <c r="U33" s="3">
        <f t="shared" si="25"/>
        <v>0.54</v>
      </c>
      <c r="V33" s="3">
        <f t="shared" si="25"/>
        <v>0.74</v>
      </c>
      <c r="W33" s="3">
        <f t="shared" si="25"/>
        <v>0.91</v>
      </c>
      <c r="X33" s="3">
        <f t="shared" si="25"/>
        <v>0.67</v>
      </c>
      <c r="Y33" s="3">
        <f t="shared" si="25"/>
        <v>0.69</v>
      </c>
      <c r="Z33" s="3">
        <f t="shared" si="25"/>
        <v>0.61</v>
      </c>
    </row>
    <row r="34" spans="1:2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294.58999999999997</v>
      </c>
      <c r="H34" s="3">
        <f>IFERROR(INDEX(D34:G34,COUNT(D34:G34)),"")</f>
        <v>294.58999999999997</v>
      </c>
      <c r="I34" s="3">
        <f t="shared" ref="I34:Z34" si="26">IFERROR(INDEX(I51:I500,MATCH($C$34,$C$51:$C$500,0)),"")</f>
        <v>-18.78</v>
      </c>
      <c r="J34" s="3">
        <f t="shared" si="26"/>
        <v>27.22</v>
      </c>
      <c r="K34" s="3">
        <f t="shared" si="26"/>
        <v>91.18</v>
      </c>
      <c r="L34" s="3">
        <f t="shared" si="26"/>
        <v>-50.66</v>
      </c>
      <c r="M34" s="3">
        <f t="shared" si="26"/>
        <v>-11.33</v>
      </c>
      <c r="N34" s="3">
        <f t="shared" si="26"/>
        <v>-14.2</v>
      </c>
      <c r="O34" s="3">
        <f t="shared" si="26"/>
        <v>-1.53</v>
      </c>
      <c r="P34" s="3">
        <f t="shared" si="26"/>
        <v>-9.35</v>
      </c>
      <c r="Q34" s="3">
        <f t="shared" si="26"/>
        <v>-2.8</v>
      </c>
      <c r="R34" s="3">
        <f t="shared" si="26"/>
        <v>14.14</v>
      </c>
      <c r="S34" s="3">
        <f t="shared" si="26"/>
        <v>16.2</v>
      </c>
      <c r="T34" s="3">
        <f t="shared" si="26"/>
        <v>3.47</v>
      </c>
      <c r="U34" s="3">
        <f t="shared" si="26"/>
        <v>2.5099999999999998</v>
      </c>
      <c r="V34" s="3">
        <f t="shared" si="26"/>
        <v>3.69</v>
      </c>
      <c r="W34" s="3">
        <f t="shared" si="26"/>
        <v>4.4400000000000004</v>
      </c>
      <c r="X34" s="3">
        <f t="shared" si="26"/>
        <v>4.2</v>
      </c>
      <c r="Y34" s="3">
        <f t="shared" si="26"/>
        <v>5.0199999999999996</v>
      </c>
      <c r="Z34" s="3">
        <f t="shared" si="26"/>
        <v>10.92</v>
      </c>
    </row>
    <row r="35" spans="1:2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2.61</v>
      </c>
      <c r="H35" s="3">
        <f>IFERROR(INDEX(D35:G35,COUNT(D35:G35)),"")</f>
        <v>2.61</v>
      </c>
      <c r="I35" s="3">
        <f t="shared" ref="I35:Z35" si="27">IFERROR(INDEX(I51:I500,MATCH($C$35,$C$51:$C$500,0)),"")</f>
        <v>0.69</v>
      </c>
      <c r="J35" s="3">
        <f t="shared" si="27"/>
        <v>0.56999999999999995</v>
      </c>
      <c r="K35" s="3">
        <f t="shared" si="27"/>
        <v>1.66</v>
      </c>
      <c r="L35" s="3">
        <f t="shared" si="27"/>
        <v>1.55</v>
      </c>
      <c r="M35" s="3">
        <f t="shared" si="27"/>
        <v>1.07</v>
      </c>
      <c r="N35" s="3">
        <f t="shared" si="27"/>
        <v>1.46</v>
      </c>
      <c r="O35" s="3">
        <f t="shared" si="27"/>
        <v>1.52</v>
      </c>
      <c r="P35" s="3">
        <f t="shared" si="27"/>
        <v>1.7</v>
      </c>
      <c r="Q35" s="3">
        <f t="shared" si="27"/>
        <v>0.67</v>
      </c>
      <c r="R35" s="3">
        <f t="shared" si="27"/>
        <v>0.52</v>
      </c>
      <c r="S35" s="3">
        <f t="shared" si="27"/>
        <v>0.52</v>
      </c>
      <c r="T35" s="3">
        <f t="shared" si="27"/>
        <v>0.28999999999999998</v>
      </c>
      <c r="U35" s="3">
        <f t="shared" si="27"/>
        <v>0.24</v>
      </c>
      <c r="V35" s="3">
        <f t="shared" si="27"/>
        <v>0.33</v>
      </c>
      <c r="W35" s="3">
        <f t="shared" si="27"/>
        <v>0.43</v>
      </c>
      <c r="X35" s="3">
        <f t="shared" si="27"/>
        <v>0.33</v>
      </c>
      <c r="Y35" s="3">
        <f t="shared" si="27"/>
        <v>0.44</v>
      </c>
      <c r="Z35" s="3">
        <f t="shared" si="27"/>
        <v>0.5</v>
      </c>
    </row>
    <row r="36" spans="1:2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  <c r="Q50" t="s">
        <v>907</v>
      </c>
      <c r="R50" t="s">
        <v>1142</v>
      </c>
      <c r="S50" t="s">
        <v>1143</v>
      </c>
      <c r="T50" t="s">
        <v>1144</v>
      </c>
      <c r="U50" t="s">
        <v>1145</v>
      </c>
      <c r="V50" t="s">
        <v>1146</v>
      </c>
      <c r="W50" t="s">
        <v>1147</v>
      </c>
      <c r="X50" t="s">
        <v>1148</v>
      </c>
      <c r="Y50" t="s">
        <v>1149</v>
      </c>
      <c r="Z50" t="s">
        <v>1150</v>
      </c>
    </row>
    <row r="51" spans="2:26" ht="15.5" x14ac:dyDescent="0.35">
      <c r="B51" t="s">
        <v>71</v>
      </c>
      <c r="C51" t="s">
        <v>5</v>
      </c>
      <c r="D51" s="5">
        <v>204572291658</v>
      </c>
      <c r="E51" s="5">
        <v>628145637583</v>
      </c>
      <c r="F51" s="5">
        <v>68744783303</v>
      </c>
      <c r="G51" s="5">
        <v>-61046998755</v>
      </c>
      <c r="I51" s="5">
        <v>832841351570</v>
      </c>
      <c r="J51" s="5">
        <v>742572023097</v>
      </c>
      <c r="K51" s="5">
        <v>273705207272</v>
      </c>
      <c r="L51" s="5">
        <v>244022300848</v>
      </c>
      <c r="M51" s="5">
        <v>203383368635</v>
      </c>
      <c r="N51" s="5">
        <v>141362674849</v>
      </c>
      <c r="O51" s="5">
        <v>116113942568</v>
      </c>
      <c r="P51" s="5">
        <v>147026255211</v>
      </c>
      <c r="Q51" s="5">
        <v>173299790263</v>
      </c>
      <c r="R51" s="5">
        <v>224259266333</v>
      </c>
      <c r="S51" s="5">
        <v>251656947088</v>
      </c>
      <c r="T51" s="5">
        <v>263685953050</v>
      </c>
      <c r="U51" s="5">
        <v>227638960149</v>
      </c>
      <c r="V51" s="5">
        <v>185760177201</v>
      </c>
      <c r="W51" s="5">
        <v>150183271977</v>
      </c>
      <c r="X51" s="5">
        <v>120424541379</v>
      </c>
      <c r="Y51" s="5">
        <v>83518941066</v>
      </c>
      <c r="Z51" s="5">
        <v>55852859679</v>
      </c>
    </row>
    <row r="52" spans="2:26" ht="15.5" x14ac:dyDescent="0.35">
      <c r="C52" t="s">
        <v>1380</v>
      </c>
      <c r="D52" s="5">
        <v>197692283352</v>
      </c>
      <c r="E52" s="5">
        <v>235620572950</v>
      </c>
      <c r="F52" s="5">
        <v>155596520323</v>
      </c>
      <c r="G52" s="5">
        <v>222309293075</v>
      </c>
      <c r="I52" s="5">
        <v>800357232266</v>
      </c>
      <c r="J52" s="5">
        <v>724863298797</v>
      </c>
      <c r="K52" s="5">
        <v>658050119216</v>
      </c>
      <c r="L52" s="5">
        <v>679991296223</v>
      </c>
      <c r="M52" s="5">
        <v>568106834453</v>
      </c>
      <c r="N52" s="5">
        <v>405929777482</v>
      </c>
      <c r="O52" s="5">
        <v>349572732911</v>
      </c>
      <c r="P52" s="5">
        <v>278442540820</v>
      </c>
      <c r="Q52" s="5">
        <v>290151673518</v>
      </c>
      <c r="R52" s="5">
        <v>328363174675</v>
      </c>
      <c r="S52" s="5">
        <v>326277830482</v>
      </c>
      <c r="T52" s="5">
        <v>335139154414</v>
      </c>
      <c r="U52" s="5">
        <v>277080167974</v>
      </c>
      <c r="V52" s="5">
        <v>215533611607</v>
      </c>
      <c r="W52" s="5">
        <v>165182493076</v>
      </c>
      <c r="X52" s="5">
        <v>150027950725</v>
      </c>
      <c r="Y52" s="5">
        <v>107783555725</v>
      </c>
      <c r="Z52" s="5">
        <v>70815963990</v>
      </c>
    </row>
    <row r="53" spans="2:26" ht="15.5" x14ac:dyDescent="0.35">
      <c r="C53" t="s">
        <v>1381</v>
      </c>
      <c r="E53" s="5">
        <v>397567508815</v>
      </c>
      <c r="F53" s="5">
        <v>-119504097613</v>
      </c>
      <c r="G53" s="5">
        <v>-278063411202</v>
      </c>
      <c r="K53" s="5">
        <v>-380334070432</v>
      </c>
      <c r="L53" s="5">
        <v>-420957154808</v>
      </c>
      <c r="M53" s="5">
        <v>-362708482607</v>
      </c>
      <c r="N53" s="5">
        <v>-258011154859</v>
      </c>
      <c r="O53" s="5">
        <v>-226272840776</v>
      </c>
      <c r="P53" s="5">
        <v>-138463373762</v>
      </c>
      <c r="Q53" s="5">
        <v>-113798125973</v>
      </c>
      <c r="R53" s="5">
        <v>-112019486113</v>
      </c>
      <c r="S53" s="5">
        <v>-90578279020</v>
      </c>
      <c r="T53" s="5">
        <v>-59039528216</v>
      </c>
      <c r="U53" s="5">
        <v>-42485106008</v>
      </c>
      <c r="V53" s="5">
        <v>-23253020859</v>
      </c>
      <c r="W53" s="5">
        <v>-19304041984</v>
      </c>
      <c r="X53" s="5">
        <v>-23911163041</v>
      </c>
      <c r="Y53" s="5">
        <v>-20360763585</v>
      </c>
      <c r="Z53" s="5">
        <v>-13479531971</v>
      </c>
    </row>
    <row r="54" spans="2:26" ht="15.5" x14ac:dyDescent="0.35">
      <c r="C54" t="s">
        <v>1382</v>
      </c>
      <c r="E54" s="5">
        <v>-27694844800</v>
      </c>
      <c r="F54" s="5">
        <v>28696902485</v>
      </c>
      <c r="G54" s="5">
        <v>-1002057685</v>
      </c>
      <c r="K54" s="5">
        <v>-12943838229</v>
      </c>
      <c r="L54" s="5">
        <v>-22886605222</v>
      </c>
      <c r="M54" s="5">
        <v>-8896936636</v>
      </c>
      <c r="N54" s="5">
        <v>-12668565451</v>
      </c>
      <c r="O54" s="5">
        <v>-16015585806</v>
      </c>
      <c r="P54" s="5">
        <v>-1269370699</v>
      </c>
      <c r="Q54" s="5">
        <v>-5836131332</v>
      </c>
      <c r="R54" s="5">
        <v>578309339</v>
      </c>
      <c r="S54" s="5">
        <v>8622079461</v>
      </c>
      <c r="T54" s="5">
        <v>-18198679417</v>
      </c>
      <c r="U54" s="5">
        <v>-12195638790</v>
      </c>
      <c r="V54" s="5">
        <v>-10400766517</v>
      </c>
      <c r="W54" s="5">
        <v>500025357</v>
      </c>
      <c r="X54" s="5">
        <v>-9495722274</v>
      </c>
      <c r="Y54" s="5">
        <v>-8275351546</v>
      </c>
      <c r="Z54" s="5">
        <v>-3914472636</v>
      </c>
    </row>
    <row r="55" spans="2:26" ht="15.5" x14ac:dyDescent="0.35">
      <c r="C55" t="s">
        <v>1383</v>
      </c>
      <c r="D55" s="5">
        <v>2538148478</v>
      </c>
      <c r="E55" s="5">
        <v>2615523369</v>
      </c>
      <c r="F55" s="5">
        <v>3955458108</v>
      </c>
      <c r="G55" s="5">
        <v>3132661595</v>
      </c>
      <c r="I55" s="5">
        <v>12447242055</v>
      </c>
      <c r="J55" s="5">
        <v>11138883376</v>
      </c>
      <c r="K55" s="5">
        <v>8932996717</v>
      </c>
      <c r="L55" s="5">
        <v>7874764655</v>
      </c>
      <c r="M55" s="5">
        <v>6881953425</v>
      </c>
      <c r="N55" s="5">
        <v>6112617677</v>
      </c>
      <c r="O55" s="5">
        <v>8829636239</v>
      </c>
      <c r="P55" s="5">
        <v>8316458852</v>
      </c>
      <c r="Q55" s="5">
        <v>2782374050</v>
      </c>
      <c r="R55" s="5">
        <v>7337268432</v>
      </c>
      <c r="S55" s="5">
        <v>7335316165</v>
      </c>
      <c r="T55" s="5">
        <v>5785006269</v>
      </c>
      <c r="U55" s="5">
        <v>5239536973</v>
      </c>
      <c r="V55" s="5">
        <v>3880352970</v>
      </c>
      <c r="W55" s="5">
        <v>3804795528</v>
      </c>
      <c r="X55" s="5">
        <v>3803475969</v>
      </c>
      <c r="Y55" s="5">
        <v>4371500472</v>
      </c>
      <c r="Z55" s="5">
        <v>2430900296</v>
      </c>
    </row>
    <row r="56" spans="2:26" ht="15.5" x14ac:dyDescent="0.35">
      <c r="C56" t="s">
        <v>78</v>
      </c>
      <c r="D56" s="5">
        <v>-88672070</v>
      </c>
      <c r="E56" s="5">
        <v>-861741122</v>
      </c>
      <c r="F56" s="5">
        <v>-655879369</v>
      </c>
      <c r="G56" s="5">
        <v>611759825</v>
      </c>
      <c r="I56" s="5">
        <v>-1059722676</v>
      </c>
      <c r="J56" s="5">
        <v>374491274</v>
      </c>
      <c r="K56" s="5">
        <v>933117064</v>
      </c>
      <c r="L56" s="5">
        <v>-1212699017</v>
      </c>
      <c r="M56" s="5">
        <v>1151399272</v>
      </c>
      <c r="N56" s="5">
        <v>1973520484</v>
      </c>
      <c r="O56" s="5">
        <v>505378585</v>
      </c>
      <c r="P56" s="5">
        <v>2039892221</v>
      </c>
      <c r="Q56" s="5">
        <v>177318508</v>
      </c>
      <c r="R56" s="5">
        <v>118597749</v>
      </c>
      <c r="S56" s="5">
        <v>8229660472</v>
      </c>
      <c r="T56" s="5">
        <v>738397732</v>
      </c>
      <c r="U56" s="5">
        <v>-476513097</v>
      </c>
      <c r="V56" s="5">
        <v>-1093527062</v>
      </c>
      <c r="W56" s="5">
        <v>-90460303</v>
      </c>
    </row>
    <row r="57" spans="2:26" ht="15.5" x14ac:dyDescent="0.35">
      <c r="C57" t="s">
        <v>74</v>
      </c>
      <c r="D57" s="5">
        <v>-203278826688</v>
      </c>
      <c r="E57" s="5">
        <v>-653737186299</v>
      </c>
      <c r="F57" s="5">
        <v>-67828940872</v>
      </c>
      <c r="G57" s="5">
        <v>56050114069</v>
      </c>
      <c r="I57" s="5">
        <v>-870408356793</v>
      </c>
      <c r="J57" s="5">
        <v>-734252874957</v>
      </c>
      <c r="K57" s="5">
        <v>-285283688794</v>
      </c>
      <c r="L57" s="5">
        <v>-257651694703</v>
      </c>
      <c r="M57" s="5">
        <v>-188506326086</v>
      </c>
      <c r="N57" s="5">
        <v>-139951082188</v>
      </c>
      <c r="O57" s="5">
        <v>-238828369277</v>
      </c>
      <c r="P57" s="5">
        <v>-188617619589</v>
      </c>
      <c r="Q57" s="5">
        <v>-215043815594</v>
      </c>
      <c r="R57" s="5">
        <v>-214928663098</v>
      </c>
      <c r="S57" s="5">
        <v>-240693366879</v>
      </c>
      <c r="T57" s="5">
        <v>-241066093175</v>
      </c>
      <c r="U57" s="5">
        <v>-206006520439</v>
      </c>
      <c r="V57" s="5">
        <v>-170116063651</v>
      </c>
      <c r="W57" s="5">
        <v>-136229684118</v>
      </c>
      <c r="X57" s="5">
        <v>-112001108767</v>
      </c>
      <c r="Y57" s="5">
        <v>-77598061377</v>
      </c>
      <c r="Z57" s="5">
        <v>-53400646722</v>
      </c>
    </row>
    <row r="58" spans="2:26" ht="15.5" x14ac:dyDescent="0.35">
      <c r="C58" t="s">
        <v>1384</v>
      </c>
      <c r="D58" s="5">
        <v>-164459480180</v>
      </c>
      <c r="E58" s="5">
        <v>-404582559644</v>
      </c>
      <c r="F58" s="5">
        <v>-109816480820</v>
      </c>
      <c r="G58" s="5">
        <v>-17064082706</v>
      </c>
      <c r="I58" s="5">
        <v>-710849370301</v>
      </c>
      <c r="J58" s="5">
        <v>-626837160896</v>
      </c>
      <c r="K58" s="5">
        <v>-432807739913</v>
      </c>
      <c r="L58" s="5">
        <v>-535206382902</v>
      </c>
      <c r="M58" s="5">
        <v>-294456892733</v>
      </c>
      <c r="N58" s="5">
        <v>-238032848045</v>
      </c>
      <c r="O58" s="5">
        <v>-259979237418</v>
      </c>
      <c r="P58" s="5">
        <v>-154846277203</v>
      </c>
      <c r="Q58" s="5">
        <v>-142522723247</v>
      </c>
      <c r="R58" s="5">
        <v>-141437051046</v>
      </c>
      <c r="S58" s="5">
        <v>-133243194178</v>
      </c>
      <c r="T58" s="5">
        <v>-112995926333</v>
      </c>
      <c r="U58" s="5">
        <v>-80901604867</v>
      </c>
      <c r="V58" s="5">
        <v>-65541098722</v>
      </c>
      <c r="W58" s="5">
        <v>-59353910333</v>
      </c>
      <c r="X58" s="5">
        <v>-66532768526</v>
      </c>
      <c r="Y58" s="5">
        <v>-30816658383</v>
      </c>
      <c r="Z58" s="5">
        <v>-31860612433</v>
      </c>
    </row>
    <row r="59" spans="2:26" ht="15.5" x14ac:dyDescent="0.35">
      <c r="C59" t="s">
        <v>1385</v>
      </c>
      <c r="D59" s="5">
        <v>-27945772704</v>
      </c>
      <c r="E59" s="5">
        <v>-288354225255</v>
      </c>
      <c r="F59" s="5">
        <v>68098359611</v>
      </c>
      <c r="G59" s="5">
        <v>129937698640</v>
      </c>
      <c r="I59" s="5">
        <v>-101804932857</v>
      </c>
      <c r="J59" s="5">
        <v>-53535780284</v>
      </c>
      <c r="K59" s="5">
        <v>291069430776</v>
      </c>
      <c r="L59" s="5">
        <v>398931831471</v>
      </c>
      <c r="M59" s="5">
        <v>201984693025</v>
      </c>
      <c r="N59" s="5">
        <v>171736862546</v>
      </c>
      <c r="O59" s="5">
        <v>169471671228</v>
      </c>
      <c r="P59" s="5">
        <v>57049332472</v>
      </c>
      <c r="Q59" s="5">
        <v>30320204692</v>
      </c>
      <c r="R59" s="5">
        <v>20775565823</v>
      </c>
      <c r="S59" s="5">
        <v>25437064262</v>
      </c>
      <c r="T59" s="5">
        <v>28118003631</v>
      </c>
      <c r="U59" s="5">
        <v>22958787664</v>
      </c>
      <c r="V59" s="5">
        <v>15745209403</v>
      </c>
      <c r="W59" s="5">
        <v>17948258417</v>
      </c>
      <c r="X59" s="5">
        <v>24012564081</v>
      </c>
      <c r="Y59" s="5">
        <v>7374295681</v>
      </c>
      <c r="Z59" s="5">
        <v>13340247930</v>
      </c>
    </row>
    <row r="60" spans="2:26" ht="15.5" x14ac:dyDescent="0.35">
      <c r="C60" t="s">
        <v>1386</v>
      </c>
      <c r="E60" s="5">
        <v>2884798251</v>
      </c>
      <c r="F60" s="5">
        <v>-3609811444</v>
      </c>
      <c r="G60" s="5">
        <v>725013193</v>
      </c>
      <c r="K60" s="5">
        <v>6506825272</v>
      </c>
      <c r="L60" s="5">
        <v>18938421526</v>
      </c>
      <c r="M60" s="5">
        <v>14957472115</v>
      </c>
      <c r="N60" s="5">
        <v>32289247279</v>
      </c>
      <c r="O60" s="5">
        <v>-15999666581</v>
      </c>
      <c r="P60" s="5">
        <v>-2694951714</v>
      </c>
      <c r="Q60" s="5">
        <v>-49803703969</v>
      </c>
      <c r="R60" s="5">
        <v>-54409706283</v>
      </c>
      <c r="S60" s="5">
        <v>-75622704777</v>
      </c>
      <c r="T60" s="5">
        <v>-93584823353</v>
      </c>
      <c r="U60" s="5">
        <v>-93927011713</v>
      </c>
      <c r="V60" s="5">
        <v>-86790309317</v>
      </c>
      <c r="W60" s="5">
        <v>-66322857905</v>
      </c>
      <c r="X60" s="5">
        <v>-44506018483</v>
      </c>
      <c r="Y60" s="5">
        <v>-29561178261</v>
      </c>
      <c r="Z60" s="5">
        <v>-18738134814</v>
      </c>
    </row>
    <row r="61" spans="2:26" ht="15.5" x14ac:dyDescent="0.35">
      <c r="C61" t="s">
        <v>1387</v>
      </c>
      <c r="E61" s="5">
        <v>-1532192666</v>
      </c>
      <c r="F61" s="5">
        <v>681096829</v>
      </c>
      <c r="G61" s="5">
        <v>851095837</v>
      </c>
    </row>
    <row r="62" spans="2:26" ht="15.5" x14ac:dyDescent="0.35">
      <c r="C62" t="s">
        <v>76</v>
      </c>
      <c r="D62" s="5">
        <v>-5576734362</v>
      </c>
      <c r="E62" s="5">
        <v>64244028620</v>
      </c>
      <c r="F62" s="5">
        <v>-30863786550</v>
      </c>
      <c r="G62" s="5">
        <v>-52270655289</v>
      </c>
      <c r="I62" s="5">
        <v>-24568829306</v>
      </c>
      <c r="J62" s="5">
        <v>-25470151912</v>
      </c>
      <c r="K62" s="5">
        <v>-128949727837</v>
      </c>
      <c r="L62" s="5">
        <v>-126068876565</v>
      </c>
      <c r="M62" s="5">
        <v>-111333340725</v>
      </c>
      <c r="N62" s="5">
        <v>-105202030172</v>
      </c>
      <c r="O62" s="5">
        <v>-133938488497</v>
      </c>
      <c r="P62" s="5">
        <v>-79778053280</v>
      </c>
      <c r="Q62" s="5">
        <v>-65465215587</v>
      </c>
      <c r="R62" s="5">
        <v>-66885039237</v>
      </c>
      <c r="S62" s="5">
        <v>-57716643844</v>
      </c>
      <c r="T62" s="5">
        <v>-50009925036</v>
      </c>
      <c r="U62" s="5">
        <v>-38971480065</v>
      </c>
      <c r="V62" s="5">
        <v>-29219236608</v>
      </c>
      <c r="W62" s="5">
        <v>-24108396770</v>
      </c>
      <c r="X62" s="5">
        <v>-19617577836</v>
      </c>
      <c r="Y62" s="5">
        <v>-16000483440</v>
      </c>
      <c r="Z62" s="5">
        <v>-14579234681</v>
      </c>
    </row>
    <row r="63" spans="2:26" ht="15.5" x14ac:dyDescent="0.35">
      <c r="C63" t="s">
        <v>79</v>
      </c>
      <c r="D63" s="5">
        <v>1293464970</v>
      </c>
      <c r="E63" s="5">
        <v>-25591548716</v>
      </c>
      <c r="F63" s="5">
        <v>915842431</v>
      </c>
      <c r="G63" s="5">
        <v>-4996884686</v>
      </c>
      <c r="I63" s="5">
        <v>-37567005223</v>
      </c>
      <c r="J63" s="5">
        <v>8319148140</v>
      </c>
      <c r="K63" s="5">
        <v>-11578481522</v>
      </c>
      <c r="L63" s="5">
        <v>-13629393855</v>
      </c>
      <c r="M63" s="5">
        <v>14877042549</v>
      </c>
      <c r="N63" s="5">
        <v>1411592661</v>
      </c>
      <c r="O63" s="5">
        <v>-122714426709</v>
      </c>
      <c r="P63" s="5">
        <v>-41591364378</v>
      </c>
      <c r="Q63" s="5">
        <v>-41744025331</v>
      </c>
      <c r="R63" s="5">
        <v>9330603235</v>
      </c>
      <c r="S63" s="5">
        <v>10963580209</v>
      </c>
      <c r="T63" s="5">
        <v>22619859875</v>
      </c>
      <c r="U63" s="5">
        <v>21632439710</v>
      </c>
      <c r="V63" s="5">
        <v>15644113550</v>
      </c>
      <c r="W63" s="5">
        <v>13953587859</v>
      </c>
      <c r="X63" s="5">
        <v>8423432612</v>
      </c>
      <c r="Y63" s="5">
        <v>5920879689</v>
      </c>
      <c r="Z63" s="5">
        <v>2452212957</v>
      </c>
    </row>
    <row r="64" spans="2:26" ht="15.5" x14ac:dyDescent="0.35">
      <c r="C64" t="s">
        <v>80</v>
      </c>
      <c r="D64" s="5">
        <v>517369453</v>
      </c>
      <c r="E64" s="5">
        <v>1312008386</v>
      </c>
      <c r="F64" s="5">
        <v>2865156236</v>
      </c>
      <c r="G64" s="5">
        <v>521827657</v>
      </c>
      <c r="I64" s="5">
        <v>5706293880</v>
      </c>
      <c r="J64" s="5">
        <v>6192179276</v>
      </c>
      <c r="K64" s="5">
        <v>13037971790</v>
      </c>
      <c r="L64" s="5">
        <v>6578744032</v>
      </c>
      <c r="M64" s="5">
        <v>-31099722861</v>
      </c>
      <c r="N64" s="5">
        <v>-16614374054</v>
      </c>
      <c r="O64" s="5">
        <v>7760293126</v>
      </c>
      <c r="P64" s="5">
        <v>14890276462</v>
      </c>
      <c r="Q64" s="5">
        <v>2316392201</v>
      </c>
      <c r="R64" s="5">
        <v>1536502375</v>
      </c>
      <c r="S64" s="5">
        <v>148603884</v>
      </c>
      <c r="T64" s="5">
        <v>2363883675</v>
      </c>
      <c r="U64" s="5">
        <v>2251047814</v>
      </c>
      <c r="V64" s="5">
        <v>1982468250</v>
      </c>
      <c r="W64" s="5">
        <v>1264040674</v>
      </c>
      <c r="X64" s="5">
        <v>1222732080</v>
      </c>
      <c r="Y64" s="5">
        <v>1397938188</v>
      </c>
      <c r="Z64" s="5">
        <v>140051823</v>
      </c>
    </row>
    <row r="65" spans="3:26" ht="15.5" x14ac:dyDescent="0.35">
      <c r="C65" t="s">
        <v>28</v>
      </c>
      <c r="D65" s="5">
        <v>1810834423</v>
      </c>
      <c r="E65" s="5">
        <v>-24279540330</v>
      </c>
      <c r="F65" s="5">
        <v>3780998667</v>
      </c>
      <c r="G65" s="5">
        <v>-4475057029</v>
      </c>
      <c r="I65" s="5">
        <v>-31860711343</v>
      </c>
      <c r="J65" s="5">
        <v>14511327416</v>
      </c>
      <c r="K65" s="5">
        <v>1459490268</v>
      </c>
      <c r="L65" s="5">
        <v>-7050649823</v>
      </c>
      <c r="M65" s="5">
        <v>-16222680312</v>
      </c>
      <c r="N65" s="5">
        <v>-15202781393</v>
      </c>
      <c r="O65" s="5">
        <v>-114954133583</v>
      </c>
      <c r="P65" s="5">
        <v>-26701087916</v>
      </c>
      <c r="Q65" s="5">
        <v>-39427633130</v>
      </c>
      <c r="R65" s="5">
        <v>10867105610</v>
      </c>
      <c r="S65" s="5">
        <v>11112184093</v>
      </c>
      <c r="T65" s="5">
        <v>24983743550</v>
      </c>
      <c r="U65" s="5">
        <v>23883487524</v>
      </c>
      <c r="V65" s="5">
        <v>17626581800</v>
      </c>
      <c r="W65" s="5">
        <v>15217628533</v>
      </c>
      <c r="X65" s="5">
        <v>9646164692</v>
      </c>
      <c r="Y65" s="5">
        <v>7318817877</v>
      </c>
      <c r="Z65" s="5">
        <v>2592264780</v>
      </c>
    </row>
    <row r="66" spans="3:26" ht="15.5" x14ac:dyDescent="0.35">
      <c r="C66" t="s">
        <v>27</v>
      </c>
      <c r="E66" s="5">
        <v>1355163235</v>
      </c>
      <c r="I66" s="5">
        <v>1355163235</v>
      </c>
      <c r="J66" s="5">
        <v>988703839</v>
      </c>
      <c r="K66" s="5">
        <v>3519241103</v>
      </c>
      <c r="L66" s="5">
        <v>-418733384</v>
      </c>
      <c r="M66" s="5">
        <v>-2963897629</v>
      </c>
      <c r="N66" s="5">
        <v>709370424</v>
      </c>
      <c r="O66" s="5">
        <v>-498560282</v>
      </c>
      <c r="P66" s="5">
        <v>-24910000</v>
      </c>
      <c r="Q66" s="5">
        <v>-1994037000</v>
      </c>
      <c r="R66" s="5">
        <v>-2670018000</v>
      </c>
      <c r="S66" s="5">
        <v>-2971794750</v>
      </c>
      <c r="T66" s="5">
        <v>-2781003499</v>
      </c>
      <c r="U66" s="5">
        <v>-2336434000</v>
      </c>
      <c r="V66" s="5">
        <v>-1077870250</v>
      </c>
      <c r="W66" s="5">
        <v>-786903250</v>
      </c>
      <c r="X66" s="5">
        <v>-233040750</v>
      </c>
      <c r="Y66" s="5">
        <v>-41513615</v>
      </c>
      <c r="Z66" s="5">
        <v>-27508020</v>
      </c>
    </row>
    <row r="67" spans="3:26" ht="15.5" x14ac:dyDescent="0.35">
      <c r="C67" t="s">
        <v>82</v>
      </c>
      <c r="J67" s="5">
        <v>-1341459900</v>
      </c>
      <c r="K67" s="5">
        <v>-210824680</v>
      </c>
      <c r="L67" s="5">
        <v>-866530753</v>
      </c>
      <c r="M67" s="5">
        <v>-1601973340</v>
      </c>
      <c r="N67" s="5">
        <v>-17742750</v>
      </c>
      <c r="O67" s="5">
        <v>-38104500</v>
      </c>
      <c r="P67" s="5">
        <v>-793747000</v>
      </c>
      <c r="Q67" s="5">
        <v>-2167583750</v>
      </c>
      <c r="R67" s="5">
        <v>-3476797000</v>
      </c>
      <c r="S67" s="5">
        <v>-3533315000</v>
      </c>
      <c r="T67" s="5">
        <v>-3731067750</v>
      </c>
      <c r="U67" s="5">
        <v>-2884367250</v>
      </c>
      <c r="V67" s="5">
        <v>-1641979000</v>
      </c>
      <c r="W67" s="5">
        <v>-1038107000</v>
      </c>
      <c r="X67" s="5">
        <v>-381400000</v>
      </c>
      <c r="Y67" s="5">
        <v>-169561280</v>
      </c>
      <c r="Z67" s="5">
        <v>-196855100</v>
      </c>
    </row>
    <row r="68" spans="3:26" ht="15.5" x14ac:dyDescent="0.35">
      <c r="C68" t="s">
        <v>83</v>
      </c>
      <c r="E68" s="5">
        <v>1355163235</v>
      </c>
      <c r="I68" s="5">
        <v>1355163235</v>
      </c>
      <c r="J68" s="5">
        <v>2330163739</v>
      </c>
      <c r="K68" s="5">
        <v>3730065783</v>
      </c>
      <c r="L68" s="5">
        <v>447797369</v>
      </c>
      <c r="M68" s="5">
        <v>-1361924289</v>
      </c>
      <c r="N68" s="5">
        <v>727113174</v>
      </c>
      <c r="O68" s="5">
        <v>-460455782</v>
      </c>
      <c r="P68" s="5">
        <v>768837000</v>
      </c>
      <c r="Q68" s="5">
        <v>173546750</v>
      </c>
      <c r="R68" s="5">
        <v>806779000</v>
      </c>
      <c r="S68" s="5">
        <v>561520250</v>
      </c>
      <c r="T68" s="5">
        <v>950064251</v>
      </c>
      <c r="U68" s="5">
        <v>547933250</v>
      </c>
      <c r="V68" s="5">
        <v>564108750</v>
      </c>
      <c r="W68" s="5">
        <v>251203750</v>
      </c>
      <c r="X68" s="5">
        <v>148359250</v>
      </c>
      <c r="Y68" s="5">
        <v>128047665</v>
      </c>
      <c r="Z68" s="5">
        <v>169347080</v>
      </c>
    </row>
    <row r="69" spans="3:26" ht="15.5" x14ac:dyDescent="0.35">
      <c r="C69" t="s">
        <v>84</v>
      </c>
      <c r="E69" s="5">
        <v>1355163235</v>
      </c>
      <c r="I69" s="5">
        <v>1355163235</v>
      </c>
      <c r="J69" s="5">
        <v>988703839</v>
      </c>
      <c r="K69" s="5">
        <v>3519241103</v>
      </c>
      <c r="L69" s="5">
        <v>-418733384</v>
      </c>
      <c r="M69" s="5">
        <v>-2963897629</v>
      </c>
      <c r="N69" s="5">
        <v>709370424</v>
      </c>
      <c r="O69" s="5">
        <v>-498560282</v>
      </c>
      <c r="P69" s="5">
        <v>-24910000</v>
      </c>
      <c r="Q69" s="5">
        <v>-1994037000</v>
      </c>
      <c r="R69" s="5">
        <v>-2670018000</v>
      </c>
      <c r="S69" s="5">
        <v>-2971794750</v>
      </c>
      <c r="T69" s="5">
        <v>-2781003499</v>
      </c>
      <c r="U69" s="5">
        <v>-2336434000</v>
      </c>
      <c r="V69" s="5">
        <v>-1077870250</v>
      </c>
      <c r="W69" s="5">
        <v>-786903250</v>
      </c>
      <c r="X69" s="5">
        <v>-233040750</v>
      </c>
      <c r="Y69" s="5">
        <v>-41513615</v>
      </c>
      <c r="Z69" s="5">
        <v>-27508020</v>
      </c>
    </row>
    <row r="70" spans="3:26" ht="15.5" x14ac:dyDescent="0.35">
      <c r="C70" t="s">
        <v>85</v>
      </c>
      <c r="D70" s="5">
        <v>1810834423</v>
      </c>
      <c r="E70" s="5">
        <v>-22924377095</v>
      </c>
      <c r="F70" s="5">
        <v>3780998667</v>
      </c>
      <c r="G70" s="5">
        <v>-4475057029</v>
      </c>
      <c r="I70" s="5">
        <v>-30505548108</v>
      </c>
      <c r="J70" s="5">
        <v>15500031255</v>
      </c>
      <c r="K70" s="5">
        <v>4978731371</v>
      </c>
      <c r="L70" s="5">
        <v>-7469383207</v>
      </c>
      <c r="M70" s="5">
        <v>-19186577941</v>
      </c>
      <c r="N70" s="5">
        <v>-14493410969</v>
      </c>
      <c r="O70" s="5">
        <v>-115452693865</v>
      </c>
      <c r="P70" s="5">
        <v>-26725997916</v>
      </c>
      <c r="Q70" s="5">
        <v>-41421670130</v>
      </c>
      <c r="R70" s="5">
        <v>8197087610</v>
      </c>
      <c r="S70" s="5">
        <v>8140389343</v>
      </c>
      <c r="T70" s="5">
        <v>22202740051</v>
      </c>
      <c r="U70" s="5">
        <v>21547053524</v>
      </c>
      <c r="V70" s="5">
        <v>16548711550</v>
      </c>
      <c r="W70" s="5">
        <v>14430725283</v>
      </c>
      <c r="X70" s="5">
        <v>9413123942</v>
      </c>
      <c r="Y70" s="5">
        <v>7277304262</v>
      </c>
      <c r="Z70" s="5">
        <v>2564756760</v>
      </c>
    </row>
    <row r="71" spans="3:26" ht="15.5" x14ac:dyDescent="0.35">
      <c r="C71" t="s">
        <v>86</v>
      </c>
      <c r="D71" s="5">
        <v>-88672070</v>
      </c>
      <c r="E71" s="5">
        <v>-861741122</v>
      </c>
      <c r="F71" s="5">
        <v>-655879369</v>
      </c>
      <c r="G71" s="5">
        <v>611759825</v>
      </c>
      <c r="I71" s="5">
        <v>-1059722676</v>
      </c>
      <c r="J71" s="5">
        <v>374491274</v>
      </c>
      <c r="K71" s="5">
        <v>933117064</v>
      </c>
      <c r="L71" s="5">
        <v>-1212699017</v>
      </c>
      <c r="M71" s="5">
        <v>1151399272</v>
      </c>
      <c r="N71" s="5">
        <v>1973520484</v>
      </c>
      <c r="O71" s="5">
        <v>505378585</v>
      </c>
      <c r="P71" s="5">
        <v>2039892221</v>
      </c>
      <c r="Q71" s="5">
        <v>177318508</v>
      </c>
      <c r="R71" s="5">
        <v>118597749</v>
      </c>
      <c r="S71" s="5">
        <v>8229660472</v>
      </c>
      <c r="T71" s="5">
        <v>738397732</v>
      </c>
      <c r="U71" s="5">
        <v>-476513097</v>
      </c>
      <c r="V71" s="5">
        <v>-1093527062</v>
      </c>
      <c r="W71" s="5">
        <v>-90460303</v>
      </c>
    </row>
    <row r="72" spans="3:26" ht="15.5" x14ac:dyDescent="0.35">
      <c r="C72" t="s">
        <v>344</v>
      </c>
      <c r="D72" s="5">
        <v>-88672070</v>
      </c>
      <c r="E72" s="5">
        <v>-861741122</v>
      </c>
      <c r="F72" s="5">
        <v>-655879369</v>
      </c>
      <c r="G72" s="5">
        <v>611759825</v>
      </c>
      <c r="I72" s="5">
        <v>-1059722676</v>
      </c>
      <c r="J72" s="5">
        <v>374491274</v>
      </c>
      <c r="K72" s="5">
        <v>933117064</v>
      </c>
      <c r="L72" s="5">
        <v>-1212699017</v>
      </c>
      <c r="M72" s="5">
        <v>1151399272</v>
      </c>
      <c r="N72" s="5">
        <v>1973520484</v>
      </c>
      <c r="O72" s="5">
        <v>505378585</v>
      </c>
      <c r="P72" s="5">
        <v>2039892221</v>
      </c>
      <c r="Q72" s="5">
        <v>177318508</v>
      </c>
      <c r="R72" s="5">
        <v>118597749</v>
      </c>
      <c r="S72" s="5">
        <v>8229660472</v>
      </c>
      <c r="T72" s="5">
        <v>738397732</v>
      </c>
      <c r="U72" s="5">
        <v>-476513097</v>
      </c>
      <c r="V72" s="5">
        <v>-1093527062</v>
      </c>
      <c r="W72" s="5">
        <v>-90460303</v>
      </c>
    </row>
    <row r="73" spans="3:26" ht="15.5" x14ac:dyDescent="0.35">
      <c r="C73" t="s">
        <v>87</v>
      </c>
      <c r="D73" s="5">
        <v>1722162353</v>
      </c>
      <c r="E73" s="5">
        <v>-23786118217</v>
      </c>
      <c r="F73" s="5">
        <v>3125119298</v>
      </c>
      <c r="G73" s="5">
        <v>-3863297204</v>
      </c>
      <c r="I73" s="5">
        <v>-31565270784</v>
      </c>
      <c r="J73" s="5">
        <v>15874522529</v>
      </c>
      <c r="K73" s="5">
        <v>5911848435</v>
      </c>
      <c r="L73" s="5">
        <v>-8682082224</v>
      </c>
      <c r="M73" s="5">
        <v>-18035178669</v>
      </c>
      <c r="N73" s="5">
        <v>-12519890485</v>
      </c>
      <c r="O73" s="5">
        <v>-114947315280</v>
      </c>
      <c r="P73" s="5">
        <v>-24686105695</v>
      </c>
      <c r="Q73" s="5">
        <v>-41244351622</v>
      </c>
      <c r="R73" s="5">
        <v>8315685359</v>
      </c>
      <c r="S73" s="5">
        <v>16370049815</v>
      </c>
      <c r="T73" s="5">
        <v>22941137783</v>
      </c>
      <c r="U73" s="5">
        <v>21070540427</v>
      </c>
      <c r="V73" s="5">
        <v>15455184488</v>
      </c>
      <c r="W73" s="5">
        <v>14340264980</v>
      </c>
    </row>
    <row r="74" spans="3:26" ht="15.5" x14ac:dyDescent="0.35">
      <c r="C74" t="s">
        <v>88</v>
      </c>
      <c r="D74" s="5">
        <v>1810834423</v>
      </c>
      <c r="E74" s="5">
        <v>-22924377095</v>
      </c>
      <c r="F74" s="5">
        <v>3780998667</v>
      </c>
      <c r="G74" s="5">
        <v>-4475057029</v>
      </c>
      <c r="I74" s="5">
        <v>-30505548108</v>
      </c>
      <c r="J74" s="5">
        <v>15500031255</v>
      </c>
      <c r="K74" s="5">
        <v>4978731371</v>
      </c>
      <c r="L74" s="5">
        <v>-7469383207</v>
      </c>
      <c r="M74" s="5">
        <v>-19186577941</v>
      </c>
      <c r="N74" s="5">
        <v>-14493410969</v>
      </c>
      <c r="O74" s="5">
        <v>-115452693865</v>
      </c>
      <c r="P74" s="5">
        <v>-26725997916</v>
      </c>
      <c r="Q74" s="5">
        <v>-41421670130</v>
      </c>
      <c r="R74" s="5">
        <v>8197087610</v>
      </c>
      <c r="S74" s="5">
        <v>8140389343</v>
      </c>
      <c r="T74" s="5">
        <v>22202740051</v>
      </c>
      <c r="U74" s="5">
        <v>21547053524</v>
      </c>
      <c r="V74" s="5">
        <v>16548711550</v>
      </c>
      <c r="W74" s="5">
        <v>14430725283</v>
      </c>
      <c r="X74" s="5">
        <v>9413123942</v>
      </c>
      <c r="Y74" s="5">
        <v>7277304262</v>
      </c>
      <c r="Z74" s="5">
        <v>2564756760</v>
      </c>
    </row>
    <row r="75" spans="3:26" ht="15.5" x14ac:dyDescent="0.35">
      <c r="C75" t="s">
        <v>7</v>
      </c>
      <c r="D75" s="5">
        <v>1722162353</v>
      </c>
      <c r="E75" s="5">
        <v>-23786118217</v>
      </c>
      <c r="F75" s="5">
        <v>3125119298</v>
      </c>
      <c r="G75" s="5">
        <v>-3863297204</v>
      </c>
      <c r="I75" s="5">
        <v>-31565270784</v>
      </c>
      <c r="J75" s="5">
        <v>15874522529</v>
      </c>
      <c r="K75" s="5">
        <v>5911848435</v>
      </c>
      <c r="L75" s="5">
        <v>-8682082224</v>
      </c>
      <c r="M75" s="5">
        <v>-18035178669</v>
      </c>
      <c r="N75" s="5">
        <v>-12519890485</v>
      </c>
      <c r="O75" s="5">
        <v>-114947315280</v>
      </c>
      <c r="P75" s="5">
        <v>-24686105695</v>
      </c>
      <c r="Q75" s="5">
        <v>-41244351622</v>
      </c>
      <c r="R75" s="5">
        <v>8315685359</v>
      </c>
      <c r="S75" s="5">
        <v>16370049815</v>
      </c>
      <c r="T75" s="5">
        <v>22941137783</v>
      </c>
      <c r="U75" s="5">
        <v>21070540427</v>
      </c>
      <c r="V75" s="5">
        <v>15455184488</v>
      </c>
      <c r="W75" s="5">
        <v>14340264980</v>
      </c>
    </row>
    <row r="76" spans="3:26" ht="15.5" x14ac:dyDescent="0.35">
      <c r="C76" t="s">
        <v>89</v>
      </c>
    </row>
    <row r="77" spans="3:26" ht="15.5" x14ac:dyDescent="0.35">
      <c r="C77" t="s">
        <v>90</v>
      </c>
      <c r="D77" s="5">
        <v>1810834423</v>
      </c>
      <c r="E77" s="5">
        <v>-22924377095</v>
      </c>
      <c r="F77" s="5">
        <v>3780998667</v>
      </c>
      <c r="G77" s="5">
        <v>-4475057029</v>
      </c>
      <c r="I77" s="5">
        <v>-30505548108</v>
      </c>
      <c r="J77" s="5">
        <v>15500031255</v>
      </c>
      <c r="K77" s="5">
        <v>4978731371</v>
      </c>
      <c r="L77" s="5">
        <v>-7469383207</v>
      </c>
      <c r="M77" s="5">
        <v>-19186577941</v>
      </c>
      <c r="N77" s="5">
        <v>-14493410969</v>
      </c>
      <c r="O77" s="5">
        <v>-115452693865</v>
      </c>
      <c r="P77" s="5">
        <v>-26725997916</v>
      </c>
      <c r="Q77" s="5">
        <v>-41421670130</v>
      </c>
      <c r="R77" s="5">
        <v>8197087610</v>
      </c>
      <c r="S77" s="5">
        <v>8140389343</v>
      </c>
      <c r="T77" s="5">
        <v>22202740051</v>
      </c>
      <c r="U77" s="5">
        <v>21547053524</v>
      </c>
      <c r="V77" s="5">
        <v>16548711550</v>
      </c>
      <c r="W77" s="5">
        <v>14430725283</v>
      </c>
      <c r="X77" s="5">
        <v>9413123942</v>
      </c>
      <c r="Y77" s="5">
        <v>7277304262</v>
      </c>
      <c r="Z77" s="5">
        <v>2564756760</v>
      </c>
    </row>
    <row r="78" spans="3:26" ht="15.5" x14ac:dyDescent="0.35">
      <c r="C78" t="s">
        <v>91</v>
      </c>
      <c r="D78" s="5">
        <v>1722162353</v>
      </c>
      <c r="E78" s="5">
        <v>-23786118217</v>
      </c>
      <c r="F78" s="5">
        <v>3125119298</v>
      </c>
      <c r="G78" s="5">
        <v>-3863297204</v>
      </c>
      <c r="I78" s="5">
        <v>-31565270784</v>
      </c>
      <c r="J78" s="5">
        <v>15874522529</v>
      </c>
      <c r="K78" s="5">
        <v>5911848435</v>
      </c>
      <c r="L78" s="5">
        <v>-8682082224</v>
      </c>
      <c r="M78" s="5">
        <v>-18035178669</v>
      </c>
      <c r="N78" s="5">
        <v>-12519890485</v>
      </c>
      <c r="O78" s="5">
        <v>-114947315280</v>
      </c>
      <c r="P78" s="5">
        <v>-24686105695</v>
      </c>
      <c r="Q78" s="5">
        <v>-41244351622</v>
      </c>
      <c r="R78" s="5">
        <v>8315685359</v>
      </c>
      <c r="S78" s="5">
        <v>16370049815</v>
      </c>
      <c r="T78" s="5">
        <v>22941137783</v>
      </c>
      <c r="U78" s="5">
        <v>21070540427</v>
      </c>
      <c r="V78" s="5">
        <v>15455184488</v>
      </c>
      <c r="W78" s="5">
        <v>14340264980</v>
      </c>
    </row>
    <row r="79" spans="3:26" ht="15.5" x14ac:dyDescent="0.35">
      <c r="C79" t="s">
        <v>92</v>
      </c>
      <c r="D79" s="5">
        <v>1722162353</v>
      </c>
      <c r="E79" s="5">
        <v>-23786118217</v>
      </c>
      <c r="F79" s="5">
        <v>3125119298</v>
      </c>
      <c r="G79" s="5">
        <v>-3863297204</v>
      </c>
      <c r="I79" s="5">
        <v>-31565270784</v>
      </c>
      <c r="J79" s="5">
        <v>15874522529</v>
      </c>
      <c r="K79" s="5">
        <v>5911848435</v>
      </c>
      <c r="L79" s="5">
        <v>-8682082224</v>
      </c>
      <c r="M79" s="5">
        <v>-18035178669</v>
      </c>
      <c r="N79" s="5">
        <v>-12519890485</v>
      </c>
      <c r="O79" s="5">
        <v>-114947315280</v>
      </c>
      <c r="P79" s="5">
        <v>-24686105695</v>
      </c>
      <c r="Q79" s="5">
        <v>-41244351622</v>
      </c>
      <c r="R79" s="5">
        <v>8315685359</v>
      </c>
      <c r="S79" s="5">
        <v>16370049815</v>
      </c>
      <c r="T79" s="5">
        <v>22941137783</v>
      </c>
      <c r="U79" s="5">
        <v>21070540427</v>
      </c>
      <c r="V79" s="5">
        <v>15455184488</v>
      </c>
      <c r="W79" s="5">
        <v>14340264980</v>
      </c>
    </row>
    <row r="81" spans="2:26" ht="15.5" x14ac:dyDescent="0.35">
      <c r="B81" t="s">
        <v>93</v>
      </c>
      <c r="C81" t="s">
        <v>94</v>
      </c>
    </row>
    <row r="82" spans="2:26" ht="15.5" x14ac:dyDescent="0.35">
      <c r="C82" t="s">
        <v>310</v>
      </c>
    </row>
    <row r="83" spans="2:26" ht="15.5" x14ac:dyDescent="0.35">
      <c r="C83" t="s">
        <v>495</v>
      </c>
      <c r="D83" s="5">
        <v>139045450000</v>
      </c>
      <c r="E83" s="5">
        <v>178673000000</v>
      </c>
      <c r="F83" s="5">
        <v>187528400000</v>
      </c>
      <c r="G83" s="5">
        <v>219981140000</v>
      </c>
      <c r="I83" s="5">
        <v>178673000000</v>
      </c>
      <c r="J83" s="5">
        <v>203611360000</v>
      </c>
      <c r="K83" s="5">
        <v>192473600000</v>
      </c>
      <c r="L83" s="5">
        <v>135052400000</v>
      </c>
      <c r="M83" s="5">
        <v>131782819100</v>
      </c>
      <c r="N83" s="5">
        <v>66430188350</v>
      </c>
      <c r="O83" s="5">
        <v>47806560000</v>
      </c>
      <c r="P83" s="5">
        <v>20500000000</v>
      </c>
      <c r="Q83" s="5">
        <v>20500000000</v>
      </c>
      <c r="R83" s="5">
        <v>20500000000</v>
      </c>
      <c r="S83" s="5">
        <v>20500000000</v>
      </c>
      <c r="T83" s="5">
        <v>78680574875</v>
      </c>
      <c r="U83" s="5">
        <v>78076948933</v>
      </c>
      <c r="V83" s="5">
        <v>61934344415</v>
      </c>
      <c r="W83" s="5">
        <v>51025261843</v>
      </c>
      <c r="X83" s="5">
        <v>43227660000</v>
      </c>
      <c r="Y83" s="5">
        <v>45894000000</v>
      </c>
      <c r="Z83" s="5">
        <v>37607000000</v>
      </c>
    </row>
    <row r="84" spans="2:26" ht="15.5" x14ac:dyDescent="0.35">
      <c r="C84" t="s">
        <v>78</v>
      </c>
      <c r="D84" s="5">
        <v>6123000905</v>
      </c>
      <c r="E84" s="5">
        <v>6211672975</v>
      </c>
      <c r="F84" s="5">
        <v>7073414097</v>
      </c>
      <c r="G84" s="5">
        <v>7729293466</v>
      </c>
      <c r="I84" s="5">
        <v>6211672975</v>
      </c>
      <c r="J84" s="5">
        <v>7271395651</v>
      </c>
      <c r="K84" s="5">
        <v>6896904377</v>
      </c>
      <c r="L84" s="5">
        <v>5963787313</v>
      </c>
      <c r="M84" s="5">
        <v>7176486330</v>
      </c>
      <c r="N84" s="5">
        <v>6025087058</v>
      </c>
      <c r="O84" s="5">
        <v>219081462</v>
      </c>
      <c r="P84" s="5">
        <v>-286297123</v>
      </c>
      <c r="Q84" s="5">
        <v>56228379202</v>
      </c>
      <c r="R84" s="5">
        <v>6051060694</v>
      </c>
      <c r="S84" s="5">
        <v>5932462945</v>
      </c>
      <c r="T84" s="5">
        <v>-1602749315</v>
      </c>
      <c r="U84" s="5">
        <v>-2371147047</v>
      </c>
      <c r="V84" s="5">
        <v>-1924633950</v>
      </c>
      <c r="W84" s="5">
        <v>-861106888</v>
      </c>
      <c r="X84" s="5">
        <v>-800646585</v>
      </c>
      <c r="Y84" s="5">
        <v>-660199860</v>
      </c>
      <c r="Z84" s="5">
        <v>-92268220</v>
      </c>
    </row>
    <row r="85" spans="2:26" ht="15.5" x14ac:dyDescent="0.35">
      <c r="C85" t="s">
        <v>1388</v>
      </c>
      <c r="D85" s="5">
        <v>219306861299</v>
      </c>
      <c r="E85" s="5">
        <v>244087363424</v>
      </c>
      <c r="F85" s="5">
        <v>253133698427</v>
      </c>
      <c r="G85" s="5">
        <v>287117619968</v>
      </c>
      <c r="I85" s="5">
        <v>244087363424</v>
      </c>
      <c r="J85" s="5">
        <v>270369023330</v>
      </c>
      <c r="K85" s="5">
        <v>258861699254</v>
      </c>
      <c r="L85" s="5">
        <v>201569271946</v>
      </c>
      <c r="M85" s="5">
        <v>203608865741</v>
      </c>
      <c r="N85" s="5">
        <v>139204675683</v>
      </c>
      <c r="O85" s="5">
        <v>128500408823</v>
      </c>
      <c r="P85" s="5">
        <v>95365050333</v>
      </c>
      <c r="Q85" s="5">
        <v>35343884805</v>
      </c>
      <c r="R85" s="5">
        <v>36299859947</v>
      </c>
      <c r="S85" s="5">
        <v>30734971529</v>
      </c>
      <c r="T85" s="5">
        <v>90526411806</v>
      </c>
      <c r="U85" s="5">
        <v>95080330776</v>
      </c>
      <c r="V85" s="5">
        <v>78976987861</v>
      </c>
      <c r="W85" s="5">
        <v>64550545148</v>
      </c>
      <c r="X85" s="5">
        <v>56629742741</v>
      </c>
      <c r="Y85" s="5">
        <v>58739302110</v>
      </c>
      <c r="Z85" s="5">
        <v>41063265872</v>
      </c>
    </row>
    <row r="86" spans="2:26" ht="15.5" x14ac:dyDescent="0.35">
      <c r="C86" t="s">
        <v>19</v>
      </c>
      <c r="D86" s="5">
        <v>23847224288</v>
      </c>
      <c r="E86" s="5">
        <v>15905550477</v>
      </c>
      <c r="F86" s="5">
        <v>14769197525</v>
      </c>
      <c r="G86" s="5">
        <v>14361628538</v>
      </c>
      <c r="I86" s="5">
        <v>15905550477</v>
      </c>
      <c r="J86" s="5">
        <v>13573987974</v>
      </c>
      <c r="K86" s="5">
        <v>12798662310</v>
      </c>
      <c r="L86" s="5">
        <v>12997982539</v>
      </c>
      <c r="M86" s="5">
        <v>5516122743</v>
      </c>
      <c r="N86" s="5">
        <v>13411780777</v>
      </c>
      <c r="O86" s="5">
        <v>4673514281</v>
      </c>
      <c r="P86" s="5">
        <v>77344564946</v>
      </c>
      <c r="Q86" s="5">
        <v>69097069379</v>
      </c>
      <c r="R86" s="5">
        <v>53975505471</v>
      </c>
      <c r="S86" s="5">
        <v>104806550764</v>
      </c>
      <c r="T86" s="5">
        <v>4725895425</v>
      </c>
      <c r="U86" s="5">
        <v>6093642616</v>
      </c>
      <c r="V86" s="5">
        <v>8269669646</v>
      </c>
      <c r="W86" s="5">
        <v>3872541376</v>
      </c>
      <c r="X86" s="5">
        <v>4206252968</v>
      </c>
      <c r="Y86" s="5">
        <v>5576337560</v>
      </c>
      <c r="Z86" s="5">
        <v>8645191323</v>
      </c>
    </row>
    <row r="87" spans="2:26" ht="15.5" x14ac:dyDescent="0.35">
      <c r="C87" t="s">
        <v>1389</v>
      </c>
      <c r="F87" s="5">
        <v>145376564566</v>
      </c>
      <c r="G87" s="5">
        <v>126734940488</v>
      </c>
      <c r="J87" s="5">
        <v>133963974506</v>
      </c>
      <c r="K87" s="5">
        <v>88140102378</v>
      </c>
      <c r="L87" s="5">
        <v>98637749374</v>
      </c>
      <c r="M87" s="5">
        <v>109916556809</v>
      </c>
      <c r="N87" s="5">
        <v>170691527628</v>
      </c>
      <c r="O87" s="5">
        <v>215436596192</v>
      </c>
      <c r="P87" s="5">
        <v>270506948027</v>
      </c>
      <c r="Q87" s="5">
        <v>194043492960</v>
      </c>
      <c r="R87" s="5">
        <v>222368086370</v>
      </c>
      <c r="S87" s="5">
        <v>141412051776</v>
      </c>
      <c r="T87" s="5">
        <v>132248946693</v>
      </c>
      <c r="U87" s="5">
        <v>82366106941</v>
      </c>
      <c r="V87" s="5">
        <v>63116476383</v>
      </c>
      <c r="W87" s="5">
        <v>47868087017</v>
      </c>
      <c r="X87" s="5">
        <v>39038305799</v>
      </c>
      <c r="Y87" s="5">
        <v>24313776471</v>
      </c>
      <c r="Z87" s="5">
        <v>18181392151</v>
      </c>
    </row>
    <row r="88" spans="2:26" ht="15.5" x14ac:dyDescent="0.35">
      <c r="C88" t="s">
        <v>1390</v>
      </c>
      <c r="D88" s="5">
        <v>578186211698</v>
      </c>
      <c r="E88" s="5">
        <v>597473946370</v>
      </c>
      <c r="F88" s="5">
        <v>551440493732</v>
      </c>
      <c r="G88" s="5">
        <v>560243141940</v>
      </c>
      <c r="I88" s="5">
        <v>597473946370</v>
      </c>
      <c r="J88" s="5">
        <v>494390232870</v>
      </c>
      <c r="K88" s="5">
        <v>489264041171</v>
      </c>
      <c r="L88" s="5">
        <v>478006031302</v>
      </c>
      <c r="M88" s="5">
        <v>295545688046</v>
      </c>
      <c r="N88" s="5">
        <v>232866188621</v>
      </c>
      <c r="O88" s="5">
        <v>151514051486</v>
      </c>
      <c r="P88" s="5">
        <v>145627860255</v>
      </c>
      <c r="Q88" s="5">
        <v>75981497712</v>
      </c>
      <c r="R88" s="5">
        <v>77169564802</v>
      </c>
      <c r="S88" s="5">
        <v>127524202750</v>
      </c>
      <c r="T88" s="5">
        <v>86735951048</v>
      </c>
      <c r="U88" s="5">
        <v>75668725112</v>
      </c>
      <c r="V88" s="5">
        <v>74446462769</v>
      </c>
    </row>
    <row r="89" spans="2:26" ht="15.5" x14ac:dyDescent="0.35">
      <c r="C89" t="s">
        <v>1391</v>
      </c>
      <c r="F89" s="5">
        <v>147129457852</v>
      </c>
      <c r="G89" s="5">
        <v>138733563738</v>
      </c>
      <c r="J89" s="5">
        <v>122493644591</v>
      </c>
      <c r="K89" s="5">
        <v>108578539530</v>
      </c>
      <c r="L89" s="5">
        <v>118734669434</v>
      </c>
      <c r="M89" s="5">
        <v>24590287744</v>
      </c>
      <c r="N89" s="5">
        <v>17320897669</v>
      </c>
      <c r="O89" s="5">
        <v>46824086377</v>
      </c>
      <c r="P89" s="5">
        <v>7342042388</v>
      </c>
      <c r="Q89" s="5">
        <v>4881881738</v>
      </c>
      <c r="R89" s="5">
        <v>9669489958</v>
      </c>
    </row>
    <row r="90" spans="2:26" ht="15.5" x14ac:dyDescent="0.35">
      <c r="C90" t="s">
        <v>98</v>
      </c>
      <c r="T90" s="5">
        <v>6048779516</v>
      </c>
      <c r="U90" s="5">
        <v>4828687277</v>
      </c>
      <c r="V90" s="5">
        <v>11919708791</v>
      </c>
      <c r="W90" s="5">
        <v>5273498850</v>
      </c>
      <c r="X90" s="5">
        <v>5629935674</v>
      </c>
      <c r="Y90" s="5">
        <v>2979696575</v>
      </c>
      <c r="Z90" s="5">
        <v>2890451856</v>
      </c>
    </row>
    <row r="91" spans="2:26" ht="15.5" x14ac:dyDescent="0.35">
      <c r="C91" t="s">
        <v>97</v>
      </c>
      <c r="W91" s="5">
        <v>3997755</v>
      </c>
    </row>
    <row r="92" spans="2:26" ht="15.5" x14ac:dyDescent="0.35">
      <c r="C92" t="s">
        <v>1392</v>
      </c>
      <c r="F92" s="5">
        <v>147129457852</v>
      </c>
      <c r="G92" s="5">
        <v>138733563738</v>
      </c>
      <c r="J92" s="5">
        <v>122493644591</v>
      </c>
      <c r="K92" s="5">
        <v>108578539530</v>
      </c>
      <c r="L92" s="5">
        <v>118734669434</v>
      </c>
      <c r="M92" s="5">
        <v>24590287744</v>
      </c>
      <c r="N92" s="5">
        <v>17320897669</v>
      </c>
      <c r="O92" s="5">
        <v>46824086377</v>
      </c>
      <c r="P92" s="5">
        <v>7342042388</v>
      </c>
      <c r="Q92" s="5">
        <v>4881881738</v>
      </c>
      <c r="R92" s="5">
        <v>9669489958</v>
      </c>
      <c r="S92" s="5">
        <v>27783169193</v>
      </c>
      <c r="T92" s="5">
        <v>30102502540</v>
      </c>
      <c r="U92" s="5">
        <v>17568183472</v>
      </c>
      <c r="V92" s="5">
        <v>15044562986</v>
      </c>
      <c r="W92" s="5">
        <v>16182224312</v>
      </c>
      <c r="X92" s="5">
        <v>15899423068</v>
      </c>
      <c r="Y92" s="5">
        <v>4192660157</v>
      </c>
      <c r="Z92" s="5">
        <v>3704841904</v>
      </c>
    </row>
    <row r="93" spans="2:26" ht="15.5" x14ac:dyDescent="0.35">
      <c r="C93" t="s">
        <v>100</v>
      </c>
      <c r="D93" s="5">
        <v>2568787923</v>
      </c>
      <c r="E93" s="5">
        <v>1162894518</v>
      </c>
      <c r="F93" s="5">
        <v>2669982798</v>
      </c>
      <c r="G93" s="5">
        <v>1727964050</v>
      </c>
      <c r="I93" s="5">
        <v>1162894518</v>
      </c>
      <c r="J93" s="5">
        <v>903460822</v>
      </c>
      <c r="K93" s="5">
        <v>11894234320</v>
      </c>
      <c r="L93" s="5">
        <v>2213172078</v>
      </c>
      <c r="M93" s="5">
        <v>2432026722</v>
      </c>
      <c r="N93" s="5">
        <v>1918846811</v>
      </c>
      <c r="O93" s="5">
        <v>5014460320</v>
      </c>
      <c r="P93" s="5">
        <v>3238289299</v>
      </c>
      <c r="Q93" s="5">
        <v>544111373</v>
      </c>
      <c r="R93" s="5">
        <v>608096238</v>
      </c>
      <c r="S93" s="5">
        <v>672158464</v>
      </c>
      <c r="T93" s="5">
        <v>672196820</v>
      </c>
      <c r="U93" s="5">
        <v>851673601</v>
      </c>
      <c r="V93" s="5">
        <v>475938445</v>
      </c>
      <c r="W93" s="5">
        <v>175902459</v>
      </c>
      <c r="X93" s="5">
        <v>199794553</v>
      </c>
      <c r="Y93" s="5">
        <v>214656273</v>
      </c>
      <c r="Z93" s="5">
        <v>373171588</v>
      </c>
    </row>
    <row r="94" spans="2:26" ht="15.5" x14ac:dyDescent="0.35">
      <c r="C94" t="s">
        <v>106</v>
      </c>
      <c r="D94" s="5">
        <v>5669201142</v>
      </c>
      <c r="E94" s="5">
        <v>5912940212</v>
      </c>
      <c r="F94" s="5">
        <v>6246149335</v>
      </c>
      <c r="G94" s="5">
        <v>6593132263</v>
      </c>
      <c r="I94" s="5">
        <v>5912940212</v>
      </c>
      <c r="J94" s="5">
        <v>6049755789</v>
      </c>
      <c r="K94" s="5">
        <v>7001221183</v>
      </c>
      <c r="L94" s="5">
        <v>8910690968</v>
      </c>
      <c r="M94" s="5">
        <v>9824717149</v>
      </c>
      <c r="N94" s="5">
        <v>19736077839</v>
      </c>
      <c r="O94" s="5">
        <v>17524577087</v>
      </c>
      <c r="P94" s="5">
        <v>18984662006</v>
      </c>
      <c r="Q94" s="5">
        <v>28969276539</v>
      </c>
      <c r="R94" s="5">
        <v>31144203789</v>
      </c>
      <c r="S94" s="5">
        <v>22807428132</v>
      </c>
      <c r="T94" s="5">
        <v>8148966508</v>
      </c>
      <c r="U94" s="5">
        <v>8292567462</v>
      </c>
      <c r="V94" s="5">
        <v>7324094795</v>
      </c>
      <c r="W94" s="5">
        <v>7730315042</v>
      </c>
      <c r="X94" s="5">
        <v>5682307772</v>
      </c>
      <c r="Y94" s="5">
        <v>5317858806</v>
      </c>
      <c r="Z94" s="5">
        <v>5506691939</v>
      </c>
    </row>
    <row r="95" spans="2:26" ht="15.5" x14ac:dyDescent="0.35">
      <c r="C95" t="s">
        <v>109</v>
      </c>
      <c r="D95" s="5">
        <v>12121740907</v>
      </c>
      <c r="E95" s="5">
        <v>12121740907</v>
      </c>
      <c r="F95" s="5">
        <v>10566223506</v>
      </c>
      <c r="G95" s="5">
        <v>10566223506</v>
      </c>
      <c r="I95" s="5">
        <v>12121740907</v>
      </c>
      <c r="J95" s="5">
        <v>10566223506</v>
      </c>
      <c r="K95" s="5">
        <v>8155556756</v>
      </c>
      <c r="L95" s="5">
        <v>4570411799</v>
      </c>
      <c r="M95" s="5">
        <v>3993108509</v>
      </c>
      <c r="N95" s="5">
        <v>5653767087</v>
      </c>
      <c r="O95" s="5">
        <v>5584494075</v>
      </c>
      <c r="P95" s="5">
        <v>6308054595</v>
      </c>
      <c r="Q95" s="5">
        <v>5539217595</v>
      </c>
      <c r="R95" s="5">
        <v>5365670845</v>
      </c>
      <c r="S95" s="5">
        <v>4558891845</v>
      </c>
      <c r="T95" s="5">
        <v>3997371595</v>
      </c>
      <c r="U95" s="5">
        <v>3047307345</v>
      </c>
      <c r="V95" s="5">
        <v>2499374095</v>
      </c>
      <c r="W95" s="5">
        <v>1935265345</v>
      </c>
      <c r="X95" s="5">
        <v>1684061595</v>
      </c>
      <c r="Y95" s="5">
        <v>1535702345</v>
      </c>
      <c r="Z95" s="5">
        <v>1407654680</v>
      </c>
    </row>
    <row r="96" spans="2:26" ht="15.5" x14ac:dyDescent="0.35">
      <c r="C96" t="s">
        <v>111</v>
      </c>
      <c r="D96" s="5">
        <v>856094834390</v>
      </c>
      <c r="E96" s="5">
        <v>892006824675</v>
      </c>
      <c r="F96" s="5">
        <v>1182171348155</v>
      </c>
      <c r="G96" s="5">
        <v>1181059400260</v>
      </c>
      <c r="I96" s="5">
        <v>892006824675</v>
      </c>
      <c r="J96" s="5">
        <v>1071029172856</v>
      </c>
      <c r="K96" s="5">
        <v>997499063265</v>
      </c>
      <c r="L96" s="5">
        <v>933279448053</v>
      </c>
      <c r="M96" s="5">
        <v>666903762608</v>
      </c>
      <c r="N96" s="5">
        <v>612347067388</v>
      </c>
      <c r="O96" s="5">
        <v>582236244026</v>
      </c>
      <c r="P96" s="5">
        <v>628464862379</v>
      </c>
      <c r="Q96" s="5">
        <v>419786852337</v>
      </c>
      <c r="R96" s="5">
        <v>443993768573</v>
      </c>
      <c r="S96" s="5">
        <v>468591026892</v>
      </c>
      <c r="T96" s="5">
        <v>365644332562</v>
      </c>
      <c r="U96" s="5">
        <v>296406594893</v>
      </c>
      <c r="V96" s="5">
        <v>252378052864</v>
      </c>
      <c r="W96" s="5">
        <v>144971929380</v>
      </c>
      <c r="X96" s="5">
        <v>126549735522</v>
      </c>
      <c r="Y96" s="5">
        <v>100769779926</v>
      </c>
      <c r="Z96" s="5">
        <v>79831033711</v>
      </c>
    </row>
    <row r="97" spans="3:26" ht="15.5" x14ac:dyDescent="0.35">
      <c r="C97" t="s">
        <v>112</v>
      </c>
    </row>
    <row r="98" spans="3:26" ht="15.5" x14ac:dyDescent="0.35">
      <c r="C98" t="s">
        <v>113</v>
      </c>
    </row>
    <row r="99" spans="3:26" ht="15.5" x14ac:dyDescent="0.35">
      <c r="C99" t="s">
        <v>1393</v>
      </c>
      <c r="F99" s="5">
        <v>7779329799</v>
      </c>
      <c r="G99" s="5">
        <v>6164235507</v>
      </c>
      <c r="J99" s="5">
        <v>1793209592</v>
      </c>
      <c r="K99" s="5">
        <v>3745550803</v>
      </c>
      <c r="L99" s="5">
        <v>4264053598</v>
      </c>
      <c r="M99" s="5">
        <v>2256894624</v>
      </c>
      <c r="N99" s="5">
        <v>917458433</v>
      </c>
      <c r="O99" s="5">
        <v>17530587427</v>
      </c>
      <c r="P99" s="5">
        <v>9230749277</v>
      </c>
      <c r="Q99" s="5">
        <v>20685829032</v>
      </c>
      <c r="R99" s="5">
        <v>29291363099</v>
      </c>
      <c r="S99" s="5">
        <v>9125237609</v>
      </c>
      <c r="T99" s="5">
        <v>10137428816</v>
      </c>
      <c r="U99" s="5">
        <v>7466690439</v>
      </c>
      <c r="V99" s="5">
        <v>6776204886</v>
      </c>
      <c r="W99" s="5">
        <v>9020167499</v>
      </c>
      <c r="X99" s="5">
        <v>7016132154</v>
      </c>
      <c r="Y99" s="5">
        <v>4410009750</v>
      </c>
      <c r="Z99" s="5">
        <v>7387667431</v>
      </c>
    </row>
    <row r="100" spans="3:26" ht="15.5" x14ac:dyDescent="0.35">
      <c r="C100" t="s">
        <v>1394</v>
      </c>
      <c r="D100" s="5">
        <v>626913058280</v>
      </c>
      <c r="E100" s="5">
        <v>670819529465</v>
      </c>
      <c r="F100" s="5">
        <v>742406228672</v>
      </c>
      <c r="G100" s="5">
        <v>787587460868</v>
      </c>
      <c r="I100" s="5">
        <v>670819529465</v>
      </c>
      <c r="J100" s="5">
        <v>706262623887</v>
      </c>
      <c r="K100" s="5">
        <v>699587304849</v>
      </c>
      <c r="L100" s="5">
        <v>652624526916</v>
      </c>
      <c r="M100" s="5">
        <v>429924220190</v>
      </c>
      <c r="N100" s="5">
        <v>357255433174</v>
      </c>
      <c r="O100" s="5">
        <v>261156603409</v>
      </c>
      <c r="P100" s="5">
        <v>240872178364</v>
      </c>
      <c r="Q100" s="5">
        <v>161608775260</v>
      </c>
      <c r="R100" s="5">
        <v>169388333534</v>
      </c>
      <c r="S100" s="5">
        <v>247348848465</v>
      </c>
      <c r="T100" s="5">
        <v>215634787876</v>
      </c>
      <c r="U100" s="5">
        <v>173775460440</v>
      </c>
      <c r="V100" s="5">
        <v>145192347834</v>
      </c>
      <c r="W100" s="5">
        <v>56034490135</v>
      </c>
      <c r="X100" s="5">
        <v>52141737966</v>
      </c>
      <c r="Y100" s="5">
        <v>37288707689</v>
      </c>
      <c r="Z100" s="5">
        <v>20419319169</v>
      </c>
    </row>
    <row r="101" spans="3:26" ht="15.5" x14ac:dyDescent="0.35">
      <c r="C101" t="s">
        <v>1395</v>
      </c>
      <c r="W101" s="5">
        <v>24708438276</v>
      </c>
      <c r="X101" s="5">
        <v>20315660750</v>
      </c>
      <c r="Y101" s="5">
        <v>14958352747</v>
      </c>
      <c r="Z101" s="5">
        <v>6364315773</v>
      </c>
    </row>
    <row r="102" spans="3:26" ht="15.5" x14ac:dyDescent="0.35">
      <c r="C102" t="s">
        <v>1396</v>
      </c>
    </row>
    <row r="103" spans="3:26" ht="15.5" x14ac:dyDescent="0.35">
      <c r="C103" t="s">
        <v>1397</v>
      </c>
      <c r="W103" s="5">
        <v>31326051859</v>
      </c>
      <c r="X103" s="5">
        <v>31826077216</v>
      </c>
      <c r="Y103" s="5">
        <v>22330354942</v>
      </c>
      <c r="Z103" s="5">
        <v>14055003396</v>
      </c>
    </row>
    <row r="104" spans="3:26" ht="15.5" x14ac:dyDescent="0.35">
      <c r="C104" t="s">
        <v>1398</v>
      </c>
      <c r="D104" s="5">
        <v>626913058280</v>
      </c>
      <c r="E104" s="5">
        <v>670819529465</v>
      </c>
      <c r="F104" s="5">
        <v>742406228672</v>
      </c>
      <c r="G104" s="5">
        <v>787587460868</v>
      </c>
      <c r="I104" s="5">
        <v>670819529465</v>
      </c>
      <c r="J104" s="5">
        <v>706262623887</v>
      </c>
      <c r="K104" s="5">
        <v>699587304849</v>
      </c>
      <c r="L104" s="5">
        <v>652624526916</v>
      </c>
      <c r="M104" s="5">
        <v>429924220190</v>
      </c>
      <c r="N104" s="5">
        <v>357255433174</v>
      </c>
      <c r="O104" s="5">
        <v>261156603409</v>
      </c>
      <c r="P104" s="5">
        <v>240872178364</v>
      </c>
      <c r="Q104" s="5">
        <v>161608775260</v>
      </c>
      <c r="R104" s="5">
        <v>169388333534</v>
      </c>
      <c r="S104" s="5">
        <v>247348848465</v>
      </c>
      <c r="T104" s="5">
        <v>215634787876</v>
      </c>
      <c r="U104" s="5">
        <v>173775460440</v>
      </c>
      <c r="V104" s="5">
        <v>145192347834</v>
      </c>
      <c r="W104" s="5">
        <v>56034490135</v>
      </c>
      <c r="X104" s="5">
        <v>52141737966</v>
      </c>
      <c r="Y104" s="5">
        <v>37288707689</v>
      </c>
      <c r="Z104" s="5">
        <v>20419319169</v>
      </c>
    </row>
    <row r="105" spans="3:26" ht="15.5" x14ac:dyDescent="0.35">
      <c r="C105" t="s">
        <v>1060</v>
      </c>
      <c r="D105" s="5">
        <v>30000000000</v>
      </c>
      <c r="E105" s="5">
        <v>30000000000</v>
      </c>
      <c r="F105" s="5">
        <v>30000000000</v>
      </c>
      <c r="G105" s="5">
        <v>30000000000</v>
      </c>
      <c r="I105" s="5">
        <v>30000000000</v>
      </c>
      <c r="J105" s="5">
        <v>30000000000</v>
      </c>
      <c r="K105" s="5">
        <v>30000000000</v>
      </c>
      <c r="M105" s="5">
        <v>25000000000</v>
      </c>
    </row>
    <row r="106" spans="3:26" ht="15.5" x14ac:dyDescent="0.35">
      <c r="C106" t="s">
        <v>1399</v>
      </c>
      <c r="F106" s="5">
        <v>157224164983</v>
      </c>
      <c r="G106" s="5">
        <v>118775684421</v>
      </c>
      <c r="J106" s="5">
        <v>82742377751</v>
      </c>
      <c r="K106" s="5">
        <v>19251935912</v>
      </c>
      <c r="L106" s="5">
        <v>26814718185</v>
      </c>
      <c r="M106" s="5">
        <v>31984989417</v>
      </c>
      <c r="N106" s="5">
        <v>61983836208</v>
      </c>
      <c r="O106" s="5">
        <v>102382764540</v>
      </c>
      <c r="P106" s="5">
        <v>50719873347</v>
      </c>
      <c r="Q106" s="5">
        <v>21186179870</v>
      </c>
      <c r="R106" s="5">
        <v>39810387163</v>
      </c>
      <c r="S106" s="5">
        <v>15276904508</v>
      </c>
      <c r="T106" s="5">
        <v>6048779516</v>
      </c>
      <c r="U106" s="5">
        <v>4828687277</v>
      </c>
      <c r="V106" s="5">
        <v>11919708791</v>
      </c>
      <c r="W106" s="5">
        <v>5277496605</v>
      </c>
      <c r="X106" s="5">
        <v>5629935674</v>
      </c>
      <c r="Y106" s="5">
        <v>2979696575</v>
      </c>
      <c r="Z106" s="5">
        <v>2890451856</v>
      </c>
    </row>
    <row r="107" spans="3:26" ht="15.5" x14ac:dyDescent="0.35">
      <c r="C107" t="s">
        <v>1400</v>
      </c>
      <c r="F107" s="5">
        <v>157224164983</v>
      </c>
      <c r="G107" s="5">
        <v>118775684421</v>
      </c>
      <c r="J107" s="5">
        <v>82742377751</v>
      </c>
      <c r="K107" s="5">
        <v>19251935912</v>
      </c>
      <c r="L107" s="5">
        <v>26814718185</v>
      </c>
      <c r="M107" s="5">
        <v>31984989417</v>
      </c>
      <c r="N107" s="5">
        <v>61983836208</v>
      </c>
      <c r="O107" s="5">
        <v>102382764540</v>
      </c>
      <c r="P107" s="5">
        <v>50719873347</v>
      </c>
      <c r="Q107" s="5">
        <v>21186179870</v>
      </c>
      <c r="R107" s="5">
        <v>39810387163</v>
      </c>
      <c r="S107" s="5">
        <v>15276904508</v>
      </c>
      <c r="T107" s="5">
        <v>6048779516</v>
      </c>
      <c r="U107" s="5">
        <v>4828687277</v>
      </c>
      <c r="V107" s="5">
        <v>11919708791</v>
      </c>
      <c r="W107" s="5">
        <v>5277496605</v>
      </c>
      <c r="X107" s="5">
        <v>5629935674</v>
      </c>
      <c r="Y107" s="5">
        <v>2979696575</v>
      </c>
      <c r="Z107" s="5">
        <v>2890451856</v>
      </c>
    </row>
    <row r="108" spans="3:26" ht="15.5" x14ac:dyDescent="0.35">
      <c r="C108" t="s">
        <v>118</v>
      </c>
      <c r="D108" s="5">
        <v>283790654</v>
      </c>
      <c r="E108" s="5">
        <v>615982531</v>
      </c>
      <c r="F108" s="5">
        <v>326006767</v>
      </c>
      <c r="G108" s="5">
        <v>240663447</v>
      </c>
      <c r="I108" s="5">
        <v>615982531</v>
      </c>
      <c r="J108" s="5">
        <v>1487459731</v>
      </c>
      <c r="K108" s="5">
        <v>1329543555</v>
      </c>
      <c r="L108" s="5">
        <v>1139817646</v>
      </c>
      <c r="M108" s="5">
        <v>2500396835</v>
      </c>
      <c r="N108" s="5">
        <v>787946735</v>
      </c>
      <c r="O108" s="5">
        <v>315951567</v>
      </c>
      <c r="P108" s="5">
        <v>400354201</v>
      </c>
      <c r="Q108" s="5">
        <v>576006787</v>
      </c>
      <c r="R108" s="5">
        <v>626150051</v>
      </c>
      <c r="S108" s="5">
        <v>638235723</v>
      </c>
      <c r="T108" s="5">
        <v>2041254722</v>
      </c>
      <c r="U108" s="5">
        <v>2034564618</v>
      </c>
      <c r="V108" s="5">
        <v>1275023706</v>
      </c>
      <c r="W108" s="5">
        <v>989369197</v>
      </c>
      <c r="X108" s="5">
        <v>613391369</v>
      </c>
      <c r="Y108" s="5">
        <v>193377567</v>
      </c>
      <c r="Z108" s="5">
        <v>408168480</v>
      </c>
    </row>
    <row r="109" spans="3:26" ht="15.5" x14ac:dyDescent="0.35">
      <c r="C109" t="s">
        <v>119</v>
      </c>
      <c r="D109" s="5">
        <v>1224313722</v>
      </c>
      <c r="E109" s="5">
        <v>1344807987</v>
      </c>
      <c r="F109" s="5">
        <v>3165889445</v>
      </c>
      <c r="G109" s="5">
        <v>2213916081</v>
      </c>
      <c r="I109" s="5">
        <v>1344807987</v>
      </c>
      <c r="J109" s="5">
        <v>810130122</v>
      </c>
      <c r="K109" s="5">
        <v>1153784838</v>
      </c>
      <c r="L109" s="5">
        <v>5911759672</v>
      </c>
      <c r="M109" s="5">
        <v>3184437191</v>
      </c>
      <c r="N109" s="5">
        <v>2939358860</v>
      </c>
      <c r="O109" s="5">
        <v>7547482792</v>
      </c>
      <c r="P109" s="5">
        <v>2744718482</v>
      </c>
      <c r="Q109" s="5">
        <v>160363635</v>
      </c>
      <c r="R109" s="5">
        <v>145363636</v>
      </c>
      <c r="S109" s="5">
        <v>88363636</v>
      </c>
      <c r="T109" s="5">
        <v>154200740</v>
      </c>
      <c r="U109" s="5">
        <v>486320864</v>
      </c>
      <c r="V109" s="5">
        <v>304242424</v>
      </c>
      <c r="W109" s="5">
        <v>100248499</v>
      </c>
      <c r="X109" s="5">
        <v>92661904</v>
      </c>
      <c r="Y109" s="5">
        <v>134583495</v>
      </c>
      <c r="Z109" s="5">
        <v>132563440</v>
      </c>
    </row>
    <row r="110" spans="3:26" ht="15.5" x14ac:dyDescent="0.35">
      <c r="C110" t="s">
        <v>116</v>
      </c>
      <c r="D110" s="5">
        <v>569140156</v>
      </c>
      <c r="E110" s="5">
        <v>423533880</v>
      </c>
      <c r="G110" s="5">
        <v>138858034</v>
      </c>
      <c r="I110" s="5">
        <v>423533880</v>
      </c>
      <c r="J110" s="5">
        <v>138858033</v>
      </c>
      <c r="K110" s="5">
        <v>260894203</v>
      </c>
      <c r="L110" s="5">
        <v>8425279896</v>
      </c>
      <c r="M110" s="5">
        <v>13681648069</v>
      </c>
      <c r="N110" s="5">
        <v>4104150928</v>
      </c>
      <c r="O110" s="5">
        <v>1641885982</v>
      </c>
      <c r="P110" s="5">
        <v>125991100</v>
      </c>
      <c r="Q110" s="5">
        <v>120491101</v>
      </c>
      <c r="R110" s="5">
        <v>122429623</v>
      </c>
      <c r="S110" s="5">
        <v>268967845</v>
      </c>
      <c r="T110" s="5">
        <v>90259402</v>
      </c>
      <c r="U110" s="5">
        <v>90259402</v>
      </c>
      <c r="V110" s="5">
        <v>65213996</v>
      </c>
      <c r="W110" s="5">
        <v>42475129</v>
      </c>
      <c r="X110" s="5">
        <v>68531647</v>
      </c>
      <c r="Y110" s="5">
        <v>43266237</v>
      </c>
      <c r="Z110" s="5">
        <v>61534285</v>
      </c>
    </row>
    <row r="111" spans="3:26" ht="15.5" x14ac:dyDescent="0.35">
      <c r="C111" t="s">
        <v>127</v>
      </c>
      <c r="D111" s="5">
        <v>683865670397</v>
      </c>
      <c r="E111" s="5">
        <v>721499823036</v>
      </c>
      <c r="F111" s="5">
        <v>966659454030</v>
      </c>
      <c r="G111" s="5">
        <v>968672625432</v>
      </c>
      <c r="I111" s="5">
        <v>721499823036</v>
      </c>
      <c r="J111" s="5">
        <v>847738126164</v>
      </c>
      <c r="K111" s="5">
        <v>781519951544</v>
      </c>
      <c r="L111" s="5">
        <v>723212184767</v>
      </c>
      <c r="M111" s="5">
        <v>544767542250</v>
      </c>
      <c r="N111" s="5">
        <v>472175668361</v>
      </c>
      <c r="O111" s="5">
        <v>433311389523</v>
      </c>
      <c r="P111" s="5">
        <v>364592692596</v>
      </c>
      <c r="Q111" s="5">
        <v>219242989336</v>
      </c>
      <c r="R111" s="5">
        <v>251365553949</v>
      </c>
      <c r="S111" s="5">
        <v>282598497628</v>
      </c>
      <c r="T111" s="5">
        <v>242458848219</v>
      </c>
      <c r="U111" s="5">
        <v>196162248332</v>
      </c>
      <c r="V111" s="5">
        <v>169704246730</v>
      </c>
      <c r="W111" s="5">
        <v>74603307734</v>
      </c>
      <c r="X111" s="5">
        <v>68021378856</v>
      </c>
      <c r="Y111" s="5">
        <v>47984100477</v>
      </c>
      <c r="Z111" s="5">
        <v>33724726884</v>
      </c>
    </row>
    <row r="112" spans="3:26" ht="15.5" x14ac:dyDescent="0.35">
      <c r="C112" t="s">
        <v>128</v>
      </c>
    </row>
    <row r="113" spans="2:26" ht="15.5" x14ac:dyDescent="0.35">
      <c r="C113" t="s">
        <v>129</v>
      </c>
      <c r="D113" s="5">
        <v>245000000000</v>
      </c>
      <c r="E113" s="5">
        <v>245000000000</v>
      </c>
      <c r="F113" s="5">
        <v>245000000000</v>
      </c>
      <c r="G113" s="5">
        <v>245000000000</v>
      </c>
      <c r="I113" s="5">
        <v>245000000000</v>
      </c>
      <c r="J113" s="5">
        <v>245000000000</v>
      </c>
      <c r="K113" s="5">
        <v>245000000000</v>
      </c>
      <c r="L113" s="5">
        <v>245000000000</v>
      </c>
      <c r="M113" s="5">
        <v>147000000000</v>
      </c>
      <c r="N113" s="5">
        <v>147000000000</v>
      </c>
      <c r="O113" s="5">
        <v>147000000000</v>
      </c>
      <c r="P113" s="5">
        <v>147000000000</v>
      </c>
      <c r="Q113" s="5">
        <v>42000000000</v>
      </c>
      <c r="R113" s="5">
        <v>42000000000</v>
      </c>
      <c r="S113" s="5">
        <v>42000000000</v>
      </c>
      <c r="T113" s="5">
        <v>25000000000</v>
      </c>
      <c r="U113" s="5">
        <v>25000000000</v>
      </c>
      <c r="V113" s="5">
        <v>25000000000</v>
      </c>
      <c r="W113" s="5">
        <v>25000000000</v>
      </c>
      <c r="X113" s="5">
        <v>25000000000</v>
      </c>
      <c r="Y113" s="5">
        <v>25000000000</v>
      </c>
      <c r="Z113" s="5">
        <v>25000000000</v>
      </c>
    </row>
    <row r="114" spans="2:26" ht="15.5" x14ac:dyDescent="0.35">
      <c r="C114" t="s">
        <v>130</v>
      </c>
      <c r="D114" s="5">
        <v>78178625152</v>
      </c>
      <c r="E114" s="5">
        <v>78178625152</v>
      </c>
      <c r="F114" s="5">
        <v>78178625152</v>
      </c>
      <c r="G114" s="5">
        <v>78178625152</v>
      </c>
      <c r="I114" s="5">
        <v>78178625152</v>
      </c>
      <c r="J114" s="5">
        <v>78178625152</v>
      </c>
      <c r="K114" s="5">
        <v>78178625152</v>
      </c>
      <c r="L114" s="5">
        <v>78178625152</v>
      </c>
      <c r="M114" s="5">
        <v>79565500000</v>
      </c>
      <c r="N114" s="5">
        <v>79565500000</v>
      </c>
      <c r="O114" s="5">
        <v>79565500000</v>
      </c>
      <c r="P114" s="5">
        <v>79565500000</v>
      </c>
      <c r="Q114" s="5">
        <v>38590000000</v>
      </c>
      <c r="R114" s="5">
        <v>38590000000</v>
      </c>
      <c r="S114" s="5">
        <v>38590000000</v>
      </c>
      <c r="T114" s="5">
        <v>5340000000</v>
      </c>
      <c r="U114" s="5">
        <v>5340000000</v>
      </c>
      <c r="V114" s="5">
        <v>5340000000</v>
      </c>
      <c r="W114" s="5">
        <v>5340000000</v>
      </c>
      <c r="X114" s="5">
        <v>5340000000</v>
      </c>
      <c r="Y114" s="5">
        <v>5340000000</v>
      </c>
      <c r="Z114" s="5">
        <v>5340000000</v>
      </c>
    </row>
    <row r="115" spans="2:26" ht="15.5" x14ac:dyDescent="0.35">
      <c r="C115" t="s">
        <v>131</v>
      </c>
      <c r="D115" s="5">
        <v>-157072462064</v>
      </c>
      <c r="E115" s="5">
        <v>-158883296488</v>
      </c>
      <c r="F115" s="5">
        <v>-114740145124</v>
      </c>
      <c r="G115" s="5">
        <v>-118521143790</v>
      </c>
      <c r="I115" s="5">
        <v>-158883296488</v>
      </c>
      <c r="J115" s="5">
        <v>-107158974111</v>
      </c>
      <c r="K115" s="5">
        <v>-114096417808</v>
      </c>
      <c r="L115" s="5">
        <v>-119075149179</v>
      </c>
      <c r="M115" s="5">
        <v>-111605765972</v>
      </c>
      <c r="N115" s="5">
        <v>-92419188031</v>
      </c>
      <c r="O115" s="5">
        <v>-77859726959</v>
      </c>
      <c r="P115" s="5">
        <v>37592966906</v>
      </c>
      <c r="Q115" s="5">
        <v>63725483799</v>
      </c>
      <c r="R115" s="5">
        <v>105987153929</v>
      </c>
      <c r="S115" s="5">
        <v>99470066319</v>
      </c>
      <c r="T115" s="5">
        <v>94448233658</v>
      </c>
      <c r="U115" s="5">
        <v>72275493608</v>
      </c>
      <c r="V115" s="5">
        <v>54258440084</v>
      </c>
      <c r="W115" s="5">
        <v>40889728534</v>
      </c>
      <c r="X115" s="5">
        <v>28989003251</v>
      </c>
      <c r="Y115" s="5">
        <v>23105879309</v>
      </c>
      <c r="Z115" s="5">
        <v>15858575047</v>
      </c>
    </row>
    <row r="116" spans="2:26" ht="15.5" x14ac:dyDescent="0.35">
      <c r="C116" t="s">
        <v>132</v>
      </c>
      <c r="D116" s="5">
        <v>725991100</v>
      </c>
      <c r="E116" s="5">
        <v>725991100</v>
      </c>
      <c r="F116" s="5">
        <v>725991100</v>
      </c>
      <c r="G116" s="5">
        <v>725991100</v>
      </c>
      <c r="I116" s="5">
        <v>725991100</v>
      </c>
      <c r="J116" s="5">
        <v>725991100</v>
      </c>
      <c r="K116" s="5">
        <v>600000000</v>
      </c>
      <c r="L116" s="5">
        <v>600000000</v>
      </c>
      <c r="M116" s="5">
        <v>600000000</v>
      </c>
      <c r="N116" s="5">
        <v>600000000</v>
      </c>
      <c r="O116" s="5">
        <v>600000000</v>
      </c>
      <c r="P116" s="5">
        <v>600000000</v>
      </c>
      <c r="Q116" s="5">
        <v>600000000</v>
      </c>
      <c r="R116" s="5">
        <v>570000000</v>
      </c>
      <c r="S116" s="5">
        <v>540000000</v>
      </c>
    </row>
    <row r="117" spans="2:26" ht="15.5" x14ac:dyDescent="0.35">
      <c r="C117" t="s">
        <v>133</v>
      </c>
      <c r="D117" s="5">
        <v>-157798453164</v>
      </c>
      <c r="E117" s="5">
        <v>-159609287588</v>
      </c>
      <c r="F117" s="5">
        <v>-115466136224</v>
      </c>
      <c r="G117" s="5">
        <v>-119247134890</v>
      </c>
      <c r="I117" s="5">
        <v>-159609287588</v>
      </c>
      <c r="J117" s="5">
        <v>-107884965211</v>
      </c>
      <c r="K117" s="5">
        <v>-114696417808</v>
      </c>
      <c r="L117" s="5">
        <v>-119675149179</v>
      </c>
      <c r="M117" s="5">
        <v>-112205765972</v>
      </c>
      <c r="N117" s="5">
        <v>-93019188031</v>
      </c>
      <c r="O117" s="5">
        <v>-78459726959</v>
      </c>
      <c r="P117" s="5">
        <v>36992966906</v>
      </c>
      <c r="Q117" s="5">
        <v>63125483799</v>
      </c>
      <c r="R117" s="5">
        <v>105417153929</v>
      </c>
      <c r="S117" s="5">
        <v>98930066319</v>
      </c>
    </row>
    <row r="118" spans="2:26" ht="15.5" x14ac:dyDescent="0.35">
      <c r="C118" t="s">
        <v>134</v>
      </c>
      <c r="D118" s="5">
        <v>-157072462064</v>
      </c>
      <c r="E118" s="5">
        <v>-158883296488</v>
      </c>
      <c r="F118" s="5">
        <v>-114740145124</v>
      </c>
      <c r="G118" s="5">
        <v>-118521143790</v>
      </c>
      <c r="I118" s="5">
        <v>-158883296488</v>
      </c>
      <c r="J118" s="5">
        <v>-107158974111</v>
      </c>
      <c r="K118" s="5">
        <v>-114096417808</v>
      </c>
      <c r="L118" s="5">
        <v>-119075149179</v>
      </c>
      <c r="M118" s="5">
        <v>-111605765972</v>
      </c>
      <c r="N118" s="5">
        <v>-92419188031</v>
      </c>
      <c r="O118" s="5">
        <v>-77859726959</v>
      </c>
      <c r="P118" s="5">
        <v>37592966906</v>
      </c>
      <c r="Q118" s="5">
        <v>63725483799</v>
      </c>
      <c r="R118" s="5">
        <v>105987153929</v>
      </c>
      <c r="S118" s="5">
        <v>99470066319</v>
      </c>
      <c r="T118" s="5">
        <v>94448233658</v>
      </c>
      <c r="U118" s="5">
        <v>72275493608</v>
      </c>
      <c r="V118" s="5">
        <v>54258440084</v>
      </c>
      <c r="W118" s="5">
        <v>40889728534</v>
      </c>
      <c r="X118" s="5">
        <v>28989003251</v>
      </c>
      <c r="Y118" s="5">
        <v>23105879309</v>
      </c>
      <c r="Z118" s="5">
        <v>15858575047</v>
      </c>
    </row>
    <row r="119" spans="2:26" ht="15.5" x14ac:dyDescent="0.35">
      <c r="C119" t="s">
        <v>9</v>
      </c>
      <c r="D119" s="5">
        <v>172229163993</v>
      </c>
      <c r="E119" s="5">
        <v>170507001639</v>
      </c>
      <c r="F119" s="5">
        <v>215511894125</v>
      </c>
      <c r="G119" s="5">
        <v>212386774828</v>
      </c>
      <c r="I119" s="5">
        <v>170507001639</v>
      </c>
      <c r="J119" s="5">
        <v>223291046692</v>
      </c>
      <c r="K119" s="5">
        <v>215979111721</v>
      </c>
      <c r="L119" s="5">
        <v>210067263286</v>
      </c>
      <c r="M119" s="5">
        <v>122136220358</v>
      </c>
      <c r="N119" s="5">
        <v>140171399027</v>
      </c>
      <c r="O119" s="5">
        <v>148924854503</v>
      </c>
      <c r="P119" s="5">
        <v>263872169783</v>
      </c>
      <c r="Q119" s="5">
        <v>200543863001</v>
      </c>
      <c r="R119" s="5">
        <v>192628214623</v>
      </c>
      <c r="S119" s="5">
        <v>185992529264</v>
      </c>
      <c r="T119" s="5">
        <v>123185484343</v>
      </c>
      <c r="U119" s="5">
        <v>100244346561</v>
      </c>
      <c r="V119" s="5">
        <v>82673806134</v>
      </c>
      <c r="W119" s="5">
        <v>70368621646</v>
      </c>
      <c r="X119" s="5">
        <v>58528356666</v>
      </c>
      <c r="Y119" s="5">
        <v>52785679449</v>
      </c>
      <c r="Z119" s="5">
        <v>46106306827</v>
      </c>
    </row>
    <row r="120" spans="2:26" ht="15.5" x14ac:dyDescent="0.35">
      <c r="C120" t="s">
        <v>136</v>
      </c>
      <c r="D120" s="5">
        <v>856094834390</v>
      </c>
      <c r="E120" s="5">
        <v>892006824675</v>
      </c>
      <c r="F120" s="5">
        <v>1182171348155</v>
      </c>
      <c r="G120" s="5">
        <v>1181059400260</v>
      </c>
      <c r="I120" s="5">
        <v>892006824675</v>
      </c>
      <c r="J120" s="5">
        <v>1071029172856</v>
      </c>
      <c r="K120" s="5">
        <v>997499063265</v>
      </c>
      <c r="L120" s="5">
        <v>933279448053</v>
      </c>
      <c r="M120" s="5">
        <v>666903762608</v>
      </c>
      <c r="N120" s="5">
        <v>612347067388</v>
      </c>
      <c r="O120" s="5">
        <v>582236244026</v>
      </c>
      <c r="P120" s="5">
        <v>628464862379</v>
      </c>
      <c r="Q120" s="5">
        <v>419786852337</v>
      </c>
      <c r="R120" s="5">
        <v>443993768572</v>
      </c>
      <c r="S120" s="5">
        <v>468591026892</v>
      </c>
      <c r="T120" s="5">
        <v>365644332562</v>
      </c>
      <c r="U120" s="5">
        <v>296406594893</v>
      </c>
      <c r="V120" s="5">
        <v>252378052864</v>
      </c>
      <c r="W120" s="5">
        <v>144971929380</v>
      </c>
      <c r="X120" s="5">
        <v>126549735522</v>
      </c>
      <c r="Y120" s="5">
        <v>100769779926</v>
      </c>
      <c r="Z120" s="5">
        <v>79831033711</v>
      </c>
    </row>
    <row r="121" spans="2:26" ht="15.5" x14ac:dyDescent="0.35">
      <c r="C121" t="s">
        <v>137</v>
      </c>
      <c r="D121" s="5">
        <v>4900000000</v>
      </c>
      <c r="E121" s="5">
        <v>4900000000</v>
      </c>
      <c r="F121" s="5">
        <v>4900000000</v>
      </c>
      <c r="G121" s="5">
        <v>4900000000</v>
      </c>
      <c r="I121" s="5">
        <v>4900000000</v>
      </c>
      <c r="J121" s="5">
        <v>4900000000</v>
      </c>
      <c r="K121" s="5">
        <v>4900000000</v>
      </c>
      <c r="L121" s="5">
        <v>4900000000</v>
      </c>
      <c r="M121" s="5">
        <v>2940000000</v>
      </c>
      <c r="N121" s="5">
        <v>2940000000</v>
      </c>
      <c r="O121" s="5">
        <v>2940000000</v>
      </c>
      <c r="P121" s="5">
        <v>2940000000</v>
      </c>
      <c r="Q121" s="5">
        <v>840000000</v>
      </c>
      <c r="R121" s="5">
        <v>840000000</v>
      </c>
      <c r="S121" s="5">
        <v>840000000</v>
      </c>
      <c r="T121" s="5">
        <v>500000000</v>
      </c>
      <c r="U121" s="5">
        <v>500000000</v>
      </c>
      <c r="V121" s="5">
        <v>500000000</v>
      </c>
      <c r="W121" s="5">
        <v>500000000</v>
      </c>
      <c r="X121" s="5">
        <v>500000000</v>
      </c>
      <c r="Y121" s="5">
        <v>500000000</v>
      </c>
      <c r="Z121" s="5">
        <v>500000000</v>
      </c>
    </row>
    <row r="123" spans="2:26" ht="15.5" x14ac:dyDescent="0.35">
      <c r="B123" t="s">
        <v>138</v>
      </c>
      <c r="C123" t="s">
        <v>139</v>
      </c>
      <c r="D123" s="5">
        <v>-16838076014</v>
      </c>
      <c r="E123" s="5">
        <v>-12753569386</v>
      </c>
      <c r="F123" s="5">
        <v>-41180924810</v>
      </c>
      <c r="G123" s="5">
        <v>27110436492</v>
      </c>
      <c r="I123" s="5">
        <v>-23078024473</v>
      </c>
      <c r="J123" s="5">
        <v>11537347764</v>
      </c>
      <c r="K123" s="5">
        <v>21068959367</v>
      </c>
      <c r="L123" s="5">
        <v>-76187978465</v>
      </c>
      <c r="M123" s="5">
        <v>26549116471</v>
      </c>
      <c r="N123" s="5">
        <v>14023311464</v>
      </c>
      <c r="O123" s="5">
        <v>-59047994999</v>
      </c>
      <c r="P123" s="5">
        <v>-43262981770</v>
      </c>
      <c r="Q123" s="5">
        <v>-51003271222</v>
      </c>
      <c r="R123" s="5">
        <v>-41409163556</v>
      </c>
      <c r="S123" s="5">
        <v>-3693738197</v>
      </c>
      <c r="T123" s="5">
        <v>-13497091130</v>
      </c>
      <c r="U123" s="5">
        <v>20062809525</v>
      </c>
      <c r="V123" s="5">
        <v>19999092259</v>
      </c>
      <c r="W123" s="5">
        <v>8723197018</v>
      </c>
      <c r="X123" s="5">
        <v>-80299091</v>
      </c>
      <c r="Y123" s="5">
        <v>11478237077</v>
      </c>
      <c r="Z123" s="5">
        <v>12855762696</v>
      </c>
    </row>
    <row r="124" spans="2:26" ht="15.5" x14ac:dyDescent="0.35">
      <c r="C124" t="s">
        <v>1401</v>
      </c>
      <c r="D124" s="5">
        <v>1810834423</v>
      </c>
      <c r="E124" s="5">
        <v>-30505548108</v>
      </c>
      <c r="G124" s="5">
        <v>6887112651</v>
      </c>
      <c r="I124" s="5">
        <v>-30505548108</v>
      </c>
      <c r="J124" s="5">
        <v>15500031255</v>
      </c>
    </row>
    <row r="125" spans="2:26" ht="15.5" x14ac:dyDescent="0.35">
      <c r="C125" t="s">
        <v>1402</v>
      </c>
      <c r="D125" s="5">
        <v>-19277242434</v>
      </c>
      <c r="E125" s="5">
        <v>2911317946</v>
      </c>
      <c r="G125" s="5">
        <v>-24034846762</v>
      </c>
      <c r="I125" s="5">
        <v>2911317946</v>
      </c>
      <c r="J125" s="5">
        <v>62132644625</v>
      </c>
    </row>
    <row r="126" spans="2:26" ht="15.5" x14ac:dyDescent="0.35">
      <c r="C126" t="s">
        <v>1403</v>
      </c>
      <c r="D126" s="5">
        <v>12271510943</v>
      </c>
      <c r="E126" s="5">
        <v>-28881474784</v>
      </c>
      <c r="G126" s="5">
        <v>-21243140347</v>
      </c>
      <c r="I126" s="5">
        <v>-28881474784</v>
      </c>
      <c r="J126" s="5">
        <v>-3138682028</v>
      </c>
    </row>
    <row r="127" spans="2:26" ht="15.5" x14ac:dyDescent="0.35">
      <c r="C127" t="s">
        <v>1404</v>
      </c>
      <c r="D127" s="5">
        <v>-494277723</v>
      </c>
      <c r="E127" s="5">
        <v>-2810559137</v>
      </c>
      <c r="G127" s="5">
        <v>591513512</v>
      </c>
      <c r="I127" s="5">
        <v>-2810559137</v>
      </c>
      <c r="J127" s="5">
        <v>-1924252824</v>
      </c>
    </row>
    <row r="128" spans="2:26" ht="15.5" x14ac:dyDescent="0.35">
      <c r="C128" t="s">
        <v>1405</v>
      </c>
      <c r="E128" s="5">
        <v>1555517401</v>
      </c>
      <c r="I128" s="5">
        <v>1555517401</v>
      </c>
      <c r="J128" s="5">
        <v>2410666751</v>
      </c>
    </row>
    <row r="129" spans="3:26" ht="15.5" x14ac:dyDescent="0.35">
      <c r="C129" t="s">
        <v>1406</v>
      </c>
      <c r="D129" s="5">
        <v>2449476408</v>
      </c>
      <c r="E129" s="5">
        <v>12097865967</v>
      </c>
      <c r="G129" s="5">
        <v>-2589736973</v>
      </c>
      <c r="I129" s="5">
        <v>12097865967</v>
      </c>
      <c r="J129" s="5">
        <v>11798794418</v>
      </c>
    </row>
    <row r="130" spans="3:26" ht="15.5" x14ac:dyDescent="0.35">
      <c r="C130" t="s">
        <v>1407</v>
      </c>
      <c r="D130" s="5">
        <v>30308024991</v>
      </c>
      <c r="E130" s="5">
        <v>-23149007142</v>
      </c>
      <c r="G130" s="5">
        <v>76876543398</v>
      </c>
      <c r="I130" s="5">
        <v>-23149007142</v>
      </c>
      <c r="J130" s="5">
        <v>-78984819435</v>
      </c>
    </row>
    <row r="131" spans="3:26" ht="15.5" x14ac:dyDescent="0.35">
      <c r="C131" t="s">
        <v>1408</v>
      </c>
      <c r="E131" s="5">
        <v>-535622721421</v>
      </c>
      <c r="F131" s="5">
        <v>120771498799</v>
      </c>
      <c r="G131" s="5">
        <v>414851222622</v>
      </c>
      <c r="K131" s="5">
        <v>659052439803</v>
      </c>
      <c r="L131" s="5">
        <v>694123922861</v>
      </c>
      <c r="M131" s="5">
        <v>648095486410</v>
      </c>
      <c r="N131" s="5">
        <v>432591408991</v>
      </c>
      <c r="O131" s="5">
        <v>345463638541</v>
      </c>
      <c r="P131" s="5">
        <v>254767690130</v>
      </c>
      <c r="Q131" s="5">
        <v>309465302406</v>
      </c>
      <c r="R131" s="5">
        <v>248529222982</v>
      </c>
      <c r="S131" s="5">
        <v>318463935979</v>
      </c>
      <c r="T131" s="5">
        <v>286429541258</v>
      </c>
      <c r="U131" s="5">
        <v>261745601371</v>
      </c>
      <c r="V131" s="5">
        <v>200772597366</v>
      </c>
      <c r="W131" s="5">
        <v>156675086983</v>
      </c>
      <c r="X131" s="5">
        <v>135303421396</v>
      </c>
      <c r="Y131" s="5">
        <v>101651171405</v>
      </c>
      <c r="Z131" s="5">
        <v>70840633693</v>
      </c>
    </row>
    <row r="132" spans="3:26" ht="15.5" x14ac:dyDescent="0.35">
      <c r="C132" t="s">
        <v>1409</v>
      </c>
      <c r="E132" s="5">
        <v>-234272992164</v>
      </c>
      <c r="F132" s="5">
        <v>79505567635</v>
      </c>
      <c r="G132" s="5">
        <v>154767424529</v>
      </c>
      <c r="K132" s="5">
        <v>406749918863</v>
      </c>
      <c r="L132" s="5">
        <v>431258248331</v>
      </c>
      <c r="M132" s="5">
        <v>304607144834</v>
      </c>
      <c r="N132" s="5">
        <v>297286790832</v>
      </c>
      <c r="O132" s="5">
        <v>168586087350</v>
      </c>
      <c r="P132" s="5">
        <v>93929291042</v>
      </c>
      <c r="Q132" s="5">
        <v>53146215483</v>
      </c>
      <c r="R132" s="5">
        <v>59778724655</v>
      </c>
      <c r="S132" s="5">
        <v>38690312981</v>
      </c>
      <c r="T132" s="5">
        <v>17488698180</v>
      </c>
      <c r="U132" s="5">
        <v>21690934508</v>
      </c>
      <c r="V132" s="5">
        <v>20291236894</v>
      </c>
      <c r="W132" s="5">
        <v>20496967788</v>
      </c>
      <c r="X132" s="5">
        <v>16160208333</v>
      </c>
      <c r="Y132" s="5">
        <v>11248866343</v>
      </c>
      <c r="Z132" s="5">
        <v>13484586549</v>
      </c>
    </row>
    <row r="133" spans="3:26" ht="15.5" x14ac:dyDescent="0.35">
      <c r="C133" t="s">
        <v>1410</v>
      </c>
      <c r="E133" s="5">
        <v>325121250803</v>
      </c>
      <c r="F133" s="5">
        <v>-83091146271</v>
      </c>
      <c r="G133" s="5">
        <v>-242030104532</v>
      </c>
      <c r="K133" s="5">
        <v>-387896852705</v>
      </c>
      <c r="L133" s="5">
        <v>-426127426039</v>
      </c>
      <c r="M133" s="5">
        <v>-392707329399</v>
      </c>
      <c r="N133" s="5">
        <v>-298410083191</v>
      </c>
      <c r="O133" s="5">
        <v>-174609949583</v>
      </c>
      <c r="P133" s="5">
        <v>-108929680285</v>
      </c>
      <c r="Q133" s="5">
        <v>-132422333266</v>
      </c>
      <c r="R133" s="5">
        <v>-87486003458</v>
      </c>
      <c r="S133" s="5">
        <v>-81350154028</v>
      </c>
      <c r="T133" s="5">
        <v>-57819435977</v>
      </c>
      <c r="U133" s="5">
        <v>-49576127522</v>
      </c>
      <c r="V133" s="5">
        <v>-16610808673</v>
      </c>
      <c r="W133" s="5">
        <v>-19656481053</v>
      </c>
      <c r="X133" s="5">
        <v>-21260923942</v>
      </c>
      <c r="Y133" s="5">
        <v>-20271518867</v>
      </c>
      <c r="Z133" s="5">
        <v>-10945337223</v>
      </c>
    </row>
    <row r="134" spans="3:26" ht="15.5" x14ac:dyDescent="0.35">
      <c r="C134" t="s">
        <v>1411</v>
      </c>
      <c r="E134" s="5">
        <v>300280690450</v>
      </c>
      <c r="F134" s="5">
        <v>-108201386528</v>
      </c>
      <c r="G134" s="5">
        <v>-192079303922</v>
      </c>
      <c r="K134" s="5">
        <v>-433326242708</v>
      </c>
      <c r="L134" s="5">
        <v>-533199223927</v>
      </c>
      <c r="M134" s="5">
        <v>-293117456543</v>
      </c>
      <c r="N134" s="5">
        <v>-254645977039</v>
      </c>
      <c r="O134" s="5">
        <v>-251679399268</v>
      </c>
      <c r="P134" s="5">
        <v>-166301356958</v>
      </c>
      <c r="Q134" s="5">
        <v>-151128257314</v>
      </c>
      <c r="R134" s="5">
        <v>-121270925556</v>
      </c>
      <c r="S134" s="5">
        <v>-134255385385</v>
      </c>
      <c r="T134" s="5">
        <v>-110325187957</v>
      </c>
      <c r="U134" s="5">
        <v>-80211119314</v>
      </c>
      <c r="V134" s="5">
        <v>-67785061334</v>
      </c>
      <c r="W134" s="5">
        <v>-57349874988</v>
      </c>
      <c r="X134" s="5">
        <v>-63926646122</v>
      </c>
      <c r="Y134" s="5">
        <v>-33794316064</v>
      </c>
      <c r="Z134" s="5">
        <v>-26551428601</v>
      </c>
    </row>
    <row r="135" spans="3:26" ht="15.5" x14ac:dyDescent="0.35">
      <c r="C135" t="s">
        <v>1412</v>
      </c>
      <c r="E135" s="5">
        <v>72966810462</v>
      </c>
      <c r="F135" s="5">
        <v>-21576409736</v>
      </c>
      <c r="G135" s="5">
        <v>-51390400726</v>
      </c>
      <c r="K135" s="5">
        <v>-101669825552</v>
      </c>
      <c r="L135" s="5">
        <v>-119702503038</v>
      </c>
      <c r="M135" s="5">
        <v>-94934369767</v>
      </c>
      <c r="N135" s="5">
        <v>-63757492299</v>
      </c>
      <c r="O135" s="5">
        <v>-54443429726</v>
      </c>
      <c r="P135" s="5">
        <v>-42035070934</v>
      </c>
      <c r="Q135" s="5">
        <v>-67842035088</v>
      </c>
      <c r="R135" s="5">
        <v>-75299185880</v>
      </c>
      <c r="S135" s="5">
        <v>-86556620149</v>
      </c>
      <c r="T135" s="5">
        <v>-95489836970</v>
      </c>
      <c r="U135" s="5">
        <v>-95182779043</v>
      </c>
      <c r="V135" s="5">
        <v>-90198675482</v>
      </c>
      <c r="W135" s="5">
        <v>-69154368520</v>
      </c>
      <c r="X135" s="5">
        <v>-48360425647</v>
      </c>
      <c r="Y135" s="5">
        <v>-33923567173</v>
      </c>
      <c r="Z135" s="5">
        <v>-20369104885</v>
      </c>
    </row>
    <row r="136" spans="3:26" ht="15.5" x14ac:dyDescent="0.35">
      <c r="C136" t="s">
        <v>607</v>
      </c>
      <c r="E136" s="5">
        <v>81851416957</v>
      </c>
      <c r="F136" s="5">
        <v>-28589048709</v>
      </c>
      <c r="G136" s="5">
        <v>-53262368248</v>
      </c>
      <c r="K136" s="5">
        <v>-121266499686</v>
      </c>
      <c r="L136" s="5">
        <v>-121729520130</v>
      </c>
      <c r="M136" s="5">
        <v>-107322402596</v>
      </c>
      <c r="N136" s="5">
        <v>-99021019731</v>
      </c>
      <c r="O136" s="5">
        <v>-92328265333</v>
      </c>
      <c r="P136" s="5">
        <v>-74916937052</v>
      </c>
      <c r="Q136" s="5">
        <v>-59649072911</v>
      </c>
      <c r="R136" s="5">
        <v>-61015906523</v>
      </c>
      <c r="S136" s="5">
        <v>-53059178736</v>
      </c>
      <c r="T136" s="5">
        <v>-45849912017</v>
      </c>
      <c r="U136" s="5">
        <v>-35363983511</v>
      </c>
      <c r="V136" s="5">
        <v>-25706708788</v>
      </c>
      <c r="W136" s="5">
        <v>-21533319893</v>
      </c>
      <c r="X136" s="5">
        <v>-17440225777</v>
      </c>
      <c r="Y136" s="5">
        <v>-14377925049</v>
      </c>
      <c r="Z136" s="5">
        <v>-12975777268</v>
      </c>
    </row>
    <row r="137" spans="3:26" ht="15.5" x14ac:dyDescent="0.35">
      <c r="C137" t="s">
        <v>579</v>
      </c>
      <c r="K137" s="5">
        <v>-573978648</v>
      </c>
      <c r="L137" s="5">
        <v>-811476523</v>
      </c>
      <c r="M137" s="5">
        <v>-795434732</v>
      </c>
      <c r="N137" s="5">
        <v>-20316099</v>
      </c>
      <c r="O137" s="5">
        <v>-36676980</v>
      </c>
      <c r="P137" s="5">
        <v>-798162815</v>
      </c>
      <c r="Q137" s="5">
        <v>-2162275252</v>
      </c>
      <c r="R137" s="5">
        <v>-3483761999</v>
      </c>
      <c r="S137" s="5">
        <v>-4682991315</v>
      </c>
      <c r="T137" s="5">
        <v>-3965746434</v>
      </c>
      <c r="U137" s="5">
        <v>-2239361248</v>
      </c>
      <c r="V137" s="5">
        <v>-1558471376</v>
      </c>
      <c r="W137" s="5">
        <v>-567376412</v>
      </c>
      <c r="X137" s="5">
        <v>-209459491</v>
      </c>
      <c r="Y137" s="5">
        <v>-289897367</v>
      </c>
      <c r="Z137" s="5">
        <v>-83784726</v>
      </c>
    </row>
    <row r="138" spans="3:26" ht="15.5" x14ac:dyDescent="0.35">
      <c r="C138" t="s">
        <v>642</v>
      </c>
      <c r="M138" s="5">
        <v>-37276521736</v>
      </c>
      <c r="P138" s="5">
        <v>1021245102</v>
      </c>
      <c r="Q138" s="5">
        <v>-410815280</v>
      </c>
      <c r="R138" s="5">
        <v>-1161327777</v>
      </c>
      <c r="S138" s="5">
        <v>-943657544</v>
      </c>
      <c r="T138" s="5">
        <v>-3965211213</v>
      </c>
      <c r="U138" s="5">
        <v>-800355716</v>
      </c>
      <c r="V138" s="5">
        <v>794983652</v>
      </c>
      <c r="W138" s="5">
        <v>-187436887</v>
      </c>
      <c r="X138" s="5">
        <v>-346247841</v>
      </c>
      <c r="Y138" s="5">
        <v>1235423849</v>
      </c>
      <c r="Z138" s="5">
        <v>-544024843</v>
      </c>
    </row>
    <row r="139" spans="3:26" ht="15.5" x14ac:dyDescent="0.35">
      <c r="C139" t="s">
        <v>159</v>
      </c>
      <c r="K139" s="5">
        <v>30000000000</v>
      </c>
      <c r="L139" s="5">
        <v>73000000000</v>
      </c>
      <c r="M139" s="5">
        <v>22797234654</v>
      </c>
      <c r="N139" s="5">
        <v>-3681650261</v>
      </c>
      <c r="P139" s="5">
        <v>97000000000</v>
      </c>
      <c r="Q139" s="5">
        <v>49181284217</v>
      </c>
      <c r="R139" s="5">
        <v>-1625496829</v>
      </c>
      <c r="S139" s="5">
        <v>46999704881</v>
      </c>
      <c r="U139" s="5">
        <v>-3253944680</v>
      </c>
      <c r="V139" s="5">
        <v>-2930973150</v>
      </c>
      <c r="W139" s="5">
        <v>-2374703046</v>
      </c>
      <c r="X139" s="5">
        <v>-3449469182</v>
      </c>
      <c r="Z139" s="5">
        <v>14839901825</v>
      </c>
    </row>
    <row r="140" spans="3:26" ht="15.5" x14ac:dyDescent="0.35">
      <c r="C140" t="s">
        <v>160</v>
      </c>
      <c r="D140" s="5">
        <v>24779749825</v>
      </c>
      <c r="E140" s="5">
        <v>13889922338</v>
      </c>
      <c r="F140" s="5">
        <v>41588493797</v>
      </c>
      <c r="G140" s="5">
        <v>-26198604938</v>
      </c>
      <c r="I140" s="5">
        <v>25409586976</v>
      </c>
      <c r="J140" s="5">
        <v>-10762022100</v>
      </c>
      <c r="K140" s="5">
        <v>-51268279596</v>
      </c>
      <c r="L140" s="5">
        <v>10669838261</v>
      </c>
      <c r="M140" s="5">
        <v>-57242009159</v>
      </c>
      <c r="N140" s="5">
        <v>-1603394707</v>
      </c>
      <c r="O140" s="5">
        <v>54190104334</v>
      </c>
      <c r="P140" s="5">
        <v>-45489522663</v>
      </c>
      <c r="Q140" s="5">
        <v>16943550913</v>
      </c>
      <c r="R140" s="5">
        <v>-7796384908</v>
      </c>
      <c r="S140" s="5">
        <v>-1405886220</v>
      </c>
      <c r="T140" s="5">
        <v>12129343939</v>
      </c>
      <c r="U140" s="5">
        <v>-18984891875</v>
      </c>
      <c r="V140" s="5">
        <v>-12670990839</v>
      </c>
      <c r="W140" s="5">
        <v>-6682205564</v>
      </c>
      <c r="X140" s="5">
        <v>2159683681</v>
      </c>
      <c r="Y140" s="5">
        <v>-14547090840</v>
      </c>
      <c r="Z140" s="5">
        <v>-25798453376</v>
      </c>
    </row>
    <row r="141" spans="3:26" ht="15.5" x14ac:dyDescent="0.35">
      <c r="C141" t="s">
        <v>1383</v>
      </c>
      <c r="E141" s="5">
        <v>-8716669080</v>
      </c>
      <c r="F141" s="5">
        <v>2850905492</v>
      </c>
      <c r="G141" s="5">
        <v>5865763588</v>
      </c>
      <c r="K141" s="5">
        <v>8883396873</v>
      </c>
      <c r="L141" s="5">
        <v>7952220617</v>
      </c>
      <c r="M141" s="5">
        <v>6635359668</v>
      </c>
      <c r="N141" s="5">
        <v>6378602419</v>
      </c>
      <c r="O141" s="5">
        <v>10077837744</v>
      </c>
      <c r="P141" s="5">
        <v>6546825017</v>
      </c>
      <c r="Q141" s="5">
        <v>2909719965</v>
      </c>
      <c r="R141" s="5">
        <v>7333644192</v>
      </c>
      <c r="S141" s="5">
        <v>7277515282</v>
      </c>
      <c r="T141" s="5">
        <v>5739854250</v>
      </c>
      <c r="U141" s="5">
        <v>5208402661</v>
      </c>
      <c r="V141" s="5">
        <v>3884320040</v>
      </c>
      <c r="W141" s="5">
        <v>3797059619</v>
      </c>
      <c r="X141" s="5">
        <v>3816284147</v>
      </c>
      <c r="Y141" s="5">
        <v>4337521409</v>
      </c>
      <c r="Z141" s="5">
        <v>2376671572</v>
      </c>
    </row>
    <row r="142" spans="3:26" ht="15.5" x14ac:dyDescent="0.35">
      <c r="C142" t="s">
        <v>161</v>
      </c>
      <c r="D142" s="5">
        <v>-752300</v>
      </c>
      <c r="E142" s="5">
        <v>-34462830</v>
      </c>
      <c r="F142" s="5">
        <v>-16500000</v>
      </c>
      <c r="G142" s="5">
        <v>-122282150</v>
      </c>
      <c r="I142" s="5">
        <v>-1292391800</v>
      </c>
      <c r="J142" s="5">
        <v>-129992900</v>
      </c>
      <c r="K142" s="5">
        <v>-277220254</v>
      </c>
      <c r="L142" s="5">
        <v>-867823001</v>
      </c>
      <c r="M142" s="5">
        <v>-1075428880</v>
      </c>
      <c r="N142" s="5">
        <v>-4382457205</v>
      </c>
      <c r="O142" s="5">
        <v>-352638995</v>
      </c>
      <c r="P142" s="5">
        <v>-47230000</v>
      </c>
      <c r="Q142" s="5">
        <v>-234889606</v>
      </c>
      <c r="R142" s="5">
        <v>-10587887830</v>
      </c>
      <c r="S142" s="5">
        <v>-7995407945</v>
      </c>
      <c r="T142" s="5">
        <v>-2239166050</v>
      </c>
      <c r="U142" s="5">
        <v>-3186235436</v>
      </c>
      <c r="V142" s="5">
        <v>-1845351220</v>
      </c>
      <c r="W142" s="5">
        <v>-3324050818</v>
      </c>
      <c r="X142" s="5">
        <v>-1417452287</v>
      </c>
      <c r="Y142" s="5">
        <v>-1623797420</v>
      </c>
      <c r="Z142" s="5">
        <v>-1331330590</v>
      </c>
    </row>
    <row r="143" spans="3:26" ht="15.5" x14ac:dyDescent="0.35">
      <c r="C143" t="s">
        <v>352</v>
      </c>
      <c r="E143" s="5">
        <v>404318870</v>
      </c>
      <c r="F143" s="5">
        <v>16000000</v>
      </c>
      <c r="I143" s="5">
        <v>420318870</v>
      </c>
      <c r="J143" s="5">
        <v>875294877</v>
      </c>
      <c r="K143" s="5">
        <v>12719430000</v>
      </c>
      <c r="L143" s="5">
        <v>424152222</v>
      </c>
      <c r="M143" s="5">
        <v>13196700000</v>
      </c>
      <c r="N143" s="5">
        <v>36000000</v>
      </c>
      <c r="O143" s="5">
        <v>1636825996</v>
      </c>
      <c r="P143" s="5">
        <v>616200000</v>
      </c>
      <c r="Q143" s="5">
        <v>260000000</v>
      </c>
      <c r="T143" s="5">
        <v>387000000</v>
      </c>
      <c r="U143" s="5">
        <v>786368597</v>
      </c>
      <c r="V143" s="5">
        <v>701000000</v>
      </c>
      <c r="W143" s="5">
        <v>303250000</v>
      </c>
      <c r="X143" s="5">
        <v>152100000</v>
      </c>
      <c r="Y143" s="5">
        <v>943815000</v>
      </c>
      <c r="Z143" s="5">
        <v>263200000</v>
      </c>
    </row>
    <row r="144" spans="3:26" ht="15.5" x14ac:dyDescent="0.35">
      <c r="C144" t="s">
        <v>734</v>
      </c>
      <c r="N144" s="5">
        <v>3896956117</v>
      </c>
    </row>
    <row r="145" spans="3:26" ht="15.5" x14ac:dyDescent="0.35">
      <c r="C145" t="s">
        <v>1413</v>
      </c>
      <c r="E145" s="5">
        <v>25530300844</v>
      </c>
      <c r="F145" s="5">
        <v>249786355</v>
      </c>
      <c r="G145" s="5">
        <v>501572707</v>
      </c>
      <c r="I145" s="5">
        <v>26281659906</v>
      </c>
      <c r="K145" s="5">
        <v>2733133262</v>
      </c>
      <c r="L145" s="5">
        <v>1842358920</v>
      </c>
    </row>
    <row r="146" spans="3:26" ht="15.5" x14ac:dyDescent="0.35">
      <c r="C146" t="s">
        <v>1414</v>
      </c>
      <c r="E146" s="5">
        <v>13958014838</v>
      </c>
      <c r="F146" s="5">
        <v>4504380409</v>
      </c>
      <c r="G146" s="5">
        <v>-18462395247</v>
      </c>
      <c r="J146" s="5">
        <v>-11507324077</v>
      </c>
      <c r="K146" s="5">
        <v>-18034592170</v>
      </c>
      <c r="L146" s="5">
        <v>-720664291</v>
      </c>
      <c r="M146" s="5">
        <v>-11686700317</v>
      </c>
      <c r="N146" s="5">
        <v>-265978868</v>
      </c>
      <c r="O146" s="5">
        <v>8434213710</v>
      </c>
      <c r="P146" s="5">
        <v>8211658586</v>
      </c>
      <c r="Q146" s="5">
        <v>12779711390</v>
      </c>
      <c r="R146" s="5">
        <v>898311286</v>
      </c>
      <c r="S146" s="5">
        <v>194487688</v>
      </c>
      <c r="T146" s="5">
        <v>2949339036</v>
      </c>
      <c r="U146" s="5">
        <v>-5213571684</v>
      </c>
      <c r="V146" s="5">
        <v>109010117</v>
      </c>
      <c r="W146" s="5">
        <v>552798345</v>
      </c>
      <c r="X146" s="5">
        <v>-2330360823</v>
      </c>
      <c r="Y146" s="5">
        <v>69338050</v>
      </c>
      <c r="Z146" s="5">
        <v>-133213173</v>
      </c>
    </row>
    <row r="147" spans="3:26" ht="15.5" x14ac:dyDescent="0.35">
      <c r="C147" t="s">
        <v>1415</v>
      </c>
      <c r="D147" s="5">
        <v>24780502125</v>
      </c>
      <c r="E147" s="5">
        <v>-155783958526</v>
      </c>
      <c r="F147" s="5">
        <v>107090870245</v>
      </c>
      <c r="G147" s="5">
        <v>48693088281</v>
      </c>
      <c r="K147" s="5">
        <v>217294807638</v>
      </c>
      <c r="L147" s="5">
        <v>236523577605</v>
      </c>
      <c r="M147" s="5">
        <v>149506333693</v>
      </c>
      <c r="N147" s="5">
        <v>169212861475</v>
      </c>
      <c r="O147" s="5">
        <v>169906941080</v>
      </c>
      <c r="P147" s="5">
        <v>171314985456</v>
      </c>
      <c r="Q147" s="5">
        <v>23606897849</v>
      </c>
      <c r="R147" s="5">
        <v>26280575912</v>
      </c>
      <c r="S147" s="5">
        <v>84519215108</v>
      </c>
      <c r="T147" s="5">
        <v>24739627426</v>
      </c>
      <c r="U147" s="5">
        <v>19971018708</v>
      </c>
      <c r="V147" s="5">
        <v>25327219510</v>
      </c>
      <c r="W147" s="5">
        <v>24123815093</v>
      </c>
      <c r="X147" s="5">
        <v>44762403146</v>
      </c>
      <c r="Y147" s="5">
        <v>41100951427</v>
      </c>
      <c r="Z147" s="5">
        <v>15709509703</v>
      </c>
    </row>
    <row r="148" spans="3:26" ht="15.5" x14ac:dyDescent="0.35">
      <c r="C148" t="s">
        <v>1416</v>
      </c>
      <c r="E148" s="5">
        <v>138532378222</v>
      </c>
      <c r="F148" s="5">
        <v>-73106948704</v>
      </c>
      <c r="G148" s="5">
        <v>-62674352117</v>
      </c>
      <c r="K148" s="5">
        <v>-274587234945</v>
      </c>
      <c r="L148" s="5">
        <v>-234483983811</v>
      </c>
      <c r="M148" s="5">
        <v>-213818273323</v>
      </c>
      <c r="N148" s="5">
        <v>-176479378645</v>
      </c>
      <c r="O148" s="5">
        <v>-135513075201</v>
      </c>
      <c r="P148" s="5">
        <v>-232131961722</v>
      </c>
      <c r="Q148" s="5">
        <v>-22377888685</v>
      </c>
      <c r="R148" s="5">
        <v>-31721028468</v>
      </c>
      <c r="S148" s="5">
        <v>-85401696353</v>
      </c>
      <c r="T148" s="5">
        <v>-19447310723</v>
      </c>
      <c r="U148" s="5">
        <v>-36550874721</v>
      </c>
      <c r="V148" s="5">
        <v>-40847189286</v>
      </c>
      <c r="W148" s="5">
        <v>-32135077803</v>
      </c>
      <c r="X148" s="5">
        <v>-42823290502</v>
      </c>
      <c r="Y148" s="5">
        <v>-59374919306</v>
      </c>
      <c r="Z148" s="5">
        <v>-42683290888</v>
      </c>
    </row>
    <row r="149" spans="3:26" ht="15.5" x14ac:dyDescent="0.35">
      <c r="C149" t="s">
        <v>170</v>
      </c>
      <c r="K149" s="5">
        <v>30000000000</v>
      </c>
      <c r="L149" s="5">
        <v>73000000000</v>
      </c>
      <c r="M149" s="5">
        <v>22797234654</v>
      </c>
      <c r="N149" s="5">
        <v>-3681650261</v>
      </c>
      <c r="P149" s="5">
        <v>97000000000</v>
      </c>
      <c r="Q149" s="5">
        <v>49181284217</v>
      </c>
      <c r="R149" s="5">
        <v>-1625496829</v>
      </c>
      <c r="S149" s="5">
        <v>46999704881</v>
      </c>
      <c r="U149" s="5">
        <v>-3253944680</v>
      </c>
      <c r="V149" s="5">
        <v>-2930973150</v>
      </c>
      <c r="W149" s="5">
        <v>-2374703046</v>
      </c>
      <c r="X149" s="5">
        <v>-3449469182</v>
      </c>
      <c r="Z149" s="5">
        <v>14839901825</v>
      </c>
    </row>
    <row r="150" spans="3:26" ht="15.5" x14ac:dyDescent="0.35">
      <c r="C150" t="s">
        <v>1417</v>
      </c>
      <c r="Z150" s="5">
        <v>14840000000</v>
      </c>
    </row>
    <row r="151" spans="3:26" ht="15.5" x14ac:dyDescent="0.35">
      <c r="C151" t="s">
        <v>1418</v>
      </c>
      <c r="L151" s="5">
        <v>98000000000</v>
      </c>
    </row>
    <row r="152" spans="3:26" ht="15.5" x14ac:dyDescent="0.35">
      <c r="C152" t="s">
        <v>1419</v>
      </c>
      <c r="P152" s="5">
        <v>97000000000</v>
      </c>
      <c r="Q152" s="5">
        <v>50000000000</v>
      </c>
    </row>
    <row r="153" spans="3:26" ht="15.5" x14ac:dyDescent="0.35">
      <c r="C153" t="s">
        <v>1420</v>
      </c>
      <c r="K153" s="5">
        <v>30000000000</v>
      </c>
    </row>
    <row r="154" spans="3:26" ht="15.5" x14ac:dyDescent="0.35">
      <c r="C154" t="s">
        <v>1421</v>
      </c>
      <c r="L154" s="5">
        <v>-25000000000</v>
      </c>
      <c r="M154" s="5">
        <v>25000000000</v>
      </c>
    </row>
    <row r="155" spans="3:26" ht="15.5" x14ac:dyDescent="0.35">
      <c r="C155" t="s">
        <v>1422</v>
      </c>
      <c r="M155" s="5">
        <v>-2480829156</v>
      </c>
      <c r="N155" s="5">
        <v>-3963006220</v>
      </c>
    </row>
    <row r="156" spans="3:26" ht="15.5" x14ac:dyDescent="0.35">
      <c r="C156" t="s">
        <v>1423</v>
      </c>
      <c r="M156" s="5">
        <v>278063810</v>
      </c>
      <c r="N156" s="5">
        <v>281355959</v>
      </c>
    </row>
    <row r="157" spans="3:26" ht="15.5" x14ac:dyDescent="0.35">
      <c r="C157" t="s">
        <v>1424</v>
      </c>
      <c r="Q157" s="5">
        <v>-818715783</v>
      </c>
      <c r="S157" s="5">
        <v>-3250295119</v>
      </c>
      <c r="U157" s="5">
        <v>-3253944680</v>
      </c>
      <c r="V157" s="5">
        <v>-2930973150</v>
      </c>
      <c r="W157" s="5">
        <v>-2374703046</v>
      </c>
      <c r="X157" s="5">
        <v>-3449469182</v>
      </c>
      <c r="Z157" s="5">
        <v>-98175</v>
      </c>
    </row>
    <row r="158" spans="3:26" ht="15.5" x14ac:dyDescent="0.35">
      <c r="C158" t="s">
        <v>187</v>
      </c>
      <c r="D158" s="5">
        <v>7941673811</v>
      </c>
      <c r="E158" s="5">
        <v>1136352952</v>
      </c>
      <c r="F158" s="5">
        <v>407568987</v>
      </c>
      <c r="G158" s="5">
        <v>911831554</v>
      </c>
      <c r="I158" s="5">
        <v>2331562503</v>
      </c>
      <c r="J158" s="5">
        <v>775325664</v>
      </c>
      <c r="K158" s="5">
        <v>-199320229</v>
      </c>
      <c r="L158" s="5">
        <v>7481859796</v>
      </c>
      <c r="M158" s="5">
        <v>-7895658034</v>
      </c>
      <c r="N158" s="5">
        <v>8738266496</v>
      </c>
      <c r="O158" s="5">
        <v>-4857890665</v>
      </c>
      <c r="P158" s="5">
        <v>8247495567</v>
      </c>
      <c r="Q158" s="5">
        <v>15121563908</v>
      </c>
      <c r="R158" s="5">
        <v>-50831045293</v>
      </c>
      <c r="S158" s="5">
        <v>41900080464</v>
      </c>
      <c r="T158" s="5">
        <v>-1367747191</v>
      </c>
      <c r="U158" s="5">
        <v>-2176027030</v>
      </c>
      <c r="V158" s="5">
        <v>4397128270</v>
      </c>
      <c r="W158" s="5">
        <v>-333711592</v>
      </c>
      <c r="X158" s="5">
        <v>-1370084592</v>
      </c>
      <c r="Y158" s="5">
        <v>-3068853763</v>
      </c>
      <c r="Z158" s="5">
        <v>1897211145</v>
      </c>
    </row>
    <row r="159" spans="3:26" ht="15.5" x14ac:dyDescent="0.35">
      <c r="C159" t="s">
        <v>188</v>
      </c>
      <c r="D159" s="5">
        <v>15905550477</v>
      </c>
      <c r="I159" s="5">
        <v>13573987974</v>
      </c>
      <c r="J159" s="5">
        <v>12798662310</v>
      </c>
      <c r="K159" s="5">
        <v>12997982539</v>
      </c>
      <c r="L159" s="5">
        <v>5516122743</v>
      </c>
      <c r="M159" s="5">
        <v>13411780777</v>
      </c>
      <c r="N159" s="5">
        <v>4673514281</v>
      </c>
      <c r="O159" s="5">
        <v>9531404946</v>
      </c>
      <c r="P159" s="5">
        <v>69097069379</v>
      </c>
      <c r="Q159" s="5">
        <v>53975505471</v>
      </c>
      <c r="R159" s="5">
        <v>104806550764</v>
      </c>
      <c r="S159" s="5">
        <v>62906470300</v>
      </c>
      <c r="T159" s="5">
        <v>6093642616</v>
      </c>
      <c r="U159" s="5">
        <v>8269669646</v>
      </c>
      <c r="V159" s="5">
        <v>3872541376</v>
      </c>
      <c r="W159" s="5">
        <v>4206252968</v>
      </c>
      <c r="X159" s="5">
        <v>5576337560</v>
      </c>
      <c r="Y159" s="5">
        <v>8645191323</v>
      </c>
      <c r="Z159" s="5">
        <v>6747980178</v>
      </c>
    </row>
    <row r="160" spans="3:26" ht="15.5" x14ac:dyDescent="0.35">
      <c r="C160" t="s">
        <v>189</v>
      </c>
      <c r="D160" s="5">
        <v>23847224288</v>
      </c>
      <c r="E160" s="5">
        <v>1136352952</v>
      </c>
      <c r="F160" s="5">
        <v>407568987</v>
      </c>
      <c r="G160" s="5">
        <v>911831554</v>
      </c>
      <c r="I160" s="5">
        <v>15905550477</v>
      </c>
      <c r="J160" s="5">
        <v>13573987974</v>
      </c>
      <c r="K160" s="5">
        <v>12798662310</v>
      </c>
      <c r="L160" s="5">
        <v>12997982539</v>
      </c>
      <c r="M160" s="5">
        <v>5516122743</v>
      </c>
      <c r="N160" s="5">
        <v>13411780777</v>
      </c>
      <c r="O160" s="5">
        <v>4673514281</v>
      </c>
      <c r="P160" s="5">
        <v>77344564946</v>
      </c>
      <c r="Q160" s="5">
        <v>69097069379</v>
      </c>
      <c r="R160" s="5">
        <v>53975505471</v>
      </c>
      <c r="S160" s="5">
        <v>104806550764</v>
      </c>
      <c r="T160" s="5">
        <v>4725895425</v>
      </c>
      <c r="U160" s="5">
        <v>6093642616</v>
      </c>
      <c r="V160" s="5">
        <v>8269669646</v>
      </c>
      <c r="W160" s="5">
        <v>3872541376</v>
      </c>
      <c r="X160" s="5">
        <v>4206252968</v>
      </c>
      <c r="Y160" s="5">
        <v>5576337560</v>
      </c>
      <c r="Z160" s="5">
        <v>8645191323</v>
      </c>
    </row>
    <row r="162" spans="2:26" ht="15.5" x14ac:dyDescent="0.35">
      <c r="B162" t="s">
        <v>190</v>
      </c>
      <c r="C162" t="s">
        <v>11</v>
      </c>
      <c r="D162" s="5">
        <v>4900000000</v>
      </c>
      <c r="E162" s="5">
        <v>4900000000</v>
      </c>
      <c r="F162" s="5">
        <v>4900000000</v>
      </c>
      <c r="G162" s="5">
        <v>4900000000</v>
      </c>
      <c r="I162" s="5">
        <v>4900000000</v>
      </c>
      <c r="J162" s="5">
        <v>4900000000</v>
      </c>
      <c r="K162" s="5">
        <v>4900000000</v>
      </c>
      <c r="L162" s="5">
        <v>4900000000</v>
      </c>
      <c r="M162" s="5">
        <v>2940000000</v>
      </c>
      <c r="N162" s="5">
        <v>2940000000</v>
      </c>
      <c r="O162" s="5">
        <v>2940000000</v>
      </c>
      <c r="P162" s="5">
        <v>2940000000</v>
      </c>
      <c r="Q162" s="5">
        <v>840000000</v>
      </c>
      <c r="R162" s="5">
        <v>840000000</v>
      </c>
      <c r="S162" s="5">
        <v>840000000</v>
      </c>
      <c r="T162" s="5">
        <v>500000000</v>
      </c>
      <c r="U162" s="5">
        <v>500000000</v>
      </c>
      <c r="V162" s="5">
        <v>500000000</v>
      </c>
      <c r="W162" s="5">
        <v>500000000</v>
      </c>
      <c r="X162" s="5">
        <v>500000000</v>
      </c>
      <c r="Y162" s="5">
        <v>500000000</v>
      </c>
      <c r="Z162" s="5">
        <v>500000000</v>
      </c>
    </row>
    <row r="163" spans="2:26" ht="15.5" x14ac:dyDescent="0.35">
      <c r="C163" t="s">
        <v>191</v>
      </c>
      <c r="D163" s="6">
        <v>0.37</v>
      </c>
      <c r="E163" s="6">
        <v>-4.68</v>
      </c>
      <c r="F163" s="6">
        <v>0.77</v>
      </c>
      <c r="G163" s="6">
        <v>-0.91</v>
      </c>
    </row>
    <row r="164" spans="2:26" ht="15.5" x14ac:dyDescent="0.35">
      <c r="C164" t="s">
        <v>192</v>
      </c>
      <c r="D164" s="6">
        <v>294.58999999999997</v>
      </c>
      <c r="E164" s="5">
        <v>-25</v>
      </c>
      <c r="F164" s="6">
        <v>106.49</v>
      </c>
      <c r="G164" s="6">
        <v>-73.63</v>
      </c>
    </row>
    <row r="165" spans="2:26" ht="15.5" x14ac:dyDescent="0.35">
      <c r="C165" t="s">
        <v>59</v>
      </c>
      <c r="D165" s="6">
        <v>2.61</v>
      </c>
      <c r="E165" s="6">
        <v>0.91</v>
      </c>
      <c r="F165" s="6">
        <v>5.84</v>
      </c>
      <c r="G165" s="6">
        <v>-5.38</v>
      </c>
    </row>
    <row r="166" spans="2:26" ht="15.5" x14ac:dyDescent="0.35">
      <c r="C166" t="s">
        <v>193</v>
      </c>
      <c r="D166" s="5">
        <v>1360000000</v>
      </c>
      <c r="E166" s="5">
        <v>-25180000000</v>
      </c>
      <c r="F166" s="5">
        <v>1620000000</v>
      </c>
      <c r="G166" s="5">
        <v>-4290000000</v>
      </c>
    </row>
    <row r="167" spans="2:26" ht="15.5" x14ac:dyDescent="0.35">
      <c r="C167" t="s">
        <v>194</v>
      </c>
      <c r="D167" s="6">
        <v>2.0999999999999999E-3</v>
      </c>
      <c r="E167" s="6">
        <v>-2.5699999999999997E-2</v>
      </c>
      <c r="F167" s="6">
        <v>3.2000000000000002E-3</v>
      </c>
      <c r="G167" s="6">
        <v>-3.8E-3</v>
      </c>
    </row>
    <row r="168" spans="2:26" ht="15.5" x14ac:dyDescent="0.35">
      <c r="C168" t="s">
        <v>195</v>
      </c>
      <c r="D168" s="6">
        <v>1.0500000000000001E-2</v>
      </c>
      <c r="E168" s="6">
        <v>-0.13439999999999999</v>
      </c>
      <c r="F168" s="6">
        <v>1.7500000000000002E-2</v>
      </c>
      <c r="G168" s="6">
        <v>-2.1099999999999997E-2</v>
      </c>
    </row>
    <row r="169" spans="2:26" ht="15.5" x14ac:dyDescent="0.35">
      <c r="C169" t="s">
        <v>196</v>
      </c>
      <c r="D169" s="6">
        <v>1.5E-3</v>
      </c>
      <c r="E169" s="6">
        <v>-2.4700000000000003E-2</v>
      </c>
      <c r="F169" s="6">
        <v>8.0000000000000004E-4</v>
      </c>
      <c r="G169" s="6">
        <v>-4.0999999999999995E-3</v>
      </c>
    </row>
    <row r="170" spans="2:26" ht="15.5" x14ac:dyDescent="0.35">
      <c r="C170" t="s">
        <v>197</v>
      </c>
    </row>
    <row r="171" spans="2:26" ht="15.5" x14ac:dyDescent="0.35">
      <c r="C171" t="s">
        <v>198</v>
      </c>
      <c r="D171" s="5">
        <v>172000000000</v>
      </c>
      <c r="E171" s="5">
        <v>171000000000</v>
      </c>
      <c r="F171" s="5">
        <v>216000000000</v>
      </c>
      <c r="G171" s="5">
        <v>212000000000</v>
      </c>
    </row>
    <row r="172" spans="2:26" ht="15.5" x14ac:dyDescent="0.35">
      <c r="C172" t="s">
        <v>199</v>
      </c>
      <c r="D172" s="6">
        <v>3.1</v>
      </c>
      <c r="E172" s="6">
        <v>3.36</v>
      </c>
      <c r="F172" s="6">
        <v>1.86</v>
      </c>
      <c r="G172" s="6">
        <v>1.55</v>
      </c>
    </row>
    <row r="173" spans="2:26" ht="15.5" x14ac:dyDescent="0.35">
      <c r="C173" t="s">
        <v>200</v>
      </c>
      <c r="D173" s="6">
        <v>35.15</v>
      </c>
      <c r="E173" s="6">
        <v>34.799999999999997</v>
      </c>
      <c r="F173" s="6">
        <v>43.98</v>
      </c>
      <c r="G173" s="6">
        <v>43.34</v>
      </c>
    </row>
    <row r="174" spans="2:26" ht="15.5" x14ac:dyDescent="0.35">
      <c r="C174" t="s">
        <v>201</v>
      </c>
      <c r="D174" s="6">
        <v>3.1</v>
      </c>
      <c r="E174" s="6">
        <v>3.36</v>
      </c>
      <c r="F174" s="6">
        <v>1.86</v>
      </c>
      <c r="G174" s="6">
        <v>1.55</v>
      </c>
    </row>
    <row r="175" spans="2:26" ht="15.5" x14ac:dyDescent="0.35">
      <c r="C175" t="s">
        <v>202</v>
      </c>
      <c r="D175" s="6">
        <v>35.15</v>
      </c>
      <c r="E175" s="6">
        <v>34.799999999999997</v>
      </c>
      <c r="F175" s="6">
        <v>43.98</v>
      </c>
      <c r="G175" s="6">
        <v>43.34</v>
      </c>
    </row>
    <row r="176" spans="2:26" ht="15.5" x14ac:dyDescent="0.35">
      <c r="C176" t="s">
        <v>203</v>
      </c>
    </row>
    <row r="177" spans="3:26" ht="15.5" x14ac:dyDescent="0.35">
      <c r="C177" t="s">
        <v>204</v>
      </c>
    </row>
    <row r="178" spans="3:26" ht="15.5" x14ac:dyDescent="0.35">
      <c r="C178" t="s">
        <v>205</v>
      </c>
      <c r="D178" s="5">
        <v>172000000000</v>
      </c>
      <c r="E178" s="5">
        <v>171000000000</v>
      </c>
      <c r="F178" s="5">
        <v>216000000000</v>
      </c>
      <c r="G178" s="5">
        <v>212000000000</v>
      </c>
    </row>
    <row r="179" spans="3:26" ht="15.5" x14ac:dyDescent="0.35">
      <c r="C179" t="s">
        <v>23</v>
      </c>
    </row>
    <row r="180" spans="3:26" ht="15.5" x14ac:dyDescent="0.35">
      <c r="C180" t="s">
        <v>20</v>
      </c>
    </row>
    <row r="181" spans="3:26" ht="15.5" x14ac:dyDescent="0.35">
      <c r="C181" t="s">
        <v>206</v>
      </c>
    </row>
    <row r="182" spans="3:26" ht="15.5" x14ac:dyDescent="0.35">
      <c r="C182" t="s">
        <v>207</v>
      </c>
      <c r="D182" s="5">
        <v>-17000000000</v>
      </c>
      <c r="E182" s="5">
        <v>-13000000000</v>
      </c>
      <c r="F182" s="5">
        <v>-41000000000</v>
      </c>
      <c r="G182" s="5">
        <v>27000000000</v>
      </c>
    </row>
    <row r="183" spans="3:26" ht="15.5" x14ac:dyDescent="0.35">
      <c r="C183" t="s">
        <v>208</v>
      </c>
      <c r="D183" s="5">
        <v>0</v>
      </c>
      <c r="E183" s="5">
        <v>0</v>
      </c>
      <c r="F183" s="5">
        <v>0</v>
      </c>
      <c r="G183" s="5">
        <v>0</v>
      </c>
    </row>
    <row r="184" spans="3:26" ht="15.5" x14ac:dyDescent="0.35">
      <c r="C184" t="s">
        <v>12</v>
      </c>
      <c r="D184" s="5">
        <v>-17000000000</v>
      </c>
      <c r="E184" s="5">
        <v>-13000000000</v>
      </c>
      <c r="F184" s="5">
        <v>-41000000000</v>
      </c>
      <c r="G184" s="5">
        <v>27000000000</v>
      </c>
    </row>
    <row r="185" spans="3:26" ht="15.5" x14ac:dyDescent="0.35">
      <c r="C185" t="s">
        <v>15</v>
      </c>
      <c r="D185" s="6">
        <v>-3.44</v>
      </c>
      <c r="E185" s="6">
        <v>-2.61</v>
      </c>
      <c r="F185" s="6">
        <v>-8.41</v>
      </c>
      <c r="G185" s="6">
        <v>5.51</v>
      </c>
    </row>
    <row r="186" spans="3:26" ht="15.5" x14ac:dyDescent="0.35">
      <c r="C186" t="s">
        <v>44</v>
      </c>
      <c r="I186" s="6">
        <v>-6.23</v>
      </c>
      <c r="J186" s="6">
        <v>3.16</v>
      </c>
      <c r="K186" s="6">
        <v>1.02</v>
      </c>
      <c r="L186" s="6">
        <v>-1.52</v>
      </c>
      <c r="M186" s="6">
        <v>-6.53</v>
      </c>
      <c r="N186" s="6">
        <v>-4.93</v>
      </c>
      <c r="O186" s="6">
        <v>-39.270000000000003</v>
      </c>
      <c r="P186" s="6">
        <v>-9.09</v>
      </c>
      <c r="Q186" s="6">
        <v>-49.31</v>
      </c>
      <c r="R186" s="6">
        <v>9.76</v>
      </c>
      <c r="S186" s="6">
        <v>9.69</v>
      </c>
      <c r="T186" s="6">
        <v>44.41</v>
      </c>
      <c r="U186" s="6">
        <v>43.09</v>
      </c>
      <c r="V186" s="6">
        <v>33.1</v>
      </c>
      <c r="W186" s="6">
        <v>28.86</v>
      </c>
      <c r="X186" s="6">
        <v>18.829999999999998</v>
      </c>
      <c r="Y186" s="6">
        <v>14.55</v>
      </c>
      <c r="Z186" s="6">
        <v>5.13</v>
      </c>
    </row>
    <row r="187" spans="3:26" ht="15.5" x14ac:dyDescent="0.35">
      <c r="C187" t="s">
        <v>58</v>
      </c>
      <c r="I187" s="6">
        <v>-18.78</v>
      </c>
      <c r="J187" s="6">
        <v>27.22</v>
      </c>
      <c r="K187" s="6">
        <v>91.18</v>
      </c>
      <c r="L187" s="6">
        <v>-50.66</v>
      </c>
      <c r="M187" s="6">
        <v>-11.33</v>
      </c>
      <c r="N187" s="6">
        <v>-14.2</v>
      </c>
      <c r="O187" s="6">
        <v>-1.53</v>
      </c>
      <c r="P187" s="6">
        <v>-9.35</v>
      </c>
      <c r="Q187" s="6">
        <v>-2.8</v>
      </c>
      <c r="R187" s="6">
        <v>14.14</v>
      </c>
      <c r="S187" s="6">
        <v>16.2</v>
      </c>
      <c r="T187" s="6">
        <v>3.47</v>
      </c>
      <c r="U187" s="6">
        <v>2.5099999999999998</v>
      </c>
      <c r="V187" s="6">
        <v>3.69</v>
      </c>
      <c r="W187" s="6">
        <v>4.4400000000000004</v>
      </c>
      <c r="X187" s="6">
        <v>4.2</v>
      </c>
      <c r="Y187" s="6">
        <v>5.0199999999999996</v>
      </c>
      <c r="Z187" s="6">
        <v>10.92</v>
      </c>
    </row>
    <row r="188" spans="3:26" ht="15.5" x14ac:dyDescent="0.35">
      <c r="C188" t="s">
        <v>61</v>
      </c>
      <c r="I188" s="6">
        <v>0.69</v>
      </c>
      <c r="J188" s="6">
        <v>0.56999999999999995</v>
      </c>
      <c r="K188" s="6">
        <v>1.66</v>
      </c>
      <c r="L188" s="6">
        <v>1.55</v>
      </c>
      <c r="M188" s="6">
        <v>1.07</v>
      </c>
      <c r="N188" s="6">
        <v>1.46</v>
      </c>
      <c r="O188" s="6">
        <v>1.52</v>
      </c>
      <c r="P188" s="6">
        <v>1.7</v>
      </c>
      <c r="Q188" s="6">
        <v>0.67</v>
      </c>
      <c r="R188" s="6">
        <v>0.52</v>
      </c>
      <c r="S188" s="6">
        <v>0.52</v>
      </c>
      <c r="T188" s="6">
        <v>0.28999999999999998</v>
      </c>
      <c r="U188" s="6">
        <v>0.24</v>
      </c>
      <c r="V188" s="6">
        <v>0.33</v>
      </c>
      <c r="W188" s="6">
        <v>0.43</v>
      </c>
      <c r="X188" s="6">
        <v>0.33</v>
      </c>
      <c r="Y188" s="6">
        <v>0.44</v>
      </c>
      <c r="Z188" s="6">
        <v>0.5</v>
      </c>
    </row>
    <row r="189" spans="3:26" ht="15.5" x14ac:dyDescent="0.35">
      <c r="C189" t="s">
        <v>209</v>
      </c>
      <c r="I189" s="5">
        <v>-35060000000</v>
      </c>
      <c r="J189" s="5">
        <v>10200000000</v>
      </c>
      <c r="K189" s="5">
        <v>-9180000000</v>
      </c>
      <c r="L189" s="5">
        <v>-9840000000</v>
      </c>
      <c r="M189" s="5">
        <v>18160000000</v>
      </c>
      <c r="N189" s="5">
        <v>5660000000</v>
      </c>
      <c r="O189" s="5">
        <v>-118530000000</v>
      </c>
      <c r="P189" s="5">
        <v>-39880000000</v>
      </c>
    </row>
    <row r="190" spans="3:26" ht="15.5" x14ac:dyDescent="0.35">
      <c r="C190" t="s">
        <v>210</v>
      </c>
      <c r="I190" s="6">
        <v>-3.4200000000000001E-2</v>
      </c>
      <c r="J190" s="6">
        <v>1.4499999999999999E-2</v>
      </c>
      <c r="K190" s="6">
        <v>5.0000000000000001E-3</v>
      </c>
      <c r="L190" s="6">
        <v>-8.0000000000000002E-3</v>
      </c>
      <c r="M190" s="6">
        <v>-2.8799999999999999E-2</v>
      </c>
      <c r="N190" s="6">
        <v>-2.3700000000000002E-2</v>
      </c>
      <c r="O190" s="6">
        <v>-0.19829999999999998</v>
      </c>
      <c r="P190" s="6">
        <v>-4.2500000000000003E-2</v>
      </c>
      <c r="Q190" s="6">
        <v>-9.8699999999999996E-2</v>
      </c>
      <c r="R190" s="6">
        <v>1.8500000000000003E-2</v>
      </c>
      <c r="S190" s="6">
        <v>1.7399999999999999E-2</v>
      </c>
      <c r="T190" s="6">
        <v>6.0700000000000004E-2</v>
      </c>
      <c r="U190" s="6">
        <v>7.2700000000000001E-2</v>
      </c>
      <c r="V190" s="6">
        <v>6.5599999999999992E-2</v>
      </c>
      <c r="W190" s="6">
        <v>9.9499999999999991E-2</v>
      </c>
      <c r="X190" s="6">
        <v>7.4400000000000008E-2</v>
      </c>
      <c r="Y190" s="6">
        <v>7.22E-2</v>
      </c>
      <c r="Z190" s="6">
        <v>3.2099999999999997E-2</v>
      </c>
    </row>
    <row r="191" spans="3:26" ht="15.5" x14ac:dyDescent="0.35">
      <c r="C191" t="s">
        <v>211</v>
      </c>
      <c r="I191" s="6">
        <v>-0.1789</v>
      </c>
      <c r="J191" s="6">
        <v>6.9400000000000003E-2</v>
      </c>
      <c r="K191" s="6">
        <v>2.3099999999999999E-2</v>
      </c>
      <c r="L191" s="6">
        <v>-3.56E-2</v>
      </c>
      <c r="M191" s="6">
        <v>-0.15710000000000002</v>
      </c>
      <c r="N191" s="6">
        <v>-0.10339999999999999</v>
      </c>
      <c r="O191" s="6">
        <v>-0.7752</v>
      </c>
      <c r="P191" s="6">
        <v>-0.1013</v>
      </c>
      <c r="Q191" s="6">
        <v>-0.20649999999999999</v>
      </c>
      <c r="R191" s="6">
        <v>4.2599999999999999E-2</v>
      </c>
      <c r="S191" s="6">
        <v>4.3799999999999999E-2</v>
      </c>
      <c r="T191" s="6">
        <v>0.1802</v>
      </c>
      <c r="U191" s="6">
        <v>0.21489999999999998</v>
      </c>
      <c r="V191" s="6">
        <v>0.20019999999999999</v>
      </c>
      <c r="W191" s="6">
        <v>0.2051</v>
      </c>
      <c r="X191" s="6">
        <v>0.16079999999999997</v>
      </c>
      <c r="Y191" s="6">
        <v>0.13789999999999999</v>
      </c>
      <c r="Z191" s="6">
        <v>5.5599999999999997E-2</v>
      </c>
    </row>
    <row r="192" spans="3:26" ht="15.5" x14ac:dyDescent="0.35">
      <c r="C192" t="s">
        <v>212</v>
      </c>
      <c r="I192" s="6">
        <v>-3.8300000000000001E-2</v>
      </c>
      <c r="J192" s="6">
        <v>8.0000000000000002E-3</v>
      </c>
      <c r="K192" s="6">
        <v>-1.2E-2</v>
      </c>
      <c r="L192" s="6">
        <v>-1.7000000000000001E-2</v>
      </c>
      <c r="M192" s="6">
        <v>2.3300000000000001E-2</v>
      </c>
      <c r="N192" s="6">
        <v>2.3999999999999998E-3</v>
      </c>
      <c r="O192" s="6">
        <v>-0.20269999999999999</v>
      </c>
      <c r="P192" s="6">
        <v>-7.9399999999999998E-2</v>
      </c>
      <c r="Q192" s="6">
        <v>-9.6699999999999994E-2</v>
      </c>
      <c r="R192" s="6">
        <v>2.0400000000000001E-2</v>
      </c>
      <c r="S192" s="6">
        <v>2.63E-2</v>
      </c>
      <c r="T192" s="6">
        <v>6.83E-2</v>
      </c>
      <c r="U192" s="6">
        <v>7.8799999999999995E-2</v>
      </c>
      <c r="V192" s="6">
        <v>7.8700000000000006E-2</v>
      </c>
      <c r="W192" s="6">
        <v>0.10279999999999999</v>
      </c>
      <c r="X192" s="6">
        <v>7.4099999999999999E-2</v>
      </c>
      <c r="Y192" s="6">
        <v>6.5599999999999992E-2</v>
      </c>
      <c r="Z192" s="6">
        <v>6.1399999999999996E-2</v>
      </c>
    </row>
    <row r="193" spans="2:26" ht="15.5" x14ac:dyDescent="0.35">
      <c r="C193" t="s">
        <v>213</v>
      </c>
    </row>
    <row r="194" spans="2:26" ht="15.5" x14ac:dyDescent="0.35">
      <c r="C194" t="s">
        <v>55</v>
      </c>
      <c r="I194" s="6">
        <v>3.36</v>
      </c>
      <c r="J194" s="6">
        <v>1.89</v>
      </c>
      <c r="K194" s="6">
        <v>2.11</v>
      </c>
      <c r="L194" s="6">
        <v>1.8</v>
      </c>
      <c r="M194" s="6">
        <v>1.78</v>
      </c>
      <c r="N194" s="6">
        <v>1.47</v>
      </c>
      <c r="O194" s="6">
        <v>1.18</v>
      </c>
      <c r="P194" s="6">
        <v>0.95</v>
      </c>
      <c r="Q194" s="6">
        <v>0.57999999999999996</v>
      </c>
      <c r="R194" s="6">
        <v>0.6</v>
      </c>
      <c r="S194" s="6">
        <v>0.71</v>
      </c>
      <c r="T194" s="6">
        <v>0.63</v>
      </c>
      <c r="U194" s="6">
        <v>0.54</v>
      </c>
      <c r="V194" s="6">
        <v>0.74</v>
      </c>
      <c r="W194" s="6">
        <v>0.91</v>
      </c>
      <c r="X194" s="6">
        <v>0.67</v>
      </c>
      <c r="Y194" s="6">
        <v>0.69</v>
      </c>
      <c r="Z194" s="6">
        <v>0.61</v>
      </c>
    </row>
    <row r="195" spans="2:26" ht="15.5" x14ac:dyDescent="0.35">
      <c r="C195" t="s">
        <v>52</v>
      </c>
      <c r="I195" s="6">
        <v>34.799999999999997</v>
      </c>
      <c r="J195" s="6">
        <v>45.57</v>
      </c>
      <c r="K195" s="6">
        <v>44.08</v>
      </c>
      <c r="L195" s="6">
        <v>42.87</v>
      </c>
      <c r="M195" s="6">
        <v>41.54</v>
      </c>
      <c r="N195" s="6">
        <v>47.68</v>
      </c>
      <c r="O195" s="6">
        <v>50.65</v>
      </c>
      <c r="P195" s="6">
        <v>89.75</v>
      </c>
      <c r="Q195" s="6">
        <v>238.74</v>
      </c>
      <c r="R195" s="6">
        <v>229.32</v>
      </c>
      <c r="S195" s="6">
        <v>221.42</v>
      </c>
      <c r="T195" s="6">
        <v>246.37</v>
      </c>
      <c r="U195" s="6">
        <v>200.49</v>
      </c>
      <c r="V195" s="6">
        <v>165.35</v>
      </c>
      <c r="W195" s="6">
        <v>140.74</v>
      </c>
      <c r="X195" s="6">
        <v>117.06</v>
      </c>
      <c r="Y195" s="6">
        <v>105.57</v>
      </c>
      <c r="Z195" s="6">
        <v>92.21</v>
      </c>
    </row>
    <row r="196" spans="2:26" ht="15.5" x14ac:dyDescent="0.35">
      <c r="C196" t="s">
        <v>214</v>
      </c>
      <c r="I196" s="6">
        <v>3.36</v>
      </c>
      <c r="J196" s="6">
        <v>1.89</v>
      </c>
      <c r="K196" s="6">
        <v>2.11</v>
      </c>
      <c r="L196" s="6">
        <v>1.8</v>
      </c>
      <c r="M196" s="6">
        <v>1.78</v>
      </c>
      <c r="N196" s="6">
        <v>1.47</v>
      </c>
      <c r="O196" s="6">
        <v>1.18</v>
      </c>
      <c r="P196" s="6">
        <v>0.95</v>
      </c>
      <c r="Q196" s="6">
        <v>0.57999999999999996</v>
      </c>
      <c r="R196" s="6">
        <v>0.6</v>
      </c>
      <c r="S196" s="6">
        <v>0.71</v>
      </c>
      <c r="T196" s="6">
        <v>0.63</v>
      </c>
      <c r="U196" s="6">
        <v>0.54</v>
      </c>
      <c r="V196" s="6">
        <v>0.74</v>
      </c>
      <c r="W196" s="6">
        <v>0.91</v>
      </c>
      <c r="X196" s="6">
        <v>0.67</v>
      </c>
      <c r="Y196" s="6">
        <v>0.69</v>
      </c>
      <c r="Z196" s="6">
        <v>0.61</v>
      </c>
    </row>
    <row r="197" spans="2:26" ht="15.5" x14ac:dyDescent="0.35">
      <c r="C197" t="s">
        <v>215</v>
      </c>
      <c r="I197" s="6">
        <v>34.799999999999997</v>
      </c>
      <c r="J197" s="6">
        <v>45.57</v>
      </c>
      <c r="K197" s="6">
        <v>44.08</v>
      </c>
      <c r="L197" s="6">
        <v>42.87</v>
      </c>
      <c r="M197" s="6">
        <v>41.54</v>
      </c>
      <c r="N197" s="6">
        <v>47.68</v>
      </c>
      <c r="O197" s="6">
        <v>50.65</v>
      </c>
      <c r="P197" s="6">
        <v>89.75</v>
      </c>
      <c r="Q197" s="6">
        <v>238.74</v>
      </c>
      <c r="R197" s="6">
        <v>229.32</v>
      </c>
      <c r="S197" s="6">
        <v>221.42</v>
      </c>
      <c r="T197" s="6">
        <v>246.37</v>
      </c>
      <c r="U197" s="6">
        <v>200.49</v>
      </c>
      <c r="V197" s="6">
        <v>165.35</v>
      </c>
      <c r="W197" s="6">
        <v>140.74</v>
      </c>
      <c r="X197" s="6">
        <v>117.06</v>
      </c>
      <c r="Y197" s="6">
        <v>105.57</v>
      </c>
      <c r="Z197" s="6">
        <v>92.21</v>
      </c>
    </row>
    <row r="198" spans="2:26" ht="15.5" x14ac:dyDescent="0.35">
      <c r="C198" t="s">
        <v>216</v>
      </c>
    </row>
    <row r="199" spans="2:26" ht="15.5" x14ac:dyDescent="0.35">
      <c r="C199" t="s">
        <v>217</v>
      </c>
    </row>
    <row r="200" spans="2:26" ht="15.5" x14ac:dyDescent="0.35">
      <c r="C200" t="s">
        <v>25</v>
      </c>
    </row>
    <row r="201" spans="2:26" ht="15.5" x14ac:dyDescent="0.35">
      <c r="C201" t="s">
        <v>22</v>
      </c>
    </row>
    <row r="202" spans="2:26" ht="15.5" x14ac:dyDescent="0.35">
      <c r="C202" t="s">
        <v>218</v>
      </c>
    </row>
    <row r="203" spans="2:26" ht="15.5" x14ac:dyDescent="0.35">
      <c r="C203" t="s">
        <v>219</v>
      </c>
      <c r="I203" s="5">
        <v>-23000000000</v>
      </c>
      <c r="J203" s="5">
        <v>12000000000</v>
      </c>
      <c r="K203" s="5">
        <v>21000000000</v>
      </c>
      <c r="L203" s="5">
        <v>-76000000000</v>
      </c>
      <c r="M203" s="5">
        <v>27000000000</v>
      </c>
      <c r="N203" s="5">
        <v>14000000000</v>
      </c>
      <c r="O203" s="5">
        <v>-59000000000</v>
      </c>
      <c r="P203" s="5">
        <v>-43000000000</v>
      </c>
      <c r="Q203" s="5">
        <v>-51000000000</v>
      </c>
      <c r="R203" s="5">
        <v>-41000000000</v>
      </c>
      <c r="S203" s="5">
        <v>-4000000000</v>
      </c>
      <c r="T203" s="5">
        <v>-13000000000</v>
      </c>
      <c r="U203" s="5">
        <v>20000000000</v>
      </c>
      <c r="V203" s="5">
        <v>20000000000</v>
      </c>
      <c r="W203" s="5">
        <v>9000000000</v>
      </c>
      <c r="X203" s="5">
        <v>0</v>
      </c>
      <c r="Y203" s="5">
        <v>11000000000</v>
      </c>
      <c r="Z203" s="5">
        <v>13000000000</v>
      </c>
    </row>
    <row r="204" spans="2:26" ht="15.5" x14ac:dyDescent="0.35">
      <c r="C204" t="s">
        <v>220</v>
      </c>
      <c r="I204" s="5">
        <v>-1000000000</v>
      </c>
      <c r="J204" s="5">
        <v>0</v>
      </c>
      <c r="K204" s="5">
        <v>0</v>
      </c>
      <c r="L204" s="5">
        <v>-1000000000</v>
      </c>
      <c r="M204" s="5">
        <v>-1000000000</v>
      </c>
      <c r="N204" s="5">
        <v>-4000000000</v>
      </c>
      <c r="O204" s="5">
        <v>0</v>
      </c>
      <c r="P204" s="5">
        <v>0</v>
      </c>
      <c r="Q204" s="5">
        <v>0</v>
      </c>
      <c r="R204" s="5">
        <v>-11000000000</v>
      </c>
      <c r="S204" s="5">
        <v>-8000000000</v>
      </c>
      <c r="T204" s="5">
        <v>-2000000000</v>
      </c>
      <c r="U204" s="5">
        <v>-3000000000</v>
      </c>
      <c r="V204" s="5">
        <v>-2000000000</v>
      </c>
      <c r="W204" s="5">
        <v>-3000000000</v>
      </c>
      <c r="X204" s="5">
        <v>-1000000000</v>
      </c>
      <c r="Y204" s="5">
        <v>-2000000000</v>
      </c>
      <c r="Z204" s="5">
        <v>-1000000000</v>
      </c>
    </row>
    <row r="205" spans="2:26" ht="15.5" x14ac:dyDescent="0.35">
      <c r="C205" t="s">
        <v>14</v>
      </c>
      <c r="I205" s="5">
        <v>-24000000000</v>
      </c>
      <c r="J205" s="5">
        <v>11000000000</v>
      </c>
      <c r="K205" s="5">
        <v>21000000000</v>
      </c>
      <c r="L205" s="5">
        <v>-77000000000</v>
      </c>
      <c r="M205" s="5">
        <v>25000000000</v>
      </c>
      <c r="N205" s="5">
        <v>10000000000</v>
      </c>
      <c r="O205" s="5">
        <v>-59000000000</v>
      </c>
      <c r="P205" s="5">
        <v>-43000000000</v>
      </c>
      <c r="Q205" s="5">
        <v>-51000000000</v>
      </c>
      <c r="R205" s="5">
        <v>-52000000000</v>
      </c>
      <c r="S205" s="5">
        <v>-12000000000</v>
      </c>
      <c r="T205" s="5">
        <v>-16000000000</v>
      </c>
      <c r="U205" s="5">
        <v>17000000000</v>
      </c>
      <c r="V205" s="5">
        <v>18000000000</v>
      </c>
      <c r="W205" s="5">
        <v>5000000000</v>
      </c>
      <c r="X205" s="5">
        <v>-1000000000</v>
      </c>
      <c r="Y205" s="5">
        <v>10000000000</v>
      </c>
      <c r="Z205" s="5">
        <v>12000000000</v>
      </c>
    </row>
    <row r="206" spans="2:26" ht="15.5" x14ac:dyDescent="0.35">
      <c r="C206" t="s">
        <v>16</v>
      </c>
      <c r="I206" s="6">
        <v>-4.97</v>
      </c>
      <c r="J206" s="6">
        <v>2.33</v>
      </c>
      <c r="K206" s="6">
        <v>4.24</v>
      </c>
      <c r="L206" s="6">
        <v>-15.73</v>
      </c>
      <c r="M206" s="6">
        <v>8.66</v>
      </c>
      <c r="N206" s="6">
        <v>3.28</v>
      </c>
      <c r="O206" s="6">
        <v>-20.2</v>
      </c>
      <c r="P206" s="6">
        <v>-14.73</v>
      </c>
      <c r="Q206" s="5">
        <v>-61</v>
      </c>
      <c r="R206" s="6">
        <v>-61.9</v>
      </c>
      <c r="S206" s="6">
        <v>-13.92</v>
      </c>
      <c r="T206" s="6">
        <v>-31.47</v>
      </c>
      <c r="U206" s="6">
        <v>33.75</v>
      </c>
      <c r="V206" s="6">
        <v>36.31</v>
      </c>
      <c r="W206" s="6">
        <v>10.8</v>
      </c>
      <c r="X206" s="5">
        <v>-3</v>
      </c>
      <c r="Y206" s="6">
        <v>19.71</v>
      </c>
      <c r="Z206" s="6">
        <v>23.05</v>
      </c>
    </row>
    <row r="208" spans="2:26" ht="15.5" x14ac:dyDescent="0.35">
      <c r="B208" t="s">
        <v>221</v>
      </c>
      <c r="C208" t="s">
        <v>222</v>
      </c>
      <c r="D208" s="5">
        <v>2000000000</v>
      </c>
      <c r="E208" s="5">
        <v>-23000000000</v>
      </c>
      <c r="F208" s="5">
        <v>4000000000</v>
      </c>
      <c r="G208" s="5">
        <v>-4000000000</v>
      </c>
      <c r="H208" s="5">
        <v>7000000000</v>
      </c>
      <c r="I208" s="5">
        <v>-31000000000</v>
      </c>
      <c r="J208" s="5">
        <v>16000000000</v>
      </c>
      <c r="K208" s="5">
        <v>5000000000</v>
      </c>
      <c r="L208" s="5">
        <v>-7000000000</v>
      </c>
      <c r="M208" s="5">
        <v>-19000000000</v>
      </c>
      <c r="N208" s="5">
        <v>-14000000000</v>
      </c>
      <c r="O208" s="5">
        <v>-115000000000</v>
      </c>
      <c r="P208" s="5">
        <v>-27000000000</v>
      </c>
      <c r="Q208" s="5">
        <v>-41000000000</v>
      </c>
    </row>
    <row r="209" spans="3:17" ht="15.5" x14ac:dyDescent="0.35">
      <c r="C209" t="s">
        <v>223</v>
      </c>
      <c r="H209" s="5">
        <v>-22000000000</v>
      </c>
      <c r="I209" s="5">
        <v>-31000000000</v>
      </c>
      <c r="J209" s="5">
        <v>16000000000</v>
      </c>
      <c r="K209" s="5">
        <v>5000000000</v>
      </c>
      <c r="L209" s="5">
        <v>-7000000000</v>
      </c>
      <c r="M209" s="5">
        <v>-19000000000</v>
      </c>
      <c r="N209" s="5">
        <v>-14000000000</v>
      </c>
      <c r="O209" s="5">
        <v>-115000000000</v>
      </c>
      <c r="P209" s="5">
        <v>-27000000000</v>
      </c>
      <c r="Q209" s="5">
        <v>-41000000000</v>
      </c>
    </row>
    <row r="210" spans="3:17" ht="15.5" x14ac:dyDescent="0.35">
      <c r="C210" t="s">
        <v>43</v>
      </c>
      <c r="D210" s="6">
        <v>0.37</v>
      </c>
      <c r="E210" s="6">
        <v>-4.68</v>
      </c>
      <c r="F210" s="6">
        <v>0.77</v>
      </c>
      <c r="G210" s="6">
        <v>-0.91</v>
      </c>
      <c r="H210" s="6">
        <v>1.48</v>
      </c>
      <c r="I210" s="6">
        <v>-6.23</v>
      </c>
      <c r="J210" s="6">
        <v>3.16</v>
      </c>
      <c r="K210" s="6">
        <v>1.02</v>
      </c>
      <c r="L210" s="6">
        <v>-1.52</v>
      </c>
      <c r="M210" s="6">
        <v>-3.92</v>
      </c>
      <c r="N210" s="6">
        <v>-2.96</v>
      </c>
      <c r="O210" s="6">
        <v>-23.56</v>
      </c>
      <c r="P210" s="6">
        <v>-5.45</v>
      </c>
      <c r="Q210" s="6">
        <v>-8.4499999999999993</v>
      </c>
    </row>
    <row r="211" spans="3:17" ht="15.5" x14ac:dyDescent="0.35">
      <c r="C211" t="s">
        <v>226</v>
      </c>
      <c r="H211" s="6">
        <v>-4.45</v>
      </c>
      <c r="I211" s="6">
        <v>-6.23</v>
      </c>
      <c r="J211" s="6">
        <v>3.16</v>
      </c>
      <c r="K211" s="6">
        <v>1.02</v>
      </c>
      <c r="L211" s="6">
        <v>-1.52</v>
      </c>
      <c r="M211" s="6">
        <v>-3.92</v>
      </c>
      <c r="N211" s="6">
        <v>-2.96</v>
      </c>
      <c r="O211" s="6">
        <v>-23.56</v>
      </c>
      <c r="P211" s="6">
        <v>-5.45</v>
      </c>
      <c r="Q211" s="6">
        <v>-8.4499999999999993</v>
      </c>
    </row>
    <row r="212" spans="3:17" ht="15.5" x14ac:dyDescent="0.35">
      <c r="C212" t="s">
        <v>229</v>
      </c>
      <c r="D212" s="5">
        <v>205000000000</v>
      </c>
      <c r="E212" s="5">
        <v>628000000000</v>
      </c>
      <c r="F212" s="5">
        <v>69000000000</v>
      </c>
      <c r="G212" s="5">
        <v>-61000000000</v>
      </c>
      <c r="H212" s="5">
        <v>818000000000</v>
      </c>
      <c r="I212" s="5">
        <v>833000000000</v>
      </c>
      <c r="J212" s="5">
        <v>743000000000</v>
      </c>
      <c r="K212" s="5">
        <v>274000000000</v>
      </c>
      <c r="L212" s="5">
        <v>244000000000</v>
      </c>
      <c r="M212" s="5">
        <v>203000000000</v>
      </c>
      <c r="N212" s="5">
        <v>141000000000</v>
      </c>
      <c r="O212" s="5">
        <v>116000000000</v>
      </c>
      <c r="P212" s="5">
        <v>147000000000</v>
      </c>
      <c r="Q212" s="5">
        <v>173000000000</v>
      </c>
    </row>
    <row r="213" spans="3:17" ht="15.5" x14ac:dyDescent="0.35">
      <c r="C213" t="s">
        <v>230</v>
      </c>
      <c r="H213" s="5">
        <v>840000000000</v>
      </c>
      <c r="I213" s="5">
        <v>833000000000</v>
      </c>
      <c r="J213" s="5">
        <v>743000000000</v>
      </c>
      <c r="K213" s="5">
        <v>274000000000</v>
      </c>
      <c r="L213" s="5">
        <v>244000000000</v>
      </c>
      <c r="M213" s="5">
        <v>203000000000</v>
      </c>
      <c r="N213" s="5">
        <v>141000000000</v>
      </c>
      <c r="O213" s="5">
        <v>116000000000</v>
      </c>
      <c r="P213" s="5">
        <v>147000000000</v>
      </c>
      <c r="Q213" s="5">
        <v>173000000000</v>
      </c>
    </row>
    <row r="214" spans="3:17" ht="15.5" x14ac:dyDescent="0.35">
      <c r="C214" t="s">
        <v>234</v>
      </c>
      <c r="I214" s="6">
        <v>58.85</v>
      </c>
    </row>
    <row r="215" spans="3:17" ht="15.5" x14ac:dyDescent="0.35">
      <c r="C215" t="s">
        <v>235</v>
      </c>
      <c r="I215" s="6">
        <v>-19.55</v>
      </c>
    </row>
    <row r="216" spans="3:17" ht="15.5" x14ac:dyDescent="0.35">
      <c r="C216" t="s">
        <v>236</v>
      </c>
      <c r="I216" s="6">
        <v>7.42</v>
      </c>
    </row>
    <row r="217" spans="3:17" ht="15.5" x14ac:dyDescent="0.35">
      <c r="C217" t="s">
        <v>237</v>
      </c>
      <c r="I217" s="6">
        <v>-5.1200000000000002E-2</v>
      </c>
    </row>
    <row r="218" spans="3:17" ht="15.5" x14ac:dyDescent="0.35">
      <c r="C218" t="s">
        <v>238</v>
      </c>
      <c r="I218" s="6">
        <v>0.51</v>
      </c>
    </row>
    <row r="219" spans="3:17" ht="15.5" x14ac:dyDescent="0.35">
      <c r="C219" t="s">
        <v>239</v>
      </c>
      <c r="I219" s="6">
        <v>2.48</v>
      </c>
    </row>
    <row r="220" spans="3:17" ht="15.5" x14ac:dyDescent="0.35">
      <c r="C220" t="s">
        <v>240</v>
      </c>
      <c r="I220" s="6">
        <v>-9.76</v>
      </c>
    </row>
    <row r="221" spans="3:17" ht="15.5" x14ac:dyDescent="0.35">
      <c r="C221" t="s">
        <v>241</v>
      </c>
      <c r="I221" s="6">
        <v>-9.7200000000000006</v>
      </c>
    </row>
    <row r="222" spans="3:17" ht="15.5" x14ac:dyDescent="0.35">
      <c r="C222" t="s">
        <v>242</v>
      </c>
      <c r="I222" s="6">
        <v>-20.09</v>
      </c>
    </row>
    <row r="223" spans="3:17" ht="15.5" x14ac:dyDescent="0.35">
      <c r="C223" t="s">
        <v>243</v>
      </c>
      <c r="I223" s="5">
        <v>-17</v>
      </c>
    </row>
    <row r="224" spans="3:17" ht="15.5" x14ac:dyDescent="0.35">
      <c r="C224" t="s">
        <v>245</v>
      </c>
      <c r="I224" s="6">
        <v>-0.31</v>
      </c>
    </row>
    <row r="225" spans="3:9" ht="15.5" x14ac:dyDescent="0.35">
      <c r="C225" t="s">
        <v>246</v>
      </c>
      <c r="I225" s="6">
        <v>-4.45</v>
      </c>
    </row>
    <row r="226" spans="3:9" ht="15.5" x14ac:dyDescent="0.35">
      <c r="C226" t="s">
        <v>247</v>
      </c>
      <c r="I226" s="6">
        <v>1.48</v>
      </c>
    </row>
    <row r="227" spans="3:9" ht="15.5" x14ac:dyDescent="0.35">
      <c r="C227" t="s">
        <v>248</v>
      </c>
      <c r="I227" s="6">
        <v>171.51</v>
      </c>
    </row>
    <row r="228" spans="3:9" ht="15.5" x14ac:dyDescent="0.35">
      <c r="C228" t="s">
        <v>249</v>
      </c>
      <c r="D228" s="6">
        <v>4.87</v>
      </c>
    </row>
    <row r="229" spans="3:9" ht="15.5" x14ac:dyDescent="0.35">
      <c r="C229" t="s">
        <v>250</v>
      </c>
      <c r="I229" s="6">
        <v>35.15</v>
      </c>
    </row>
    <row r="230" spans="3:9" ht="15.5" x14ac:dyDescent="0.35">
      <c r="C230" t="s">
        <v>251</v>
      </c>
      <c r="I230" s="6">
        <v>-8.9499999999999993</v>
      </c>
    </row>
    <row r="231" spans="3:9" ht="15.5" x14ac:dyDescent="0.35">
      <c r="C231" t="s">
        <v>254</v>
      </c>
      <c r="D231" s="6">
        <v>0.35</v>
      </c>
    </row>
    <row r="232" spans="3:9" ht="15.5" x14ac:dyDescent="0.35">
      <c r="C232" t="s">
        <v>255</v>
      </c>
      <c r="D232" s="6">
        <v>0.17</v>
      </c>
    </row>
    <row r="233" spans="3:9" ht="15.5" x14ac:dyDescent="0.35">
      <c r="C233" t="s">
        <v>256</v>
      </c>
      <c r="D233" s="6">
        <v>3.97</v>
      </c>
    </row>
    <row r="234" spans="3:9" ht="15.5" x14ac:dyDescent="0.35">
      <c r="C234" t="s">
        <v>257</v>
      </c>
      <c r="D234" s="6">
        <v>7.0000000000000007E-2</v>
      </c>
    </row>
    <row r="235" spans="3:9" ht="15.5" x14ac:dyDescent="0.35">
      <c r="C235" t="s">
        <v>258</v>
      </c>
      <c r="D235" s="6">
        <v>4.97</v>
      </c>
    </row>
    <row r="236" spans="3:9" ht="15.5" x14ac:dyDescent="0.35">
      <c r="C236" t="s">
        <v>12</v>
      </c>
      <c r="D236" s="5">
        <v>-17000000000</v>
      </c>
    </row>
    <row r="237" spans="3:9" ht="15.5" x14ac:dyDescent="0.35">
      <c r="C237" t="s">
        <v>260</v>
      </c>
      <c r="I237" s="6">
        <v>-0.56000000000000005</v>
      </c>
    </row>
    <row r="238" spans="3:9" ht="15.5" x14ac:dyDescent="0.35">
      <c r="C238" t="s">
        <v>261</v>
      </c>
      <c r="I238" s="6">
        <v>-2.5499999999999998E-2</v>
      </c>
    </row>
    <row r="239" spans="3:9" ht="15.5" x14ac:dyDescent="0.35">
      <c r="C239" t="s">
        <v>262</v>
      </c>
      <c r="I239" s="6">
        <v>-0.12659999999999999</v>
      </c>
    </row>
    <row r="240" spans="3:9" ht="15.5" x14ac:dyDescent="0.35">
      <c r="C240" t="s">
        <v>263</v>
      </c>
      <c r="I240" s="6">
        <v>-3.2500000000000001E-2</v>
      </c>
    </row>
    <row r="241" spans="3:9" ht="15.5" x14ac:dyDescent="0.35">
      <c r="C241" t="s">
        <v>264</v>
      </c>
      <c r="I241" s="6">
        <v>-0.1298</v>
      </c>
    </row>
    <row r="242" spans="3:9" ht="15.5" x14ac:dyDescent="0.35">
      <c r="C242" t="s">
        <v>269</v>
      </c>
      <c r="I242" s="6">
        <v>0.96</v>
      </c>
    </row>
    <row r="243" spans="3:9" ht="15.5" x14ac:dyDescent="0.35">
      <c r="C243" t="s">
        <v>39</v>
      </c>
      <c r="I243" s="5">
        <v>426000000000</v>
      </c>
    </row>
    <row r="244" spans="3:9" ht="15.5" x14ac:dyDescent="0.35">
      <c r="C244" t="s">
        <v>271</v>
      </c>
      <c r="I244" s="5">
        <v>462000000000</v>
      </c>
    </row>
    <row r="245" spans="3:9" ht="15.5" x14ac:dyDescent="0.35">
      <c r="C245" t="s">
        <v>272</v>
      </c>
      <c r="I245" s="5">
        <v>4900000000</v>
      </c>
    </row>
    <row r="246" spans="3:9" ht="15.5" x14ac:dyDescent="0.35">
      <c r="C246" t="s">
        <v>273</v>
      </c>
      <c r="I246" s="6">
        <v>0.24460000000000001</v>
      </c>
    </row>
    <row r="247" spans="3:9" ht="15.5" x14ac:dyDescent="0.35">
      <c r="C247" t="s">
        <v>275</v>
      </c>
      <c r="D247" s="6">
        <v>6.3E-3</v>
      </c>
    </row>
    <row r="248" spans="3:9" ht="15.5" x14ac:dyDescent="0.35">
      <c r="C248" t="s">
        <v>276</v>
      </c>
      <c r="D248" s="6">
        <v>8.8999999999999999E-3</v>
      </c>
    </row>
    <row r="249" spans="3:9" ht="15.5" x14ac:dyDescent="0.35">
      <c r="C249" t="s">
        <v>277</v>
      </c>
      <c r="D249" s="6">
        <v>3.8399999999999997E-2</v>
      </c>
    </row>
    <row r="250" spans="3:9" ht="15.5" x14ac:dyDescent="0.35">
      <c r="C250" t="s">
        <v>279</v>
      </c>
      <c r="D250" s="6">
        <v>1.2629000000000001</v>
      </c>
    </row>
    <row r="251" spans="3:9" ht="15.5" x14ac:dyDescent="0.35">
      <c r="C251" t="s">
        <v>280</v>
      </c>
      <c r="I251" s="6">
        <v>6.3</v>
      </c>
    </row>
    <row r="252" spans="3:9" ht="15.5" x14ac:dyDescent="0.35">
      <c r="C252" t="s">
        <v>284</v>
      </c>
      <c r="I252" t="s">
        <v>1425</v>
      </c>
    </row>
    <row r="253" spans="3:9" ht="15.5" x14ac:dyDescent="0.35">
      <c r="C253" t="s">
        <v>286</v>
      </c>
      <c r="I253" s="5">
        <v>2</v>
      </c>
    </row>
    <row r="254" spans="3:9" ht="15.5" x14ac:dyDescent="0.35">
      <c r="C254" t="s">
        <v>287</v>
      </c>
      <c r="I254" s="6">
        <v>0.56999999999999995</v>
      </c>
    </row>
    <row r="255" spans="3:9" ht="15.5" x14ac:dyDescent="0.35">
      <c r="C255" t="s">
        <v>288</v>
      </c>
      <c r="I255" s="6">
        <v>0.34</v>
      </c>
    </row>
    <row r="256" spans="3:9" ht="15.5" x14ac:dyDescent="0.35">
      <c r="C256" t="s">
        <v>289</v>
      </c>
      <c r="I256" s="6">
        <v>0.28999999999999998</v>
      </c>
    </row>
    <row r="257" spans="3:9" ht="15.5" x14ac:dyDescent="0.35">
      <c r="C257" t="s">
        <v>553</v>
      </c>
      <c r="I257" s="6">
        <v>0.22</v>
      </c>
    </row>
    <row r="258" spans="3:9" ht="15.5" x14ac:dyDescent="0.35">
      <c r="C258" t="s">
        <v>290</v>
      </c>
      <c r="I258" s="6">
        <v>0.77</v>
      </c>
    </row>
    <row r="259" spans="3:9" ht="15.5" x14ac:dyDescent="0.35">
      <c r="C259" t="s">
        <v>291</v>
      </c>
      <c r="I259" s="6">
        <v>0.27</v>
      </c>
    </row>
    <row r="260" spans="3:9" ht="15.5" x14ac:dyDescent="0.35">
      <c r="C260" t="s">
        <v>292</v>
      </c>
      <c r="I260" s="6">
        <v>0.23</v>
      </c>
    </row>
    <row r="261" spans="3:9" ht="15.5" x14ac:dyDescent="0.35">
      <c r="C261" t="s">
        <v>293</v>
      </c>
      <c r="I261" s="5">
        <v>840000000000</v>
      </c>
    </row>
    <row r="262" spans="3:9" ht="15.5" x14ac:dyDescent="0.35">
      <c r="C262" t="s">
        <v>295</v>
      </c>
      <c r="I262" s="5">
        <v>-26000000000</v>
      </c>
    </row>
    <row r="263" spans="3:9" ht="15.5" x14ac:dyDescent="0.35">
      <c r="C263" t="s">
        <v>296</v>
      </c>
      <c r="I263" s="5">
        <v>-22000000000</v>
      </c>
    </row>
    <row r="264" spans="3:9" ht="15.5" x14ac:dyDescent="0.35">
      <c r="C264" t="s">
        <v>297</v>
      </c>
      <c r="D264" s="5">
        <v>24000000000</v>
      </c>
    </row>
    <row r="265" spans="3:9" ht="15.5" x14ac:dyDescent="0.35">
      <c r="C265" t="s">
        <v>298</v>
      </c>
      <c r="D265" s="5">
        <v>856000000000</v>
      </c>
    </row>
    <row r="266" spans="3:9" ht="15.5" x14ac:dyDescent="0.35">
      <c r="C266" t="s">
        <v>299</v>
      </c>
      <c r="D266" s="5">
        <v>684000000000</v>
      </c>
    </row>
    <row r="267" spans="3:9" ht="15.5" x14ac:dyDescent="0.35">
      <c r="C267" t="s">
        <v>205</v>
      </c>
      <c r="I267" s="5">
        <v>172000000000</v>
      </c>
    </row>
    <row r="268" spans="3:9" ht="15.5" x14ac:dyDescent="0.35">
      <c r="C268" t="s">
        <v>300</v>
      </c>
      <c r="I268" s="5">
        <v>172000000000</v>
      </c>
    </row>
    <row r="269" spans="3:9" ht="15.5" x14ac:dyDescent="0.35">
      <c r="C269" t="s">
        <v>301</v>
      </c>
      <c r="I269" s="5">
        <v>-44000000000</v>
      </c>
    </row>
    <row r="270" spans="3:9" ht="15.5" x14ac:dyDescent="0.35">
      <c r="C270" t="s">
        <v>302</v>
      </c>
      <c r="I270" s="5">
        <v>54000000000</v>
      </c>
    </row>
    <row r="271" spans="3:9" ht="15.5" x14ac:dyDescent="0.35">
      <c r="C271" t="s">
        <v>304</v>
      </c>
      <c r="I271" s="5">
        <v>0</v>
      </c>
    </row>
    <row r="272" spans="3:9" ht="15.5" x14ac:dyDescent="0.35">
      <c r="C272" t="s">
        <v>305</v>
      </c>
      <c r="I272" s="5">
        <v>-44000000000</v>
      </c>
    </row>
  </sheetData>
  <pageMargins left="0.7" right="0.7" top="0.75" bottom="0.75" header="0.3" footer="0.3"/>
  <ignoredErrors>
    <ignoredError sqref="A1:Z273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Y25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1426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41273</v>
      </c>
      <c r="V1" s="1">
        <v>40907</v>
      </c>
      <c r="W1" s="1">
        <v>40542</v>
      </c>
      <c r="X1" s="1">
        <v>40177</v>
      </c>
      <c r="Y1" s="1">
        <v>39812</v>
      </c>
    </row>
    <row r="2" spans="1:25" ht="15.5" x14ac:dyDescent="0.35">
      <c r="C2" t="s">
        <v>1427</v>
      </c>
      <c r="D2" s="2" vm="226">
        <f ca="1">IFERROR(_xlfn.STOCKHISTORY("XIDX:" &amp; $C$1, D3, , 0, 0, 1), "Libur")</f>
        <v>492</v>
      </c>
      <c r="H2" s="2" vm="226">
        <f ca="1">IFERROR(INDEX(D2:G2,COUNT(D2:G2)),"")</f>
        <v>492</v>
      </c>
      <c r="I2" s="2" vm="227">
        <f t="shared" ref="I2:Y2" ca="1" si="0">IFERROR(_xlfn.STOCKHISTORY("XIDX:" &amp; $C$1, I1, , 0, 0, 1), "Libur")</f>
        <v>342</v>
      </c>
      <c r="J2" s="2" vm="141">
        <f t="shared" ca="1" si="0"/>
        <v>860</v>
      </c>
      <c r="K2" s="2" vm="228">
        <f t="shared" ca="1" si="0"/>
        <v>206</v>
      </c>
      <c r="L2" s="2" vm="229">
        <f t="shared" ca="1" si="0"/>
        <v>402</v>
      </c>
      <c r="M2" s="2" vm="230">
        <f t="shared" ca="1" si="0"/>
        <v>148</v>
      </c>
      <c r="N2" s="2" t="str">
        <f t="shared" ca="1" si="0"/>
        <v>Libur</v>
      </c>
      <c r="O2" s="2" t="str">
        <f t="shared" ca="1" si="0"/>
        <v>Libur</v>
      </c>
      <c r="P2" s="2" vm="138">
        <f t="shared" ca="1" si="0"/>
        <v>248</v>
      </c>
      <c r="Q2" s="2" vm="231">
        <f t="shared" ca="1" si="0"/>
        <v>180</v>
      </c>
      <c r="R2" s="2" t="str">
        <f t="shared" ca="1" si="0"/>
        <v>Libur</v>
      </c>
      <c r="S2" s="2" vm="232">
        <f t="shared" ca="1" si="0"/>
        <v>187.5</v>
      </c>
      <c r="T2" s="2" vm="77">
        <f t="shared" ca="1" si="0"/>
        <v>570</v>
      </c>
      <c r="U2" s="2" t="str">
        <f t="shared" ca="1" si="0"/>
        <v>Libur</v>
      </c>
      <c r="V2" s="2" t="str">
        <f t="shared" ca="1" si="0"/>
        <v>Libur</v>
      </c>
      <c r="W2" s="2" vm="233">
        <f t="shared" ca="1" si="0"/>
        <v>67.5</v>
      </c>
      <c r="X2" s="2" vm="234">
        <f t="shared" ca="1" si="0"/>
        <v>57.5</v>
      </c>
      <c r="Y2" s="2" t="str">
        <f t="shared" ca="1" si="0"/>
        <v>Libur</v>
      </c>
    </row>
    <row r="3" spans="1:25" ht="15.5" x14ac:dyDescent="0.35">
      <c r="D3" s="1">
        <v>46111</v>
      </c>
      <c r="H3" s="1">
        <f>IFERROR(INDEX(D3:G3,COUNT(D3:G3)),"")</f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1200000000</v>
      </c>
      <c r="H4" s="2">
        <f>IFERROR(SUM(D4:G4)*(4/MAX(1,COUNT(D4:G4))),"")</f>
        <v>4800000000</v>
      </c>
      <c r="I4" s="2">
        <f t="shared" ref="I4:Y4" si="1">IFERROR(INDEX(I51:I500,MATCH($C$4,$C$51:$C$500,0)),"")</f>
        <v>262500000</v>
      </c>
      <c r="J4" s="2">
        <f t="shared" si="1"/>
        <v>9756097747</v>
      </c>
      <c r="K4" s="2">
        <f t="shared" si="1"/>
        <v>32544673624</v>
      </c>
      <c r="L4" s="2">
        <f t="shared" si="1"/>
        <v>38507204242</v>
      </c>
      <c r="M4" s="2">
        <f t="shared" si="1"/>
        <v>4718435642</v>
      </c>
      <c r="N4" s="2">
        <f t="shared" si="1"/>
        <v>0</v>
      </c>
      <c r="O4" s="2">
        <f t="shared" si="1"/>
        <v>0</v>
      </c>
      <c r="P4" s="2">
        <f t="shared" si="1"/>
        <v>2617767650</v>
      </c>
      <c r="Q4" s="2">
        <f t="shared" si="1"/>
        <v>464827400</v>
      </c>
      <c r="R4" s="2">
        <f t="shared" si="1"/>
        <v>152500000</v>
      </c>
      <c r="S4" s="2">
        <f t="shared" si="1"/>
        <v>27248554912</v>
      </c>
      <c r="T4" s="2">
        <f t="shared" si="1"/>
        <v>102752163835</v>
      </c>
      <c r="U4" s="2">
        <f t="shared" si="1"/>
        <v>253337347700</v>
      </c>
      <c r="V4" s="2">
        <f t="shared" si="1"/>
        <v>234796669304</v>
      </c>
      <c r="W4" s="2">
        <f t="shared" si="1"/>
        <v>231254609150</v>
      </c>
      <c r="X4" s="2">
        <f t="shared" si="1"/>
        <v>223495352234</v>
      </c>
      <c r="Y4" s="2">
        <f t="shared" si="1"/>
        <v>174643348463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683393798</v>
      </c>
      <c r="H5" s="2">
        <f>IFERROR(SUM(D5:G5)*(4/MAX(1,COUNT(D5:G5))),"")</f>
        <v>2733575192</v>
      </c>
      <c r="I5" s="2">
        <f t="shared" ref="I5:Y5" si="2">IFERROR(INDEX(I51:I500,MATCH($C$5,$C$51:$C$500,0)),"")</f>
        <v>-1481558465</v>
      </c>
      <c r="J5" s="2">
        <f t="shared" si="2"/>
        <v>-13759779369</v>
      </c>
      <c r="K5" s="2">
        <f t="shared" si="2"/>
        <v>189924957</v>
      </c>
      <c r="L5" s="2">
        <f t="shared" si="2"/>
        <v>2614731668</v>
      </c>
      <c r="M5" s="2">
        <f t="shared" si="2"/>
        <v>-863063516</v>
      </c>
      <c r="N5" s="2">
        <f t="shared" si="2"/>
        <v>-697155438</v>
      </c>
      <c r="O5" s="2">
        <f t="shared" si="2"/>
        <v>-637109576</v>
      </c>
      <c r="P5" s="2">
        <f t="shared" si="2"/>
        <v>-1639834869</v>
      </c>
      <c r="Q5" s="2">
        <f t="shared" si="2"/>
        <v>-3482655446</v>
      </c>
      <c r="R5" s="2">
        <f t="shared" si="2"/>
        <v>-2135270867</v>
      </c>
      <c r="S5" s="2">
        <f t="shared" si="2"/>
        <v>-1988359324</v>
      </c>
      <c r="T5" s="2">
        <f t="shared" si="2"/>
        <v>1839218508</v>
      </c>
      <c r="U5" s="2">
        <f t="shared" si="2"/>
        <v>520072331</v>
      </c>
      <c r="V5" s="2">
        <f t="shared" si="2"/>
        <v>567195923</v>
      </c>
      <c r="W5" s="2">
        <f t="shared" si="2"/>
        <v>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166278282</v>
      </c>
      <c r="H6" s="2">
        <f>IFERROR(INDEX(D6:G6,COUNT(D6:G6)),"")</f>
        <v>166278282</v>
      </c>
      <c r="I6" s="2">
        <f t="shared" ref="I6:Y6" si="3">IFERROR(INDEX(I51:I500,MATCH($C$6,$C$51:$C$500,0)),"")</f>
        <v>338896678</v>
      </c>
      <c r="J6" s="2">
        <f t="shared" si="3"/>
        <v>1820455143</v>
      </c>
      <c r="K6" s="2">
        <f t="shared" si="3"/>
        <v>15580234512</v>
      </c>
      <c r="L6" s="2">
        <f t="shared" si="3"/>
        <v>15390309555</v>
      </c>
      <c r="M6" s="2">
        <f t="shared" si="3"/>
        <v>12775577887</v>
      </c>
      <c r="N6" s="2">
        <f t="shared" si="3"/>
        <v>13638641403</v>
      </c>
      <c r="O6" s="2">
        <f t="shared" si="3"/>
        <v>14335796841</v>
      </c>
      <c r="P6" s="2">
        <f t="shared" si="3"/>
        <v>14972906417</v>
      </c>
      <c r="Q6" s="2">
        <f t="shared" si="3"/>
        <v>16612741286</v>
      </c>
      <c r="R6" s="2">
        <f t="shared" si="3"/>
        <v>20045396732</v>
      </c>
      <c r="S6" s="2">
        <f t="shared" si="3"/>
        <v>22180667599</v>
      </c>
      <c r="T6" s="2">
        <f t="shared" si="3"/>
        <v>24169026923</v>
      </c>
      <c r="U6" s="2">
        <f t="shared" si="3"/>
        <v>22329808415</v>
      </c>
      <c r="V6" s="2">
        <f t="shared" si="3"/>
        <v>21809736084</v>
      </c>
      <c r="W6" s="2">
        <f t="shared" si="3"/>
        <v>21242540161</v>
      </c>
      <c r="X6" s="2">
        <f t="shared" si="3"/>
        <v>20783052314</v>
      </c>
      <c r="Y6" s="2">
        <f t="shared" si="3"/>
        <v>20128527309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0.22</v>
      </c>
      <c r="H7" s="3">
        <f>IFERROR(INDEX(D7:G7,COUNT(D7:G7)),"")</f>
        <v>0.22</v>
      </c>
      <c r="I7" s="3">
        <f t="shared" ref="I7:Y7" si="4">IFERROR(INDEX(I51:I500,MATCH($C$7,$C$51:$C$500,0))/1000000000,"")</f>
        <v>0.22</v>
      </c>
      <c r="J7" s="3">
        <f t="shared" si="4"/>
        <v>0.22</v>
      </c>
      <c r="K7" s="3">
        <f t="shared" si="4"/>
        <v>0.22</v>
      </c>
      <c r="L7" s="3">
        <f t="shared" si="4"/>
        <v>0.22</v>
      </c>
      <c r="M7" s="3">
        <f t="shared" si="4"/>
        <v>0.22</v>
      </c>
      <c r="N7" s="3">
        <f t="shared" si="4"/>
        <v>0.22</v>
      </c>
      <c r="O7" s="3">
        <f t="shared" si="4"/>
        <v>0.22</v>
      </c>
      <c r="P7" s="3">
        <f t="shared" si="4"/>
        <v>0.22</v>
      </c>
      <c r="Q7" s="3">
        <f t="shared" si="4"/>
        <v>0.22</v>
      </c>
      <c r="R7" s="3">
        <f t="shared" si="4"/>
        <v>0.11</v>
      </c>
      <c r="S7" s="3">
        <f t="shared" si="4"/>
        <v>0.11</v>
      </c>
      <c r="T7" s="3">
        <f t="shared" si="4"/>
        <v>0.11</v>
      </c>
      <c r="U7" s="3">
        <f t="shared" si="4"/>
        <v>0.11</v>
      </c>
      <c r="V7" s="3">
        <f t="shared" si="4"/>
        <v>0.11</v>
      </c>
      <c r="W7" s="3">
        <f t="shared" si="4"/>
        <v>0.11</v>
      </c>
      <c r="X7" s="3">
        <f t="shared" si="4"/>
        <v>0.11</v>
      </c>
      <c r="Y7" s="3">
        <f t="shared" si="4"/>
        <v>0.11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Y8" si="5">IFERROR(INDEX(I51:I500,MATCH($C$8,$C$51:$C$500,0)),"")</f>
        <v>-1000000000</v>
      </c>
      <c r="J8" s="2">
        <f t="shared" si="5"/>
        <v>-2000000000</v>
      </c>
      <c r="K8" s="2">
        <f t="shared" si="5"/>
        <v>2000000000</v>
      </c>
      <c r="L8" s="2">
        <f t="shared" si="5"/>
        <v>2000000000</v>
      </c>
      <c r="M8" s="2">
        <f t="shared" si="5"/>
        <v>-1000000000</v>
      </c>
      <c r="N8" s="2">
        <f t="shared" si="5"/>
        <v>0</v>
      </c>
      <c r="O8" s="2">
        <f t="shared" si="5"/>
        <v>-1000000000</v>
      </c>
      <c r="P8" s="2">
        <f t="shared" si="5"/>
        <v>-12000000000</v>
      </c>
      <c r="Q8" s="2">
        <f t="shared" si="5"/>
        <v>9000000000</v>
      </c>
      <c r="R8" s="2">
        <f t="shared" si="5"/>
        <v>3000000000</v>
      </c>
      <c r="S8" s="2">
        <f t="shared" si="5"/>
        <v>0</v>
      </c>
      <c r="T8" s="2">
        <f t="shared" si="5"/>
        <v>0</v>
      </c>
      <c r="U8" s="2">
        <f t="shared" si="5"/>
        <v>0</v>
      </c>
      <c r="V8" s="2">
        <f t="shared" si="5"/>
        <v>0</v>
      </c>
      <c r="W8" s="2">
        <f t="shared" si="5"/>
        <v>0</v>
      </c>
      <c r="X8" s="2">
        <f t="shared" si="5"/>
        <v>0</v>
      </c>
      <c r="Y8" s="2">
        <f t="shared" si="5"/>
        <v>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3.47</v>
      </c>
      <c r="H9" s="3">
        <f>IFERROR(INDEX(D9:G9,COUNT(D9:G9)),"")</f>
        <v>3.47</v>
      </c>
      <c r="I9" s="3">
        <f t="shared" ref="I9:Y9" si="6">IFERROR(INDEX(I51:I500,MATCH($C$9,$C$51:$C$500,0)),"")</f>
        <v>-6.28</v>
      </c>
      <c r="J9" s="3">
        <f t="shared" si="6"/>
        <v>-8.61</v>
      </c>
      <c r="K9" s="3">
        <f t="shared" si="6"/>
        <v>7.88</v>
      </c>
      <c r="L9" s="3">
        <f t="shared" si="6"/>
        <v>7.54</v>
      </c>
      <c r="M9" s="3">
        <f t="shared" si="6"/>
        <v>-3.34</v>
      </c>
      <c r="N9" s="3">
        <f t="shared" si="6"/>
        <v>-1.45</v>
      </c>
      <c r="O9" s="3">
        <f t="shared" si="6"/>
        <v>-2.95</v>
      </c>
      <c r="P9" s="3">
        <f t="shared" si="6"/>
        <v>-53.03</v>
      </c>
      <c r="Q9" s="3">
        <f t="shared" si="6"/>
        <v>39.78</v>
      </c>
      <c r="R9" s="3">
        <f t="shared" si="6"/>
        <v>30.23</v>
      </c>
      <c r="S9" s="3">
        <f t="shared" si="6"/>
        <v>-3.46</v>
      </c>
      <c r="T9" s="3">
        <f t="shared" si="6"/>
        <v>-2.7</v>
      </c>
      <c r="U9" s="3">
        <f t="shared" si="6"/>
        <v>1.56</v>
      </c>
      <c r="V9" s="3">
        <f t="shared" si="6"/>
        <v>-0.36</v>
      </c>
      <c r="W9" s="3">
        <f t="shared" si="6"/>
        <v>0.54</v>
      </c>
      <c r="X9" s="3">
        <f t="shared" si="6"/>
        <v>-1.67</v>
      </c>
      <c r="Y9" s="3">
        <f t="shared" si="6"/>
        <v>2.29</v>
      </c>
    </row>
    <row r="10" spans="1:25" ht="15.5" x14ac:dyDescent="0.35">
      <c r="C10" t="s">
        <v>17</v>
      </c>
      <c r="D10" s="3">
        <f ca="1">IFERROR(IF(D9=0,"",D2/D9),"")</f>
        <v>141.78674351585013</v>
      </c>
      <c r="I10" s="3">
        <f t="shared" ref="I10:Y10" ca="1" si="7">IFERROR(IF(I9=0,"",I2/I9),"")</f>
        <v>-54.458598726114644</v>
      </c>
      <c r="J10" s="3">
        <f t="shared" ca="1" si="7"/>
        <v>-99.883855981416957</v>
      </c>
      <c r="K10" s="3">
        <f t="shared" ca="1" si="7"/>
        <v>26.142131979695431</v>
      </c>
      <c r="L10" s="3">
        <f t="shared" ca="1" si="7"/>
        <v>53.315649867374006</v>
      </c>
      <c r="M10" s="3">
        <f t="shared" ca="1" si="7"/>
        <v>-44.311377245508986</v>
      </c>
      <c r="N10" s="3" t="str">
        <f t="shared" ca="1" si="7"/>
        <v/>
      </c>
      <c r="O10" s="3" t="str">
        <f t="shared" ca="1" si="7"/>
        <v/>
      </c>
      <c r="P10" s="3">
        <f t="shared" ca="1" si="7"/>
        <v>-4.67659815198944</v>
      </c>
      <c r="Q10" s="3">
        <f t="shared" ca="1" si="7"/>
        <v>4.5248868778280542</v>
      </c>
      <c r="R10" s="3" t="str">
        <f t="shared" ca="1" si="7"/>
        <v/>
      </c>
      <c r="S10" s="3">
        <f t="shared" ca="1" si="7"/>
        <v>-54.190751445086704</v>
      </c>
      <c r="T10" s="3">
        <f t="shared" ca="1" si="7"/>
        <v>-211.11111111111109</v>
      </c>
      <c r="U10" s="3" t="str">
        <f t="shared" ca="1" si="7"/>
        <v/>
      </c>
      <c r="V10" s="3" t="str">
        <f t="shared" ca="1" si="7"/>
        <v/>
      </c>
      <c r="W10" s="3">
        <f t="shared" ca="1" si="7"/>
        <v>124.99999999999999</v>
      </c>
      <c r="X10" s="3">
        <f t="shared" ca="1" si="7"/>
        <v>-34.431137724550901</v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355704732</v>
      </c>
      <c r="H11" s="2">
        <f>IFERROR(INDEX(D11:G11,COUNT(D11:G11)),"")</f>
        <v>355704732</v>
      </c>
      <c r="I11" s="2">
        <f t="shared" ref="I11:Y11" si="8">IFERROR(INDEX(I51:I500,MATCH($C$11,$C$51:$C$500,0)),"")</f>
        <v>8659749</v>
      </c>
      <c r="J11" s="2">
        <f t="shared" si="8"/>
        <v>5234148</v>
      </c>
      <c r="K11" s="2">
        <f t="shared" si="8"/>
        <v>1842873288</v>
      </c>
      <c r="L11" s="2">
        <f t="shared" si="8"/>
        <v>841995662</v>
      </c>
      <c r="M11" s="2">
        <f t="shared" si="8"/>
        <v>68517942</v>
      </c>
      <c r="N11" s="2">
        <f t="shared" si="8"/>
        <v>2091615</v>
      </c>
      <c r="O11" s="2">
        <f t="shared" si="8"/>
        <v>3706467</v>
      </c>
      <c r="P11" s="2">
        <f t="shared" si="8"/>
        <v>43138538</v>
      </c>
      <c r="Q11" s="2">
        <f t="shared" si="8"/>
        <v>11709646124</v>
      </c>
      <c r="R11" s="2">
        <f t="shared" si="8"/>
        <v>2958364496</v>
      </c>
      <c r="S11" s="2">
        <f t="shared" si="8"/>
        <v>118782611</v>
      </c>
      <c r="T11" s="2">
        <f t="shared" si="8"/>
        <v>13596316</v>
      </c>
      <c r="U11" s="2">
        <f t="shared" si="8"/>
        <v>218319899</v>
      </c>
      <c r="V11" s="2">
        <f t="shared" si="8"/>
        <v>62105068</v>
      </c>
      <c r="W11" s="2">
        <f t="shared" si="8"/>
        <v>119200699</v>
      </c>
      <c r="X11" s="2">
        <f t="shared" si="8"/>
        <v>60239806</v>
      </c>
      <c r="Y11" s="2">
        <f t="shared" si="8"/>
        <v>71954986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Y12" si="9">IFERROR(INDEX(I51:I500,MATCH($C$12,$C$51:$C$500,0)),"")</f>
        <v>0</v>
      </c>
      <c r="J12" s="2">
        <f t="shared" si="9"/>
        <v>0</v>
      </c>
      <c r="K12" s="2">
        <f t="shared" si="9"/>
        <v>-2000000000</v>
      </c>
      <c r="L12" s="2">
        <f t="shared" si="9"/>
        <v>-1000000000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-12000000000</v>
      </c>
      <c r="R12" s="2">
        <f t="shared" si="9"/>
        <v>-3000000000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Y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</row>
    <row r="14" spans="1:2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Y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-1741000</v>
      </c>
      <c r="N14" s="2">
        <f t="shared" si="11"/>
        <v>-412000</v>
      </c>
      <c r="O14" s="2">
        <f t="shared" si="11"/>
        <v>-647000</v>
      </c>
      <c r="P14" s="2">
        <f t="shared" si="11"/>
        <v>-3552637</v>
      </c>
      <c r="Q14" s="2">
        <f t="shared" si="11"/>
        <v>-3103118</v>
      </c>
      <c r="R14" s="2">
        <f t="shared" si="11"/>
        <v>-3370286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-2916230</v>
      </c>
      <c r="Y14" s="2">
        <f t="shared" si="11"/>
        <v>-2971042</v>
      </c>
    </row>
    <row r="15" spans="1:2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Y15" si="12">IFERROR(INDEX(I51:I500,MATCH($C$15,$C$51:$C$500,0)),"")</f>
        <v>0</v>
      </c>
      <c r="J15" s="2">
        <f t="shared" si="12"/>
        <v>3555521308</v>
      </c>
      <c r="K15" s="2">
        <f t="shared" si="12"/>
        <v>-860113929</v>
      </c>
      <c r="L15" s="2">
        <f t="shared" si="12"/>
        <v>331869506</v>
      </c>
      <c r="M15" s="2">
        <f t="shared" si="12"/>
        <v>-23592178</v>
      </c>
      <c r="N15" s="2">
        <f t="shared" si="12"/>
        <v>0</v>
      </c>
      <c r="O15" s="2">
        <f t="shared" si="12"/>
        <v>0</v>
      </c>
      <c r="P15" s="2">
        <f t="shared" si="12"/>
        <v>-26126427</v>
      </c>
      <c r="Q15" s="2">
        <f t="shared" si="12"/>
        <v>-1261936440</v>
      </c>
      <c r="R15" s="2">
        <f t="shared" si="12"/>
        <v>711235387</v>
      </c>
      <c r="S15" s="2">
        <f t="shared" si="12"/>
        <v>554473279</v>
      </c>
      <c r="T15" s="2">
        <f t="shared" si="12"/>
        <v>-613797500</v>
      </c>
      <c r="U15" s="2">
        <f t="shared" si="12"/>
        <v>-173092000</v>
      </c>
      <c r="V15" s="2">
        <f t="shared" si="12"/>
        <v>-205649249</v>
      </c>
      <c r="W15" s="2">
        <f t="shared" si="12"/>
        <v>-179382403</v>
      </c>
      <c r="X15" s="2">
        <f t="shared" si="12"/>
        <v>-416422943</v>
      </c>
      <c r="Y15" s="2">
        <f t="shared" si="12"/>
        <v>-521542314</v>
      </c>
    </row>
    <row r="16" spans="1:25" ht="15.5" x14ac:dyDescent="0.35">
      <c r="C16" t="s">
        <v>28</v>
      </c>
      <c r="D16" s="2">
        <f>IFERROR(INDEX(D51:D500,MATCH($C$16,$C$51:$C$500,0)),"")</f>
        <v>683393798</v>
      </c>
      <c r="H16" s="2">
        <f>IFERROR(SUM(D16:G16)*(4/MAX(1,COUNT(D16:G16))),"")</f>
        <v>2733575192</v>
      </c>
      <c r="I16" s="2">
        <f t="shared" ref="I16:Y16" si="13">IFERROR(INDEX(I51:I500,MATCH($C$16,$C$51:$C$500,0)),"")</f>
        <v>-1481558465</v>
      </c>
      <c r="J16" s="2">
        <f t="shared" si="13"/>
        <v>-17315300677</v>
      </c>
      <c r="K16" s="2">
        <f t="shared" si="13"/>
        <v>1050038887</v>
      </c>
      <c r="L16" s="2">
        <f t="shared" si="13"/>
        <v>2282862162</v>
      </c>
      <c r="M16" s="2">
        <f t="shared" si="13"/>
        <v>-839471338</v>
      </c>
      <c r="N16" s="2">
        <f t="shared" si="13"/>
        <v>-697155438</v>
      </c>
      <c r="O16" s="2">
        <f t="shared" si="13"/>
        <v>-637109576</v>
      </c>
      <c r="P16" s="2">
        <f t="shared" si="13"/>
        <v>-1587691692</v>
      </c>
      <c r="Q16" s="2">
        <f t="shared" si="13"/>
        <v>-2216366756</v>
      </c>
      <c r="R16" s="2">
        <f t="shared" si="13"/>
        <v>-2876875254</v>
      </c>
      <c r="S16" s="2">
        <f t="shared" si="13"/>
        <v>-2542832603</v>
      </c>
      <c r="T16" s="2">
        <f t="shared" si="13"/>
        <v>2453016008</v>
      </c>
      <c r="U16" s="2">
        <f t="shared" si="13"/>
        <v>693164331</v>
      </c>
      <c r="V16" s="2">
        <f t="shared" si="13"/>
        <v>772845172</v>
      </c>
      <c r="W16" s="2">
        <f t="shared" si="13"/>
        <v>638870250</v>
      </c>
      <c r="X16" s="2">
        <f t="shared" si="13"/>
        <v>1070947947</v>
      </c>
      <c r="Y16" s="2">
        <f t="shared" si="13"/>
        <v>1859024538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539</v>
      </c>
      <c r="N18" t="s">
        <v>540</v>
      </c>
      <c r="O18" t="s">
        <v>541</v>
      </c>
      <c r="P18" t="s">
        <v>907</v>
      </c>
      <c r="Q18" t="s">
        <v>1142</v>
      </c>
      <c r="R18" t="s">
        <v>1143</v>
      </c>
      <c r="S18" t="s">
        <v>1144</v>
      </c>
      <c r="T18" t="s">
        <v>1145</v>
      </c>
      <c r="U18" t="s">
        <v>1146</v>
      </c>
      <c r="V18" t="s">
        <v>1147</v>
      </c>
      <c r="W18" t="s">
        <v>1148</v>
      </c>
      <c r="X18" t="s">
        <v>1149</v>
      </c>
      <c r="Y18" t="s">
        <v>1150</v>
      </c>
    </row>
    <row r="19" spans="1:25" ht="15.5" x14ac:dyDescent="0.35">
      <c r="A19" t="s">
        <v>36</v>
      </c>
      <c r="C19" t="s">
        <v>37</v>
      </c>
    </row>
    <row r="20" spans="1:25" ht="15.5" x14ac:dyDescent="0.35">
      <c r="A20" t="s">
        <v>38</v>
      </c>
      <c r="C20" t="s">
        <v>39</v>
      </c>
      <c r="D20" s="2">
        <f ca="1">IFERROR(D21*D2,"")</f>
        <v>108240000000</v>
      </c>
      <c r="H20" s="2">
        <f t="shared" ref="H20:Y20" ca="1" si="14">IFERROR(H21*H2,"")</f>
        <v>108240000000</v>
      </c>
      <c r="I20" s="2">
        <f t="shared" ca="1" si="14"/>
        <v>75240000000</v>
      </c>
      <c r="J20" s="2">
        <f t="shared" ca="1" si="14"/>
        <v>189200000000</v>
      </c>
      <c r="K20" s="2">
        <f t="shared" ca="1" si="14"/>
        <v>45320000000</v>
      </c>
      <c r="L20" s="2">
        <f t="shared" ca="1" si="14"/>
        <v>88440000000</v>
      </c>
      <c r="M20" s="2">
        <f t="shared" ca="1" si="14"/>
        <v>32560000000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54560000000</v>
      </c>
      <c r="Q20" s="2">
        <f t="shared" ca="1" si="14"/>
        <v>39600000000</v>
      </c>
      <c r="R20" s="2" t="str">
        <f t="shared" ca="1" si="14"/>
        <v/>
      </c>
      <c r="S20" s="2">
        <f t="shared" ca="1" si="14"/>
        <v>20625000000</v>
      </c>
      <c r="T20" s="2">
        <f t="shared" ca="1" si="14"/>
        <v>62700000000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7425000000</v>
      </c>
      <c r="X20" s="2">
        <f t="shared" ca="1" si="14"/>
        <v>6325000000</v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220000000</v>
      </c>
      <c r="H21" s="2">
        <f>IFERROR(INDEX(D21:G21,COUNT(D21:G21)),"")</f>
        <v>220000000</v>
      </c>
      <c r="I21" s="2">
        <f t="shared" ref="I21:Y21" si="15">IFERROR(INDEX(I51:I500,MATCH($C$7,$C$51:$C$500,0)),"")</f>
        <v>220000000</v>
      </c>
      <c r="J21" s="2">
        <f t="shared" si="15"/>
        <v>220000000</v>
      </c>
      <c r="K21" s="2">
        <f t="shared" si="15"/>
        <v>220000000</v>
      </c>
      <c r="L21" s="2">
        <f t="shared" si="15"/>
        <v>220000000</v>
      </c>
      <c r="M21" s="2">
        <f t="shared" si="15"/>
        <v>220000000</v>
      </c>
      <c r="N21" s="2">
        <f t="shared" si="15"/>
        <v>220000000</v>
      </c>
      <c r="O21" s="2">
        <f t="shared" si="15"/>
        <v>220000000</v>
      </c>
      <c r="P21" s="2">
        <f t="shared" si="15"/>
        <v>220000000</v>
      </c>
      <c r="Q21" s="2">
        <f t="shared" si="15"/>
        <v>220000000</v>
      </c>
      <c r="R21" s="2">
        <f t="shared" si="15"/>
        <v>110000000</v>
      </c>
      <c r="S21" s="2">
        <f t="shared" si="15"/>
        <v>110000000</v>
      </c>
      <c r="T21" s="2">
        <f t="shared" si="15"/>
        <v>110000000</v>
      </c>
      <c r="U21" s="2">
        <f t="shared" si="15"/>
        <v>110000000</v>
      </c>
      <c r="V21" s="2">
        <f t="shared" si="15"/>
        <v>110000000</v>
      </c>
      <c r="W21" s="2">
        <f t="shared" si="15"/>
        <v>110000000</v>
      </c>
      <c r="X21" s="2">
        <f t="shared" si="15"/>
        <v>110000000</v>
      </c>
      <c r="Y21" s="2">
        <f t="shared" si="15"/>
        <v>110000000</v>
      </c>
    </row>
    <row r="23" spans="1:25" ht="15.5" x14ac:dyDescent="0.35">
      <c r="B23" t="s">
        <v>40</v>
      </c>
      <c r="C23" t="s">
        <v>41</v>
      </c>
      <c r="D23" s="3">
        <f>IFERROR(D5/D6*100,"")</f>
        <v>410.99402145615142</v>
      </c>
      <c r="H23" s="3">
        <f t="shared" ref="H23:Y23" si="16">IFERROR(H5/H6*100,"")</f>
        <v>1643.9760858246057</v>
      </c>
      <c r="I23" s="3">
        <f t="shared" si="16"/>
        <v>-437.17113833733123</v>
      </c>
      <c r="J23" s="3">
        <f t="shared" si="16"/>
        <v>-755.8428133705462</v>
      </c>
      <c r="K23" s="3">
        <f t="shared" si="16"/>
        <v>1.2190121840189154</v>
      </c>
      <c r="L23" s="3">
        <f t="shared" si="16"/>
        <v>16.989467681957876</v>
      </c>
      <c r="M23" s="3">
        <f t="shared" si="16"/>
        <v>-6.7555732009447853</v>
      </c>
      <c r="N23" s="3">
        <f t="shared" si="16"/>
        <v>-5.1116193864196138</v>
      </c>
      <c r="O23" s="3">
        <f t="shared" si="16"/>
        <v>-4.4441866961861756</v>
      </c>
      <c r="P23" s="3">
        <f t="shared" si="16"/>
        <v>-10.952014414103047</v>
      </c>
      <c r="Q23" s="3">
        <f t="shared" si="16"/>
        <v>-20.963761404837662</v>
      </c>
      <c r="R23" s="3">
        <f t="shared" si="16"/>
        <v>-10.652175636869805</v>
      </c>
      <c r="S23" s="3">
        <f t="shared" si="16"/>
        <v>-8.9643799724479152</v>
      </c>
      <c r="T23" s="3">
        <f t="shared" si="16"/>
        <v>7.609816124826037</v>
      </c>
      <c r="U23" s="3">
        <f t="shared" si="16"/>
        <v>2.3290496780556458</v>
      </c>
      <c r="V23" s="3">
        <f t="shared" si="16"/>
        <v>2.6006546838322575</v>
      </c>
      <c r="W23" s="3">
        <f t="shared" si="16"/>
        <v>0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42</v>
      </c>
      <c r="D24" s="4" t="str">
        <f>IFERROR(_xlfn.RRI(5,I23,D23),"")</f>
        <v/>
      </c>
      <c r="H24" s="4" t="str">
        <f t="shared" ref="H24:Y24" si="17">IFERROR(_xlfn.RRI(5,M23,H23),"")</f>
        <v/>
      </c>
      <c r="I24" s="4">
        <f t="shared" si="17"/>
        <v>1.4345494192743637</v>
      </c>
      <c r="J24" s="4">
        <f t="shared" si="17"/>
        <v>1.7933659735525533</v>
      </c>
      <c r="K24" s="4" t="str">
        <f t="shared" si="17"/>
        <v/>
      </c>
      <c r="L24" s="4" t="str">
        <f t="shared" si="17"/>
        <v/>
      </c>
      <c r="M24" s="4">
        <f t="shared" si="17"/>
        <v>-8.7054658011065822E-2</v>
      </c>
      <c r="N24" s="4">
        <f t="shared" si="17"/>
        <v>-0.10626729559485704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43</v>
      </c>
      <c r="C25" t="s">
        <v>44</v>
      </c>
      <c r="D25" s="3">
        <f>IFERROR(INDEX(D51:D500,MATCH($A$25,$C$51:$C$500,0)),"")</f>
        <v>3.11</v>
      </c>
      <c r="H25" s="3">
        <f>IFERROR(INDEX(D25:G25,COUNT(D25:G25)),"")</f>
        <v>3.11</v>
      </c>
      <c r="I25" s="3">
        <f t="shared" ref="I25:Y25" si="18">IFERROR(INDEX(I51:I500,MATCH($C$25,$C$51:$C$500,0)),"")</f>
        <v>-6.73</v>
      </c>
      <c r="J25" s="3">
        <f t="shared" si="18"/>
        <v>-62.54</v>
      </c>
      <c r="K25" s="3">
        <f t="shared" si="18"/>
        <v>0.86</v>
      </c>
      <c r="L25" s="3">
        <f t="shared" si="18"/>
        <v>11.89</v>
      </c>
      <c r="M25" s="3">
        <f t="shared" si="18"/>
        <v>-3.92</v>
      </c>
      <c r="N25" s="3">
        <f t="shared" si="18"/>
        <v>-3.17</v>
      </c>
      <c r="O25" s="3">
        <f t="shared" si="18"/>
        <v>-2.9</v>
      </c>
      <c r="P25" s="3">
        <f t="shared" si="18"/>
        <v>-7.34</v>
      </c>
      <c r="Q25" s="3">
        <f t="shared" si="18"/>
        <v>-15.81</v>
      </c>
      <c r="R25" s="3">
        <f t="shared" si="18"/>
        <v>-19.690000000000001</v>
      </c>
      <c r="S25" s="3">
        <f t="shared" si="18"/>
        <v>-18.079999999999998</v>
      </c>
      <c r="T25" s="3">
        <f t="shared" si="18"/>
        <v>16.72</v>
      </c>
      <c r="U25" s="3">
        <f t="shared" si="18"/>
        <v>4.7300000000000004</v>
      </c>
      <c r="V25" s="3">
        <f t="shared" si="18"/>
        <v>5.16</v>
      </c>
      <c r="W25" s="3">
        <f t="shared" si="18"/>
        <v>4.18</v>
      </c>
      <c r="X25" s="3">
        <f t="shared" si="18"/>
        <v>5.95</v>
      </c>
      <c r="Y25" s="3">
        <f t="shared" si="18"/>
        <v>12.16</v>
      </c>
    </row>
    <row r="26" spans="1:25" ht="15.5" x14ac:dyDescent="0.35">
      <c r="C26" t="s">
        <v>45</v>
      </c>
      <c r="D26" s="4" t="str">
        <f>IFERROR(_xlfn.RRI(5,I25,D25),"")</f>
        <v/>
      </c>
      <c r="H26" s="4" t="str">
        <f t="shared" ref="H26:Y26" si="19">IFERROR(_xlfn.RRI(5,M25,H25),"")</f>
        <v/>
      </c>
      <c r="I26" s="4">
        <f t="shared" si="19"/>
        <v>0.1624951787436566</v>
      </c>
      <c r="J26" s="4">
        <f t="shared" si="19"/>
        <v>0.84821280906037577</v>
      </c>
      <c r="K26" s="4" t="str">
        <f t="shared" si="19"/>
        <v/>
      </c>
      <c r="L26" s="4" t="str">
        <f t="shared" si="19"/>
        <v/>
      </c>
      <c r="M26" s="4">
        <f t="shared" si="19"/>
        <v>-0.27588412261728501</v>
      </c>
      <c r="N26" s="4">
        <f t="shared" si="19"/>
        <v>-0.294052885838893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6.5762756635474151E-2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46</v>
      </c>
      <c r="D27" s="3">
        <f>IFERROR(D4/D21,"")</f>
        <v>5.4545454545454541</v>
      </c>
      <c r="H27" s="3">
        <f t="shared" ref="H27:Y27" si="20">IFERROR(H4/H21,"")</f>
        <v>21.818181818181817</v>
      </c>
      <c r="I27" s="3">
        <f t="shared" si="20"/>
        <v>1.1931818181818181</v>
      </c>
      <c r="J27" s="3">
        <f t="shared" si="20"/>
        <v>44.345898849999998</v>
      </c>
      <c r="K27" s="3">
        <f t="shared" si="20"/>
        <v>147.93033465454545</v>
      </c>
      <c r="L27" s="3">
        <f t="shared" si="20"/>
        <v>175.03274655454547</v>
      </c>
      <c r="M27" s="3">
        <f t="shared" si="20"/>
        <v>21.447434736363636</v>
      </c>
      <c r="N27" s="3">
        <f t="shared" si="20"/>
        <v>0</v>
      </c>
      <c r="O27" s="3">
        <f t="shared" si="20"/>
        <v>0</v>
      </c>
      <c r="P27" s="3">
        <f t="shared" si="20"/>
        <v>11.898943863636363</v>
      </c>
      <c r="Q27" s="3">
        <f t="shared" si="20"/>
        <v>2.1128518181818183</v>
      </c>
      <c r="R27" s="3">
        <f t="shared" si="20"/>
        <v>1.3863636363636365</v>
      </c>
      <c r="S27" s="3">
        <f t="shared" si="20"/>
        <v>247.71413556363638</v>
      </c>
      <c r="T27" s="3">
        <f t="shared" si="20"/>
        <v>934.11058031818186</v>
      </c>
      <c r="U27" s="3">
        <f t="shared" si="20"/>
        <v>2303.0667972727274</v>
      </c>
      <c r="V27" s="3">
        <f t="shared" si="20"/>
        <v>2134.5151754909093</v>
      </c>
      <c r="W27" s="3">
        <f t="shared" si="20"/>
        <v>2102.3146286363635</v>
      </c>
      <c r="X27" s="3">
        <f t="shared" si="20"/>
        <v>2031.7759294</v>
      </c>
      <c r="Y27" s="3">
        <f t="shared" si="20"/>
        <v>1587.666804209091</v>
      </c>
    </row>
    <row r="28" spans="1:25" ht="15.5" x14ac:dyDescent="0.35">
      <c r="C28" t="s">
        <v>47</v>
      </c>
      <c r="D28" s="4">
        <f>IFERROR(_xlfn.RRI(5,I27,D27),"")</f>
        <v>0.35522182680096193</v>
      </c>
      <c r="H28" s="4">
        <f t="shared" ref="H28:Y28" si="21">IFERROR(_xlfn.RRI(5,M27,H27),"")</f>
        <v>3.4336023599470522E-3</v>
      </c>
      <c r="I28" s="4" t="str">
        <f t="shared" si="21"/>
        <v/>
      </c>
      <c r="J28" s="4" t="str">
        <f t="shared" si="21"/>
        <v/>
      </c>
      <c r="K28" s="4">
        <f t="shared" si="21"/>
        <v>0.65542597296001093</v>
      </c>
      <c r="L28" s="4">
        <f t="shared" si="21"/>
        <v>1.4190790125617911</v>
      </c>
      <c r="M28" s="4">
        <f t="shared" si="21"/>
        <v>0.72941666372640324</v>
      </c>
      <c r="N28" s="4">
        <f t="shared" si="21"/>
        <v>-1</v>
      </c>
      <c r="O28" s="4">
        <f t="shared" si="21"/>
        <v>-1</v>
      </c>
      <c r="P28" s="4">
        <f t="shared" si="21"/>
        <v>-0.65114867545954191</v>
      </c>
      <c r="Q28" s="4">
        <f t="shared" si="21"/>
        <v>-0.7493233059527491</v>
      </c>
      <c r="R28" s="4">
        <f t="shared" si="21"/>
        <v>-0.76888087254417514</v>
      </c>
      <c r="S28" s="4">
        <f t="shared" si="21"/>
        <v>-0.34352983111768953</v>
      </c>
      <c r="T28" s="4">
        <f t="shared" si="21"/>
        <v>-0.10065197481898647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48</v>
      </c>
      <c r="H29" s="4">
        <f t="shared" ref="H29:Y29" si="22">IFERROR(((H25-I25)/I25)*100%,"")</f>
        <v>-1.4621099554234769</v>
      </c>
      <c r="I29" s="4">
        <f t="shared" si="22"/>
        <v>-0.89238887112248166</v>
      </c>
      <c r="J29" s="4">
        <f t="shared" si="22"/>
        <v>-73.720930232558132</v>
      </c>
      <c r="K29" s="4">
        <f t="shared" si="22"/>
        <v>-0.92767031118587051</v>
      </c>
      <c r="L29" s="4">
        <f t="shared" si="22"/>
        <v>-4.0331632653061229</v>
      </c>
      <c r="M29" s="4">
        <f t="shared" si="22"/>
        <v>0.23659305993690852</v>
      </c>
      <c r="N29" s="4">
        <f t="shared" si="22"/>
        <v>9.3103448275862075E-2</v>
      </c>
      <c r="O29" s="4">
        <f t="shared" si="22"/>
        <v>-0.6049046321525885</v>
      </c>
      <c r="P29" s="4">
        <f t="shared" si="22"/>
        <v>-0.53573687539531945</v>
      </c>
      <c r="Q29" s="4">
        <f t="shared" si="22"/>
        <v>-0.19705434230573898</v>
      </c>
      <c r="R29" s="4">
        <f t="shared" si="22"/>
        <v>8.9048672566371861E-2</v>
      </c>
      <c r="S29" s="4">
        <f t="shared" si="22"/>
        <v>-2.0813397129186604</v>
      </c>
      <c r="T29" s="4">
        <f t="shared" si="22"/>
        <v>2.5348837209302322</v>
      </c>
      <c r="U29" s="4">
        <f t="shared" si="22"/>
        <v>-8.3333333333333273E-2</v>
      </c>
      <c r="V29" s="4">
        <f t="shared" si="22"/>
        <v>0.23444976076555035</v>
      </c>
      <c r="W29" s="4">
        <f t="shared" si="22"/>
        <v>-0.29747899159663871</v>
      </c>
      <c r="X29" s="4">
        <f t="shared" si="22"/>
        <v>-0.51069078947368418</v>
      </c>
      <c r="Y29" s="4" t="str">
        <f t="shared" si="22"/>
        <v/>
      </c>
    </row>
    <row r="30" spans="1:25" ht="15.5" x14ac:dyDescent="0.35">
      <c r="C30" t="s">
        <v>49</v>
      </c>
      <c r="H30" s="4">
        <f t="shared" ref="H30:Y30" si="23">IFERROR(((H27-I27)/I27)*100%,"")</f>
        <v>17.285714285714288</v>
      </c>
      <c r="I30" s="4">
        <f t="shared" si="23"/>
        <v>-0.97309375051303482</v>
      </c>
      <c r="J30" s="4">
        <f t="shared" si="23"/>
        <v>-0.70022444041947973</v>
      </c>
      <c r="K30" s="4">
        <f t="shared" si="23"/>
        <v>-0.15484195062638803</v>
      </c>
      <c r="L30" s="4">
        <f t="shared" si="23"/>
        <v>7.1610108018084526</v>
      </c>
      <c r="M30" s="4" t="str">
        <f t="shared" si="23"/>
        <v/>
      </c>
      <c r="N30" s="4" t="str">
        <f t="shared" si="23"/>
        <v/>
      </c>
      <c r="O30" s="4">
        <f t="shared" si="23"/>
        <v>-1</v>
      </c>
      <c r="P30" s="4">
        <f t="shared" si="23"/>
        <v>4.6316982389592347</v>
      </c>
      <c r="Q30" s="4">
        <f t="shared" si="23"/>
        <v>0.52402426229508192</v>
      </c>
      <c r="R30" s="4">
        <f t="shared" si="23"/>
        <v>-0.99440337293142689</v>
      </c>
      <c r="S30" s="4">
        <f t="shared" si="23"/>
        <v>-0.7348128360999201</v>
      </c>
      <c r="T30" s="4">
        <f t="shared" si="23"/>
        <v>-0.59440578040361325</v>
      </c>
      <c r="U30" s="4">
        <f t="shared" si="23"/>
        <v>7.8964827103210219E-2</v>
      </c>
      <c r="V30" s="4">
        <f t="shared" si="23"/>
        <v>1.5316711597746061E-2</v>
      </c>
      <c r="W30" s="4">
        <f t="shared" si="23"/>
        <v>3.4717755149896959E-2</v>
      </c>
      <c r="X30" s="4">
        <f t="shared" si="23"/>
        <v>0.27972438802242616</v>
      </c>
      <c r="Y30" s="4" t="str">
        <f t="shared" si="23"/>
        <v/>
      </c>
    </row>
    <row r="32" spans="1:25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0.76</v>
      </c>
      <c r="H32" s="3">
        <f>IFERROR(INDEX(D32:G32,COUNT(D32:G32)),"")</f>
        <v>0.76</v>
      </c>
      <c r="I32" s="3">
        <f t="shared" ref="I32:Y32" si="24">IFERROR(INDEX(I51:I500,MATCH($C$32,$C$51:$C$500,0)),"")</f>
        <v>1.54</v>
      </c>
      <c r="J32" s="3">
        <f t="shared" si="24"/>
        <v>8.27</v>
      </c>
      <c r="K32" s="3">
        <f t="shared" si="24"/>
        <v>70.819999999999993</v>
      </c>
      <c r="L32" s="3">
        <f t="shared" si="24"/>
        <v>69.959999999999994</v>
      </c>
      <c r="M32" s="3">
        <f t="shared" si="24"/>
        <v>58.07</v>
      </c>
      <c r="N32" s="3">
        <f t="shared" si="24"/>
        <v>61.99</v>
      </c>
      <c r="O32" s="3">
        <f t="shared" si="24"/>
        <v>65.16</v>
      </c>
      <c r="P32" s="3">
        <f t="shared" si="24"/>
        <v>68.06</v>
      </c>
      <c r="Q32" s="3">
        <f t="shared" si="24"/>
        <v>75.510000000000005</v>
      </c>
      <c r="R32" s="3">
        <f t="shared" si="24"/>
        <v>182.23</v>
      </c>
      <c r="S32" s="3">
        <f t="shared" si="24"/>
        <v>201.64</v>
      </c>
      <c r="T32" s="3">
        <f t="shared" si="24"/>
        <v>219.72</v>
      </c>
      <c r="U32" s="3">
        <f t="shared" si="24"/>
        <v>203</v>
      </c>
      <c r="V32" s="3">
        <f t="shared" si="24"/>
        <v>198.27</v>
      </c>
      <c r="W32" s="3">
        <f t="shared" si="24"/>
        <v>193.11</v>
      </c>
      <c r="X32" s="3">
        <f t="shared" si="24"/>
        <v>188.94</v>
      </c>
      <c r="Y32" s="3">
        <f t="shared" si="24"/>
        <v>182.99</v>
      </c>
    </row>
    <row r="33" spans="1:25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521.04999999999995</v>
      </c>
      <c r="H33" s="3">
        <f>IFERROR(INDEX(D33:G33,COUNT(D33:G33)),"")</f>
        <v>521.04999999999995</v>
      </c>
      <c r="I33" s="3">
        <f t="shared" ref="I33:Y33" si="25">IFERROR(INDEX(I51:I500,MATCH($C$33,$C$51:$C$500,0)),"")</f>
        <v>222.08</v>
      </c>
      <c r="J33" s="3">
        <f t="shared" si="25"/>
        <v>103.99</v>
      </c>
      <c r="K33" s="3">
        <f t="shared" si="25"/>
        <v>2.91</v>
      </c>
      <c r="L33" s="3">
        <f t="shared" si="25"/>
        <v>5.75</v>
      </c>
      <c r="M33" s="3">
        <f t="shared" si="25"/>
        <v>2.5499999999999998</v>
      </c>
      <c r="N33" s="3">
        <f t="shared" si="25"/>
        <v>2.9</v>
      </c>
      <c r="O33" s="3">
        <f t="shared" si="25"/>
        <v>2.76</v>
      </c>
      <c r="P33" s="3">
        <f t="shared" si="25"/>
        <v>3.64</v>
      </c>
      <c r="Q33" s="3">
        <f t="shared" si="25"/>
        <v>2.38</v>
      </c>
      <c r="R33" s="3">
        <f t="shared" si="25"/>
        <v>2.2999999999999998</v>
      </c>
      <c r="S33" s="3">
        <f t="shared" si="25"/>
        <v>1.86</v>
      </c>
      <c r="T33" s="3">
        <f t="shared" si="25"/>
        <v>5.19</v>
      </c>
      <c r="U33" s="3">
        <f t="shared" si="25"/>
        <v>1.18</v>
      </c>
      <c r="V33" s="3">
        <f t="shared" si="25"/>
        <v>1.29</v>
      </c>
      <c r="W33" s="3">
        <f t="shared" si="25"/>
        <v>0.7</v>
      </c>
      <c r="X33" s="3">
        <f t="shared" si="25"/>
        <v>0.61</v>
      </c>
      <c r="Y33" s="3">
        <f t="shared" si="25"/>
        <v>0.75</v>
      </c>
    </row>
    <row r="34" spans="1:25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127.33</v>
      </c>
      <c r="H34" s="3">
        <f>IFERROR(INDEX(D34:G34,COUNT(D34:G34)),"")</f>
        <v>127.33</v>
      </c>
      <c r="I34" s="3">
        <f t="shared" ref="I34:Y34" si="26">IFERROR(INDEX(I51:I500,MATCH($C$34,$C$51:$C$500,0)),"")</f>
        <v>-50.82</v>
      </c>
      <c r="J34" s="3">
        <f t="shared" si="26"/>
        <v>-13.75</v>
      </c>
      <c r="K34" s="3">
        <f t="shared" si="26"/>
        <v>239.53</v>
      </c>
      <c r="L34" s="3">
        <f t="shared" si="26"/>
        <v>33.81</v>
      </c>
      <c r="M34" s="3">
        <f t="shared" si="26"/>
        <v>-37.76</v>
      </c>
      <c r="N34" s="3">
        <f t="shared" si="26"/>
        <v>-56.78</v>
      </c>
      <c r="O34" s="3">
        <f t="shared" si="26"/>
        <v>-62.07</v>
      </c>
      <c r="P34" s="3">
        <f t="shared" si="26"/>
        <v>-33.79</v>
      </c>
      <c r="Q34" s="3">
        <f t="shared" si="26"/>
        <v>-11.39</v>
      </c>
      <c r="R34" s="3">
        <f t="shared" si="26"/>
        <v>-21.33</v>
      </c>
      <c r="S34" s="3">
        <f t="shared" si="26"/>
        <v>-20.8</v>
      </c>
      <c r="T34" s="3">
        <f t="shared" si="26"/>
        <v>68.180000000000007</v>
      </c>
      <c r="U34" s="3">
        <f t="shared" si="26"/>
        <v>50.74</v>
      </c>
      <c r="V34" s="3">
        <f t="shared" si="26"/>
        <v>49.61</v>
      </c>
      <c r="W34" s="3">
        <f t="shared" si="26"/>
        <v>32.54</v>
      </c>
      <c r="X34" s="3">
        <f t="shared" si="26"/>
        <v>19.5</v>
      </c>
      <c r="Y34" s="3">
        <f t="shared" si="26"/>
        <v>11.35</v>
      </c>
    </row>
    <row r="35" spans="1:25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72.599999999999994</v>
      </c>
      <c r="H35" s="3">
        <f>IFERROR(INDEX(D35:G35,COUNT(D35:G35)),"")</f>
        <v>72.599999999999994</v>
      </c>
      <c r="I35" s="3">
        <f t="shared" ref="I35:Y35" si="27">IFERROR(INDEX(I51:I500,MATCH($C$35,$C$51:$C$500,0)),"")</f>
        <v>286.63</v>
      </c>
      <c r="J35" s="3">
        <f t="shared" si="27"/>
        <v>19.39</v>
      </c>
      <c r="K35" s="3">
        <f t="shared" si="27"/>
        <v>1.39</v>
      </c>
      <c r="L35" s="3">
        <f t="shared" si="27"/>
        <v>2.2999999999999998</v>
      </c>
      <c r="M35" s="3">
        <f t="shared" si="27"/>
        <v>6.9</v>
      </c>
      <c r="N35" s="3">
        <f t="shared" si="27"/>
        <v>0</v>
      </c>
      <c r="O35" s="3">
        <f t="shared" si="27"/>
        <v>0</v>
      </c>
      <c r="P35" s="3">
        <f t="shared" si="27"/>
        <v>20.84</v>
      </c>
      <c r="Q35" s="3">
        <f t="shared" si="27"/>
        <v>85.19</v>
      </c>
      <c r="R35" s="3">
        <f t="shared" si="27"/>
        <v>302.95</v>
      </c>
      <c r="S35" s="3">
        <f t="shared" si="27"/>
        <v>1.52</v>
      </c>
      <c r="T35" s="3">
        <f t="shared" si="27"/>
        <v>1.22</v>
      </c>
      <c r="U35" s="3">
        <f t="shared" si="27"/>
        <v>0.1</v>
      </c>
      <c r="V35" s="3">
        <f t="shared" si="27"/>
        <v>0.12</v>
      </c>
      <c r="W35" s="3">
        <f t="shared" si="27"/>
        <v>0.06</v>
      </c>
      <c r="X35" s="3">
        <f t="shared" si="27"/>
        <v>0.06</v>
      </c>
      <c r="Y35" s="3">
        <f t="shared" si="27"/>
        <v>0.09</v>
      </c>
    </row>
    <row r="36" spans="1:25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68</v>
      </c>
      <c r="E50" t="s">
        <v>69</v>
      </c>
      <c r="F50" t="s">
        <v>668</v>
      </c>
      <c r="G50" t="s">
        <v>669</v>
      </c>
      <c r="H50" t="s">
        <v>670</v>
      </c>
      <c r="I50" t="s">
        <v>32</v>
      </c>
      <c r="J50" t="s">
        <v>33</v>
      </c>
      <c r="K50" t="s">
        <v>34</v>
      </c>
      <c r="L50" t="s">
        <v>35</v>
      </c>
      <c r="M50" t="s">
        <v>539</v>
      </c>
      <c r="N50" t="s">
        <v>540</v>
      </c>
      <c r="O50" t="s">
        <v>541</v>
      </c>
      <c r="P50" t="s">
        <v>907</v>
      </c>
      <c r="Q50" t="s">
        <v>1142</v>
      </c>
      <c r="R50" t="s">
        <v>1143</v>
      </c>
      <c r="S50" t="s">
        <v>1144</v>
      </c>
      <c r="T50" t="s">
        <v>1145</v>
      </c>
      <c r="U50" t="s">
        <v>1146</v>
      </c>
      <c r="V50" t="s">
        <v>1147</v>
      </c>
      <c r="W50" t="s">
        <v>1148</v>
      </c>
      <c r="X50" t="s">
        <v>1149</v>
      </c>
      <c r="Y50" t="s">
        <v>1150</v>
      </c>
    </row>
    <row r="51" spans="2:25" ht="15.5" x14ac:dyDescent="0.35">
      <c r="B51" t="s">
        <v>71</v>
      </c>
      <c r="C51" t="s">
        <v>5</v>
      </c>
      <c r="D51" s="5">
        <v>1200000000</v>
      </c>
      <c r="E51" s="5">
        <v>78750000</v>
      </c>
      <c r="G51" s="5">
        <v>86250000</v>
      </c>
      <c r="I51" s="5">
        <v>262500000</v>
      </c>
      <c r="J51" s="5">
        <v>9756097747</v>
      </c>
      <c r="K51" s="5">
        <v>32544673624</v>
      </c>
      <c r="L51" s="5">
        <v>38507204242</v>
      </c>
      <c r="M51" s="5">
        <v>4718435642</v>
      </c>
      <c r="P51" s="5">
        <v>2617767650</v>
      </c>
      <c r="Q51" s="5">
        <v>464827400</v>
      </c>
      <c r="R51" s="5">
        <v>152500000</v>
      </c>
      <c r="S51" s="5">
        <v>27248554912</v>
      </c>
      <c r="T51" s="5">
        <v>102752163835</v>
      </c>
      <c r="U51" s="5">
        <v>253337347700</v>
      </c>
      <c r="V51" s="5">
        <v>234796669304</v>
      </c>
      <c r="W51" s="5">
        <v>231254609150</v>
      </c>
      <c r="X51" s="5">
        <v>223495352234</v>
      </c>
      <c r="Y51" s="5">
        <v>174643348463</v>
      </c>
    </row>
    <row r="52" spans="2:25" ht="15.5" x14ac:dyDescent="0.35">
      <c r="C52" t="s">
        <v>72</v>
      </c>
      <c r="J52" s="5">
        <v>-9159685577</v>
      </c>
      <c r="K52" s="5">
        <v>-29175002146</v>
      </c>
      <c r="L52" s="5">
        <v>-35228151834</v>
      </c>
      <c r="M52" s="5">
        <v>-4487036782</v>
      </c>
      <c r="P52" s="5">
        <v>-2477499950</v>
      </c>
      <c r="Q52" s="5">
        <v>-409957410</v>
      </c>
      <c r="R52" s="5">
        <v>-147500000</v>
      </c>
      <c r="S52" s="5">
        <v>-27126791833</v>
      </c>
      <c r="T52" s="5">
        <v>-101141131452</v>
      </c>
      <c r="U52" s="5">
        <v>-247380998531</v>
      </c>
      <c r="V52" s="5">
        <v>-230910237954</v>
      </c>
      <c r="W52" s="5">
        <v>-228165143555</v>
      </c>
      <c r="X52" s="5">
        <v>-219179578970</v>
      </c>
      <c r="Y52" s="5">
        <v>-172777903305</v>
      </c>
    </row>
    <row r="53" spans="2:25" ht="15.5" x14ac:dyDescent="0.35">
      <c r="C53" t="s">
        <v>73</v>
      </c>
      <c r="D53" s="5">
        <v>1200000000</v>
      </c>
      <c r="E53" s="5">
        <v>78750000</v>
      </c>
      <c r="G53" s="5">
        <v>86250000</v>
      </c>
      <c r="I53" s="5">
        <v>262500000</v>
      </c>
      <c r="J53" s="5">
        <v>596412170</v>
      </c>
      <c r="K53" s="5">
        <v>3369671478</v>
      </c>
      <c r="L53" s="5">
        <v>3279052408</v>
      </c>
      <c r="M53" s="5">
        <v>231398860</v>
      </c>
      <c r="P53" s="5">
        <v>140267700</v>
      </c>
      <c r="Q53" s="5">
        <v>54869990</v>
      </c>
      <c r="R53" s="5">
        <v>5000000</v>
      </c>
      <c r="S53" s="5">
        <v>121763079</v>
      </c>
      <c r="T53" s="5">
        <v>1611032383</v>
      </c>
      <c r="U53" s="5">
        <v>5956349169</v>
      </c>
      <c r="V53" s="5">
        <v>3886431350</v>
      </c>
      <c r="W53" s="5">
        <v>3089465595</v>
      </c>
      <c r="X53" s="5">
        <v>4315773264</v>
      </c>
      <c r="Y53" s="5">
        <v>1865445158</v>
      </c>
    </row>
    <row r="54" spans="2:25" ht="15.5" x14ac:dyDescent="0.35">
      <c r="C54" t="s">
        <v>74</v>
      </c>
      <c r="D54" s="5">
        <v>-513392973</v>
      </c>
      <c r="E54" s="5">
        <v>-602175892</v>
      </c>
      <c r="F54" s="5">
        <v>-332179047</v>
      </c>
      <c r="G54" s="5">
        <v>-708629661</v>
      </c>
      <c r="I54" s="5">
        <v>-1743246506</v>
      </c>
      <c r="J54" s="5">
        <v>-2134666330</v>
      </c>
      <c r="K54" s="5">
        <v>-2333488111</v>
      </c>
      <c r="L54" s="5">
        <v>-997401639</v>
      </c>
      <c r="M54" s="5">
        <v>-1069130550</v>
      </c>
      <c r="N54" s="5">
        <v>-696748393</v>
      </c>
      <c r="O54" s="5">
        <v>-621329322</v>
      </c>
      <c r="P54" s="5">
        <v>-1430523071</v>
      </c>
      <c r="Q54" s="5">
        <v>-2233201629</v>
      </c>
      <c r="R54" s="5">
        <v>-2941596027</v>
      </c>
      <c r="S54" s="5">
        <v>-2657642043</v>
      </c>
      <c r="T54" s="5">
        <v>-2466794739</v>
      </c>
      <c r="U54" s="5">
        <v>-6154147759</v>
      </c>
      <c r="V54" s="5">
        <v>-3302278351</v>
      </c>
      <c r="W54" s="5">
        <v>-1931922481</v>
      </c>
      <c r="X54" s="5">
        <v>-1728018451</v>
      </c>
      <c r="Y54" s="5">
        <v>-1614465890</v>
      </c>
    </row>
    <row r="55" spans="2:25" ht="15.5" x14ac:dyDescent="0.35">
      <c r="C55" t="s">
        <v>75</v>
      </c>
      <c r="P55" s="5">
        <v>-853645050</v>
      </c>
      <c r="Q55" s="5">
        <v>-1246692075</v>
      </c>
      <c r="R55" s="5">
        <v>-1472256600</v>
      </c>
      <c r="S55" s="5">
        <v>-1048278575</v>
      </c>
      <c r="T55" s="5">
        <v>-1362286685</v>
      </c>
      <c r="U55" s="5">
        <v>-907533312</v>
      </c>
      <c r="V55" s="5">
        <v>-1170613414</v>
      </c>
      <c r="W55" s="5">
        <v>-1102377594</v>
      </c>
      <c r="X55" s="5">
        <v>-1082196928</v>
      </c>
      <c r="Y55" s="5">
        <v>-906142203</v>
      </c>
    </row>
    <row r="56" spans="2:25" ht="15.5" x14ac:dyDescent="0.35">
      <c r="C56" t="s">
        <v>77</v>
      </c>
      <c r="D56" s="5">
        <v>-513392973</v>
      </c>
      <c r="E56" s="5">
        <v>-602175892</v>
      </c>
      <c r="F56" s="5">
        <v>-332179047</v>
      </c>
      <c r="G56" s="5">
        <v>-708629661</v>
      </c>
      <c r="I56" s="5">
        <v>-1743246506</v>
      </c>
      <c r="J56" s="5">
        <v>-2134666330</v>
      </c>
      <c r="K56" s="5">
        <v>-2333488111</v>
      </c>
      <c r="L56" s="5">
        <v>-997401639</v>
      </c>
      <c r="M56" s="5">
        <v>-1069130550</v>
      </c>
      <c r="N56" s="5">
        <v>-696748393</v>
      </c>
      <c r="O56" s="5">
        <v>-621329322</v>
      </c>
      <c r="P56" s="5">
        <v>-576878021</v>
      </c>
      <c r="Q56" s="5">
        <v>-986509554</v>
      </c>
      <c r="R56" s="5">
        <v>-1469339427</v>
      </c>
      <c r="S56" s="5">
        <v>-1609363468</v>
      </c>
      <c r="T56" s="5">
        <v>-1104508054</v>
      </c>
      <c r="U56" s="5">
        <v>-5246614447</v>
      </c>
      <c r="V56" s="5">
        <v>-2131664937</v>
      </c>
      <c r="W56" s="5">
        <v>-829544887</v>
      </c>
      <c r="X56" s="5">
        <v>-645821523</v>
      </c>
      <c r="Y56" s="5">
        <v>-708323687</v>
      </c>
    </row>
    <row r="57" spans="2:25" ht="15.5" x14ac:dyDescent="0.35">
      <c r="C57" t="s">
        <v>79</v>
      </c>
      <c r="D57" s="5">
        <v>686607027</v>
      </c>
      <c r="E57" s="5">
        <v>-523425892</v>
      </c>
      <c r="F57" s="5">
        <v>-332179047</v>
      </c>
      <c r="G57" s="5">
        <v>-622379661</v>
      </c>
      <c r="I57" s="5">
        <v>-1480746506</v>
      </c>
      <c r="J57" s="5">
        <v>-1538254160</v>
      </c>
      <c r="K57" s="5">
        <v>1036183367</v>
      </c>
      <c r="L57" s="5">
        <v>2281650769</v>
      </c>
      <c r="M57" s="5">
        <v>-837731690</v>
      </c>
      <c r="N57" s="5">
        <v>-696748393</v>
      </c>
      <c r="O57" s="5">
        <v>-621329322</v>
      </c>
      <c r="P57" s="5">
        <v>-1290255371</v>
      </c>
      <c r="Q57" s="5">
        <v>-2178331639</v>
      </c>
      <c r="R57" s="5">
        <v>-2936596027</v>
      </c>
      <c r="S57" s="5">
        <v>-2535878964</v>
      </c>
      <c r="T57" s="5">
        <v>-855762356</v>
      </c>
      <c r="U57" s="5">
        <v>-197798590</v>
      </c>
      <c r="V57" s="5">
        <v>584152999</v>
      </c>
      <c r="W57" s="5">
        <v>1157543114</v>
      </c>
      <c r="X57" s="5">
        <v>2587754813</v>
      </c>
      <c r="Y57" s="5">
        <v>250979268</v>
      </c>
    </row>
    <row r="58" spans="2:25" ht="15.5" x14ac:dyDescent="0.35">
      <c r="C58" t="s">
        <v>80</v>
      </c>
      <c r="D58" s="5">
        <v>-3213229</v>
      </c>
      <c r="E58" s="5">
        <v>-192206</v>
      </c>
      <c r="F58" s="5">
        <v>-215049</v>
      </c>
      <c r="G58" s="5">
        <v>-325532</v>
      </c>
      <c r="I58" s="5">
        <v>-811959</v>
      </c>
      <c r="J58" s="5">
        <v>-15777046517</v>
      </c>
      <c r="K58" s="5">
        <v>13855520</v>
      </c>
      <c r="L58" s="5">
        <v>1211393</v>
      </c>
      <c r="M58" s="5">
        <v>-1739648</v>
      </c>
      <c r="N58" s="5">
        <v>-407045</v>
      </c>
      <c r="O58" s="5">
        <v>-15780254</v>
      </c>
      <c r="P58" s="5">
        <v>-297436321</v>
      </c>
      <c r="Q58" s="5">
        <v>-38035117</v>
      </c>
      <c r="R58" s="5">
        <v>59720773</v>
      </c>
      <c r="S58" s="5">
        <v>-6953639</v>
      </c>
      <c r="T58" s="5">
        <v>3308778364</v>
      </c>
      <c r="U58" s="5">
        <v>890962921</v>
      </c>
      <c r="V58" s="5">
        <v>188692173</v>
      </c>
      <c r="W58" s="5">
        <v>-518672864</v>
      </c>
      <c r="X58" s="5">
        <v>-1516806866</v>
      </c>
      <c r="Y58" s="5">
        <v>1608045270</v>
      </c>
    </row>
    <row r="59" spans="2:25" ht="15.5" x14ac:dyDescent="0.35">
      <c r="C59" t="s">
        <v>390</v>
      </c>
      <c r="O59" s="5">
        <v>1571883</v>
      </c>
      <c r="P59" s="5">
        <v>-1691692</v>
      </c>
      <c r="Q59" s="5">
        <v>-408015093</v>
      </c>
      <c r="R59" s="5">
        <v>7250708</v>
      </c>
      <c r="X59" s="5">
        <v>-1571059538</v>
      </c>
      <c r="Y59" s="5">
        <v>1522385119</v>
      </c>
    </row>
    <row r="60" spans="2:25" ht="15.5" x14ac:dyDescent="0.35">
      <c r="C60" t="s">
        <v>366</v>
      </c>
      <c r="G60" s="5">
        <v>-71873</v>
      </c>
      <c r="M60" s="5">
        <v>1352</v>
      </c>
      <c r="N60" s="5">
        <v>4955</v>
      </c>
      <c r="O60" s="5">
        <v>1236941</v>
      </c>
      <c r="P60" s="5">
        <v>41555131</v>
      </c>
      <c r="Q60" s="5">
        <v>21396051</v>
      </c>
      <c r="R60" s="5">
        <v>283498</v>
      </c>
      <c r="U60" s="5">
        <v>795808</v>
      </c>
      <c r="V60" s="5">
        <v>747951</v>
      </c>
      <c r="X60" s="5">
        <v>690030</v>
      </c>
      <c r="Y60" s="5">
        <v>1444644</v>
      </c>
    </row>
    <row r="61" spans="2:25" ht="15.5" x14ac:dyDescent="0.35">
      <c r="C61" t="s">
        <v>26</v>
      </c>
      <c r="G61" s="5">
        <v>558300</v>
      </c>
      <c r="M61" s="5">
        <v>-1741000</v>
      </c>
      <c r="N61" s="5">
        <v>-412000</v>
      </c>
      <c r="O61" s="5">
        <v>-647000</v>
      </c>
      <c r="P61" s="5">
        <v>-3552637</v>
      </c>
      <c r="Q61" s="5">
        <v>-3103118</v>
      </c>
      <c r="R61" s="5">
        <v>-3370286</v>
      </c>
      <c r="X61" s="5">
        <v>-2916230</v>
      </c>
      <c r="Y61" s="5">
        <v>-2971042</v>
      </c>
    </row>
    <row r="62" spans="2:25" ht="15.5" x14ac:dyDescent="0.35">
      <c r="C62" t="s">
        <v>78</v>
      </c>
    </row>
    <row r="63" spans="2:25" ht="15.5" x14ac:dyDescent="0.35">
      <c r="C63" t="s">
        <v>81</v>
      </c>
      <c r="D63" s="5">
        <v>-3213229</v>
      </c>
      <c r="E63" s="5">
        <v>-192206</v>
      </c>
      <c r="F63" s="5">
        <v>-215049</v>
      </c>
      <c r="G63" s="5">
        <v>-325532</v>
      </c>
      <c r="I63" s="5">
        <v>-811959</v>
      </c>
      <c r="J63" s="5">
        <v>-15777046517</v>
      </c>
      <c r="K63" s="5">
        <v>13855520</v>
      </c>
      <c r="L63" s="5">
        <v>1211393</v>
      </c>
      <c r="M63" s="5">
        <v>-1739648</v>
      </c>
      <c r="N63" s="5">
        <v>-407045</v>
      </c>
      <c r="O63" s="5">
        <v>-15780254</v>
      </c>
      <c r="P63" s="5">
        <v>-297436321</v>
      </c>
      <c r="Q63" s="5">
        <v>-38035117</v>
      </c>
      <c r="R63" s="5">
        <v>59720773</v>
      </c>
      <c r="S63" s="5">
        <v>-6953639</v>
      </c>
      <c r="T63" s="5">
        <v>3308778364</v>
      </c>
      <c r="U63" s="5">
        <v>890962921</v>
      </c>
      <c r="V63" s="5">
        <v>188692173</v>
      </c>
      <c r="W63" s="5">
        <v>-518672864</v>
      </c>
      <c r="X63" s="5">
        <v>-1516806866</v>
      </c>
      <c r="Y63" s="5">
        <v>1608045270</v>
      </c>
    </row>
    <row r="64" spans="2:25" ht="15.5" x14ac:dyDescent="0.35">
      <c r="C64" t="s">
        <v>28</v>
      </c>
      <c r="D64" s="5">
        <v>683393798</v>
      </c>
      <c r="E64" s="5">
        <v>-523618098</v>
      </c>
      <c r="F64" s="5">
        <v>-332394096</v>
      </c>
      <c r="G64" s="5">
        <v>-622705193</v>
      </c>
      <c r="I64" s="5">
        <v>-1481558465</v>
      </c>
      <c r="J64" s="5">
        <v>-17315300677</v>
      </c>
      <c r="K64" s="5">
        <v>1050038887</v>
      </c>
      <c r="L64" s="5">
        <v>2282862162</v>
      </c>
      <c r="M64" s="5">
        <v>-839471338</v>
      </c>
      <c r="N64" s="5">
        <v>-697155438</v>
      </c>
      <c r="O64" s="5">
        <v>-637109576</v>
      </c>
      <c r="P64" s="5">
        <v>-1587691692</v>
      </c>
      <c r="Q64" s="5">
        <v>-2216366756</v>
      </c>
      <c r="R64" s="5">
        <v>-2876875254</v>
      </c>
      <c r="S64" s="5">
        <v>-2542832603</v>
      </c>
      <c r="T64" s="5">
        <v>2453016008</v>
      </c>
      <c r="U64" s="5">
        <v>693164331</v>
      </c>
      <c r="V64" s="5">
        <v>772845172</v>
      </c>
      <c r="W64" s="5">
        <v>638870250</v>
      </c>
      <c r="X64" s="5">
        <v>1070947947</v>
      </c>
      <c r="Y64" s="5">
        <v>1859024538</v>
      </c>
    </row>
    <row r="65" spans="2:25" ht="15.5" x14ac:dyDescent="0.35">
      <c r="C65" t="s">
        <v>27</v>
      </c>
      <c r="J65" s="5">
        <v>3555521308</v>
      </c>
      <c r="K65" s="5">
        <v>-860113929</v>
      </c>
      <c r="L65" s="5">
        <v>331869506</v>
      </c>
      <c r="M65" s="5">
        <v>-23592178</v>
      </c>
      <c r="P65" s="5">
        <v>-26126427</v>
      </c>
      <c r="Q65" s="5">
        <v>-1261936440</v>
      </c>
      <c r="R65" s="5">
        <v>711235387</v>
      </c>
      <c r="S65" s="5">
        <v>554473279</v>
      </c>
      <c r="T65" s="5">
        <v>-613797500</v>
      </c>
      <c r="U65" s="5">
        <v>-173092000</v>
      </c>
      <c r="V65" s="5">
        <v>-205649249</v>
      </c>
      <c r="W65" s="5">
        <v>-179382403</v>
      </c>
      <c r="X65" s="5">
        <v>-416422943</v>
      </c>
      <c r="Y65" s="5">
        <v>-521542314</v>
      </c>
    </row>
    <row r="66" spans="2:25" ht="15.5" x14ac:dyDescent="0.35">
      <c r="C66" t="s">
        <v>82</v>
      </c>
      <c r="J66" s="5">
        <v>-289968692</v>
      </c>
      <c r="K66" s="5">
        <v>-528244423</v>
      </c>
      <c r="W66" s="5">
        <v>-199397000</v>
      </c>
      <c r="X66" s="5">
        <v>-337891960</v>
      </c>
      <c r="Y66" s="5">
        <v>-527621000</v>
      </c>
    </row>
    <row r="67" spans="2:25" ht="15.5" x14ac:dyDescent="0.35">
      <c r="C67" t="s">
        <v>83</v>
      </c>
      <c r="J67" s="5">
        <v>3845490000</v>
      </c>
      <c r="K67" s="5">
        <v>-331869506</v>
      </c>
      <c r="L67" s="5">
        <v>331869506</v>
      </c>
      <c r="W67" s="5">
        <v>20014597</v>
      </c>
      <c r="X67" s="5">
        <v>-78530983</v>
      </c>
      <c r="Y67" s="5">
        <v>6078686</v>
      </c>
    </row>
    <row r="68" spans="2:25" ht="15.5" x14ac:dyDescent="0.35">
      <c r="C68" t="s">
        <v>367</v>
      </c>
      <c r="M68" s="5">
        <v>-23592178</v>
      </c>
    </row>
    <row r="69" spans="2:25" ht="15.5" x14ac:dyDescent="0.35">
      <c r="C69" t="s">
        <v>84</v>
      </c>
      <c r="J69" s="5">
        <v>3555521308</v>
      </c>
      <c r="K69" s="5">
        <v>-860113929</v>
      </c>
      <c r="L69" s="5">
        <v>331869506</v>
      </c>
      <c r="M69" s="5">
        <v>-23592178</v>
      </c>
      <c r="P69" s="5">
        <v>-26126427</v>
      </c>
      <c r="Q69" s="5">
        <v>-1261936440</v>
      </c>
      <c r="R69" s="5">
        <v>711235387</v>
      </c>
      <c r="S69" s="5">
        <v>554473279</v>
      </c>
      <c r="T69" s="5">
        <v>-613797500</v>
      </c>
      <c r="U69" s="5">
        <v>-173092000</v>
      </c>
      <c r="V69" s="5">
        <v>-205649249</v>
      </c>
      <c r="W69" s="5">
        <v>-179382403</v>
      </c>
      <c r="X69" s="5">
        <v>-416422943</v>
      </c>
      <c r="Y69" s="5">
        <v>-521542314</v>
      </c>
    </row>
    <row r="70" spans="2:25" ht="15.5" x14ac:dyDescent="0.35">
      <c r="C70" t="s">
        <v>85</v>
      </c>
      <c r="D70" s="5">
        <v>683393798</v>
      </c>
      <c r="E70" s="5">
        <v>-523618098</v>
      </c>
      <c r="F70" s="5">
        <v>-332394096</v>
      </c>
      <c r="G70" s="5">
        <v>-622705193</v>
      </c>
      <c r="I70" s="5">
        <v>-1481558465</v>
      </c>
      <c r="J70" s="5">
        <v>-13759779369</v>
      </c>
      <c r="K70" s="5">
        <v>189924958</v>
      </c>
      <c r="L70" s="5">
        <v>2614731668</v>
      </c>
      <c r="M70" s="5">
        <v>-863063516</v>
      </c>
      <c r="N70" s="5">
        <v>-697155438</v>
      </c>
      <c r="O70" s="5">
        <v>-637109576</v>
      </c>
      <c r="P70" s="5">
        <v>-1613818119</v>
      </c>
      <c r="Q70" s="5">
        <v>-3478303196</v>
      </c>
      <c r="R70" s="5">
        <v>-2165639867</v>
      </c>
      <c r="S70" s="5">
        <v>-1988359324</v>
      </c>
      <c r="T70" s="5">
        <v>1839218508</v>
      </c>
      <c r="U70" s="5">
        <v>520072331</v>
      </c>
      <c r="V70" s="5">
        <v>567195923</v>
      </c>
      <c r="W70" s="5">
        <v>459487847</v>
      </c>
      <c r="X70" s="5">
        <v>654525004</v>
      </c>
      <c r="Y70" s="5">
        <v>1337482224</v>
      </c>
    </row>
    <row r="71" spans="2:25" ht="15.5" x14ac:dyDescent="0.35">
      <c r="C71" t="s">
        <v>86</v>
      </c>
      <c r="P71" s="5">
        <v>-26016750</v>
      </c>
      <c r="Q71" s="5">
        <v>-4352250</v>
      </c>
      <c r="R71" s="5">
        <v>30369000</v>
      </c>
    </row>
    <row r="72" spans="2:25" ht="15.5" x14ac:dyDescent="0.35">
      <c r="C72" t="s">
        <v>87</v>
      </c>
      <c r="D72" s="5">
        <v>683393798</v>
      </c>
      <c r="E72" s="5">
        <v>-523618098</v>
      </c>
      <c r="F72" s="5">
        <v>-332394096</v>
      </c>
      <c r="G72" s="5">
        <v>-622705193</v>
      </c>
      <c r="I72" s="5">
        <v>-1481558465</v>
      </c>
      <c r="J72" s="5">
        <v>-13759779369</v>
      </c>
      <c r="K72" s="5">
        <v>189924958</v>
      </c>
      <c r="L72" s="5">
        <v>2614731668</v>
      </c>
      <c r="M72" s="5">
        <v>-863063516</v>
      </c>
      <c r="N72" s="5">
        <v>-697155438</v>
      </c>
      <c r="O72" s="5">
        <v>-637109576</v>
      </c>
      <c r="P72" s="5">
        <v>-1639834869</v>
      </c>
      <c r="Q72" s="5">
        <v>-3482655446</v>
      </c>
      <c r="R72" s="5">
        <v>-2135270867</v>
      </c>
      <c r="S72" s="5">
        <v>-1988359324</v>
      </c>
      <c r="T72" s="5">
        <v>1839218508</v>
      </c>
      <c r="U72" s="5">
        <v>520072331</v>
      </c>
      <c r="V72" s="5">
        <v>567195923</v>
      </c>
    </row>
    <row r="73" spans="2:25" ht="15.5" x14ac:dyDescent="0.35">
      <c r="C73" t="s">
        <v>88</v>
      </c>
      <c r="D73" s="5">
        <v>683393798</v>
      </c>
      <c r="E73" s="5">
        <v>-523618098</v>
      </c>
      <c r="F73" s="5">
        <v>-332394096</v>
      </c>
      <c r="G73" s="5">
        <v>-622705193</v>
      </c>
      <c r="I73" s="5">
        <v>-1481558465</v>
      </c>
      <c r="J73" s="5">
        <v>-13759779369</v>
      </c>
      <c r="K73" s="5">
        <v>189924957</v>
      </c>
      <c r="L73" s="5">
        <v>2614731668</v>
      </c>
      <c r="M73" s="5">
        <v>-863063516</v>
      </c>
      <c r="N73" s="5">
        <v>-697155438</v>
      </c>
      <c r="O73" s="5">
        <v>-637109576</v>
      </c>
      <c r="P73" s="5">
        <v>-1613818119</v>
      </c>
      <c r="Q73" s="5">
        <v>-3478303196</v>
      </c>
      <c r="R73" s="5">
        <v>-2165639867</v>
      </c>
      <c r="S73" s="5">
        <v>-1988359324</v>
      </c>
      <c r="T73" s="5">
        <v>1839218508</v>
      </c>
      <c r="U73" s="5">
        <v>520072331</v>
      </c>
      <c r="V73" s="5">
        <v>567195923</v>
      </c>
      <c r="W73" s="5">
        <v>459487847</v>
      </c>
      <c r="X73" s="5">
        <v>654525004</v>
      </c>
      <c r="Y73" s="5">
        <v>1337482224</v>
      </c>
    </row>
    <row r="74" spans="2:25" ht="15.5" x14ac:dyDescent="0.35">
      <c r="C74" t="s">
        <v>7</v>
      </c>
      <c r="D74" s="5">
        <v>683393798</v>
      </c>
      <c r="E74" s="5">
        <v>-523618098</v>
      </c>
      <c r="F74" s="5">
        <v>-332394096</v>
      </c>
      <c r="G74" s="5">
        <v>-622705193</v>
      </c>
      <c r="I74" s="5">
        <v>-1481558465</v>
      </c>
      <c r="J74" s="5">
        <v>-13759779369</v>
      </c>
      <c r="K74" s="5">
        <v>189924957</v>
      </c>
      <c r="L74" s="5">
        <v>2614731668</v>
      </c>
      <c r="M74" s="5">
        <v>-863063516</v>
      </c>
      <c r="N74" s="5">
        <v>-697155438</v>
      </c>
      <c r="O74" s="5">
        <v>-637109576</v>
      </c>
      <c r="P74" s="5">
        <v>-1639834869</v>
      </c>
      <c r="Q74" s="5">
        <v>-3482655446</v>
      </c>
      <c r="R74" s="5">
        <v>-2135270867</v>
      </c>
      <c r="S74" s="5">
        <v>-1988359324</v>
      </c>
      <c r="T74" s="5">
        <v>1839218508</v>
      </c>
      <c r="U74" s="5">
        <v>520072331</v>
      </c>
      <c r="V74" s="5">
        <v>567195923</v>
      </c>
    </row>
    <row r="75" spans="2:25" ht="15.5" x14ac:dyDescent="0.35">
      <c r="C75" t="s">
        <v>90</v>
      </c>
      <c r="D75" s="5">
        <v>683393798</v>
      </c>
      <c r="E75" s="5">
        <v>-523618098</v>
      </c>
      <c r="F75" s="5">
        <v>-332394096</v>
      </c>
      <c r="G75" s="5">
        <v>-622705193</v>
      </c>
      <c r="I75" s="5">
        <v>-1481558465</v>
      </c>
      <c r="J75" s="5">
        <v>-13759779369</v>
      </c>
      <c r="K75" s="5">
        <v>189924957</v>
      </c>
      <c r="L75" s="5">
        <v>2614731668</v>
      </c>
      <c r="M75" s="5">
        <v>-863063516</v>
      </c>
      <c r="N75" s="5">
        <v>-697155438</v>
      </c>
      <c r="O75" s="5">
        <v>-637109576</v>
      </c>
      <c r="P75" s="5">
        <v>-1613818119</v>
      </c>
      <c r="Q75" s="5">
        <v>-3478303196</v>
      </c>
      <c r="R75" s="5">
        <v>-2165639867</v>
      </c>
      <c r="S75" s="5">
        <v>-1988359324</v>
      </c>
      <c r="T75" s="5">
        <v>1839218508</v>
      </c>
      <c r="U75" s="5">
        <v>520072331</v>
      </c>
      <c r="V75" s="5">
        <v>567195923</v>
      </c>
      <c r="W75" s="5">
        <v>459487847</v>
      </c>
      <c r="X75" s="5">
        <v>654525004</v>
      </c>
      <c r="Y75" s="5">
        <v>1337482224</v>
      </c>
    </row>
    <row r="76" spans="2:25" ht="15.5" x14ac:dyDescent="0.35">
      <c r="C76" t="s">
        <v>91</v>
      </c>
      <c r="D76" s="5">
        <v>683393798</v>
      </c>
      <c r="E76" s="5">
        <v>-523618098</v>
      </c>
      <c r="F76" s="5">
        <v>-332394096</v>
      </c>
      <c r="G76" s="5">
        <v>-622705193</v>
      </c>
      <c r="I76" s="5">
        <v>-1481558465</v>
      </c>
      <c r="J76" s="5">
        <v>-13759779369</v>
      </c>
      <c r="K76" s="5">
        <v>189924957</v>
      </c>
      <c r="L76" s="5">
        <v>2614731668</v>
      </c>
      <c r="M76" s="5">
        <v>-863063516</v>
      </c>
      <c r="N76" s="5">
        <v>-697155438</v>
      </c>
      <c r="O76" s="5">
        <v>-637109576</v>
      </c>
      <c r="P76" s="5">
        <v>-1639834869</v>
      </c>
      <c r="Q76" s="5">
        <v>-3482655446</v>
      </c>
      <c r="R76" s="5">
        <v>-2135270867</v>
      </c>
      <c r="S76" s="5">
        <v>-1988359324</v>
      </c>
      <c r="T76" s="5">
        <v>1839218508</v>
      </c>
      <c r="U76" s="5">
        <v>520072331</v>
      </c>
      <c r="V76" s="5">
        <v>567195923</v>
      </c>
    </row>
    <row r="77" spans="2:25" ht="15.5" x14ac:dyDescent="0.35">
      <c r="C77" t="s">
        <v>92</v>
      </c>
      <c r="D77" s="5">
        <v>683393798</v>
      </c>
      <c r="E77" s="5">
        <v>-523618098</v>
      </c>
      <c r="F77" s="5">
        <v>-332394096</v>
      </c>
      <c r="G77" s="5">
        <v>-622705193</v>
      </c>
      <c r="I77" s="5">
        <v>-1481558465</v>
      </c>
      <c r="J77" s="5">
        <v>-13759779369</v>
      </c>
      <c r="K77" s="5">
        <v>189924957</v>
      </c>
      <c r="L77" s="5">
        <v>2614731668</v>
      </c>
      <c r="M77" s="5">
        <v>-863063516</v>
      </c>
      <c r="N77" s="5">
        <v>-697155438</v>
      </c>
      <c r="O77" s="5">
        <v>-637109576</v>
      </c>
      <c r="P77" s="5">
        <v>-1639834869</v>
      </c>
      <c r="Q77" s="5">
        <v>-3482655446</v>
      </c>
      <c r="R77" s="5">
        <v>-2135270867</v>
      </c>
      <c r="S77" s="5">
        <v>-1988359324</v>
      </c>
      <c r="T77" s="5">
        <v>1839218508</v>
      </c>
      <c r="U77" s="5">
        <v>520072331</v>
      </c>
      <c r="V77" s="5">
        <v>567195923</v>
      </c>
    </row>
    <row r="79" spans="2:25" ht="15.5" x14ac:dyDescent="0.35">
      <c r="B79" t="s">
        <v>93</v>
      </c>
      <c r="C79" t="s">
        <v>94</v>
      </c>
    </row>
    <row r="80" spans="2:25" ht="15.5" x14ac:dyDescent="0.35">
      <c r="C80" t="s">
        <v>95</v>
      </c>
    </row>
    <row r="81" spans="3:25" ht="15.5" x14ac:dyDescent="0.35">
      <c r="C81" t="s">
        <v>19</v>
      </c>
      <c r="D81" s="5">
        <v>355704732</v>
      </c>
      <c r="E81" s="5">
        <v>459937941</v>
      </c>
      <c r="F81" s="5">
        <v>12785943</v>
      </c>
      <c r="G81" s="5">
        <v>8659749</v>
      </c>
      <c r="I81" s="5">
        <v>8659749</v>
      </c>
      <c r="J81" s="5">
        <v>5234148</v>
      </c>
      <c r="K81" s="5">
        <v>1842873288</v>
      </c>
      <c r="L81" s="5">
        <v>841995662</v>
      </c>
      <c r="M81" s="5">
        <v>68517942</v>
      </c>
      <c r="N81" s="5">
        <v>2091615</v>
      </c>
      <c r="O81" s="5">
        <v>3706467</v>
      </c>
      <c r="P81" s="5">
        <v>43138538</v>
      </c>
      <c r="Q81" s="5">
        <v>11709646124</v>
      </c>
      <c r="R81" s="5">
        <v>2958364496</v>
      </c>
      <c r="S81" s="5">
        <v>118782611</v>
      </c>
      <c r="T81" s="5">
        <v>13596316</v>
      </c>
      <c r="U81" s="5">
        <v>218319899</v>
      </c>
      <c r="V81" s="5">
        <v>62105068</v>
      </c>
      <c r="W81" s="5">
        <v>119200699</v>
      </c>
      <c r="X81" s="5">
        <v>60239806</v>
      </c>
      <c r="Y81" s="5">
        <v>71954986</v>
      </c>
    </row>
    <row r="82" spans="3:25" ht="15.5" x14ac:dyDescent="0.35">
      <c r="C82" t="s">
        <v>96</v>
      </c>
      <c r="D82" s="5">
        <v>109575000</v>
      </c>
      <c r="E82" s="5">
        <v>1575000</v>
      </c>
      <c r="K82" s="5">
        <v>9936469842</v>
      </c>
      <c r="L82" s="5">
        <v>4809371668</v>
      </c>
      <c r="M82" s="5">
        <v>3184176534</v>
      </c>
      <c r="R82" s="5">
        <v>16706345404</v>
      </c>
      <c r="S82" s="5">
        <v>22431205404</v>
      </c>
      <c r="T82" s="5">
        <v>24573705407</v>
      </c>
      <c r="U82" s="5">
        <v>45243968155</v>
      </c>
      <c r="V82" s="5">
        <v>162921008914</v>
      </c>
      <c r="W82" s="5">
        <v>145798439725</v>
      </c>
      <c r="X82" s="5">
        <v>182350831215</v>
      </c>
      <c r="Y82" s="5">
        <v>80845498262</v>
      </c>
    </row>
    <row r="83" spans="3:25" ht="15.5" x14ac:dyDescent="0.35">
      <c r="C83" t="s">
        <v>100</v>
      </c>
      <c r="Q83" s="5">
        <v>2050000</v>
      </c>
      <c r="V83" s="5">
        <v>1150000</v>
      </c>
      <c r="W83" s="5">
        <v>750000</v>
      </c>
      <c r="Y83" s="5">
        <v>200000</v>
      </c>
    </row>
    <row r="84" spans="3:25" ht="15.5" x14ac:dyDescent="0.35">
      <c r="C84" t="s">
        <v>78</v>
      </c>
      <c r="Q84" s="5">
        <v>26016750</v>
      </c>
      <c r="R84" s="5">
        <v>30369000</v>
      </c>
    </row>
    <row r="85" spans="3:25" ht="15.5" x14ac:dyDescent="0.35">
      <c r="C85" t="s">
        <v>104</v>
      </c>
      <c r="D85" s="5">
        <v>524025892</v>
      </c>
      <c r="E85" s="5">
        <v>470562705</v>
      </c>
      <c r="F85" s="5">
        <v>19045172</v>
      </c>
      <c r="G85" s="5">
        <v>14918978</v>
      </c>
      <c r="I85" s="5">
        <v>14918978</v>
      </c>
      <c r="J85" s="5">
        <v>25965137</v>
      </c>
      <c r="K85" s="5">
        <v>11829343130</v>
      </c>
      <c r="L85" s="5">
        <v>5730850018</v>
      </c>
      <c r="M85" s="5">
        <v>3302694476</v>
      </c>
      <c r="N85" s="5">
        <v>17531591615</v>
      </c>
      <c r="O85" s="5">
        <v>17533206467</v>
      </c>
      <c r="P85" s="5">
        <v>15100638538</v>
      </c>
      <c r="Q85" s="5">
        <v>17009196124</v>
      </c>
      <c r="R85" s="5">
        <v>19669709900</v>
      </c>
      <c r="S85" s="5">
        <v>22607777327</v>
      </c>
      <c r="T85" s="5">
        <v>24627072175</v>
      </c>
      <c r="U85" s="5">
        <v>45476133477</v>
      </c>
      <c r="V85" s="5">
        <v>163002691983</v>
      </c>
      <c r="W85" s="5">
        <v>145943140424</v>
      </c>
      <c r="X85" s="5">
        <v>182431904365</v>
      </c>
      <c r="Y85" s="5">
        <v>81021819920</v>
      </c>
    </row>
    <row r="86" spans="3:25" ht="15.5" x14ac:dyDescent="0.35">
      <c r="C86" t="s">
        <v>105</v>
      </c>
    </row>
    <row r="87" spans="3:25" ht="15.5" x14ac:dyDescent="0.35">
      <c r="C87" t="s">
        <v>109</v>
      </c>
      <c r="D87" s="5">
        <v>3845490000</v>
      </c>
      <c r="E87" s="5">
        <v>3845490000</v>
      </c>
      <c r="F87" s="5">
        <v>3845490000</v>
      </c>
      <c r="G87" s="5">
        <v>3845490000</v>
      </c>
      <c r="I87" s="5">
        <v>3845490000</v>
      </c>
      <c r="J87" s="5">
        <v>3845490000</v>
      </c>
      <c r="L87" s="5">
        <v>331869506</v>
      </c>
      <c r="R87" s="5">
        <v>1265909166</v>
      </c>
      <c r="S87" s="5">
        <v>554673779</v>
      </c>
      <c r="T87" s="5">
        <v>200500</v>
      </c>
      <c r="U87" s="5">
        <v>167126250</v>
      </c>
      <c r="V87" s="5">
        <v>178461000</v>
      </c>
      <c r="W87" s="5">
        <v>136111749</v>
      </c>
      <c r="X87" s="5">
        <v>116097152</v>
      </c>
      <c r="Y87" s="5">
        <v>194628136</v>
      </c>
    </row>
    <row r="88" spans="3:25" ht="15.5" x14ac:dyDescent="0.35">
      <c r="C88" t="s">
        <v>106</v>
      </c>
      <c r="D88" s="5">
        <v>8085975</v>
      </c>
      <c r="E88" s="5">
        <v>9140670</v>
      </c>
      <c r="F88" s="5">
        <v>10195365</v>
      </c>
      <c r="G88" s="5">
        <v>11250060</v>
      </c>
      <c r="I88" s="5">
        <v>11250060</v>
      </c>
      <c r="J88" s="5">
        <v>15468840</v>
      </c>
      <c r="R88" s="5">
        <v>1000000</v>
      </c>
      <c r="S88" s="5">
        <v>2999994</v>
      </c>
      <c r="T88" s="5">
        <v>5086977</v>
      </c>
      <c r="U88" s="5">
        <v>89484915</v>
      </c>
      <c r="V88" s="5">
        <v>97966149</v>
      </c>
      <c r="W88" s="5">
        <v>115509899</v>
      </c>
      <c r="X88" s="5">
        <v>27878771</v>
      </c>
      <c r="Y88" s="5">
        <v>80942897</v>
      </c>
    </row>
    <row r="89" spans="3:25" ht="15.5" x14ac:dyDescent="0.35">
      <c r="C89" t="s">
        <v>110</v>
      </c>
      <c r="D89" s="5">
        <v>3853575975</v>
      </c>
      <c r="E89" s="5">
        <v>3854630670</v>
      </c>
      <c r="F89" s="5">
        <v>3855685365</v>
      </c>
      <c r="G89" s="5">
        <v>3856740060</v>
      </c>
      <c r="I89" s="5">
        <v>3856740060</v>
      </c>
      <c r="J89" s="5">
        <v>3860958840</v>
      </c>
      <c r="K89" s="5">
        <v>17479500000</v>
      </c>
      <c r="L89" s="5">
        <v>17811369506</v>
      </c>
      <c r="M89" s="5">
        <v>17479500000</v>
      </c>
      <c r="R89" s="5">
        <v>1266909166</v>
      </c>
      <c r="S89" s="5">
        <v>574273773</v>
      </c>
      <c r="T89" s="5">
        <v>21887477</v>
      </c>
      <c r="U89" s="5">
        <v>290039869</v>
      </c>
      <c r="V89" s="5">
        <v>293027149</v>
      </c>
      <c r="W89" s="5">
        <v>251621648</v>
      </c>
      <c r="X89" s="5">
        <v>143975923</v>
      </c>
      <c r="Y89" s="5">
        <v>275571033</v>
      </c>
    </row>
    <row r="90" spans="3:25" ht="15.5" x14ac:dyDescent="0.35">
      <c r="C90" t="s">
        <v>111</v>
      </c>
      <c r="D90" s="5">
        <v>4377601867</v>
      </c>
      <c r="E90" s="5">
        <v>4325193375</v>
      </c>
      <c r="F90" s="5">
        <v>3874730537</v>
      </c>
      <c r="G90" s="5">
        <v>3871659038</v>
      </c>
      <c r="I90" s="5">
        <v>3871659038</v>
      </c>
      <c r="J90" s="5">
        <v>3886923977</v>
      </c>
      <c r="K90" s="5">
        <v>29308843130</v>
      </c>
      <c r="L90" s="5">
        <v>23542219524</v>
      </c>
      <c r="M90" s="5">
        <v>20782194476</v>
      </c>
      <c r="N90" s="5">
        <v>17531591615</v>
      </c>
      <c r="O90" s="5">
        <v>17533206467</v>
      </c>
      <c r="P90" s="5">
        <v>15100638538</v>
      </c>
      <c r="Q90" s="5">
        <v>17009196124</v>
      </c>
      <c r="R90" s="5">
        <v>20936619066</v>
      </c>
      <c r="S90" s="5">
        <v>23182051100</v>
      </c>
      <c r="T90" s="5">
        <v>24648959652</v>
      </c>
      <c r="U90" s="5">
        <v>45766173346</v>
      </c>
      <c r="V90" s="5">
        <v>163295719132</v>
      </c>
      <c r="W90" s="5">
        <v>146194762072</v>
      </c>
      <c r="X90" s="5">
        <v>182575880288</v>
      </c>
      <c r="Y90" s="5">
        <v>81297390953</v>
      </c>
    </row>
    <row r="91" spans="3:25" ht="15.5" x14ac:dyDescent="0.35">
      <c r="C91" t="s">
        <v>112</v>
      </c>
    </row>
    <row r="92" spans="3:25" ht="15.5" x14ac:dyDescent="0.35">
      <c r="C92" t="s">
        <v>113</v>
      </c>
    </row>
    <row r="93" spans="3:25" ht="15.5" x14ac:dyDescent="0.35">
      <c r="C93" t="s">
        <v>114</v>
      </c>
      <c r="D93" s="5">
        <v>2210041329</v>
      </c>
      <c r="E93" s="5">
        <v>1973971635</v>
      </c>
      <c r="F93" s="5">
        <v>2148789199</v>
      </c>
      <c r="G93" s="5">
        <v>1980384307</v>
      </c>
      <c r="I93" s="5">
        <v>1980384307</v>
      </c>
      <c r="J93" s="5">
        <v>1899063645</v>
      </c>
      <c r="K93" s="5">
        <v>11143382967</v>
      </c>
      <c r="L93" s="5">
        <v>4833968127</v>
      </c>
      <c r="M93" s="5">
        <v>3804112122</v>
      </c>
      <c r="N93" s="5">
        <v>2966250000</v>
      </c>
      <c r="O93" s="5">
        <v>2587500000</v>
      </c>
      <c r="P93" s="5">
        <v>127732121</v>
      </c>
      <c r="Q93" s="5">
        <v>361919588</v>
      </c>
      <c r="R93" s="5">
        <v>500163334</v>
      </c>
      <c r="S93" s="5">
        <v>313056416</v>
      </c>
      <c r="T93" s="5">
        <v>479130729</v>
      </c>
      <c r="U93" s="5">
        <v>22767859931</v>
      </c>
      <c r="V93" s="5">
        <v>140772139048</v>
      </c>
      <c r="W93" s="5">
        <v>124407774911</v>
      </c>
      <c r="X93" s="5">
        <v>161406213974</v>
      </c>
      <c r="Y93" s="5">
        <v>60916095644</v>
      </c>
    </row>
    <row r="94" spans="3:25" ht="15.5" x14ac:dyDescent="0.35">
      <c r="C94" t="s">
        <v>115</v>
      </c>
      <c r="K94" s="5">
        <v>8966650938</v>
      </c>
      <c r="L94" s="5">
        <v>4373402502</v>
      </c>
      <c r="M94" s="5">
        <v>3028019944</v>
      </c>
      <c r="U94" s="5">
        <v>22282542524</v>
      </c>
      <c r="V94" s="5">
        <v>140375724074</v>
      </c>
      <c r="W94" s="5">
        <v>124215015385</v>
      </c>
      <c r="X94" s="5">
        <v>161246164190</v>
      </c>
      <c r="Y94" s="5">
        <v>60511820225</v>
      </c>
    </row>
    <row r="95" spans="3:25" ht="15.5" x14ac:dyDescent="0.35">
      <c r="C95" t="s">
        <v>118</v>
      </c>
      <c r="D95" s="5">
        <v>1347483015</v>
      </c>
      <c r="E95" s="5">
        <v>1212612645</v>
      </c>
      <c r="F95" s="5">
        <v>1224434380</v>
      </c>
      <c r="G95" s="5">
        <v>1237514130</v>
      </c>
      <c r="I95" s="5">
        <v>1237514130</v>
      </c>
      <c r="J95" s="5">
        <v>1605313645</v>
      </c>
      <c r="K95" s="5">
        <v>1931732029</v>
      </c>
      <c r="L95" s="5">
        <v>565625</v>
      </c>
      <c r="M95" s="5">
        <v>23592178</v>
      </c>
      <c r="P95" s="5">
        <v>5328882</v>
      </c>
      <c r="Q95" s="5">
        <v>67090570</v>
      </c>
      <c r="R95" s="5">
        <v>100969334</v>
      </c>
      <c r="S95" s="5">
        <v>78938423</v>
      </c>
      <c r="T95" s="5">
        <v>370572129</v>
      </c>
      <c r="U95" s="5">
        <v>116358961</v>
      </c>
      <c r="V95" s="5">
        <v>117147145</v>
      </c>
      <c r="W95" s="5">
        <v>95202141</v>
      </c>
      <c r="X95" s="5">
        <v>65092962</v>
      </c>
      <c r="Y95" s="5">
        <v>263771699</v>
      </c>
    </row>
    <row r="96" spans="3:25" ht="15.5" x14ac:dyDescent="0.35">
      <c r="C96" t="s">
        <v>116</v>
      </c>
      <c r="D96" s="5">
        <v>2001282256</v>
      </c>
      <c r="E96" s="5">
        <v>2868337256</v>
      </c>
      <c r="F96" s="5">
        <v>1719438756</v>
      </c>
      <c r="G96" s="5">
        <v>1552378053</v>
      </c>
      <c r="I96" s="5">
        <v>1552378053</v>
      </c>
      <c r="J96" s="5">
        <v>167405189</v>
      </c>
      <c r="K96" s="5">
        <v>110225651</v>
      </c>
      <c r="L96" s="5">
        <v>842941842</v>
      </c>
      <c r="M96" s="5">
        <v>1727504467</v>
      </c>
      <c r="N96" s="5">
        <v>926700212</v>
      </c>
      <c r="O96" s="5">
        <v>609909626</v>
      </c>
    </row>
    <row r="97" spans="3:25" ht="15.5" x14ac:dyDescent="0.35">
      <c r="C97" t="s">
        <v>119</v>
      </c>
      <c r="D97" s="5">
        <v>862280814</v>
      </c>
      <c r="E97" s="5">
        <v>761081490</v>
      </c>
      <c r="F97" s="5">
        <v>924077319</v>
      </c>
      <c r="G97" s="5">
        <v>742592677</v>
      </c>
      <c r="I97" s="5">
        <v>742592677</v>
      </c>
      <c r="J97" s="5">
        <v>293750000</v>
      </c>
      <c r="K97" s="5">
        <v>245000000</v>
      </c>
      <c r="L97" s="5">
        <v>460000000</v>
      </c>
      <c r="M97" s="5">
        <v>752500000</v>
      </c>
      <c r="N97" s="5">
        <v>491250000</v>
      </c>
      <c r="O97" s="5">
        <v>112500000</v>
      </c>
      <c r="P97" s="5">
        <v>122403239</v>
      </c>
      <c r="Q97" s="5">
        <v>294829018</v>
      </c>
      <c r="R97" s="5">
        <v>399194000</v>
      </c>
      <c r="S97" s="5">
        <v>234117993</v>
      </c>
      <c r="T97" s="5">
        <v>108558600</v>
      </c>
      <c r="U97" s="5">
        <v>368958446</v>
      </c>
      <c r="V97" s="5">
        <v>279267829</v>
      </c>
      <c r="W97" s="5">
        <v>97557385</v>
      </c>
      <c r="X97" s="5">
        <v>94956822</v>
      </c>
      <c r="Y97" s="5">
        <v>140503720</v>
      </c>
    </row>
    <row r="98" spans="3:25" ht="15.5" x14ac:dyDescent="0.35">
      <c r="C98" t="s">
        <v>121</v>
      </c>
      <c r="D98" s="5">
        <v>2001282256</v>
      </c>
      <c r="E98" s="5">
        <v>2868337256</v>
      </c>
      <c r="F98" s="5">
        <v>1719438756</v>
      </c>
      <c r="G98" s="5">
        <v>1552378053</v>
      </c>
      <c r="I98" s="5">
        <v>1552378053</v>
      </c>
      <c r="J98" s="5">
        <v>167405189</v>
      </c>
      <c r="K98" s="5">
        <v>2585225651</v>
      </c>
      <c r="L98" s="5">
        <v>3317941842</v>
      </c>
      <c r="M98" s="5">
        <v>4202504467</v>
      </c>
      <c r="N98" s="5">
        <v>926700212</v>
      </c>
      <c r="O98" s="5">
        <v>609909626</v>
      </c>
      <c r="Q98" s="5">
        <v>34535250</v>
      </c>
      <c r="R98" s="5">
        <v>391059000</v>
      </c>
      <c r="S98" s="5">
        <v>688327085</v>
      </c>
      <c r="T98" s="5">
        <v>802000</v>
      </c>
      <c r="U98" s="5">
        <v>668505000</v>
      </c>
      <c r="V98" s="5">
        <v>713844000</v>
      </c>
      <c r="W98" s="5">
        <v>544447000</v>
      </c>
      <c r="X98" s="5">
        <v>386614000</v>
      </c>
      <c r="Y98" s="5">
        <v>252768000</v>
      </c>
    </row>
    <row r="99" spans="3:25" ht="15.5" x14ac:dyDescent="0.35">
      <c r="C99" t="s">
        <v>122</v>
      </c>
      <c r="D99" s="5">
        <v>2001282256</v>
      </c>
      <c r="E99" s="5">
        <v>2868337256</v>
      </c>
      <c r="F99" s="5">
        <v>1719438756</v>
      </c>
      <c r="G99" s="5">
        <v>1552378053</v>
      </c>
      <c r="I99" s="5">
        <v>1552378053</v>
      </c>
      <c r="J99" s="5">
        <v>167405189</v>
      </c>
      <c r="K99" s="5">
        <v>2585225651</v>
      </c>
      <c r="L99" s="5">
        <v>3317941842</v>
      </c>
      <c r="M99" s="5">
        <v>4202504467</v>
      </c>
      <c r="N99" s="5">
        <v>926700212</v>
      </c>
      <c r="O99" s="5">
        <v>609909626</v>
      </c>
      <c r="Q99" s="5">
        <v>34535250</v>
      </c>
      <c r="R99" s="5">
        <v>391059000</v>
      </c>
      <c r="S99" s="5">
        <v>688327085</v>
      </c>
      <c r="T99" s="5">
        <v>802000</v>
      </c>
      <c r="U99" s="5">
        <v>668505000</v>
      </c>
      <c r="V99" s="5">
        <v>713844000</v>
      </c>
      <c r="W99" s="5">
        <v>544447000</v>
      </c>
      <c r="X99" s="5">
        <v>386614000</v>
      </c>
      <c r="Y99" s="5">
        <v>252768000</v>
      </c>
    </row>
    <row r="100" spans="3:25" ht="15.5" x14ac:dyDescent="0.35">
      <c r="C100" t="s">
        <v>347</v>
      </c>
      <c r="Q100" s="5">
        <v>51250</v>
      </c>
    </row>
    <row r="101" spans="3:25" ht="15.5" x14ac:dyDescent="0.35">
      <c r="C101" t="s">
        <v>1202</v>
      </c>
      <c r="S101" s="5">
        <v>486091300</v>
      </c>
    </row>
    <row r="102" spans="3:25" ht="15.5" x14ac:dyDescent="0.35">
      <c r="C102" t="s">
        <v>127</v>
      </c>
      <c r="D102" s="5">
        <v>4211323585</v>
      </c>
      <c r="E102" s="5">
        <v>4842308891</v>
      </c>
      <c r="F102" s="5">
        <v>3868227955</v>
      </c>
      <c r="G102" s="5">
        <v>3532762360</v>
      </c>
      <c r="I102" s="5">
        <v>3532762360</v>
      </c>
      <c r="J102" s="5">
        <v>2066468834</v>
      </c>
      <c r="K102" s="5">
        <v>13728608618</v>
      </c>
      <c r="L102" s="5">
        <v>8151909969</v>
      </c>
      <c r="M102" s="5">
        <v>8006616589</v>
      </c>
      <c r="N102" s="5">
        <v>3892950212</v>
      </c>
      <c r="O102" s="5">
        <v>3197409626</v>
      </c>
      <c r="P102" s="5">
        <v>127732121</v>
      </c>
      <c r="Q102" s="5">
        <v>396454838</v>
      </c>
      <c r="R102" s="5">
        <v>891222334</v>
      </c>
      <c r="S102" s="5">
        <v>1001383501</v>
      </c>
      <c r="T102" s="5">
        <v>479932729</v>
      </c>
      <c r="U102" s="5">
        <v>23436364931</v>
      </c>
      <c r="V102" s="5">
        <v>141485983048</v>
      </c>
      <c r="W102" s="5">
        <v>124952221911</v>
      </c>
      <c r="X102" s="5">
        <v>161792827974</v>
      </c>
      <c r="Y102" s="5">
        <v>61168863644</v>
      </c>
    </row>
    <row r="103" spans="3:25" ht="15.5" x14ac:dyDescent="0.35">
      <c r="C103" t="s">
        <v>128</v>
      </c>
    </row>
    <row r="104" spans="3:25" ht="15.5" x14ac:dyDescent="0.35">
      <c r="C104" t="s">
        <v>129</v>
      </c>
      <c r="D104" s="5">
        <v>11000000000</v>
      </c>
      <c r="E104" s="5">
        <v>11000000000</v>
      </c>
      <c r="F104" s="5">
        <v>11000000000</v>
      </c>
      <c r="G104" s="5">
        <v>11000000000</v>
      </c>
      <c r="I104" s="5">
        <v>11000000000</v>
      </c>
      <c r="J104" s="5">
        <v>11000000000</v>
      </c>
      <c r="K104" s="5">
        <v>11000000000</v>
      </c>
      <c r="L104" s="5">
        <v>11000000000</v>
      </c>
      <c r="M104" s="5">
        <v>11000000000</v>
      </c>
      <c r="N104" s="5">
        <v>11000000000</v>
      </c>
      <c r="O104" s="5">
        <v>11000000000</v>
      </c>
      <c r="P104" s="5">
        <v>11000000000</v>
      </c>
      <c r="Q104" s="5">
        <v>11000000000</v>
      </c>
      <c r="R104" s="5">
        <v>11000000000</v>
      </c>
      <c r="S104" s="5">
        <v>11000000000</v>
      </c>
      <c r="T104" s="5">
        <v>11000000000</v>
      </c>
      <c r="U104" s="5">
        <v>11000000000</v>
      </c>
      <c r="V104" s="5">
        <v>11000000000</v>
      </c>
      <c r="W104" s="5">
        <v>11000000000</v>
      </c>
      <c r="X104" s="5">
        <v>11000000000</v>
      </c>
      <c r="Y104" s="5">
        <v>11000000000</v>
      </c>
    </row>
    <row r="105" spans="3:25" ht="15.5" x14ac:dyDescent="0.35">
      <c r="C105" t="s">
        <v>130</v>
      </c>
      <c r="D105" s="5">
        <v>4265565685</v>
      </c>
      <c r="E105" s="5">
        <v>4265565685</v>
      </c>
      <c r="F105" s="5">
        <v>4265565685</v>
      </c>
      <c r="G105" s="5">
        <v>4265565685</v>
      </c>
      <c r="I105" s="5">
        <v>4265565685</v>
      </c>
      <c r="J105" s="5">
        <v>4265565685</v>
      </c>
      <c r="K105" s="5">
        <v>4265565685</v>
      </c>
      <c r="L105" s="5">
        <v>4265565685</v>
      </c>
      <c r="M105" s="5">
        <v>4265565685</v>
      </c>
      <c r="N105" s="5">
        <v>4265565685</v>
      </c>
      <c r="O105" s="5">
        <v>4265565685</v>
      </c>
      <c r="P105" s="5">
        <v>4265565685</v>
      </c>
      <c r="Q105" s="5">
        <v>4265565685</v>
      </c>
      <c r="R105" s="5">
        <v>4215565685</v>
      </c>
      <c r="S105" s="5">
        <v>4215565685</v>
      </c>
      <c r="T105" s="5">
        <v>4215565685</v>
      </c>
      <c r="U105" s="5">
        <v>4215565685</v>
      </c>
      <c r="V105" s="5">
        <v>4215565685</v>
      </c>
      <c r="W105" s="5">
        <v>4215565685</v>
      </c>
      <c r="X105" s="5">
        <v>4215565685</v>
      </c>
      <c r="Y105" s="5">
        <v>4215565685</v>
      </c>
    </row>
    <row r="106" spans="3:25" ht="15.5" x14ac:dyDescent="0.35">
      <c r="C106" t="s">
        <v>131</v>
      </c>
      <c r="D106" s="5">
        <v>-15099287403</v>
      </c>
      <c r="E106" s="5">
        <v>-15782681201</v>
      </c>
      <c r="F106" s="5">
        <v>-15259063103</v>
      </c>
      <c r="G106" s="5">
        <v>-14926669007</v>
      </c>
      <c r="I106" s="5">
        <v>-14926669007</v>
      </c>
      <c r="J106" s="5">
        <v>-13445110542</v>
      </c>
      <c r="K106" s="5">
        <v>314668827</v>
      </c>
      <c r="L106" s="5">
        <v>124743870</v>
      </c>
      <c r="M106" s="5">
        <v>-2489987798</v>
      </c>
      <c r="N106" s="5">
        <v>-1626924282</v>
      </c>
      <c r="O106" s="5">
        <v>-929768844</v>
      </c>
      <c r="P106" s="5">
        <v>-292659268</v>
      </c>
      <c r="Q106" s="5">
        <v>1321158851</v>
      </c>
      <c r="R106" s="5">
        <v>4799462047</v>
      </c>
      <c r="S106" s="5">
        <v>6965101914</v>
      </c>
      <c r="T106" s="5">
        <v>8953461238</v>
      </c>
      <c r="U106" s="5">
        <v>7114242730</v>
      </c>
      <c r="V106" s="5">
        <v>6594170399</v>
      </c>
      <c r="W106" s="5">
        <v>6026974476</v>
      </c>
      <c r="X106" s="5">
        <v>5567486629</v>
      </c>
      <c r="Y106" s="5">
        <v>4912961624</v>
      </c>
    </row>
    <row r="107" spans="3:25" ht="15.5" x14ac:dyDescent="0.35">
      <c r="C107" t="s">
        <v>132</v>
      </c>
      <c r="D107" s="5">
        <v>146324338</v>
      </c>
      <c r="E107" s="5">
        <v>146324338</v>
      </c>
      <c r="F107" s="5">
        <v>146324338</v>
      </c>
      <c r="G107" s="5">
        <v>146324338</v>
      </c>
      <c r="I107" s="5">
        <v>146324338</v>
      </c>
      <c r="J107" s="5">
        <v>146324338</v>
      </c>
      <c r="K107" s="5">
        <v>146324338</v>
      </c>
      <c r="L107" s="5">
        <v>146324338</v>
      </c>
      <c r="M107" s="5">
        <v>146324338</v>
      </c>
      <c r="N107" s="5">
        <v>146324338</v>
      </c>
      <c r="O107" s="5">
        <v>146324338</v>
      </c>
      <c r="P107" s="5">
        <v>146324338</v>
      </c>
      <c r="Q107" s="5">
        <v>146324338</v>
      </c>
      <c r="R107" s="5">
        <v>146324338</v>
      </c>
      <c r="S107" s="5">
        <v>146324338</v>
      </c>
      <c r="T107" s="5">
        <v>146324338</v>
      </c>
      <c r="U107" s="5">
        <v>54363413</v>
      </c>
      <c r="V107" s="5">
        <v>28359796</v>
      </c>
    </row>
    <row r="108" spans="3:25" ht="15.5" x14ac:dyDescent="0.35">
      <c r="C108" t="s">
        <v>133</v>
      </c>
      <c r="D108" s="5">
        <v>-15245611741</v>
      </c>
      <c r="E108" s="5">
        <v>-15929005539</v>
      </c>
      <c r="F108" s="5">
        <v>-15405387441</v>
      </c>
      <c r="G108" s="5">
        <v>-15072993345</v>
      </c>
      <c r="I108" s="5">
        <v>-15072993345</v>
      </c>
      <c r="J108" s="5">
        <v>-13591434880</v>
      </c>
      <c r="K108" s="5">
        <v>168344489</v>
      </c>
      <c r="L108" s="5">
        <v>-21580468</v>
      </c>
      <c r="M108" s="5">
        <v>-2636312136</v>
      </c>
      <c r="N108" s="5">
        <v>-1773248620</v>
      </c>
      <c r="O108" s="5">
        <v>-1076093182</v>
      </c>
      <c r="P108" s="5">
        <v>-438983606</v>
      </c>
      <c r="Q108" s="5">
        <v>1174834513</v>
      </c>
      <c r="R108" s="5">
        <v>4653137709</v>
      </c>
      <c r="S108" s="5">
        <v>6818777576</v>
      </c>
      <c r="T108" s="5">
        <v>8807136900</v>
      </c>
      <c r="U108" s="5">
        <v>7059879317</v>
      </c>
      <c r="V108" s="5">
        <v>6565810603</v>
      </c>
    </row>
    <row r="109" spans="3:25" ht="15.5" x14ac:dyDescent="0.35">
      <c r="C109" t="s">
        <v>134</v>
      </c>
      <c r="D109" s="5">
        <v>-15099287403</v>
      </c>
      <c r="E109" s="5">
        <v>-15782681201</v>
      </c>
      <c r="F109" s="5">
        <v>-15259063103</v>
      </c>
      <c r="G109" s="5">
        <v>-14926669007</v>
      </c>
      <c r="I109" s="5">
        <v>-14926669007</v>
      </c>
      <c r="J109" s="5">
        <v>-13445110542</v>
      </c>
      <c r="K109" s="5">
        <v>314668827</v>
      </c>
      <c r="L109" s="5">
        <v>124743870</v>
      </c>
      <c r="M109" s="5">
        <v>-2489987798</v>
      </c>
      <c r="N109" s="5">
        <v>-1626924282</v>
      </c>
      <c r="O109" s="5">
        <v>-929768844</v>
      </c>
      <c r="P109" s="5">
        <v>-292659268</v>
      </c>
      <c r="Q109" s="5">
        <v>1321158851</v>
      </c>
      <c r="R109" s="5">
        <v>4799462047</v>
      </c>
      <c r="S109" s="5">
        <v>6965101914</v>
      </c>
      <c r="T109" s="5">
        <v>8953461238</v>
      </c>
      <c r="U109" s="5">
        <v>7114242730</v>
      </c>
      <c r="V109" s="5">
        <v>6594170399</v>
      </c>
      <c r="W109" s="5">
        <v>6026974476</v>
      </c>
      <c r="X109" s="5">
        <v>5567486629</v>
      </c>
      <c r="Y109" s="5">
        <v>4912961624</v>
      </c>
    </row>
    <row r="110" spans="3:25" ht="15.5" x14ac:dyDescent="0.35">
      <c r="C110" t="s">
        <v>9</v>
      </c>
      <c r="D110" s="5">
        <v>166278282</v>
      </c>
      <c r="E110" s="5">
        <v>-517115516</v>
      </c>
      <c r="F110" s="5">
        <v>6502582</v>
      </c>
      <c r="G110" s="5">
        <v>338896678</v>
      </c>
      <c r="I110" s="5">
        <v>338896678</v>
      </c>
      <c r="J110" s="5">
        <v>1820455143</v>
      </c>
      <c r="K110" s="5">
        <v>15580234512</v>
      </c>
      <c r="L110" s="5">
        <v>15390309555</v>
      </c>
      <c r="M110" s="5">
        <v>12775577887</v>
      </c>
      <c r="N110" s="5">
        <v>13638641403</v>
      </c>
      <c r="O110" s="5">
        <v>14335796841</v>
      </c>
      <c r="P110" s="5">
        <v>14972906417</v>
      </c>
      <c r="Q110" s="5">
        <v>16612741286</v>
      </c>
      <c r="R110" s="5">
        <v>20045396732</v>
      </c>
      <c r="S110" s="5">
        <v>22180667599</v>
      </c>
      <c r="T110" s="5">
        <v>24169026923</v>
      </c>
      <c r="U110" s="5">
        <v>22329808415</v>
      </c>
      <c r="V110" s="5">
        <v>21809736084</v>
      </c>
      <c r="W110" s="5">
        <v>21242540161</v>
      </c>
      <c r="X110" s="5">
        <v>20783052314</v>
      </c>
      <c r="Y110" s="5">
        <v>20128527309</v>
      </c>
    </row>
    <row r="111" spans="3:25" ht="15.5" x14ac:dyDescent="0.35">
      <c r="C111" t="s">
        <v>136</v>
      </c>
      <c r="D111" s="5">
        <v>4377601867</v>
      </c>
      <c r="E111" s="5">
        <v>4325193375</v>
      </c>
      <c r="F111" s="5">
        <v>3874730537</v>
      </c>
      <c r="G111" s="5">
        <v>3871659038</v>
      </c>
      <c r="I111" s="5">
        <v>3871659038</v>
      </c>
      <c r="J111" s="5">
        <v>3886923977</v>
      </c>
      <c r="K111" s="5">
        <v>29308843130</v>
      </c>
      <c r="L111" s="5">
        <v>23542219524</v>
      </c>
      <c r="M111" s="5">
        <v>20782194476</v>
      </c>
      <c r="N111" s="5">
        <v>17531591615</v>
      </c>
      <c r="O111" s="5">
        <v>17533206467</v>
      </c>
      <c r="P111" s="5">
        <v>15100638538</v>
      </c>
      <c r="Q111" s="5">
        <v>17009196124</v>
      </c>
      <c r="R111" s="5">
        <v>20936619066</v>
      </c>
      <c r="S111" s="5">
        <v>23182051100</v>
      </c>
      <c r="T111" s="5">
        <v>24648959652</v>
      </c>
      <c r="U111" s="5">
        <v>45766173346</v>
      </c>
      <c r="V111" s="5">
        <v>163295719132</v>
      </c>
      <c r="W111" s="5">
        <v>146194762072</v>
      </c>
      <c r="X111" s="5">
        <v>182575880288</v>
      </c>
      <c r="Y111" s="5">
        <v>81297390953</v>
      </c>
    </row>
    <row r="112" spans="3:25" ht="15.5" x14ac:dyDescent="0.35">
      <c r="C112" t="s">
        <v>137</v>
      </c>
      <c r="D112" s="5">
        <v>220000000</v>
      </c>
      <c r="E112" s="5">
        <v>220000000</v>
      </c>
      <c r="F112" s="5">
        <v>220000000</v>
      </c>
      <c r="G112" s="5">
        <v>220000000</v>
      </c>
      <c r="I112" s="5">
        <v>220000000</v>
      </c>
      <c r="J112" s="5">
        <v>220000000</v>
      </c>
      <c r="K112" s="5">
        <v>220000000</v>
      </c>
      <c r="L112" s="5">
        <v>220000000</v>
      </c>
      <c r="M112" s="5">
        <v>220000000</v>
      </c>
      <c r="N112" s="5">
        <v>220000000</v>
      </c>
      <c r="O112" s="5">
        <v>220000000</v>
      </c>
      <c r="P112" s="5">
        <v>220000000</v>
      </c>
      <c r="Q112" s="5">
        <v>220000000</v>
      </c>
      <c r="R112" s="5">
        <v>110000000</v>
      </c>
      <c r="S112" s="5">
        <v>110000000</v>
      </c>
      <c r="T112" s="5">
        <v>110000000</v>
      </c>
      <c r="U112" s="5">
        <v>110000000</v>
      </c>
      <c r="V112" s="5">
        <v>110000000</v>
      </c>
      <c r="W112" s="5">
        <v>110000000</v>
      </c>
      <c r="X112" s="5">
        <v>110000000</v>
      </c>
      <c r="Y112" s="5">
        <v>110000000</v>
      </c>
    </row>
    <row r="114" spans="2:25" ht="15.5" x14ac:dyDescent="0.35">
      <c r="B114" t="s">
        <v>138</v>
      </c>
      <c r="C114" t="s">
        <v>139</v>
      </c>
      <c r="D114" s="5">
        <v>762821791</v>
      </c>
      <c r="E114" s="5">
        <v>-701746502</v>
      </c>
      <c r="F114" s="5">
        <v>-162934509</v>
      </c>
      <c r="G114" s="5">
        <v>-371717098</v>
      </c>
      <c r="I114" s="5">
        <v>-1381547263</v>
      </c>
      <c r="J114" s="5">
        <v>-1877943578</v>
      </c>
      <c r="K114" s="5">
        <v>1733593817</v>
      </c>
      <c r="L114" s="5">
        <v>1658040345</v>
      </c>
      <c r="M114" s="5">
        <v>-734377928</v>
      </c>
      <c r="N114" s="5">
        <v>-318405439</v>
      </c>
      <c r="O114" s="5">
        <v>-649341697</v>
      </c>
      <c r="P114" s="5">
        <v>-11666507586</v>
      </c>
      <c r="Q114" s="5">
        <v>8751281628</v>
      </c>
      <c r="R114" s="5">
        <v>3325673185</v>
      </c>
      <c r="S114" s="5">
        <v>-380905005</v>
      </c>
      <c r="T114" s="5">
        <v>-296552287</v>
      </c>
      <c r="U114" s="5">
        <v>179893535</v>
      </c>
      <c r="V114" s="5">
        <v>-40095631</v>
      </c>
      <c r="W114" s="5">
        <v>173885893</v>
      </c>
      <c r="X114" s="5">
        <v>-183347611</v>
      </c>
      <c r="Y114" s="5">
        <v>262693809</v>
      </c>
    </row>
    <row r="115" spans="2:25" ht="15.5" x14ac:dyDescent="0.35">
      <c r="C115" t="s">
        <v>319</v>
      </c>
      <c r="D115" s="5">
        <v>1092000000</v>
      </c>
      <c r="E115" s="5">
        <v>77175000</v>
      </c>
      <c r="G115" s="5">
        <v>262500000</v>
      </c>
      <c r="I115" s="5">
        <v>262500000</v>
      </c>
      <c r="J115" s="5">
        <v>19692567589</v>
      </c>
      <c r="K115" s="5">
        <v>27785192297</v>
      </c>
      <c r="L115" s="5">
        <v>36882009108</v>
      </c>
      <c r="M115" s="5">
        <v>1534259108</v>
      </c>
      <c r="O115" s="5">
        <v>2475000000</v>
      </c>
      <c r="P115" s="5">
        <v>2617767650</v>
      </c>
      <c r="Q115" s="5">
        <v>17171172804</v>
      </c>
      <c r="R115" s="5">
        <v>5877360000</v>
      </c>
      <c r="S115" s="5">
        <v>29391054915</v>
      </c>
      <c r="T115" s="5">
        <v>123422426583</v>
      </c>
      <c r="U115" s="5">
        <v>371014388459</v>
      </c>
      <c r="V115" s="5">
        <v>217674100115</v>
      </c>
      <c r="W115" s="5">
        <v>267807000640</v>
      </c>
      <c r="X115" s="5">
        <v>121990019281</v>
      </c>
      <c r="Y115" s="5">
        <v>131493713002</v>
      </c>
    </row>
    <row r="116" spans="2:25" ht="15.5" x14ac:dyDescent="0.35">
      <c r="C116" t="s">
        <v>1428</v>
      </c>
    </row>
    <row r="117" spans="2:25" ht="15.5" x14ac:dyDescent="0.35">
      <c r="C117" t="s">
        <v>1273</v>
      </c>
      <c r="J117" s="5">
        <v>-18145661244</v>
      </c>
      <c r="K117" s="5">
        <v>-25030789717</v>
      </c>
      <c r="L117" s="5">
        <v>-33878542323</v>
      </c>
      <c r="M117" s="5">
        <v>-1459016838</v>
      </c>
      <c r="O117" s="5">
        <v>-2479500000</v>
      </c>
      <c r="P117" s="5">
        <v>-12237499950</v>
      </c>
      <c r="Q117" s="5">
        <v>-5649957410</v>
      </c>
      <c r="R117" s="5">
        <v>-147500000</v>
      </c>
      <c r="S117" s="5">
        <v>-27126791833</v>
      </c>
      <c r="T117" s="5">
        <v>-123423673976</v>
      </c>
      <c r="U117" s="5">
        <v>-365474180081</v>
      </c>
      <c r="V117" s="5">
        <v>-214749529265</v>
      </c>
      <c r="W117" s="5">
        <v>-265196292360</v>
      </c>
      <c r="X117" s="5">
        <v>-118392170878</v>
      </c>
      <c r="Y117" s="5">
        <v>-131188550317</v>
      </c>
    </row>
    <row r="118" spans="2:25" ht="15.5" x14ac:dyDescent="0.35">
      <c r="C118" t="s">
        <v>1429</v>
      </c>
      <c r="D118" s="5">
        <v>-273478049</v>
      </c>
      <c r="E118" s="5">
        <v>-778729296</v>
      </c>
      <c r="F118" s="5">
        <v>-162719460</v>
      </c>
      <c r="G118" s="5">
        <v>-633891566</v>
      </c>
      <c r="I118" s="5">
        <v>-1643235304</v>
      </c>
      <c r="J118" s="5">
        <v>-2085916330</v>
      </c>
      <c r="K118" s="5">
        <v>-817037061</v>
      </c>
      <c r="L118" s="5">
        <v>-1168903514</v>
      </c>
      <c r="M118" s="5">
        <v>-705871550</v>
      </c>
      <c r="N118" s="5">
        <v>-317998394</v>
      </c>
      <c r="O118" s="5">
        <v>-621174205</v>
      </c>
      <c r="P118" s="5">
        <v>-1446442063</v>
      </c>
      <c r="Q118" s="5">
        <v>-2023011560</v>
      </c>
      <c r="R118" s="5">
        <v>-2112885767</v>
      </c>
      <c r="S118" s="5">
        <v>-1990049655</v>
      </c>
      <c r="T118" s="5">
        <v>-2707284585</v>
      </c>
      <c r="U118" s="5">
        <v>-6088732322</v>
      </c>
      <c r="V118" s="5">
        <v>-2927305150</v>
      </c>
      <c r="W118" s="5">
        <v>-1748861704</v>
      </c>
    </row>
    <row r="119" spans="2:25" ht="15.5" x14ac:dyDescent="0.35">
      <c r="C119" t="s">
        <v>433</v>
      </c>
      <c r="D119" s="5">
        <v>-273478049</v>
      </c>
      <c r="E119" s="5">
        <v>-778729296</v>
      </c>
      <c r="F119" s="5">
        <v>-162719460</v>
      </c>
      <c r="G119" s="5">
        <v>-633891566</v>
      </c>
      <c r="I119" s="5">
        <v>-1643235304</v>
      </c>
      <c r="J119" s="5">
        <v>-20231577574</v>
      </c>
      <c r="K119" s="5">
        <v>-25847826778</v>
      </c>
      <c r="L119" s="5">
        <v>-35047445837</v>
      </c>
      <c r="M119" s="5">
        <v>-2164888388</v>
      </c>
      <c r="N119" s="5">
        <v>-317998394</v>
      </c>
      <c r="O119" s="5">
        <v>-3100674205</v>
      </c>
      <c r="P119" s="5">
        <v>-13683942013</v>
      </c>
      <c r="Q119" s="5">
        <v>-7672968970</v>
      </c>
      <c r="R119" s="5">
        <v>-2260385767</v>
      </c>
      <c r="S119" s="5">
        <v>-29116841488</v>
      </c>
      <c r="T119" s="5">
        <v>-126130958561</v>
      </c>
      <c r="U119" s="5">
        <v>-371562912403</v>
      </c>
      <c r="V119" s="5">
        <v>-217676834415</v>
      </c>
      <c r="W119" s="5">
        <v>-266945154064</v>
      </c>
      <c r="X119" s="5">
        <v>-118392170878</v>
      </c>
      <c r="Y119" s="5">
        <v>-131188550317</v>
      </c>
    </row>
    <row r="120" spans="2:25" ht="15.5" x14ac:dyDescent="0.35">
      <c r="C120" t="s">
        <v>607</v>
      </c>
      <c r="X120" s="5">
        <v>-1728018452</v>
      </c>
      <c r="Y120" s="5">
        <v>-1490385424</v>
      </c>
    </row>
    <row r="121" spans="2:25" ht="15.5" x14ac:dyDescent="0.35">
      <c r="C121" t="s">
        <v>579</v>
      </c>
      <c r="Q121" s="5">
        <v>-2050000</v>
      </c>
      <c r="X121" s="5">
        <v>200000</v>
      </c>
      <c r="Y121" s="5">
        <v>189166674</v>
      </c>
    </row>
    <row r="122" spans="2:25" ht="15.5" x14ac:dyDescent="0.35">
      <c r="C122" t="s">
        <v>1430</v>
      </c>
    </row>
    <row r="123" spans="2:25" ht="15.5" x14ac:dyDescent="0.35">
      <c r="C123" t="s">
        <v>843</v>
      </c>
      <c r="D123" s="5">
        <v>-3213229</v>
      </c>
      <c r="E123" s="5">
        <v>-192206</v>
      </c>
      <c r="F123" s="5">
        <v>-215049</v>
      </c>
      <c r="G123" s="5">
        <v>-325532</v>
      </c>
      <c r="I123" s="5">
        <v>-811959</v>
      </c>
      <c r="J123" s="5">
        <v>-722546517</v>
      </c>
      <c r="K123" s="5">
        <v>-83003305</v>
      </c>
      <c r="L123" s="5">
        <v>-97858607</v>
      </c>
      <c r="M123" s="5">
        <v>-103748648</v>
      </c>
      <c r="N123" s="5">
        <v>-407045</v>
      </c>
      <c r="O123" s="5">
        <v>-15780254</v>
      </c>
      <c r="P123" s="5">
        <v>-354384434</v>
      </c>
      <c r="Q123" s="5">
        <v>-389723187</v>
      </c>
      <c r="R123" s="5">
        <v>61001983</v>
      </c>
      <c r="S123" s="5">
        <v>-6953639</v>
      </c>
      <c r="T123" s="5">
        <v>2642110939</v>
      </c>
      <c r="U123" s="5">
        <v>890962913</v>
      </c>
      <c r="V123" s="5">
        <v>188692165</v>
      </c>
      <c r="W123" s="5">
        <v>-518672862</v>
      </c>
      <c r="X123" s="5">
        <v>-1516806865</v>
      </c>
      <c r="Y123" s="5">
        <v>1608045270</v>
      </c>
    </row>
    <row r="124" spans="2:25" ht="15.5" x14ac:dyDescent="0.35">
      <c r="C124" t="s">
        <v>159</v>
      </c>
      <c r="D124" s="5">
        <v>-867055000</v>
      </c>
      <c r="E124" s="5">
        <v>1148898500</v>
      </c>
      <c r="F124" s="5">
        <v>167060703</v>
      </c>
      <c r="G124" s="5">
        <v>369029400</v>
      </c>
      <c r="I124" s="5">
        <v>1384972864</v>
      </c>
      <c r="J124" s="5">
        <v>57179538</v>
      </c>
      <c r="K124" s="5">
        <v>-732716191</v>
      </c>
      <c r="L124" s="5">
        <v>-884562625</v>
      </c>
      <c r="M124" s="5">
        <v>800804255</v>
      </c>
      <c r="N124" s="5">
        <v>316790587</v>
      </c>
      <c r="O124" s="5">
        <v>609909626</v>
      </c>
      <c r="R124" s="5">
        <v>-486091300</v>
      </c>
      <c r="S124" s="5">
        <v>486091300</v>
      </c>
      <c r="X124" s="5">
        <v>171632432</v>
      </c>
      <c r="Y124" s="5">
        <v>-223533456</v>
      </c>
    </row>
    <row r="125" spans="2:25" ht="15.5" x14ac:dyDescent="0.35">
      <c r="C125" t="s">
        <v>160</v>
      </c>
      <c r="J125" s="5">
        <v>-16875100</v>
      </c>
      <c r="T125" s="5">
        <v>91828704</v>
      </c>
      <c r="U125" s="5">
        <v>-23678704</v>
      </c>
      <c r="V125" s="5">
        <v>-17000000</v>
      </c>
      <c r="W125" s="5">
        <v>-114925000</v>
      </c>
      <c r="Y125" s="5">
        <v>-11000000</v>
      </c>
    </row>
    <row r="126" spans="2:25" ht="15.5" x14ac:dyDescent="0.35">
      <c r="C126" t="s">
        <v>161</v>
      </c>
      <c r="J126" s="5">
        <v>-16875100</v>
      </c>
      <c r="U126" s="5">
        <v>-8000000</v>
      </c>
      <c r="W126" s="5">
        <v>-114175000</v>
      </c>
      <c r="Y126" s="5">
        <v>-11000000</v>
      </c>
    </row>
    <row r="127" spans="2:25" ht="15.5" x14ac:dyDescent="0.35">
      <c r="C127" t="s">
        <v>329</v>
      </c>
      <c r="T127" s="5">
        <v>75000000</v>
      </c>
    </row>
    <row r="128" spans="2:25" ht="15.5" x14ac:dyDescent="0.35">
      <c r="C128" t="s">
        <v>1431</v>
      </c>
      <c r="U128" s="5">
        <v>1150000</v>
      </c>
      <c r="V128" s="5">
        <v>-400000</v>
      </c>
      <c r="W128" s="5">
        <v>-750000</v>
      </c>
    </row>
    <row r="129" spans="2:25" ht="15.5" x14ac:dyDescent="0.35">
      <c r="C129" t="s">
        <v>1432</v>
      </c>
      <c r="T129" s="5">
        <v>16828704</v>
      </c>
      <c r="U129" s="5">
        <v>-16828704</v>
      </c>
      <c r="V129" s="5">
        <v>-16600000</v>
      </c>
    </row>
    <row r="130" spans="2:25" ht="15.5" x14ac:dyDescent="0.35">
      <c r="C130" t="s">
        <v>1433</v>
      </c>
    </row>
    <row r="131" spans="2:25" ht="15.5" x14ac:dyDescent="0.35">
      <c r="C131" t="s">
        <v>170</v>
      </c>
      <c r="D131" s="5">
        <v>-867055000</v>
      </c>
      <c r="E131" s="5">
        <v>1148898500</v>
      </c>
      <c r="F131" s="5">
        <v>167060703</v>
      </c>
      <c r="G131" s="5">
        <v>369029400</v>
      </c>
      <c r="I131" s="5">
        <v>1384972864</v>
      </c>
      <c r="J131" s="5">
        <v>57179538</v>
      </c>
      <c r="K131" s="5">
        <v>-732716191</v>
      </c>
      <c r="L131" s="5">
        <v>-884562625</v>
      </c>
      <c r="M131" s="5">
        <v>800804255</v>
      </c>
      <c r="N131" s="5">
        <v>316790587</v>
      </c>
      <c r="O131" s="5">
        <v>609909626</v>
      </c>
      <c r="R131" s="5">
        <v>-486091300</v>
      </c>
      <c r="S131" s="5">
        <v>486091300</v>
      </c>
      <c r="X131" s="5">
        <v>171632432</v>
      </c>
      <c r="Y131" s="5">
        <v>-223533456</v>
      </c>
    </row>
    <row r="132" spans="2:25" ht="15.5" x14ac:dyDescent="0.35">
      <c r="C132" t="s">
        <v>1434</v>
      </c>
    </row>
    <row r="133" spans="2:25" ht="15.5" x14ac:dyDescent="0.35">
      <c r="C133" t="s">
        <v>788</v>
      </c>
      <c r="D133" s="5">
        <v>-867055000</v>
      </c>
      <c r="E133" s="5">
        <v>1315959203</v>
      </c>
      <c r="G133" s="5">
        <v>369029400</v>
      </c>
      <c r="I133" s="5">
        <v>1384972864</v>
      </c>
      <c r="J133" s="5">
        <v>57179538</v>
      </c>
    </row>
    <row r="134" spans="2:25" ht="15.5" x14ac:dyDescent="0.35">
      <c r="C134" t="s">
        <v>1435</v>
      </c>
      <c r="X134" s="5">
        <v>83333328</v>
      </c>
      <c r="Y134" s="5">
        <v>83333328</v>
      </c>
    </row>
    <row r="135" spans="2:25" ht="15.5" x14ac:dyDescent="0.35">
      <c r="C135" t="s">
        <v>1436</v>
      </c>
      <c r="X135" s="5">
        <v>-45546896</v>
      </c>
      <c r="Y135" s="5">
        <v>-360452784</v>
      </c>
    </row>
    <row r="136" spans="2:25" ht="15.5" x14ac:dyDescent="0.35">
      <c r="C136" t="s">
        <v>1437</v>
      </c>
      <c r="E136" s="5">
        <v>-167060703</v>
      </c>
      <c r="F136" s="5">
        <v>167060703</v>
      </c>
      <c r="K136" s="5">
        <v>-732716191</v>
      </c>
      <c r="L136" s="5">
        <v>-884562625</v>
      </c>
      <c r="M136" s="5">
        <v>800804255</v>
      </c>
      <c r="N136" s="5">
        <v>316790587</v>
      </c>
      <c r="O136" s="5">
        <v>609909626</v>
      </c>
      <c r="R136" s="5">
        <v>-486091300</v>
      </c>
      <c r="S136" s="5">
        <v>486091300</v>
      </c>
    </row>
    <row r="137" spans="2:25" ht="15.5" x14ac:dyDescent="0.35">
      <c r="C137" t="s">
        <v>1438</v>
      </c>
      <c r="X137" s="5">
        <v>133846000</v>
      </c>
      <c r="Y137" s="5">
        <v>53586000</v>
      </c>
    </row>
    <row r="138" spans="2:25" ht="15.5" x14ac:dyDescent="0.35">
      <c r="C138" t="s">
        <v>339</v>
      </c>
    </row>
    <row r="139" spans="2:25" ht="15.5" x14ac:dyDescent="0.35">
      <c r="C139" t="s">
        <v>187</v>
      </c>
      <c r="D139" s="5">
        <v>-104233209</v>
      </c>
      <c r="E139" s="5">
        <v>447151998</v>
      </c>
      <c r="F139" s="5">
        <v>4126194</v>
      </c>
      <c r="G139" s="5">
        <v>-2687698</v>
      </c>
      <c r="I139" s="5">
        <v>3425601</v>
      </c>
      <c r="J139" s="5">
        <v>-1837639140</v>
      </c>
      <c r="K139" s="5">
        <v>1000877626</v>
      </c>
      <c r="L139" s="5">
        <v>773477720</v>
      </c>
      <c r="M139" s="5">
        <v>66426327</v>
      </c>
      <c r="N139" s="5">
        <v>-1614852</v>
      </c>
      <c r="O139" s="5">
        <v>-39432071</v>
      </c>
      <c r="P139" s="5">
        <v>-11666507586</v>
      </c>
      <c r="Q139" s="5">
        <v>8751281628</v>
      </c>
      <c r="R139" s="5">
        <v>2839581885</v>
      </c>
      <c r="S139" s="5">
        <v>105186295</v>
      </c>
      <c r="T139" s="5">
        <v>-204723583</v>
      </c>
      <c r="U139" s="5">
        <v>156214831</v>
      </c>
      <c r="V139" s="5">
        <v>-57095631</v>
      </c>
      <c r="W139" s="5">
        <v>58960893</v>
      </c>
      <c r="X139" s="5">
        <v>-11715179</v>
      </c>
      <c r="Y139" s="5">
        <v>28160353</v>
      </c>
    </row>
    <row r="140" spans="2:25" ht="15.5" x14ac:dyDescent="0.35">
      <c r="C140" t="s">
        <v>188</v>
      </c>
      <c r="F140" s="5">
        <v>8659749</v>
      </c>
      <c r="I140" s="5">
        <v>5234148</v>
      </c>
      <c r="J140" s="5">
        <v>1842873288</v>
      </c>
      <c r="K140" s="5">
        <v>841995662</v>
      </c>
      <c r="L140" s="5">
        <v>68517942</v>
      </c>
      <c r="M140" s="5">
        <v>2091615</v>
      </c>
      <c r="N140" s="5">
        <v>3706467</v>
      </c>
      <c r="O140" s="5">
        <v>43138538</v>
      </c>
      <c r="P140" s="5">
        <v>11709646124</v>
      </c>
      <c r="Q140" s="5">
        <v>2958364496</v>
      </c>
      <c r="R140" s="5">
        <v>118782611</v>
      </c>
      <c r="S140" s="5">
        <v>13596316</v>
      </c>
      <c r="T140" s="5">
        <v>218319899</v>
      </c>
      <c r="U140" s="5">
        <v>62105068</v>
      </c>
      <c r="V140" s="5">
        <v>119200699</v>
      </c>
      <c r="W140" s="5">
        <v>60239806</v>
      </c>
      <c r="X140" s="5">
        <v>71954986</v>
      </c>
      <c r="Y140" s="5">
        <v>43794633</v>
      </c>
    </row>
    <row r="141" spans="2:25" ht="15.5" x14ac:dyDescent="0.35">
      <c r="C141" t="s">
        <v>189</v>
      </c>
      <c r="D141" s="5">
        <v>-104233209</v>
      </c>
      <c r="E141" s="5">
        <v>447151998</v>
      </c>
      <c r="F141" s="5">
        <v>12785943</v>
      </c>
      <c r="G141" s="5">
        <v>-2687698</v>
      </c>
      <c r="I141" s="5">
        <v>8659749</v>
      </c>
      <c r="J141" s="5">
        <v>5234148</v>
      </c>
      <c r="K141" s="5">
        <v>1842873288</v>
      </c>
      <c r="L141" s="5">
        <v>841995662</v>
      </c>
      <c r="M141" s="5">
        <v>68517942</v>
      </c>
      <c r="N141" s="5">
        <v>2091615</v>
      </c>
      <c r="O141" s="5">
        <v>3706467</v>
      </c>
      <c r="P141" s="5">
        <v>43138538</v>
      </c>
      <c r="Q141" s="5">
        <v>11709646124</v>
      </c>
      <c r="R141" s="5">
        <v>2958364496</v>
      </c>
      <c r="S141" s="5">
        <v>118782611</v>
      </c>
      <c r="T141" s="5">
        <v>13596316</v>
      </c>
      <c r="U141" s="5">
        <v>218319899</v>
      </c>
      <c r="V141" s="5">
        <v>62105068</v>
      </c>
      <c r="W141" s="5">
        <v>119200699</v>
      </c>
      <c r="X141" s="5">
        <v>60239807</v>
      </c>
      <c r="Y141" s="5">
        <v>71954986</v>
      </c>
    </row>
    <row r="143" spans="2:25" ht="15.5" x14ac:dyDescent="0.35">
      <c r="B143" t="s">
        <v>190</v>
      </c>
      <c r="C143" t="s">
        <v>11</v>
      </c>
      <c r="D143" s="5">
        <v>220000000</v>
      </c>
      <c r="E143" s="5">
        <v>220000000</v>
      </c>
      <c r="F143" s="5">
        <v>220000000</v>
      </c>
      <c r="G143" s="5">
        <v>220000000</v>
      </c>
      <c r="I143" s="5">
        <v>220000000</v>
      </c>
      <c r="J143" s="5">
        <v>220000000</v>
      </c>
      <c r="K143" s="5">
        <v>220000000</v>
      </c>
      <c r="L143" s="5">
        <v>220000000</v>
      </c>
      <c r="M143" s="5">
        <v>220000000</v>
      </c>
      <c r="N143" s="5">
        <v>220000000</v>
      </c>
      <c r="O143" s="5">
        <v>220000000</v>
      </c>
      <c r="P143" s="5">
        <v>220000000</v>
      </c>
      <c r="Q143" s="5">
        <v>220000000</v>
      </c>
      <c r="R143" s="5">
        <v>110000000</v>
      </c>
      <c r="S143" s="5">
        <v>110000000</v>
      </c>
      <c r="T143" s="5">
        <v>110000000</v>
      </c>
      <c r="U143" s="5">
        <v>110000000</v>
      </c>
      <c r="V143" s="5">
        <v>110000000</v>
      </c>
      <c r="W143" s="5">
        <v>110000000</v>
      </c>
      <c r="X143" s="5">
        <v>110000000</v>
      </c>
      <c r="Y143" s="5">
        <v>110000000</v>
      </c>
    </row>
    <row r="144" spans="2:25" ht="15.5" x14ac:dyDescent="0.35">
      <c r="C144" t="s">
        <v>191</v>
      </c>
      <c r="D144" s="6">
        <v>3.11</v>
      </c>
      <c r="E144" s="6">
        <v>-2.38</v>
      </c>
      <c r="F144" s="6">
        <v>-1.51</v>
      </c>
      <c r="G144" s="6">
        <v>-2.83</v>
      </c>
    </row>
    <row r="145" spans="3:7" ht="15.5" x14ac:dyDescent="0.35">
      <c r="C145" t="s">
        <v>192</v>
      </c>
      <c r="D145" s="6">
        <v>127.33</v>
      </c>
      <c r="E145" s="6">
        <v>-134.44999999999999</v>
      </c>
      <c r="F145" s="6">
        <v>-239.74</v>
      </c>
      <c r="G145" s="6">
        <v>-120.85</v>
      </c>
    </row>
    <row r="146" spans="3:7" ht="15.5" x14ac:dyDescent="0.35">
      <c r="C146" t="s">
        <v>59</v>
      </c>
      <c r="D146" s="6">
        <v>72.599999999999994</v>
      </c>
      <c r="E146" s="6">
        <v>893.97</v>
      </c>
      <c r="F146" s="5">
        <v>0</v>
      </c>
      <c r="G146" s="6">
        <v>872.35</v>
      </c>
    </row>
    <row r="147" spans="3:7" ht="15.5" x14ac:dyDescent="0.35">
      <c r="C147" t="s">
        <v>193</v>
      </c>
      <c r="D147" s="5">
        <v>690000000</v>
      </c>
      <c r="E147" s="5">
        <v>-520000000</v>
      </c>
      <c r="F147" s="5">
        <v>-330000000</v>
      </c>
      <c r="G147" s="5">
        <v>-620000000</v>
      </c>
    </row>
    <row r="148" spans="3:7" ht="15.5" x14ac:dyDescent="0.35">
      <c r="C148" t="s">
        <v>194</v>
      </c>
      <c r="D148" s="6">
        <v>0.15609999999999999</v>
      </c>
      <c r="E148" s="6">
        <v>-0.1211</v>
      </c>
      <c r="F148" s="6">
        <v>-8.5800000000000001E-2</v>
      </c>
      <c r="G148" s="6">
        <v>-0.16079999999999997</v>
      </c>
    </row>
    <row r="149" spans="3:7" ht="15.5" x14ac:dyDescent="0.35">
      <c r="C149" t="s">
        <v>195</v>
      </c>
      <c r="D149" s="6">
        <v>4.1098999999999997</v>
      </c>
      <c r="E149" s="6">
        <v>1.0125999999999999</v>
      </c>
      <c r="F149" s="6">
        <v>-51.117200000000004</v>
      </c>
      <c r="G149" s="6">
        <v>-1.8374000000000001</v>
      </c>
    </row>
    <row r="150" spans="3:7" ht="15.5" x14ac:dyDescent="0.35">
      <c r="C150" t="s">
        <v>196</v>
      </c>
      <c r="D150" s="6">
        <v>0.3039</v>
      </c>
      <c r="E150" s="6">
        <v>-0.25679999999999997</v>
      </c>
      <c r="F150" s="6">
        <v>-0.1837</v>
      </c>
      <c r="G150" s="6">
        <v>-0.30840000000000001</v>
      </c>
    </row>
    <row r="151" spans="3:7" ht="15.5" x14ac:dyDescent="0.35">
      <c r="C151" t="s">
        <v>197</v>
      </c>
      <c r="G151" s="6">
        <v>-1114.78</v>
      </c>
    </row>
    <row r="152" spans="3:7" ht="15.5" x14ac:dyDescent="0.35">
      <c r="C152" t="s">
        <v>199</v>
      </c>
      <c r="D152" s="6">
        <v>521.04999999999995</v>
      </c>
      <c r="E152" s="6">
        <v>-136.16999999999999</v>
      </c>
      <c r="F152" s="6">
        <v>12066.67</v>
      </c>
      <c r="G152" s="6">
        <v>222.08</v>
      </c>
    </row>
    <row r="153" spans="3:7" ht="15.5" x14ac:dyDescent="0.35">
      <c r="C153" t="s">
        <v>200</v>
      </c>
      <c r="D153" s="6">
        <v>0.76</v>
      </c>
      <c r="E153" s="6">
        <v>-2.35</v>
      </c>
      <c r="F153" s="6">
        <v>0.03</v>
      </c>
      <c r="G153" s="6">
        <v>1.54</v>
      </c>
    </row>
    <row r="154" spans="3:7" ht="15.5" x14ac:dyDescent="0.35">
      <c r="C154" t="s">
        <v>201</v>
      </c>
      <c r="D154" s="6">
        <v>521.04999999999995</v>
      </c>
      <c r="E154" s="6">
        <v>-136.16999999999999</v>
      </c>
      <c r="F154" s="6">
        <v>12066.67</v>
      </c>
      <c r="G154" s="6">
        <v>222.08</v>
      </c>
    </row>
    <row r="155" spans="3:7" ht="15.5" x14ac:dyDescent="0.35">
      <c r="C155" t="s">
        <v>202</v>
      </c>
      <c r="D155" s="6">
        <v>0.76</v>
      </c>
      <c r="E155" s="6">
        <v>-2.35</v>
      </c>
      <c r="F155" s="6">
        <v>0.03</v>
      </c>
      <c r="G155" s="6">
        <v>1.54</v>
      </c>
    </row>
    <row r="156" spans="3:7" ht="15.5" x14ac:dyDescent="0.35">
      <c r="C156" t="s">
        <v>203</v>
      </c>
    </row>
    <row r="157" spans="3:7" ht="15.5" x14ac:dyDescent="0.35">
      <c r="C157" t="s">
        <v>204</v>
      </c>
    </row>
    <row r="158" spans="3:7" ht="15.5" x14ac:dyDescent="0.35">
      <c r="C158" t="s">
        <v>300</v>
      </c>
      <c r="D158" s="5">
        <v>0</v>
      </c>
      <c r="E158" s="5">
        <v>-1000000000</v>
      </c>
      <c r="F158" s="5">
        <v>0</v>
      </c>
      <c r="G158" s="5">
        <v>0</v>
      </c>
    </row>
    <row r="159" spans="3:7" ht="15.5" x14ac:dyDescent="0.35">
      <c r="C159" t="s">
        <v>23</v>
      </c>
    </row>
    <row r="160" spans="3:7" ht="15.5" x14ac:dyDescent="0.35">
      <c r="C160" t="s">
        <v>20</v>
      </c>
      <c r="D160" s="5">
        <v>0</v>
      </c>
      <c r="E160" s="5">
        <v>0</v>
      </c>
      <c r="F160" s="5">
        <v>0</v>
      </c>
      <c r="G160" s="5">
        <v>0</v>
      </c>
    </row>
    <row r="161" spans="3:25" ht="15.5" x14ac:dyDescent="0.35">
      <c r="C161" t="s">
        <v>206</v>
      </c>
      <c r="D161" s="5">
        <v>-2000000000</v>
      </c>
      <c r="E161" s="5">
        <v>-2000000000</v>
      </c>
      <c r="F161" s="5">
        <v>-2000000000</v>
      </c>
      <c r="G161" s="5">
        <v>-2000000000</v>
      </c>
    </row>
    <row r="162" spans="3:25" ht="15.5" x14ac:dyDescent="0.35">
      <c r="C162" t="s">
        <v>207</v>
      </c>
      <c r="D162" s="5">
        <v>1000000000</v>
      </c>
      <c r="E162" s="5">
        <v>-1000000000</v>
      </c>
      <c r="F162" s="5">
        <v>0</v>
      </c>
      <c r="G162" s="5">
        <v>0</v>
      </c>
    </row>
    <row r="163" spans="3:25" ht="15.5" x14ac:dyDescent="0.35">
      <c r="C163" t="s">
        <v>208</v>
      </c>
    </row>
    <row r="164" spans="3:25" ht="15.5" x14ac:dyDescent="0.35">
      <c r="C164" t="s">
        <v>12</v>
      </c>
      <c r="D164" s="5">
        <v>1000000000</v>
      </c>
      <c r="E164" s="5">
        <v>-1000000000</v>
      </c>
      <c r="F164" s="5">
        <v>0</v>
      </c>
      <c r="G164" s="5">
        <v>0</v>
      </c>
    </row>
    <row r="165" spans="3:25" ht="15.5" x14ac:dyDescent="0.35">
      <c r="C165" t="s">
        <v>15</v>
      </c>
      <c r="D165" s="6">
        <v>3.47</v>
      </c>
      <c r="E165" s="6">
        <v>-3.19</v>
      </c>
      <c r="F165" s="6">
        <v>-0.74</v>
      </c>
      <c r="G165" s="6">
        <v>-1.69</v>
      </c>
    </row>
    <row r="166" spans="3:25" ht="15.5" x14ac:dyDescent="0.35">
      <c r="C166" t="s">
        <v>44</v>
      </c>
      <c r="I166" s="6">
        <v>-6.73</v>
      </c>
      <c r="J166" s="6">
        <v>-62.54</v>
      </c>
      <c r="K166" s="6">
        <v>0.86</v>
      </c>
      <c r="L166" s="6">
        <v>11.89</v>
      </c>
      <c r="M166" s="6">
        <v>-3.92</v>
      </c>
      <c r="N166" s="6">
        <v>-3.17</v>
      </c>
      <c r="O166" s="6">
        <v>-2.9</v>
      </c>
      <c r="P166" s="6">
        <v>-7.34</v>
      </c>
      <c r="Q166" s="6">
        <v>-15.81</v>
      </c>
      <c r="R166" s="6">
        <v>-19.690000000000001</v>
      </c>
      <c r="S166" s="6">
        <v>-18.079999999999998</v>
      </c>
      <c r="T166" s="6">
        <v>16.72</v>
      </c>
      <c r="U166" s="6">
        <v>4.7300000000000004</v>
      </c>
      <c r="V166" s="6">
        <v>5.16</v>
      </c>
      <c r="W166" s="6">
        <v>4.18</v>
      </c>
      <c r="X166" s="6">
        <v>5.95</v>
      </c>
      <c r="Y166" s="6">
        <v>12.16</v>
      </c>
    </row>
    <row r="167" spans="3:25" ht="15.5" x14ac:dyDescent="0.35">
      <c r="C167" t="s">
        <v>58</v>
      </c>
      <c r="I167" s="6">
        <v>-50.82</v>
      </c>
      <c r="J167" s="6">
        <v>-13.75</v>
      </c>
      <c r="K167" s="6">
        <v>239.53</v>
      </c>
      <c r="L167" s="6">
        <v>33.81</v>
      </c>
      <c r="M167" s="6">
        <v>-37.76</v>
      </c>
      <c r="N167" s="6">
        <v>-56.78</v>
      </c>
      <c r="O167" s="6">
        <v>-62.07</v>
      </c>
      <c r="P167" s="6">
        <v>-33.79</v>
      </c>
      <c r="Q167" s="6">
        <v>-11.39</v>
      </c>
      <c r="R167" s="6">
        <v>-21.33</v>
      </c>
      <c r="S167" s="6">
        <v>-20.8</v>
      </c>
      <c r="T167" s="6">
        <v>68.180000000000007</v>
      </c>
      <c r="U167" s="6">
        <v>50.74</v>
      </c>
      <c r="V167" s="6">
        <v>49.61</v>
      </c>
      <c r="W167" s="6">
        <v>32.54</v>
      </c>
      <c r="X167" s="6">
        <v>19.5</v>
      </c>
      <c r="Y167" s="6">
        <v>11.35</v>
      </c>
    </row>
    <row r="168" spans="3:25" ht="15.5" x14ac:dyDescent="0.35">
      <c r="C168" t="s">
        <v>61</v>
      </c>
      <c r="I168" s="6">
        <v>286.63</v>
      </c>
      <c r="J168" s="6">
        <v>19.39</v>
      </c>
      <c r="K168" s="6">
        <v>1.39</v>
      </c>
      <c r="L168" s="6">
        <v>2.2999999999999998</v>
      </c>
      <c r="M168" s="6">
        <v>6.9</v>
      </c>
      <c r="N168" s="5">
        <v>0</v>
      </c>
      <c r="O168" s="5">
        <v>0</v>
      </c>
      <c r="P168" s="6">
        <v>20.84</v>
      </c>
      <c r="Q168" s="6">
        <v>85.19</v>
      </c>
      <c r="R168" s="6">
        <v>302.95</v>
      </c>
      <c r="S168" s="6">
        <v>1.52</v>
      </c>
      <c r="T168" s="6">
        <v>1.22</v>
      </c>
      <c r="U168" s="6">
        <v>0.1</v>
      </c>
      <c r="V168" s="6">
        <v>0.12</v>
      </c>
      <c r="W168" s="6">
        <v>0.06</v>
      </c>
      <c r="X168" s="6">
        <v>0.06</v>
      </c>
      <c r="Y168" s="6">
        <v>0.09</v>
      </c>
    </row>
    <row r="169" spans="3:25" ht="15.5" x14ac:dyDescent="0.35">
      <c r="C169" t="s">
        <v>209</v>
      </c>
      <c r="I169" s="5">
        <v>-1480000000</v>
      </c>
      <c r="J169" s="5">
        <v>-1540000000</v>
      </c>
      <c r="M169" s="5">
        <v>-840000000</v>
      </c>
      <c r="N169" s="5">
        <v>-700000000</v>
      </c>
      <c r="O169" s="5">
        <v>-620000000</v>
      </c>
    </row>
    <row r="170" spans="3:25" ht="15.5" x14ac:dyDescent="0.35">
      <c r="C170" t="s">
        <v>210</v>
      </c>
      <c r="I170" s="6">
        <v>-0.38270000000000004</v>
      </c>
      <c r="J170" s="6">
        <v>-3.54</v>
      </c>
      <c r="K170" s="6">
        <v>6.5000000000000006E-3</v>
      </c>
      <c r="L170" s="6">
        <v>0.11109999999999999</v>
      </c>
      <c r="M170" s="6">
        <v>-4.1500000000000002E-2</v>
      </c>
      <c r="N170" s="6">
        <v>-3.9800000000000002E-2</v>
      </c>
      <c r="O170" s="6">
        <v>-3.6299999999999999E-2</v>
      </c>
      <c r="P170" s="6">
        <v>-0.1069</v>
      </c>
      <c r="Q170" s="6">
        <v>-0.20449999999999999</v>
      </c>
      <c r="R170" s="6">
        <v>-0.10339999999999999</v>
      </c>
      <c r="S170" s="6">
        <v>-8.5800000000000001E-2</v>
      </c>
      <c r="T170" s="6">
        <v>7.46E-2</v>
      </c>
      <c r="U170" s="6">
        <v>1.1399999999999999E-2</v>
      </c>
      <c r="V170" s="6">
        <v>3.4999999999999996E-3</v>
      </c>
      <c r="W170" s="6">
        <v>3.0999999999999999E-3</v>
      </c>
      <c r="X170" s="6">
        <v>3.5999999999999999E-3</v>
      </c>
      <c r="Y170" s="6">
        <v>1.6500000000000001E-2</v>
      </c>
    </row>
    <row r="171" spans="3:25" ht="15.5" x14ac:dyDescent="0.35">
      <c r="C171" t="s">
        <v>211</v>
      </c>
      <c r="I171" s="6">
        <v>-4.3717000000000006</v>
      </c>
      <c r="J171" s="6">
        <v>-7.5584000000000007</v>
      </c>
      <c r="K171" s="6">
        <v>1.2199999999999999E-2</v>
      </c>
      <c r="L171" s="6">
        <v>0.1699</v>
      </c>
      <c r="M171" s="6">
        <v>-6.7599999999999993E-2</v>
      </c>
      <c r="N171" s="6">
        <v>-5.1100000000000007E-2</v>
      </c>
      <c r="O171" s="6">
        <v>-4.4400000000000002E-2</v>
      </c>
      <c r="P171" s="6">
        <v>-0.10779999999999999</v>
      </c>
      <c r="Q171" s="6">
        <v>-0.2094</v>
      </c>
      <c r="R171" s="6">
        <v>-0.10800000000000001</v>
      </c>
      <c r="S171" s="6">
        <v>-8.9600000000000013E-2</v>
      </c>
      <c r="T171" s="6">
        <v>7.6100000000000001E-2</v>
      </c>
      <c r="U171" s="6">
        <v>2.3300000000000001E-2</v>
      </c>
      <c r="V171" s="6">
        <v>2.6000000000000002E-2</v>
      </c>
      <c r="W171" s="6">
        <v>2.1600000000000001E-2</v>
      </c>
      <c r="X171" s="6">
        <v>3.15E-2</v>
      </c>
      <c r="Y171" s="6">
        <v>6.6400000000000001E-2</v>
      </c>
    </row>
    <row r="172" spans="3:25" ht="15.5" x14ac:dyDescent="0.35">
      <c r="C172" t="s">
        <v>212</v>
      </c>
      <c r="I172" s="6">
        <v>-0.76340000000000008</v>
      </c>
      <c r="J172" s="6">
        <v>-0.1527</v>
      </c>
      <c r="K172" s="6">
        <v>5.62E-2</v>
      </c>
      <c r="L172" s="6">
        <v>0.12789999999999999</v>
      </c>
      <c r="M172" s="6">
        <v>-5.3099999999999994E-2</v>
      </c>
      <c r="N172" s="6">
        <v>-4.7199999999999999E-2</v>
      </c>
      <c r="O172" s="6">
        <v>-4.1500000000000002E-2</v>
      </c>
      <c r="P172" s="6">
        <v>-8.1600000000000006E-2</v>
      </c>
      <c r="Q172" s="6">
        <v>-0.11749999999999999</v>
      </c>
      <c r="R172" s="6">
        <v>-0.1356</v>
      </c>
      <c r="S172" s="6">
        <v>-0.10779999999999999</v>
      </c>
      <c r="T172" s="6">
        <v>-3.6299999999999999E-2</v>
      </c>
      <c r="U172" s="6">
        <v>-8.6999999999999994E-3</v>
      </c>
      <c r="V172" s="6">
        <v>2.64E-2</v>
      </c>
      <c r="W172" s="6">
        <v>5.3899999999999997E-2</v>
      </c>
      <c r="X172" s="6">
        <v>0.1246</v>
      </c>
      <c r="Y172" s="6">
        <v>2.46E-2</v>
      </c>
    </row>
    <row r="173" spans="3:25" ht="15.5" x14ac:dyDescent="0.35">
      <c r="C173" t="s">
        <v>213</v>
      </c>
      <c r="M173" s="6">
        <v>-481.18</v>
      </c>
      <c r="N173" s="6">
        <v>-1691.14</v>
      </c>
      <c r="O173" s="6">
        <v>-960.32</v>
      </c>
      <c r="P173" s="6">
        <v>-363.18</v>
      </c>
      <c r="Q173" s="6">
        <v>-701.98</v>
      </c>
      <c r="R173" s="6">
        <v>-871.32</v>
      </c>
      <c r="X173" s="6">
        <v>887.36</v>
      </c>
      <c r="Y173" s="6">
        <v>84.48</v>
      </c>
    </row>
    <row r="174" spans="3:25" ht="15.5" x14ac:dyDescent="0.35">
      <c r="C174" t="s">
        <v>55</v>
      </c>
      <c r="I174" s="6">
        <v>222.08</v>
      </c>
      <c r="J174" s="6">
        <v>103.99</v>
      </c>
      <c r="K174" s="6">
        <v>2.91</v>
      </c>
      <c r="L174" s="6">
        <v>5.75</v>
      </c>
      <c r="M174" s="6">
        <v>2.5499999999999998</v>
      </c>
      <c r="N174" s="6">
        <v>2.9</v>
      </c>
      <c r="O174" s="6">
        <v>2.76</v>
      </c>
      <c r="P174" s="6">
        <v>3.64</v>
      </c>
      <c r="Q174" s="6">
        <v>2.38</v>
      </c>
      <c r="R174" s="6">
        <v>2.2999999999999998</v>
      </c>
      <c r="S174" s="6">
        <v>1.86</v>
      </c>
      <c r="T174" s="6">
        <v>5.19</v>
      </c>
      <c r="U174" s="6">
        <v>1.18</v>
      </c>
      <c r="V174" s="6">
        <v>1.29</v>
      </c>
      <c r="W174" s="6">
        <v>0.7</v>
      </c>
      <c r="X174" s="6">
        <v>0.61</v>
      </c>
      <c r="Y174" s="6">
        <v>0.75</v>
      </c>
    </row>
    <row r="175" spans="3:25" ht="15.5" x14ac:dyDescent="0.35">
      <c r="C175" t="s">
        <v>52</v>
      </c>
      <c r="I175" s="6">
        <v>1.54</v>
      </c>
      <c r="J175" s="6">
        <v>8.27</v>
      </c>
      <c r="K175" s="6">
        <v>70.819999999999993</v>
      </c>
      <c r="L175" s="6">
        <v>69.959999999999994</v>
      </c>
      <c r="M175" s="6">
        <v>58.07</v>
      </c>
      <c r="N175" s="6">
        <v>61.99</v>
      </c>
      <c r="O175" s="6">
        <v>65.16</v>
      </c>
      <c r="P175" s="6">
        <v>68.06</v>
      </c>
      <c r="Q175" s="6">
        <v>75.510000000000005</v>
      </c>
      <c r="R175" s="6">
        <v>182.23</v>
      </c>
      <c r="S175" s="6">
        <v>201.64</v>
      </c>
      <c r="T175" s="6">
        <v>219.72</v>
      </c>
      <c r="U175" s="5">
        <v>203</v>
      </c>
      <c r="V175" s="6">
        <v>198.27</v>
      </c>
      <c r="W175" s="6">
        <v>193.11</v>
      </c>
      <c r="X175" s="6">
        <v>188.94</v>
      </c>
      <c r="Y175" s="6">
        <v>182.99</v>
      </c>
    </row>
    <row r="176" spans="3:25" ht="15.5" x14ac:dyDescent="0.35">
      <c r="C176" t="s">
        <v>214</v>
      </c>
      <c r="I176" s="6">
        <v>222.08</v>
      </c>
      <c r="J176" s="6">
        <v>103.99</v>
      </c>
      <c r="K176" s="6">
        <v>2.91</v>
      </c>
      <c r="L176" s="6">
        <v>5.75</v>
      </c>
      <c r="M176" s="6">
        <v>2.5499999999999998</v>
      </c>
      <c r="N176" s="6">
        <v>2.9</v>
      </c>
      <c r="O176" s="6">
        <v>2.76</v>
      </c>
      <c r="P176" s="6">
        <v>3.64</v>
      </c>
      <c r="Q176" s="6">
        <v>2.38</v>
      </c>
      <c r="R176" s="6">
        <v>2.2999999999999998</v>
      </c>
      <c r="S176" s="6">
        <v>1.86</v>
      </c>
      <c r="T176" s="6">
        <v>5.19</v>
      </c>
      <c r="U176" s="6">
        <v>1.18</v>
      </c>
      <c r="V176" s="6">
        <v>1.29</v>
      </c>
      <c r="W176" s="6">
        <v>0.7</v>
      </c>
      <c r="X176" s="6">
        <v>0.61</v>
      </c>
      <c r="Y176" s="6">
        <v>0.75</v>
      </c>
    </row>
    <row r="177" spans="2:25" ht="15.5" x14ac:dyDescent="0.35">
      <c r="C177" t="s">
        <v>215</v>
      </c>
      <c r="I177" s="6">
        <v>1.54</v>
      </c>
      <c r="J177" s="6">
        <v>8.27</v>
      </c>
      <c r="K177" s="6">
        <v>70.819999999999993</v>
      </c>
      <c r="L177" s="6">
        <v>69.959999999999994</v>
      </c>
      <c r="M177" s="6">
        <v>58.07</v>
      </c>
      <c r="N177" s="6">
        <v>61.99</v>
      </c>
      <c r="O177" s="6">
        <v>65.16</v>
      </c>
      <c r="P177" s="6">
        <v>68.06</v>
      </c>
      <c r="Q177" s="6">
        <v>75.510000000000005</v>
      </c>
      <c r="R177" s="6">
        <v>182.23</v>
      </c>
      <c r="S177" s="6">
        <v>201.64</v>
      </c>
      <c r="T177" s="6">
        <v>219.72</v>
      </c>
      <c r="U177" s="5">
        <v>203</v>
      </c>
      <c r="V177" s="6">
        <v>198.27</v>
      </c>
      <c r="W177" s="6">
        <v>193.11</v>
      </c>
      <c r="X177" s="6">
        <v>188.94</v>
      </c>
      <c r="Y177" s="6">
        <v>182.99</v>
      </c>
    </row>
    <row r="178" spans="2:25" ht="15.5" x14ac:dyDescent="0.35">
      <c r="C178" t="s">
        <v>216</v>
      </c>
    </row>
    <row r="179" spans="2:25" ht="15.5" x14ac:dyDescent="0.35">
      <c r="C179" t="s">
        <v>217</v>
      </c>
      <c r="S179" s="5">
        <v>0</v>
      </c>
    </row>
    <row r="180" spans="2:25" ht="15.5" x14ac:dyDescent="0.35">
      <c r="C180" t="s">
        <v>25</v>
      </c>
      <c r="S180" s="5">
        <v>0</v>
      </c>
    </row>
    <row r="181" spans="2:25" ht="15.5" x14ac:dyDescent="0.35">
      <c r="C181" t="s">
        <v>22</v>
      </c>
      <c r="I181" s="5">
        <v>0</v>
      </c>
      <c r="J181" s="5">
        <v>0</v>
      </c>
      <c r="K181" s="5">
        <v>-2000000000</v>
      </c>
      <c r="L181" s="5">
        <v>-1000000000</v>
      </c>
      <c r="M181" s="5">
        <v>0</v>
      </c>
      <c r="N181" s="5">
        <v>0</v>
      </c>
      <c r="O181" s="5">
        <v>0</v>
      </c>
      <c r="P181" s="5">
        <v>0</v>
      </c>
      <c r="Q181" s="5">
        <v>-12000000000</v>
      </c>
      <c r="R181" s="5">
        <v>-3000000000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</row>
    <row r="182" spans="2:25" ht="15.5" x14ac:dyDescent="0.35">
      <c r="C182" t="s">
        <v>218</v>
      </c>
      <c r="I182" s="5">
        <v>-2000000000</v>
      </c>
      <c r="J182" s="5">
        <v>-2000000000</v>
      </c>
      <c r="K182" s="5">
        <v>1000000000</v>
      </c>
      <c r="L182" s="5">
        <v>1000000000</v>
      </c>
      <c r="M182" s="5">
        <v>-1000000000</v>
      </c>
      <c r="N182" s="5">
        <v>15000000000</v>
      </c>
      <c r="O182" s="5">
        <v>15000000000</v>
      </c>
      <c r="P182" s="5">
        <v>15000000000</v>
      </c>
      <c r="Q182" s="5">
        <v>17000000000</v>
      </c>
      <c r="R182" s="5">
        <v>19000000000</v>
      </c>
      <c r="S182" s="5">
        <v>22000000000</v>
      </c>
      <c r="T182" s="5">
        <v>24000000000</v>
      </c>
      <c r="U182" s="5">
        <v>23000000000</v>
      </c>
      <c r="V182" s="5">
        <v>22000000000</v>
      </c>
      <c r="W182" s="5">
        <v>22000000000</v>
      </c>
      <c r="X182" s="5">
        <v>21000000000</v>
      </c>
      <c r="Y182" s="5">
        <v>20000000000</v>
      </c>
    </row>
    <row r="183" spans="2:25" ht="15.5" x14ac:dyDescent="0.35">
      <c r="C183" t="s">
        <v>219</v>
      </c>
      <c r="I183" s="5">
        <v>-1000000000</v>
      </c>
      <c r="J183" s="5">
        <v>-2000000000</v>
      </c>
      <c r="K183" s="5">
        <v>2000000000</v>
      </c>
      <c r="L183" s="5">
        <v>2000000000</v>
      </c>
      <c r="M183" s="5">
        <v>-1000000000</v>
      </c>
      <c r="N183" s="5">
        <v>0</v>
      </c>
      <c r="O183" s="5">
        <v>-1000000000</v>
      </c>
      <c r="P183" s="5">
        <v>-12000000000</v>
      </c>
      <c r="Q183" s="5">
        <v>9000000000</v>
      </c>
      <c r="R183" s="5">
        <v>3000000000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</row>
    <row r="184" spans="2:25" ht="15.5" x14ac:dyDescent="0.35">
      <c r="C184" t="s">
        <v>220</v>
      </c>
      <c r="J184" s="5">
        <v>0</v>
      </c>
      <c r="U184" s="5">
        <v>0</v>
      </c>
      <c r="W184" s="5">
        <v>0</v>
      </c>
      <c r="Y184" s="5">
        <v>0</v>
      </c>
    </row>
    <row r="185" spans="2:25" ht="15.5" x14ac:dyDescent="0.35">
      <c r="C185" t="s">
        <v>14</v>
      </c>
      <c r="I185" s="5">
        <v>-1000000000</v>
      </c>
      <c r="J185" s="5">
        <v>-2000000000</v>
      </c>
      <c r="K185" s="5">
        <v>2000000000</v>
      </c>
      <c r="L185" s="5">
        <v>2000000000</v>
      </c>
      <c r="M185" s="5">
        <v>-1000000000</v>
      </c>
      <c r="N185" s="5">
        <v>0</v>
      </c>
      <c r="O185" s="5">
        <v>-1000000000</v>
      </c>
      <c r="P185" s="5">
        <v>-12000000000</v>
      </c>
      <c r="Q185" s="5">
        <v>9000000000</v>
      </c>
      <c r="R185" s="5">
        <v>3000000000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</row>
    <row r="186" spans="2:25" ht="15.5" x14ac:dyDescent="0.35">
      <c r="C186" t="s">
        <v>16</v>
      </c>
      <c r="I186" s="6">
        <v>-6.28</v>
      </c>
      <c r="J186" s="6">
        <v>-8.61</v>
      </c>
      <c r="K186" s="6">
        <v>7.88</v>
      </c>
      <c r="L186" s="6">
        <v>7.54</v>
      </c>
      <c r="M186" s="6">
        <v>-3.34</v>
      </c>
      <c r="N186" s="6">
        <v>-1.45</v>
      </c>
      <c r="O186" s="6">
        <v>-2.95</v>
      </c>
      <c r="P186" s="6">
        <v>-53.03</v>
      </c>
      <c r="Q186" s="6">
        <v>39.78</v>
      </c>
      <c r="R186" s="6">
        <v>30.23</v>
      </c>
      <c r="S186" s="6">
        <v>-3.46</v>
      </c>
      <c r="T186" s="6">
        <v>-2.7</v>
      </c>
      <c r="U186" s="6">
        <v>1.56</v>
      </c>
      <c r="V186" s="6">
        <v>-0.36</v>
      </c>
      <c r="W186" s="6">
        <v>0.54</v>
      </c>
      <c r="X186" s="6">
        <v>-1.67</v>
      </c>
      <c r="Y186" s="6">
        <v>2.29</v>
      </c>
    </row>
    <row r="188" spans="2:25" ht="15.5" x14ac:dyDescent="0.35">
      <c r="B188" t="s">
        <v>221</v>
      </c>
      <c r="C188" t="s">
        <v>222</v>
      </c>
      <c r="D188" s="5">
        <v>683000000</v>
      </c>
      <c r="E188" s="5">
        <v>-524000000</v>
      </c>
      <c r="F188" s="5">
        <v>-332000000</v>
      </c>
      <c r="G188" s="5">
        <v>-623000000</v>
      </c>
      <c r="H188" s="5">
        <v>-230000000</v>
      </c>
      <c r="I188" s="5">
        <v>-1000000000</v>
      </c>
      <c r="J188" s="5">
        <v>-14000000000</v>
      </c>
      <c r="K188" s="5">
        <v>190000000</v>
      </c>
      <c r="L188" s="5">
        <v>3000000000</v>
      </c>
      <c r="M188" s="5">
        <v>-863000000</v>
      </c>
      <c r="N188" s="5">
        <v>-697000000</v>
      </c>
      <c r="O188" s="5">
        <v>-637000000</v>
      </c>
      <c r="P188" s="5">
        <v>-2000000000</v>
      </c>
      <c r="Q188" s="5">
        <v>-3000000000</v>
      </c>
    </row>
    <row r="189" spans="2:25" ht="15.5" x14ac:dyDescent="0.35">
      <c r="C189" t="s">
        <v>43</v>
      </c>
      <c r="D189" s="6">
        <v>3.11</v>
      </c>
      <c r="E189" s="6">
        <v>-2.38</v>
      </c>
      <c r="F189" s="6">
        <v>-1.51</v>
      </c>
      <c r="G189" s="6">
        <v>-2.83</v>
      </c>
      <c r="H189" s="6">
        <v>-1.05</v>
      </c>
      <c r="I189" s="6">
        <v>-6.73</v>
      </c>
      <c r="J189" s="6">
        <v>-62.54</v>
      </c>
      <c r="K189" s="6">
        <v>0.86</v>
      </c>
      <c r="L189" s="6">
        <v>11.89</v>
      </c>
      <c r="M189" s="6">
        <v>-3.92</v>
      </c>
      <c r="N189" s="6">
        <v>-3.17</v>
      </c>
      <c r="O189" s="6">
        <v>-2.9</v>
      </c>
      <c r="P189" s="6">
        <v>-7.34</v>
      </c>
      <c r="Q189" s="6">
        <v>-15.81</v>
      </c>
    </row>
    <row r="190" spans="2:25" ht="15.5" x14ac:dyDescent="0.35">
      <c r="C190" t="s">
        <v>229</v>
      </c>
      <c r="D190" s="5">
        <v>1000000000</v>
      </c>
      <c r="E190" s="5">
        <v>79000000</v>
      </c>
      <c r="F190" s="5">
        <v>86000000</v>
      </c>
      <c r="G190" s="5">
        <v>79000000</v>
      </c>
      <c r="H190" s="5">
        <v>2000000000</v>
      </c>
      <c r="I190" s="5">
        <v>263000000</v>
      </c>
      <c r="J190" s="5">
        <v>10000000000</v>
      </c>
      <c r="K190" s="5">
        <v>33000000000</v>
      </c>
      <c r="L190" s="5">
        <v>39000000000</v>
      </c>
      <c r="M190" s="5">
        <v>5000000000</v>
      </c>
    </row>
    <row r="191" spans="2:25" ht="15.5" x14ac:dyDescent="0.35">
      <c r="C191" t="s">
        <v>234</v>
      </c>
      <c r="I191" s="6">
        <v>-391.9</v>
      </c>
    </row>
    <row r="192" spans="2:25" ht="15.5" x14ac:dyDescent="0.35">
      <c r="C192" t="s">
        <v>235</v>
      </c>
      <c r="I192" s="6">
        <v>-113.41</v>
      </c>
    </row>
    <row r="193" spans="3:9" ht="15.5" x14ac:dyDescent="0.35">
      <c r="C193" t="s">
        <v>236</v>
      </c>
      <c r="I193" s="6">
        <v>7.42</v>
      </c>
    </row>
    <row r="194" spans="3:9" ht="15.5" x14ac:dyDescent="0.35">
      <c r="C194" t="s">
        <v>237</v>
      </c>
      <c r="I194" s="6">
        <v>-8.8000000000000005E-3</v>
      </c>
    </row>
    <row r="195" spans="3:9" ht="15.5" x14ac:dyDescent="0.35">
      <c r="C195" t="s">
        <v>238</v>
      </c>
      <c r="I195" s="6">
        <v>66.08</v>
      </c>
    </row>
    <row r="196" spans="3:9" ht="15.5" x14ac:dyDescent="0.35">
      <c r="C196" t="s">
        <v>239</v>
      </c>
      <c r="I196" s="6">
        <v>542.46</v>
      </c>
    </row>
    <row r="197" spans="3:9" ht="15.5" x14ac:dyDescent="0.35">
      <c r="C197" t="s">
        <v>240</v>
      </c>
      <c r="I197" s="6">
        <v>-190.47</v>
      </c>
    </row>
    <row r="198" spans="3:9" ht="15.5" x14ac:dyDescent="0.35">
      <c r="C198" t="s">
        <v>241</v>
      </c>
      <c r="I198" s="6">
        <v>-190.47</v>
      </c>
    </row>
    <row r="199" spans="3:9" ht="15.5" x14ac:dyDescent="0.35">
      <c r="C199" t="s">
        <v>242</v>
      </c>
      <c r="I199" s="6">
        <v>-109.64</v>
      </c>
    </row>
    <row r="200" spans="3:9" ht="15.5" x14ac:dyDescent="0.35">
      <c r="C200" t="s">
        <v>243</v>
      </c>
      <c r="I200" s="5">
        <v>-114</v>
      </c>
    </row>
    <row r="201" spans="3:9" ht="15.5" x14ac:dyDescent="0.35">
      <c r="C201" t="s">
        <v>244</v>
      </c>
      <c r="I201" s="6">
        <v>-1.34</v>
      </c>
    </row>
    <row r="202" spans="3:9" ht="15.5" x14ac:dyDescent="0.35">
      <c r="C202" t="s">
        <v>246</v>
      </c>
      <c r="I202" s="6">
        <v>-3.62</v>
      </c>
    </row>
    <row r="203" spans="3:9" ht="15.5" x14ac:dyDescent="0.35">
      <c r="C203" t="s">
        <v>247</v>
      </c>
      <c r="I203" s="6">
        <v>-1.05</v>
      </c>
    </row>
    <row r="204" spans="3:9" ht="15.5" x14ac:dyDescent="0.35">
      <c r="C204" t="s">
        <v>248</v>
      </c>
      <c r="I204" s="6">
        <v>6.2</v>
      </c>
    </row>
    <row r="205" spans="3:9" ht="15.5" x14ac:dyDescent="0.35">
      <c r="C205" t="s">
        <v>249</v>
      </c>
      <c r="D205" s="6">
        <v>1.62</v>
      </c>
    </row>
    <row r="206" spans="3:9" ht="15.5" x14ac:dyDescent="0.35">
      <c r="C206" t="s">
        <v>250</v>
      </c>
      <c r="I206" s="6">
        <v>0.76</v>
      </c>
    </row>
    <row r="207" spans="3:9" ht="15.5" x14ac:dyDescent="0.35">
      <c r="C207" t="s">
        <v>251</v>
      </c>
      <c r="I207" s="6">
        <v>-2.15</v>
      </c>
    </row>
    <row r="208" spans="3:9" ht="15.5" x14ac:dyDescent="0.35">
      <c r="C208" t="s">
        <v>252</v>
      </c>
      <c r="D208" s="6">
        <v>0.24</v>
      </c>
    </row>
    <row r="209" spans="3:9" ht="15.5" x14ac:dyDescent="0.35">
      <c r="C209" t="s">
        <v>253</v>
      </c>
      <c r="D209" s="6">
        <v>0.24</v>
      </c>
    </row>
    <row r="210" spans="3:9" ht="15.5" x14ac:dyDescent="0.35">
      <c r="C210" t="s">
        <v>256</v>
      </c>
      <c r="D210" s="6">
        <v>25.33</v>
      </c>
    </row>
    <row r="211" spans="3:9" ht="15.5" x14ac:dyDescent="0.35">
      <c r="C211" t="s">
        <v>258</v>
      </c>
      <c r="D211" s="6">
        <v>26.33</v>
      </c>
    </row>
    <row r="212" spans="3:9" ht="15.5" x14ac:dyDescent="0.35">
      <c r="C212" t="s">
        <v>259</v>
      </c>
      <c r="I212" s="6">
        <v>-1417.48</v>
      </c>
    </row>
    <row r="213" spans="3:9" ht="15.5" x14ac:dyDescent="0.35">
      <c r="C213" t="s">
        <v>12</v>
      </c>
      <c r="D213" s="5">
        <v>1000000000</v>
      </c>
    </row>
    <row r="214" spans="3:9" ht="15.5" x14ac:dyDescent="0.35">
      <c r="C214" t="s">
        <v>260</v>
      </c>
      <c r="I214" s="6">
        <v>-14.94</v>
      </c>
    </row>
    <row r="215" spans="3:9" ht="15.5" x14ac:dyDescent="0.35">
      <c r="C215" t="s">
        <v>261</v>
      </c>
      <c r="I215" s="6">
        <v>-0.18170000000000003</v>
      </c>
    </row>
    <row r="216" spans="3:9" ht="15.5" x14ac:dyDescent="0.35">
      <c r="C216" t="s">
        <v>262</v>
      </c>
      <c r="I216" s="6">
        <v>-4.7831000000000001</v>
      </c>
    </row>
    <row r="217" spans="3:9" ht="15.5" x14ac:dyDescent="0.35">
      <c r="C217" t="s">
        <v>263</v>
      </c>
      <c r="I217" s="6">
        <v>-0.3503</v>
      </c>
    </row>
    <row r="218" spans="3:9" ht="15.5" x14ac:dyDescent="0.35">
      <c r="C218" t="s">
        <v>264</v>
      </c>
      <c r="I218" s="6">
        <v>4.5114000000000001</v>
      </c>
    </row>
    <row r="219" spans="3:9" ht="15.5" x14ac:dyDescent="0.35">
      <c r="C219" t="s">
        <v>265</v>
      </c>
      <c r="D219" s="6">
        <v>4.21</v>
      </c>
    </row>
    <row r="220" spans="3:9" ht="15.5" x14ac:dyDescent="0.35">
      <c r="C220" t="s">
        <v>268</v>
      </c>
      <c r="D220" s="6">
        <v>21.59</v>
      </c>
    </row>
    <row r="221" spans="3:9" ht="15.5" x14ac:dyDescent="0.35">
      <c r="C221" t="s">
        <v>269</v>
      </c>
      <c r="I221" s="6">
        <v>0.31</v>
      </c>
    </row>
    <row r="222" spans="3:9" ht="15.5" x14ac:dyDescent="0.35">
      <c r="C222" t="s">
        <v>39</v>
      </c>
      <c r="I222" s="5">
        <v>90000000000</v>
      </c>
    </row>
    <row r="223" spans="3:9" ht="15.5" x14ac:dyDescent="0.35">
      <c r="C223" t="s">
        <v>271</v>
      </c>
      <c r="I223" s="5">
        <v>90000000000</v>
      </c>
    </row>
    <row r="224" spans="3:9" ht="15.5" x14ac:dyDescent="0.35">
      <c r="C224" t="s">
        <v>272</v>
      </c>
      <c r="I224" s="5">
        <v>220000000</v>
      </c>
    </row>
    <row r="225" spans="3:9" ht="15.5" x14ac:dyDescent="0.35">
      <c r="C225" t="s">
        <v>273</v>
      </c>
      <c r="I225" s="6">
        <v>0.32630000000000003</v>
      </c>
    </row>
    <row r="226" spans="3:9" ht="15.5" x14ac:dyDescent="0.35">
      <c r="C226" t="s">
        <v>274</v>
      </c>
      <c r="D226" s="5">
        <v>1</v>
      </c>
    </row>
    <row r="227" spans="3:9" ht="15.5" x14ac:dyDescent="0.35">
      <c r="C227" t="s">
        <v>275</v>
      </c>
      <c r="D227" s="6">
        <v>0.57220000000000004</v>
      </c>
    </row>
    <row r="228" spans="3:9" ht="15.5" x14ac:dyDescent="0.35">
      <c r="C228" t="s">
        <v>276</v>
      </c>
      <c r="D228" s="6">
        <v>0.56950000000000001</v>
      </c>
    </row>
    <row r="229" spans="3:9" ht="15.5" x14ac:dyDescent="0.35">
      <c r="C229" t="s">
        <v>277</v>
      </c>
      <c r="D229" s="6">
        <v>14.238099999999999</v>
      </c>
    </row>
    <row r="230" spans="3:9" ht="15.5" x14ac:dyDescent="0.35">
      <c r="C230" t="s">
        <v>278</v>
      </c>
      <c r="D230" s="6">
        <v>14.238099999999999</v>
      </c>
    </row>
    <row r="231" spans="3:9" ht="15.5" x14ac:dyDescent="0.35">
      <c r="C231" t="s">
        <v>279</v>
      </c>
      <c r="D231" s="6">
        <v>7.2416999999999998</v>
      </c>
    </row>
    <row r="232" spans="3:9" ht="15.5" x14ac:dyDescent="0.35">
      <c r="C232" t="s">
        <v>286</v>
      </c>
      <c r="I232" s="5">
        <v>6</v>
      </c>
    </row>
    <row r="233" spans="3:9" ht="15.5" x14ac:dyDescent="0.35">
      <c r="C233" t="s">
        <v>287</v>
      </c>
      <c r="I233" s="6">
        <v>0.81</v>
      </c>
    </row>
    <row r="234" spans="3:9" ht="15.5" x14ac:dyDescent="0.35">
      <c r="C234" t="s">
        <v>288</v>
      </c>
      <c r="I234" s="6">
        <v>0.09</v>
      </c>
    </row>
    <row r="235" spans="3:9" ht="15.5" x14ac:dyDescent="0.35">
      <c r="C235" t="s">
        <v>553</v>
      </c>
      <c r="I235" s="6">
        <v>0.26</v>
      </c>
    </row>
    <row r="236" spans="3:9" ht="15.5" x14ac:dyDescent="0.35">
      <c r="C236" t="s">
        <v>290</v>
      </c>
      <c r="I236" s="6">
        <v>0.02</v>
      </c>
    </row>
    <row r="237" spans="3:9" ht="15.5" x14ac:dyDescent="0.35">
      <c r="C237" t="s">
        <v>291</v>
      </c>
      <c r="I237" s="6">
        <v>0.01</v>
      </c>
    </row>
    <row r="238" spans="3:9" ht="15.5" x14ac:dyDescent="0.35">
      <c r="C238" t="s">
        <v>292</v>
      </c>
      <c r="I238" s="6">
        <v>0.28000000000000003</v>
      </c>
    </row>
    <row r="239" spans="3:9" ht="15.5" x14ac:dyDescent="0.35">
      <c r="C239" t="s">
        <v>293</v>
      </c>
      <c r="I239" s="5">
        <v>1000000000</v>
      </c>
    </row>
    <row r="240" spans="3:9" ht="15.5" x14ac:dyDescent="0.35">
      <c r="C240" t="s">
        <v>294</v>
      </c>
      <c r="I240" s="5">
        <v>1000000000</v>
      </c>
    </row>
    <row r="241" spans="3:9" ht="15.5" x14ac:dyDescent="0.35">
      <c r="C241" t="s">
        <v>295</v>
      </c>
      <c r="I241" s="5">
        <v>-1000000000</v>
      </c>
    </row>
    <row r="242" spans="3:9" ht="15.5" x14ac:dyDescent="0.35">
      <c r="C242" t="s">
        <v>296</v>
      </c>
      <c r="I242" s="5">
        <v>-1000000000</v>
      </c>
    </row>
    <row r="243" spans="3:9" ht="15.5" x14ac:dyDescent="0.35">
      <c r="C243" t="s">
        <v>297</v>
      </c>
      <c r="D243" s="5">
        <v>0</v>
      </c>
    </row>
    <row r="244" spans="3:9" ht="15.5" x14ac:dyDescent="0.35">
      <c r="C244" t="s">
        <v>298</v>
      </c>
      <c r="D244" s="5">
        <v>4000000000</v>
      </c>
    </row>
    <row r="245" spans="3:9" ht="15.5" x14ac:dyDescent="0.35">
      <c r="C245" t="s">
        <v>299</v>
      </c>
      <c r="D245" s="5">
        <v>4000000000</v>
      </c>
    </row>
    <row r="246" spans="3:9" ht="15.5" x14ac:dyDescent="0.35">
      <c r="C246" t="s">
        <v>206</v>
      </c>
      <c r="D246" s="5">
        <v>-2000000000</v>
      </c>
    </row>
    <row r="247" spans="3:9" ht="15.5" x14ac:dyDescent="0.35">
      <c r="C247" t="s">
        <v>205</v>
      </c>
      <c r="I247" s="5">
        <v>0</v>
      </c>
    </row>
    <row r="248" spans="3:9" ht="15.5" x14ac:dyDescent="0.35">
      <c r="C248" t="s">
        <v>20</v>
      </c>
      <c r="D248" s="5">
        <v>0</v>
      </c>
    </row>
    <row r="249" spans="3:9" ht="15.5" x14ac:dyDescent="0.35">
      <c r="C249" t="s">
        <v>300</v>
      </c>
      <c r="I249" s="5">
        <v>0</v>
      </c>
    </row>
    <row r="250" spans="3:9" ht="15.5" x14ac:dyDescent="0.35">
      <c r="C250" t="s">
        <v>301</v>
      </c>
      <c r="I250" s="5">
        <v>0</v>
      </c>
    </row>
    <row r="251" spans="3:9" ht="15.5" x14ac:dyDescent="0.35">
      <c r="C251" t="s">
        <v>303</v>
      </c>
      <c r="I251" s="5">
        <v>1000000000</v>
      </c>
    </row>
    <row r="252" spans="3:9" ht="15.5" x14ac:dyDescent="0.35">
      <c r="C252" t="s">
        <v>305</v>
      </c>
      <c r="I252" s="5">
        <v>0</v>
      </c>
    </row>
  </sheetData>
  <pageMargins left="0.7" right="0.7" top="0.75" bottom="0.75" header="0.3" footer="0.3"/>
  <ignoredErrors>
    <ignoredError sqref="A1:Y253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34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1440</v>
      </c>
      <c r="D2" s="2" vm="235">
        <f ca="1">IFERROR(_xlfn.STOCKHISTORY("XIDX:" &amp; $C$1, D3, , 0, 0, 1), "Libur")</f>
        <v>690</v>
      </c>
      <c r="H2" s="2" vm="235">
        <f ca="1">IFERROR(INDEX(D2:G2,COUNT(D2:G2)),"")</f>
        <v>690</v>
      </c>
      <c r="I2" s="2" vm="236">
        <f t="shared" ref="I2:Z2" ca="1" si="0">IFERROR(_xlfn.STOCKHISTORY("XIDX:" &amp; $C$1, I1, , 0, 0, 1), "Libur")</f>
        <v>740</v>
      </c>
      <c r="J2" s="2" vm="235">
        <f t="shared" ca="1" si="0"/>
        <v>690</v>
      </c>
      <c r="K2" s="2" vm="237">
        <f t="shared" ca="1" si="0"/>
        <v>430</v>
      </c>
      <c r="L2" s="2" t="str">
        <f t="shared" ca="1" si="0"/>
        <v>Libur</v>
      </c>
      <c r="M2" s="2" vm="238">
        <f t="shared" ca="1" si="0"/>
        <v>665</v>
      </c>
      <c r="N2" s="2" t="str">
        <f t="shared" ca="1" si="0"/>
        <v>Libur</v>
      </c>
      <c r="O2" s="2" t="str">
        <f t="shared" ca="1" si="0"/>
        <v>Libur</v>
      </c>
      <c r="P2" s="2" vm="106">
        <f t="shared" ca="1" si="0"/>
        <v>660</v>
      </c>
      <c r="Q2" s="2" vm="239">
        <f t="shared" ca="1" si="0"/>
        <v>1250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vm="240">
        <f t="shared" ca="1" si="0"/>
        <v>264.12020000000001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41608020208</v>
      </c>
      <c r="H4" s="2">
        <f>IFERROR(SUM(D4:G4)*(4/MAX(1,COUNT(D4:G4))),"")</f>
        <v>166432080832</v>
      </c>
      <c r="I4" s="2">
        <f t="shared" ref="I4:Z4" si="1">IFERROR(INDEX(I51:I500,MATCH($C$4,$C$51:$C$500,0)),"")</f>
        <v>227489884306</v>
      </c>
      <c r="J4" s="2">
        <f t="shared" si="1"/>
        <v>241138264831</v>
      </c>
      <c r="K4" s="2">
        <f t="shared" si="1"/>
        <v>221619050499</v>
      </c>
      <c r="L4" s="2">
        <f t="shared" si="1"/>
        <v>143574826603</v>
      </c>
      <c r="M4" s="2">
        <f t="shared" si="1"/>
        <v>69060494053</v>
      </c>
      <c r="N4" s="2">
        <f t="shared" si="1"/>
        <v>76511926328</v>
      </c>
      <c r="O4" s="2">
        <f t="shared" si="1"/>
        <v>215630030028</v>
      </c>
      <c r="P4" s="2">
        <f t="shared" si="1"/>
        <v>218406865725</v>
      </c>
      <c r="Q4" s="2">
        <f t="shared" si="1"/>
        <v>224070107624</v>
      </c>
      <c r="R4" s="2">
        <f t="shared" si="1"/>
        <v>224829147655</v>
      </c>
      <c r="S4" s="2">
        <f t="shared" si="1"/>
        <v>225844557011</v>
      </c>
      <c r="T4" s="2">
        <f t="shared" si="1"/>
        <v>245972844463</v>
      </c>
      <c r="U4" s="2">
        <f t="shared" si="1"/>
        <v>259470301834</v>
      </c>
      <c r="V4" s="2">
        <f t="shared" si="1"/>
        <v>250244389879</v>
      </c>
      <c r="W4" s="2">
        <f t="shared" si="1"/>
        <v>238883852860</v>
      </c>
      <c r="X4" s="2">
        <f t="shared" si="1"/>
        <v>203430832742</v>
      </c>
      <c r="Y4" s="2">
        <f t="shared" si="1"/>
        <v>188605097009</v>
      </c>
      <c r="Z4" s="2">
        <f t="shared" si="1"/>
        <v>158486228458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-8783442279</v>
      </c>
      <c r="H5" s="2">
        <f>IFERROR(SUM(D5:G5)*(4/MAX(1,COUNT(D5:G5))),"")</f>
        <v>-35133769116</v>
      </c>
      <c r="I5" s="2">
        <f t="shared" ref="I5:Z5" si="2">IFERROR(INDEX(I51:I500,MATCH($C$5,$C$51:$C$500,0)),"")</f>
        <v>-12815299924</v>
      </c>
      <c r="J5" s="2">
        <f t="shared" si="2"/>
        <v>3245076438</v>
      </c>
      <c r="K5" s="2">
        <f t="shared" si="2"/>
        <v>11152186388</v>
      </c>
      <c r="L5" s="2">
        <f t="shared" si="2"/>
        <v>-8679175676</v>
      </c>
      <c r="M5" s="2">
        <f t="shared" si="2"/>
        <v>-18677029383</v>
      </c>
      <c r="N5" s="2">
        <f t="shared" si="2"/>
        <v>-40353786990</v>
      </c>
      <c r="O5" s="2">
        <f t="shared" si="2"/>
        <v>-20988195692</v>
      </c>
      <c r="P5" s="2">
        <f t="shared" si="2"/>
        <v>-5463103040</v>
      </c>
      <c r="Q5" s="2">
        <f t="shared" si="2"/>
        <v>13770455639</v>
      </c>
      <c r="R5" s="2">
        <f t="shared" si="2"/>
        <v>-4363062231</v>
      </c>
      <c r="S5" s="2">
        <f t="shared" si="2"/>
        <v>8193015526</v>
      </c>
      <c r="T5" s="2">
        <f t="shared" si="2"/>
        <v>20107932419</v>
      </c>
      <c r="U5" s="2">
        <f t="shared" si="2"/>
        <v>35547434533</v>
      </c>
      <c r="V5" s="2">
        <f t="shared" si="2"/>
        <v>32740503530</v>
      </c>
      <c r="W5" s="2">
        <f t="shared" si="2"/>
        <v>33702688904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182627585035</v>
      </c>
      <c r="H6" s="2">
        <f>IFERROR(INDEX(D6:G6,COUNT(D6:G6)),"")</f>
        <v>182627585035</v>
      </c>
      <c r="I6" s="2">
        <f t="shared" ref="I6:Z6" si="3">IFERROR(INDEX(I51:I500,MATCH($C$6,$C$51:$C$500,0)),"")</f>
        <v>192242161802</v>
      </c>
      <c r="J6" s="2">
        <f t="shared" si="3"/>
        <v>204567357626</v>
      </c>
      <c r="K6" s="2">
        <f t="shared" si="3"/>
        <v>200411395924</v>
      </c>
      <c r="L6" s="2">
        <f t="shared" si="3"/>
        <v>176895931579</v>
      </c>
      <c r="M6" s="2">
        <f t="shared" si="3"/>
        <v>186449119935</v>
      </c>
      <c r="N6" s="2">
        <f t="shared" si="3"/>
        <v>214887218760</v>
      </c>
      <c r="O6" s="2">
        <f t="shared" si="3"/>
        <v>263240345291</v>
      </c>
      <c r="P6" s="2">
        <f t="shared" si="3"/>
        <v>282447949307</v>
      </c>
      <c r="Q6" s="2">
        <f t="shared" si="3"/>
        <v>289530396670</v>
      </c>
      <c r="R6" s="2">
        <f t="shared" si="3"/>
        <v>274396111533</v>
      </c>
      <c r="S6" s="2">
        <f t="shared" si="3"/>
        <v>282496573799</v>
      </c>
      <c r="T6" s="2">
        <f t="shared" si="3"/>
        <v>288501922125</v>
      </c>
      <c r="U6" s="2">
        <f t="shared" si="3"/>
        <v>270275796145</v>
      </c>
      <c r="V6" s="2">
        <f t="shared" si="3"/>
        <v>228242394921</v>
      </c>
      <c r="W6" s="2">
        <f t="shared" si="3"/>
        <v>205463318496</v>
      </c>
      <c r="X6" s="2">
        <f t="shared" si="3"/>
        <v>172137339615</v>
      </c>
      <c r="Y6" s="2">
        <f t="shared" si="3"/>
        <v>143672759546</v>
      </c>
      <c r="Z6" s="2">
        <f t="shared" si="3"/>
        <v>104294605648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0.8</v>
      </c>
      <c r="H7" s="3">
        <f>IFERROR(INDEX(D7:G7,COUNT(D7:G7)),"")</f>
        <v>0.8</v>
      </c>
      <c r="I7" s="3">
        <f t="shared" ref="I7:Z7" si="4">IFERROR(INDEX(I51:I500,MATCH($C$7,$C$51:$C$500,0))/1000000000,"")</f>
        <v>0.8</v>
      </c>
      <c r="J7" s="3">
        <f t="shared" si="4"/>
        <v>0.8</v>
      </c>
      <c r="K7" s="3">
        <f t="shared" si="4"/>
        <v>0.8</v>
      </c>
      <c r="L7" s="3">
        <f t="shared" si="4"/>
        <v>0.8</v>
      </c>
      <c r="M7" s="3">
        <f t="shared" si="4"/>
        <v>0.8</v>
      </c>
      <c r="N7" s="3">
        <f t="shared" si="4"/>
        <v>0.8</v>
      </c>
      <c r="O7" s="3">
        <f t="shared" si="4"/>
        <v>0.8</v>
      </c>
      <c r="P7" s="3">
        <f t="shared" si="4"/>
        <v>0.8</v>
      </c>
      <c r="Q7" s="3">
        <f t="shared" si="4"/>
        <v>0.8</v>
      </c>
      <c r="R7" s="3">
        <f t="shared" si="4"/>
        <v>0.8</v>
      </c>
      <c r="S7" s="3">
        <f t="shared" si="4"/>
        <v>0.8</v>
      </c>
      <c r="T7" s="3">
        <f t="shared" si="4"/>
        <v>0.8</v>
      </c>
      <c r="U7" s="3">
        <f t="shared" si="4"/>
        <v>0.8</v>
      </c>
      <c r="V7" s="3">
        <f t="shared" si="4"/>
        <v>0.78</v>
      </c>
      <c r="W7" s="3">
        <f t="shared" si="4"/>
        <v>0.13</v>
      </c>
      <c r="X7" s="3">
        <f t="shared" si="4"/>
        <v>0.13</v>
      </c>
      <c r="Y7" s="3">
        <f t="shared" si="4"/>
        <v>0.13</v>
      </c>
      <c r="Z7" s="3">
        <f t="shared" si="4"/>
        <v>0.13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14000000000</v>
      </c>
      <c r="H8" s="2">
        <f>IFERROR(INDEX(D8:G8,COUNT(D8:G8)),"")</f>
        <v>14000000000</v>
      </c>
      <c r="I8" s="2">
        <f t="shared" ref="I8:Z8" si="5">IFERROR(INDEX(I51:I500,MATCH($C$8,$C$51:$C$500,0)),"")</f>
        <v>46000000000</v>
      </c>
      <c r="J8" s="2">
        <f t="shared" si="5"/>
        <v>12000000000</v>
      </c>
      <c r="K8" s="2">
        <f t="shared" si="5"/>
        <v>-3000000000</v>
      </c>
      <c r="L8" s="2">
        <f t="shared" si="5"/>
        <v>3000000000</v>
      </c>
      <c r="M8" s="2">
        <f t="shared" si="5"/>
        <v>-12000000000</v>
      </c>
      <c r="N8" s="2">
        <f t="shared" si="5"/>
        <v>-30000000000</v>
      </c>
      <c r="O8" s="2">
        <f t="shared" si="5"/>
        <v>2000000000</v>
      </c>
      <c r="P8" s="2">
        <f t="shared" si="5"/>
        <v>6000000000</v>
      </c>
      <c r="Q8" s="2">
        <f t="shared" si="5"/>
        <v>9000000000</v>
      </c>
      <c r="R8" s="2">
        <f t="shared" si="5"/>
        <v>-62000000000</v>
      </c>
      <c r="S8" s="2">
        <f t="shared" si="5"/>
        <v>-38000000000</v>
      </c>
      <c r="T8" s="2">
        <f t="shared" si="5"/>
        <v>11000000000</v>
      </c>
      <c r="U8" s="2">
        <f t="shared" si="5"/>
        <v>11000000000</v>
      </c>
      <c r="V8" s="2">
        <f t="shared" si="5"/>
        <v>25000000000</v>
      </c>
      <c r="W8" s="2">
        <f t="shared" si="5"/>
        <v>52000000000</v>
      </c>
      <c r="X8" s="2">
        <f t="shared" si="5"/>
        <v>31000000000</v>
      </c>
      <c r="Y8" s="2">
        <f t="shared" si="5"/>
        <v>2000000000</v>
      </c>
      <c r="Z8" s="2">
        <f t="shared" si="5"/>
        <v>14000000000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16.940000000000001</v>
      </c>
      <c r="H9" s="3">
        <f>IFERROR(INDEX(D9:G9,COUNT(D9:G9)),"")</f>
        <v>16.940000000000001</v>
      </c>
      <c r="I9" s="3">
        <f t="shared" ref="I9:Z9" si="6">IFERROR(INDEX(I51:I500,MATCH($C$9,$C$51:$C$500,0)),"")</f>
        <v>57.5</v>
      </c>
      <c r="J9" s="3">
        <f t="shared" si="6"/>
        <v>14.61</v>
      </c>
      <c r="K9" s="3">
        <f t="shared" si="6"/>
        <v>-3.43</v>
      </c>
      <c r="L9" s="3">
        <f t="shared" si="6"/>
        <v>3.55</v>
      </c>
      <c r="M9" s="3">
        <f t="shared" si="6"/>
        <v>-14.72</v>
      </c>
      <c r="N9" s="3">
        <f t="shared" si="6"/>
        <v>-37.99</v>
      </c>
      <c r="O9" s="3">
        <f t="shared" si="6"/>
        <v>3.05</v>
      </c>
      <c r="P9" s="3">
        <f t="shared" si="6"/>
        <v>7.52</v>
      </c>
      <c r="Q9" s="3">
        <f t="shared" si="6"/>
        <v>10.67</v>
      </c>
      <c r="R9" s="3">
        <f t="shared" si="6"/>
        <v>-77.12</v>
      </c>
      <c r="S9" s="3">
        <f t="shared" si="6"/>
        <v>-47.83</v>
      </c>
      <c r="T9" s="3">
        <f t="shared" si="6"/>
        <v>14.08</v>
      </c>
      <c r="U9" s="3">
        <f t="shared" si="6"/>
        <v>14</v>
      </c>
      <c r="V9" s="3">
        <f t="shared" si="6"/>
        <v>32.520000000000003</v>
      </c>
      <c r="W9" s="3">
        <f t="shared" si="6"/>
        <v>402.81</v>
      </c>
      <c r="X9" s="3">
        <f t="shared" si="6"/>
        <v>240.08</v>
      </c>
      <c r="Y9" s="3">
        <f t="shared" si="6"/>
        <v>18.68</v>
      </c>
      <c r="Z9" s="3">
        <f t="shared" si="6"/>
        <v>104.44</v>
      </c>
    </row>
    <row r="10" spans="1:26" ht="15.5" x14ac:dyDescent="0.35">
      <c r="C10" t="s">
        <v>17</v>
      </c>
      <c r="D10" s="3">
        <f ca="1">IFERROR(IF(D9=0,"",D2/D9),"")</f>
        <v>40.731995277449819</v>
      </c>
      <c r="I10" s="3">
        <f t="shared" ref="I10:Z10" ca="1" si="7">IFERROR(IF(I9=0,"",I2/I9),"")</f>
        <v>12.869565217391305</v>
      </c>
      <c r="J10" s="3">
        <f t="shared" ca="1" si="7"/>
        <v>47.227926078028752</v>
      </c>
      <c r="K10" s="3">
        <f t="shared" ca="1" si="7"/>
        <v>-125.36443148688046</v>
      </c>
      <c r="L10" s="3" t="str">
        <f t="shared" ca="1" si="7"/>
        <v/>
      </c>
      <c r="M10" s="3">
        <f t="shared" ca="1" si="7"/>
        <v>-45.176630434782609</v>
      </c>
      <c r="N10" s="3" t="str">
        <f t="shared" ca="1" si="7"/>
        <v/>
      </c>
      <c r="O10" s="3" t="str">
        <f t="shared" ca="1" si="7"/>
        <v/>
      </c>
      <c r="P10" s="3">
        <f t="shared" ca="1" si="7"/>
        <v>87.765957446808514</v>
      </c>
      <c r="Q10" s="3">
        <f t="shared" ca="1" si="7"/>
        <v>117.15089034676663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>
        <f t="shared" ca="1" si="7"/>
        <v>1.1001341219593468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39051073897</v>
      </c>
      <c r="H11" s="2">
        <f>IFERROR(INDEX(D11:G11,COUNT(D11:G11)),"")</f>
        <v>39051073897</v>
      </c>
      <c r="I11" s="2">
        <f t="shared" ref="I11:Z11" si="8">IFERROR(INDEX(I51:I500,MATCH($C$11,$C$51:$C$500,0)),"")</f>
        <v>47330769235</v>
      </c>
      <c r="J11" s="2">
        <f t="shared" si="8"/>
        <v>25730902133</v>
      </c>
      <c r="K11" s="2">
        <f t="shared" si="8"/>
        <v>31544846417</v>
      </c>
      <c r="L11" s="2">
        <f t="shared" si="8"/>
        <v>15904581450</v>
      </c>
      <c r="M11" s="2">
        <f t="shared" si="8"/>
        <v>16967491323</v>
      </c>
      <c r="N11" s="2">
        <f t="shared" si="8"/>
        <v>16008303771</v>
      </c>
      <c r="O11" s="2">
        <f t="shared" si="8"/>
        <v>41673451985</v>
      </c>
      <c r="P11" s="2">
        <f t="shared" si="8"/>
        <v>32797085367</v>
      </c>
      <c r="Q11" s="2">
        <f t="shared" si="8"/>
        <v>75977418500</v>
      </c>
      <c r="R11" s="2">
        <f t="shared" si="8"/>
        <v>65222674293</v>
      </c>
      <c r="S11" s="2">
        <f t="shared" si="8"/>
        <v>55168289510</v>
      </c>
      <c r="T11" s="2">
        <f t="shared" si="8"/>
        <v>113460482769</v>
      </c>
      <c r="U11" s="2">
        <f t="shared" si="8"/>
        <v>131482520077</v>
      </c>
      <c r="V11" s="2">
        <f t="shared" si="8"/>
        <v>75111485778</v>
      </c>
      <c r="W11" s="2">
        <f t="shared" si="8"/>
        <v>81513560078</v>
      </c>
      <c r="X11" s="2">
        <f t="shared" si="8"/>
        <v>57368608985</v>
      </c>
      <c r="Y11" s="2">
        <f t="shared" si="8"/>
        <v>54340783059</v>
      </c>
      <c r="Z11" s="2">
        <f t="shared" si="8"/>
        <v>52843344475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-27000000000</v>
      </c>
      <c r="H12" s="2">
        <f>IFERROR(INDEX(D12:G12,COUNT(D12:G12)),"")</f>
        <v>-27000000000</v>
      </c>
      <c r="I12" s="2">
        <f t="shared" ref="I12:Z12" si="9">IFERROR(INDEX(I51:I500,MATCH($C$12,$C$51:$C$500,0)),"")</f>
        <v>-14000000000</v>
      </c>
      <c r="J12" s="2">
        <f t="shared" si="9"/>
        <v>29000000000</v>
      </c>
      <c r="K12" s="2">
        <f t="shared" si="9"/>
        <v>42000000000</v>
      </c>
      <c r="L12" s="2">
        <f t="shared" si="9"/>
        <v>69000000000</v>
      </c>
      <c r="M12" s="2">
        <f t="shared" si="9"/>
        <v>71000000000</v>
      </c>
      <c r="N12" s="2">
        <f t="shared" si="9"/>
        <v>60000000000</v>
      </c>
      <c r="O12" s="2">
        <f t="shared" si="9"/>
        <v>38000000000</v>
      </c>
      <c r="P12" s="2">
        <f t="shared" si="9"/>
        <v>40000000000</v>
      </c>
      <c r="Q12" s="2">
        <f t="shared" si="9"/>
        <v>41000000000</v>
      </c>
      <c r="R12" s="2">
        <f t="shared" si="9"/>
        <v>74000000000</v>
      </c>
      <c r="S12" s="2">
        <f t="shared" si="9"/>
        <v>7000000000</v>
      </c>
      <c r="T12" s="2">
        <f t="shared" si="9"/>
        <v>-33000000000</v>
      </c>
      <c r="U12" s="2">
        <f t="shared" si="9"/>
        <v>-33000000000</v>
      </c>
      <c r="V12" s="2">
        <f t="shared" si="9"/>
        <v>-23000000000</v>
      </c>
      <c r="W12" s="2">
        <f t="shared" si="9"/>
        <v>-15000000000</v>
      </c>
      <c r="X12" s="2">
        <f t="shared" si="9"/>
        <v>23000000000</v>
      </c>
      <c r="Y12" s="2">
        <f t="shared" si="9"/>
        <v>28000000000</v>
      </c>
      <c r="Z12" s="2">
        <f t="shared" si="9"/>
        <v>30000000000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12000000000</v>
      </c>
      <c r="H13" s="2">
        <f>IFERROR(INDEX(D13:G13,COUNT(D13:G13)),"")</f>
        <v>12000000000</v>
      </c>
      <c r="I13" s="2">
        <f t="shared" ref="I13:Z13" si="10">IFERROR(INDEX(I51:I500,MATCH($C$13,$C$51:$C$500,0)),"")</f>
        <v>33000000000</v>
      </c>
      <c r="J13" s="2">
        <f t="shared" si="10"/>
        <v>55000000000</v>
      </c>
      <c r="K13" s="2">
        <f t="shared" si="10"/>
        <v>73000000000</v>
      </c>
      <c r="L13" s="2">
        <f t="shared" si="10"/>
        <v>85000000000</v>
      </c>
      <c r="M13" s="2">
        <f t="shared" si="10"/>
        <v>88000000000</v>
      </c>
      <c r="N13" s="2">
        <f t="shared" si="10"/>
        <v>76000000000</v>
      </c>
      <c r="O13" s="2">
        <f t="shared" si="10"/>
        <v>79000000000</v>
      </c>
      <c r="P13" s="2">
        <f t="shared" si="10"/>
        <v>73000000000</v>
      </c>
      <c r="Q13" s="2">
        <f t="shared" si="10"/>
        <v>117000000000</v>
      </c>
      <c r="R13" s="2">
        <f t="shared" si="10"/>
        <v>139000000000</v>
      </c>
      <c r="S13" s="2">
        <f t="shared" si="10"/>
        <v>63000000000</v>
      </c>
      <c r="T13" s="2">
        <f t="shared" si="10"/>
        <v>80000000000</v>
      </c>
      <c r="U13" s="2">
        <f t="shared" si="10"/>
        <v>98000000000</v>
      </c>
      <c r="V13" s="2">
        <f t="shared" si="10"/>
        <v>52000000000</v>
      </c>
      <c r="W13" s="2">
        <f t="shared" si="10"/>
        <v>67000000000</v>
      </c>
      <c r="X13" s="2">
        <f t="shared" si="10"/>
        <v>81000000000</v>
      </c>
      <c r="Y13" s="2">
        <f t="shared" si="10"/>
        <v>82000000000</v>
      </c>
      <c r="Z13" s="2">
        <f t="shared" si="10"/>
        <v>82000000000</v>
      </c>
    </row>
    <row r="14" spans="1:26" ht="15.5" x14ac:dyDescent="0.35">
      <c r="C14" t="s">
        <v>26</v>
      </c>
      <c r="D14" s="2">
        <f>IFERROR(INDEX(D51:D500,MATCH($C$14,$C$51:$C$500,0)),"")</f>
        <v>-169086908</v>
      </c>
      <c r="H14" s="2">
        <f>IFERROR(SUM(D14:G14)*(4/MAX(1,COUNT(D14:G14))),"")</f>
        <v>-676347632</v>
      </c>
      <c r="I14" s="2">
        <f t="shared" ref="I14:Z14" si="11">IFERROR(INDEX(I51:I500,MATCH($C$14,$C$51:$C$500,0)),"")</f>
        <v>-3555577551</v>
      </c>
      <c r="J14" s="2">
        <f t="shared" si="11"/>
        <v>-4992688635</v>
      </c>
      <c r="K14" s="2">
        <f t="shared" si="11"/>
        <v>-6233174178</v>
      </c>
      <c r="L14" s="2">
        <f t="shared" si="11"/>
        <v>-6293938279</v>
      </c>
      <c r="M14" s="2">
        <f t="shared" si="11"/>
        <v>-6808396310</v>
      </c>
      <c r="N14" s="2">
        <f t="shared" si="11"/>
        <v>-7847644426</v>
      </c>
      <c r="O14" s="2">
        <f t="shared" si="11"/>
        <v>-9479638689</v>
      </c>
      <c r="P14" s="2">
        <f t="shared" si="11"/>
        <v>-10104456579</v>
      </c>
      <c r="Q14" s="2">
        <f t="shared" si="11"/>
        <v>-14904162822</v>
      </c>
      <c r="R14" s="2">
        <f t="shared" si="11"/>
        <v>-16536732161</v>
      </c>
      <c r="S14" s="2">
        <f t="shared" si="11"/>
        <v>-9047956453</v>
      </c>
      <c r="T14" s="2">
        <f t="shared" si="11"/>
        <v>-11161585961</v>
      </c>
      <c r="U14" s="2">
        <f t="shared" si="11"/>
        <v>-5068944763</v>
      </c>
      <c r="V14" s="2">
        <f t="shared" si="11"/>
        <v>-6834554024</v>
      </c>
      <c r="W14" s="2">
        <f t="shared" si="11"/>
        <v>-8714392727</v>
      </c>
      <c r="X14" s="2">
        <f t="shared" si="11"/>
        <v>-7544111351</v>
      </c>
      <c r="Y14" s="2">
        <f t="shared" si="11"/>
        <v>-9774308811</v>
      </c>
      <c r="Z14" s="2">
        <f t="shared" si="11"/>
        <v>-6399374451</v>
      </c>
    </row>
    <row r="15" spans="1:26" ht="15.5" x14ac:dyDescent="0.35">
      <c r="C15" t="s">
        <v>27</v>
      </c>
      <c r="D15" s="2">
        <f>IFERROR(INDEX(D51:D500,MATCH($C$15,$C$51:$C$500,0)),"")</f>
        <v>-153748660</v>
      </c>
      <c r="H15" s="2">
        <f>IFERROR(SUM(D15:G15)*(4/MAX(1,COUNT(D15:G15))),"")</f>
        <v>-614994640</v>
      </c>
      <c r="I15" s="2">
        <f t="shared" ref="I15:Z15" si="12">IFERROR(INDEX(I51:I500,MATCH($C$15,$C$51:$C$500,0)),"")</f>
        <v>-3491603136</v>
      </c>
      <c r="J15" s="2">
        <f t="shared" si="12"/>
        <v>-1289086182</v>
      </c>
      <c r="K15" s="2">
        <f t="shared" si="12"/>
        <v>-2505996602</v>
      </c>
      <c r="L15" s="2">
        <f t="shared" si="12"/>
        <v>-1591993150</v>
      </c>
      <c r="M15" s="2">
        <f t="shared" si="12"/>
        <v>981887334</v>
      </c>
      <c r="N15" s="2">
        <f t="shared" si="12"/>
        <v>-247323481</v>
      </c>
      <c r="O15" s="2">
        <f t="shared" si="12"/>
        <v>-2105530235</v>
      </c>
      <c r="P15" s="2">
        <f t="shared" si="12"/>
        <v>-2699276526</v>
      </c>
      <c r="Q15" s="2">
        <f t="shared" si="12"/>
        <v>-1387333038</v>
      </c>
      <c r="R15" s="2">
        <f t="shared" si="12"/>
        <v>-3394613077</v>
      </c>
      <c r="S15" s="2">
        <f t="shared" si="12"/>
        <v>-7852470057</v>
      </c>
      <c r="T15" s="2">
        <f t="shared" si="12"/>
        <v>-9608866846</v>
      </c>
      <c r="U15" s="2">
        <f t="shared" si="12"/>
        <v>-13962683450</v>
      </c>
      <c r="V15" s="2">
        <f t="shared" si="12"/>
        <v>-14876178177</v>
      </c>
      <c r="W15" s="2">
        <f t="shared" si="12"/>
        <v>-13884527449</v>
      </c>
      <c r="X15" s="2">
        <f t="shared" si="12"/>
        <v>-9983694113</v>
      </c>
      <c r="Y15" s="2">
        <f t="shared" si="12"/>
        <v>-10349259913</v>
      </c>
      <c r="Z15" s="2">
        <f t="shared" si="12"/>
        <v>-6166271250</v>
      </c>
    </row>
    <row r="16" spans="1:26" ht="15.5" x14ac:dyDescent="0.35">
      <c r="C16" t="s">
        <v>28</v>
      </c>
      <c r="D16" s="2">
        <f>IFERROR(INDEX(D51:D500,MATCH($C$16,$C$51:$C$500,0)),"")</f>
        <v>-8755939817</v>
      </c>
      <c r="H16" s="2">
        <f>IFERROR(SUM(D16:G16)*(4/MAX(1,COUNT(D16:G16))),"")</f>
        <v>-35023759268</v>
      </c>
      <c r="I16" s="2">
        <f t="shared" ref="I16:Z16" si="13">IFERROR(INDEX(I51:I500,MATCH($C$16,$C$51:$C$500,0)),"")</f>
        <v>1401249955</v>
      </c>
      <c r="J16" s="2">
        <f t="shared" si="13"/>
        <v>12771499814</v>
      </c>
      <c r="K16" s="2">
        <f t="shared" si="13"/>
        <v>27654152012</v>
      </c>
      <c r="L16" s="2">
        <f t="shared" si="13"/>
        <v>-10913760713</v>
      </c>
      <c r="M16" s="2">
        <f t="shared" si="13"/>
        <v>-43067436201</v>
      </c>
      <c r="N16" s="2">
        <f t="shared" si="13"/>
        <v>-50357557624</v>
      </c>
      <c r="O16" s="2">
        <f t="shared" si="13"/>
        <v>-11595481867</v>
      </c>
      <c r="P16" s="2">
        <f t="shared" si="13"/>
        <v>-7361578252</v>
      </c>
      <c r="Q16" s="2">
        <f t="shared" si="13"/>
        <v>29116026166</v>
      </c>
      <c r="R16" s="2">
        <f t="shared" si="13"/>
        <v>2739531464</v>
      </c>
      <c r="S16" s="2">
        <f t="shared" si="13"/>
        <v>23571423796</v>
      </c>
      <c r="T16" s="2">
        <f t="shared" si="13"/>
        <v>39304859452</v>
      </c>
      <c r="U16" s="2">
        <f t="shared" si="13"/>
        <v>61164663344</v>
      </c>
      <c r="V16" s="2">
        <f t="shared" si="13"/>
        <v>56254148351</v>
      </c>
      <c r="W16" s="2">
        <f t="shared" si="13"/>
        <v>58130052590</v>
      </c>
      <c r="X16" s="2">
        <f t="shared" si="13"/>
        <v>50415707507</v>
      </c>
      <c r="Y16" s="2">
        <f t="shared" si="13"/>
        <v>53523867502</v>
      </c>
      <c r="Z16" s="2">
        <f t="shared" si="13"/>
        <v>32991302672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  <c r="Q18" t="s">
        <v>907</v>
      </c>
      <c r="R18" t="s">
        <v>1142</v>
      </c>
      <c r="S18" t="s">
        <v>1143</v>
      </c>
      <c r="T18" t="s">
        <v>1144</v>
      </c>
      <c r="U18" t="s">
        <v>1145</v>
      </c>
      <c r="V18" t="s">
        <v>1146</v>
      </c>
      <c r="W18" t="s">
        <v>1147</v>
      </c>
      <c r="X18" t="s">
        <v>1148</v>
      </c>
      <c r="Y18" t="s">
        <v>1149</v>
      </c>
      <c r="Z18" t="s">
        <v>1150</v>
      </c>
    </row>
    <row r="19" spans="1:26" ht="15.5" x14ac:dyDescent="0.35">
      <c r="A19" t="s">
        <v>36</v>
      </c>
      <c r="C19" t="s">
        <v>37</v>
      </c>
    </row>
    <row r="20" spans="1:26" ht="15.5" x14ac:dyDescent="0.35">
      <c r="A20" t="s">
        <v>38</v>
      </c>
      <c r="C20" t="s">
        <v>39</v>
      </c>
      <c r="D20" s="2">
        <f ca="1">IFERROR(D21*D2,"")</f>
        <v>552000000000</v>
      </c>
      <c r="H20" s="2">
        <f t="shared" ref="H20:Z20" ca="1" si="14">IFERROR(H21*H2,"")</f>
        <v>552000000000</v>
      </c>
      <c r="I20" s="2">
        <f t="shared" ca="1" si="14"/>
        <v>592000000000</v>
      </c>
      <c r="J20" s="2">
        <f t="shared" ca="1" si="14"/>
        <v>552000000000</v>
      </c>
      <c r="K20" s="2">
        <f t="shared" ca="1" si="14"/>
        <v>344000000000</v>
      </c>
      <c r="L20" s="2" t="str">
        <f t="shared" ca="1" si="14"/>
        <v/>
      </c>
      <c r="M20" s="2">
        <f t="shared" ca="1" si="14"/>
        <v>532000000000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528000000000</v>
      </c>
      <c r="Q20" s="2">
        <f t="shared" ca="1" si="14"/>
        <v>1000000000000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>
        <f t="shared" ca="1" si="14"/>
        <v>34335626000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800000000</v>
      </c>
      <c r="H21" s="2">
        <f>IFERROR(INDEX(D21:G21,COUNT(D21:G21)),"")</f>
        <v>800000000</v>
      </c>
      <c r="I21" s="2">
        <f t="shared" ref="I21:Z21" si="15">IFERROR(INDEX(I51:I500,MATCH($C$7,$C$51:$C$500,0)),"")</f>
        <v>800000000</v>
      </c>
      <c r="J21" s="2">
        <f t="shared" si="15"/>
        <v>800000000</v>
      </c>
      <c r="K21" s="2">
        <f t="shared" si="15"/>
        <v>800000000</v>
      </c>
      <c r="L21" s="2">
        <f t="shared" si="15"/>
        <v>800000000</v>
      </c>
      <c r="M21" s="2">
        <f t="shared" si="15"/>
        <v>800000000</v>
      </c>
      <c r="N21" s="2">
        <f t="shared" si="15"/>
        <v>800000000</v>
      </c>
      <c r="O21" s="2">
        <f t="shared" si="15"/>
        <v>800000000</v>
      </c>
      <c r="P21" s="2">
        <f t="shared" si="15"/>
        <v>800000000</v>
      </c>
      <c r="Q21" s="2">
        <f t="shared" si="15"/>
        <v>800000000</v>
      </c>
      <c r="R21" s="2">
        <f t="shared" si="15"/>
        <v>800000000</v>
      </c>
      <c r="S21" s="2">
        <f t="shared" si="15"/>
        <v>800000000</v>
      </c>
      <c r="T21" s="2">
        <f t="shared" si="15"/>
        <v>800000000</v>
      </c>
      <c r="U21" s="2">
        <f t="shared" si="15"/>
        <v>800000000</v>
      </c>
      <c r="V21" s="2">
        <f t="shared" si="15"/>
        <v>780000000</v>
      </c>
      <c r="W21" s="2">
        <f t="shared" si="15"/>
        <v>130000000</v>
      </c>
      <c r="X21" s="2">
        <f t="shared" si="15"/>
        <v>130000000</v>
      </c>
      <c r="Y21" s="2">
        <f t="shared" si="15"/>
        <v>130000000</v>
      </c>
      <c r="Z21" s="2">
        <f t="shared" si="15"/>
        <v>130000000</v>
      </c>
    </row>
    <row r="23" spans="1:26" ht="15.5" x14ac:dyDescent="0.35">
      <c r="B23" t="s">
        <v>40</v>
      </c>
      <c r="C23" t="s">
        <v>41</v>
      </c>
      <c r="D23" s="3">
        <f>IFERROR(D5/D6*100,"")</f>
        <v>-4.809482793805044</v>
      </c>
      <c r="H23" s="3">
        <f t="shared" ref="H23:Z23" si="16">IFERROR(H5/H6*100,"")</f>
        <v>-19.237931175220176</v>
      </c>
      <c r="I23" s="3">
        <f t="shared" si="16"/>
        <v>-6.6662275350394413</v>
      </c>
      <c r="J23" s="3">
        <f t="shared" si="16"/>
        <v>1.5863119491100857</v>
      </c>
      <c r="K23" s="3">
        <f t="shared" si="16"/>
        <v>5.5646468288804947</v>
      </c>
      <c r="L23" s="3">
        <f t="shared" si="16"/>
        <v>-4.9063738202051104</v>
      </c>
      <c r="M23" s="3">
        <f t="shared" si="16"/>
        <v>-10.01722581984361</v>
      </c>
      <c r="N23" s="3">
        <f t="shared" si="16"/>
        <v>-18.779054065132524</v>
      </c>
      <c r="O23" s="3">
        <f t="shared" si="16"/>
        <v>-7.9730163204270692</v>
      </c>
      <c r="P23" s="3">
        <f t="shared" si="16"/>
        <v>-1.9341981605474543</v>
      </c>
      <c r="Q23" s="3">
        <f t="shared" si="16"/>
        <v>4.7561346916867056</v>
      </c>
      <c r="R23" s="3">
        <f t="shared" si="16"/>
        <v>-1.5900597886115746</v>
      </c>
      <c r="S23" s="3">
        <f t="shared" si="16"/>
        <v>2.9002176613403594</v>
      </c>
      <c r="T23" s="3">
        <f t="shared" si="16"/>
        <v>6.9697741598712062</v>
      </c>
      <c r="U23" s="3">
        <f t="shared" si="16"/>
        <v>13.152281869120531</v>
      </c>
      <c r="V23" s="3">
        <f t="shared" si="16"/>
        <v>14.344619693169733</v>
      </c>
      <c r="W23" s="3">
        <f t="shared" si="16"/>
        <v>16.403263195934475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42</v>
      </c>
      <c r="D24" s="4">
        <f>IFERROR(_xlfn.RRI(5,I23,D23),"")</f>
        <v>-6.3206975090504991E-2</v>
      </c>
      <c r="H24" s="4">
        <f t="shared" ref="H24:Z24" si="17">IFERROR(_xlfn.RRI(5,M23,H23),"")</f>
        <v>0.13941565063794004</v>
      </c>
      <c r="I24" s="4">
        <f t="shared" si="17"/>
        <v>-0.18709221223802086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0.4449965224059611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-0.19811327983222049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43</v>
      </c>
      <c r="C25" t="s">
        <v>44</v>
      </c>
      <c r="D25" s="3">
        <f>IFERROR(INDEX(D51:D500,MATCH($A$25,$C$51:$C$500,0)),"")</f>
        <v>-10.130000000000001</v>
      </c>
      <c r="H25" s="3">
        <f>IFERROR(INDEX(D25:G25,COUNT(D25:G25)),"")</f>
        <v>-10.130000000000001</v>
      </c>
      <c r="I25" s="3">
        <f t="shared" ref="I25:Z25" si="18">IFERROR(INDEX(I51:I500,MATCH($C$25,$C$51:$C$500,0)),"")</f>
        <v>-12.58</v>
      </c>
      <c r="J25" s="3">
        <f t="shared" si="18"/>
        <v>5.03</v>
      </c>
      <c r="K25" s="3">
        <f t="shared" si="18"/>
        <v>15.42</v>
      </c>
      <c r="L25" s="3">
        <f t="shared" si="18"/>
        <v>-12.55</v>
      </c>
      <c r="M25" s="3">
        <f t="shared" si="18"/>
        <v>-37.229999999999997</v>
      </c>
      <c r="N25" s="3">
        <f t="shared" si="18"/>
        <v>-50.92</v>
      </c>
      <c r="O25" s="3">
        <f t="shared" si="18"/>
        <v>-20.98</v>
      </c>
      <c r="P25" s="3">
        <f t="shared" si="18"/>
        <v>-14.51</v>
      </c>
      <c r="Q25" s="3">
        <f t="shared" si="18"/>
        <v>21.58</v>
      </c>
      <c r="R25" s="3">
        <f t="shared" si="18"/>
        <v>-2.9</v>
      </c>
      <c r="S25" s="3">
        <f t="shared" si="18"/>
        <v>10.47</v>
      </c>
      <c r="T25" s="3">
        <f t="shared" si="18"/>
        <v>25.2</v>
      </c>
      <c r="U25" s="3">
        <f t="shared" si="18"/>
        <v>44.56</v>
      </c>
      <c r="V25" s="3">
        <f t="shared" si="18"/>
        <v>42.06</v>
      </c>
      <c r="W25" s="3">
        <f t="shared" si="18"/>
        <v>259.8</v>
      </c>
      <c r="X25" s="3">
        <f t="shared" si="18"/>
        <v>311.67</v>
      </c>
      <c r="Y25" s="3">
        <f t="shared" si="18"/>
        <v>332.81</v>
      </c>
      <c r="Z25" s="3">
        <f t="shared" si="18"/>
        <v>206.78</v>
      </c>
    </row>
    <row r="26" spans="1:26" ht="15.5" x14ac:dyDescent="0.35">
      <c r="C26" t="s">
        <v>45</v>
      </c>
      <c r="D26" s="4">
        <f>IFERROR(_xlfn.RRI(5,I25,D25),"")</f>
        <v>-4.2396420354244069E-2</v>
      </c>
      <c r="H26" s="4">
        <f t="shared" ref="H26:Z26" si="19">IFERROR(_xlfn.RRI(5,M25,H25),"")</f>
        <v>-0.22919720313393044</v>
      </c>
      <c r="I26" s="4">
        <f t="shared" si="19"/>
        <v>-0.24393619217806972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0.66609210974487798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-0.12494281641287297</v>
      </c>
      <c r="R26" s="4" t="str">
        <f t="shared" si="19"/>
        <v/>
      </c>
      <c r="S26" s="4">
        <f t="shared" si="19"/>
        <v>-0.49271696776697371</v>
      </c>
      <c r="T26" s="4">
        <f t="shared" si="19"/>
        <v>-0.40318348173105656</v>
      </c>
      <c r="U26" s="4">
        <f t="shared" si="19"/>
        <v>-0.26432274312533099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46</v>
      </c>
      <c r="D27" s="3">
        <f>IFERROR(D4/D21,"")</f>
        <v>52.010025259999999</v>
      </c>
      <c r="H27" s="3">
        <f t="shared" ref="H27:Z27" si="20">IFERROR(H4/H21,"")</f>
        <v>208.04010104</v>
      </c>
      <c r="I27" s="3">
        <f t="shared" si="20"/>
        <v>284.36235538250003</v>
      </c>
      <c r="J27" s="3">
        <f t="shared" si="20"/>
        <v>301.42283103875002</v>
      </c>
      <c r="K27" s="3">
        <f t="shared" si="20"/>
        <v>277.02381312375002</v>
      </c>
      <c r="L27" s="3">
        <f t="shared" si="20"/>
        <v>179.46853325375</v>
      </c>
      <c r="M27" s="3">
        <f t="shared" si="20"/>
        <v>86.325617566250003</v>
      </c>
      <c r="N27" s="3">
        <f t="shared" si="20"/>
        <v>95.639907910000005</v>
      </c>
      <c r="O27" s="3">
        <f t="shared" si="20"/>
        <v>269.53753753500001</v>
      </c>
      <c r="P27" s="3">
        <f t="shared" si="20"/>
        <v>273.00858215624999</v>
      </c>
      <c r="Q27" s="3">
        <f t="shared" si="20"/>
        <v>280.08763453</v>
      </c>
      <c r="R27" s="3">
        <f t="shared" si="20"/>
        <v>281.03643456875</v>
      </c>
      <c r="S27" s="3">
        <f t="shared" si="20"/>
        <v>282.30569626375001</v>
      </c>
      <c r="T27" s="3">
        <f t="shared" si="20"/>
        <v>307.46605557875</v>
      </c>
      <c r="U27" s="3">
        <f t="shared" si="20"/>
        <v>324.33787729250002</v>
      </c>
      <c r="V27" s="3">
        <f t="shared" si="20"/>
        <v>320.8261408705128</v>
      </c>
      <c r="W27" s="3">
        <f t="shared" si="20"/>
        <v>1837.5680989230768</v>
      </c>
      <c r="X27" s="3">
        <f t="shared" si="20"/>
        <v>1564.852559553846</v>
      </c>
      <c r="Y27" s="3">
        <f t="shared" si="20"/>
        <v>1450.8084385307693</v>
      </c>
      <c r="Z27" s="3">
        <f t="shared" si="20"/>
        <v>1219.1248342923077</v>
      </c>
    </row>
    <row r="28" spans="1:26" ht="15.5" x14ac:dyDescent="0.35">
      <c r="C28" t="s">
        <v>47</v>
      </c>
      <c r="D28" s="4">
        <f>IFERROR(_xlfn.RRI(5,I27,D27),"")</f>
        <v>-0.28806065879295839</v>
      </c>
      <c r="H28" s="4">
        <f t="shared" ref="H28:Z28" si="21">IFERROR(_xlfn.RRI(5,M27,H27),"")</f>
        <v>0.19234373036286279</v>
      </c>
      <c r="I28" s="4">
        <f t="shared" si="21"/>
        <v>0.24350229379031685</v>
      </c>
      <c r="J28" s="4">
        <f t="shared" si="21"/>
        <v>2.2613160634495255E-2</v>
      </c>
      <c r="K28" s="4">
        <f t="shared" si="21"/>
        <v>2.9243153499862728E-3</v>
      </c>
      <c r="L28" s="4">
        <f t="shared" si="21"/>
        <v>-8.5173206971632998E-2</v>
      </c>
      <c r="M28" s="4">
        <f t="shared" si="21"/>
        <v>-0.21027586035066992</v>
      </c>
      <c r="N28" s="4">
        <f t="shared" si="21"/>
        <v>-0.19465141196599556</v>
      </c>
      <c r="O28" s="4">
        <f t="shared" si="21"/>
        <v>-2.5987756665070916E-2</v>
      </c>
      <c r="P28" s="4">
        <f t="shared" si="21"/>
        <v>-3.3869648548317977E-2</v>
      </c>
      <c r="Q28" s="4">
        <f t="shared" si="21"/>
        <v>-2.6793865735115774E-2</v>
      </c>
      <c r="R28" s="4">
        <f t="shared" si="21"/>
        <v>-0.31308367643968027</v>
      </c>
      <c r="S28" s="4">
        <f t="shared" si="21"/>
        <v>-0.29001488563974454</v>
      </c>
      <c r="T28" s="4">
        <f t="shared" si="21"/>
        <v>-0.26677473583673239</v>
      </c>
      <c r="U28" s="4">
        <f t="shared" si="21"/>
        <v>-0.23265635915537208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48</v>
      </c>
      <c r="H29" s="4">
        <f t="shared" ref="H29:Z29" si="22">IFERROR(((H25-I25)/I25)*100%,"")</f>
        <v>-0.19475357710651822</v>
      </c>
      <c r="I29" s="4">
        <f t="shared" si="22"/>
        <v>-3.500994035785288</v>
      </c>
      <c r="J29" s="4">
        <f t="shared" si="22"/>
        <v>-0.67380025940337229</v>
      </c>
      <c r="K29" s="4">
        <f t="shared" si="22"/>
        <v>-2.228685258964143</v>
      </c>
      <c r="L29" s="4">
        <f t="shared" si="22"/>
        <v>-0.66290625839376838</v>
      </c>
      <c r="M29" s="4">
        <f t="shared" si="22"/>
        <v>-0.26885310290652009</v>
      </c>
      <c r="N29" s="4">
        <f t="shared" si="22"/>
        <v>1.427073403241182</v>
      </c>
      <c r="O29" s="4">
        <f t="shared" si="22"/>
        <v>0.44589937973811172</v>
      </c>
      <c r="P29" s="4">
        <f t="shared" si="22"/>
        <v>-1.6723818350324373</v>
      </c>
      <c r="Q29" s="4">
        <f t="shared" si="22"/>
        <v>-8.4413793103448267</v>
      </c>
      <c r="R29" s="4">
        <f t="shared" si="22"/>
        <v>-1.276981852913085</v>
      </c>
      <c r="S29" s="4">
        <f t="shared" si="22"/>
        <v>-0.58452380952380945</v>
      </c>
      <c r="T29" s="4">
        <f t="shared" si="22"/>
        <v>-0.43447037701974872</v>
      </c>
      <c r="U29" s="4">
        <f t="shared" si="22"/>
        <v>5.9438896814075125E-2</v>
      </c>
      <c r="V29" s="4">
        <f t="shared" si="22"/>
        <v>-0.83810623556581987</v>
      </c>
      <c r="W29" s="4">
        <f t="shared" si="22"/>
        <v>-0.16642602752911734</v>
      </c>
      <c r="X29" s="4">
        <f t="shared" si="22"/>
        <v>-6.3519725969772498E-2</v>
      </c>
      <c r="Y29" s="4">
        <f t="shared" si="22"/>
        <v>0.60948834510107364</v>
      </c>
      <c r="Z29" s="4" t="str">
        <f t="shared" si="22"/>
        <v/>
      </c>
    </row>
    <row r="30" spans="1:26" ht="15.5" x14ac:dyDescent="0.35">
      <c r="C30" t="s">
        <v>49</v>
      </c>
      <c r="H30" s="4">
        <f t="shared" ref="H30:Z30" si="23">IFERROR(((H27-I27)/I27)*100%,"")</f>
        <v>-0.26839788353784677</v>
      </c>
      <c r="I30" s="4">
        <f t="shared" si="23"/>
        <v>-5.6599812288461809E-2</v>
      </c>
      <c r="J30" s="4">
        <f t="shared" si="23"/>
        <v>8.8075525493184426E-2</v>
      </c>
      <c r="K30" s="4">
        <f t="shared" si="23"/>
        <v>0.54357874386852489</v>
      </c>
      <c r="L30" s="4">
        <f t="shared" si="23"/>
        <v>1.0789719009657603</v>
      </c>
      <c r="M30" s="4">
        <f t="shared" si="23"/>
        <v>-9.7389160521934276E-2</v>
      </c>
      <c r="N30" s="4">
        <f t="shared" si="23"/>
        <v>-0.64517035814508406</v>
      </c>
      <c r="O30" s="4">
        <f t="shared" si="23"/>
        <v>-1.2714049477255639E-2</v>
      </c>
      <c r="P30" s="4">
        <f t="shared" si="23"/>
        <v>-2.5274419506698301E-2</v>
      </c>
      <c r="Q30" s="4">
        <f t="shared" si="23"/>
        <v>-3.3760748502446882E-3</v>
      </c>
      <c r="R30" s="4">
        <f t="shared" si="23"/>
        <v>-4.4960541420112797E-3</v>
      </c>
      <c r="S30" s="4">
        <f t="shared" si="23"/>
        <v>-8.1831339943006412E-2</v>
      </c>
      <c r="T30" s="4">
        <f t="shared" si="23"/>
        <v>-5.2019276485966465E-2</v>
      </c>
      <c r="U30" s="4">
        <f t="shared" si="23"/>
        <v>1.0945917350932383E-2</v>
      </c>
      <c r="V30" s="4">
        <f t="shared" si="23"/>
        <v>-0.82540721018255825</v>
      </c>
      <c r="W30" s="4">
        <f t="shared" si="23"/>
        <v>0.17427554928688266</v>
      </c>
      <c r="X30" s="4">
        <f t="shared" si="23"/>
        <v>7.8607290938126184E-2</v>
      </c>
      <c r="Y30" s="4">
        <f t="shared" si="23"/>
        <v>0.19004091929023176</v>
      </c>
      <c r="Z30" s="4" t="str">
        <f t="shared" si="23"/>
        <v/>
      </c>
    </row>
    <row r="32" spans="1:2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136.4</v>
      </c>
      <c r="H32" s="3">
        <f>IFERROR(INDEX(D32:G32,COUNT(D32:G32)),"")</f>
        <v>136.4</v>
      </c>
      <c r="I32" s="3">
        <f t="shared" ref="I32:Z32" si="24">IFERROR(INDEX(I51:I500,MATCH($C$32,$C$51:$C$500,0)),"")</f>
        <v>147.41</v>
      </c>
      <c r="J32" s="3">
        <f t="shared" si="24"/>
        <v>163.97</v>
      </c>
      <c r="K32" s="3">
        <f t="shared" si="24"/>
        <v>161.9</v>
      </c>
      <c r="L32" s="3">
        <f t="shared" si="24"/>
        <v>147.93</v>
      </c>
      <c r="M32" s="3">
        <f t="shared" si="24"/>
        <v>158.80000000000001</v>
      </c>
      <c r="N32" s="3">
        <f t="shared" si="24"/>
        <v>182.21</v>
      </c>
      <c r="O32" s="3">
        <f t="shared" si="24"/>
        <v>232.79</v>
      </c>
      <c r="P32" s="3">
        <f t="shared" si="24"/>
        <v>259.10000000000002</v>
      </c>
      <c r="Q32" s="3">
        <f t="shared" si="24"/>
        <v>268.95</v>
      </c>
      <c r="R32" s="3">
        <f t="shared" si="24"/>
        <v>251.69</v>
      </c>
      <c r="S32" s="3">
        <f t="shared" si="24"/>
        <v>259.64</v>
      </c>
      <c r="T32" s="3">
        <f t="shared" si="24"/>
        <v>274.36</v>
      </c>
      <c r="U32" s="3">
        <f t="shared" si="24"/>
        <v>259.16000000000003</v>
      </c>
      <c r="V32" s="3">
        <f t="shared" si="24"/>
        <v>228.97</v>
      </c>
      <c r="W32" s="3">
        <f t="shared" si="24"/>
        <v>1240.42</v>
      </c>
      <c r="X32" s="3">
        <f t="shared" si="24"/>
        <v>1040.6199999999999</v>
      </c>
      <c r="Y32" s="3">
        <f t="shared" si="24"/>
        <v>886.28</v>
      </c>
      <c r="Z32" s="3">
        <f t="shared" si="24"/>
        <v>642.1</v>
      </c>
    </row>
    <row r="33" spans="1:2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4.88</v>
      </c>
      <c r="H33" s="3">
        <f>IFERROR(INDEX(D33:G33,COUNT(D33:G33)),"")</f>
        <v>4.88</v>
      </c>
      <c r="I33" s="3">
        <f t="shared" ref="I33:Z33" si="25">IFERROR(INDEX(I51:I500,MATCH($C$33,$C$51:$C$500,0)),"")</f>
        <v>5.0199999999999996</v>
      </c>
      <c r="J33" s="3">
        <f t="shared" si="25"/>
        <v>4.21</v>
      </c>
      <c r="K33" s="3">
        <f t="shared" si="25"/>
        <v>2.66</v>
      </c>
      <c r="L33" s="3">
        <f t="shared" si="25"/>
        <v>2.83</v>
      </c>
      <c r="M33" s="3">
        <f t="shared" si="25"/>
        <v>4.1900000000000004</v>
      </c>
      <c r="N33" s="3">
        <f t="shared" si="25"/>
        <v>5.87</v>
      </c>
      <c r="O33" s="3">
        <f t="shared" si="25"/>
        <v>1.43</v>
      </c>
      <c r="P33" s="3">
        <f t="shared" si="25"/>
        <v>2.5499999999999998</v>
      </c>
      <c r="Q33" s="3">
        <f t="shared" si="25"/>
        <v>4.6500000000000004</v>
      </c>
      <c r="R33" s="3">
        <f t="shared" si="25"/>
        <v>3.58</v>
      </c>
      <c r="S33" s="3">
        <f t="shared" si="25"/>
        <v>1.58</v>
      </c>
      <c r="T33" s="3">
        <f t="shared" si="25"/>
        <v>1.99</v>
      </c>
      <c r="U33" s="3">
        <f t="shared" si="25"/>
        <v>2.2400000000000002</v>
      </c>
      <c r="V33" s="3">
        <f t="shared" si="25"/>
        <v>2.17</v>
      </c>
      <c r="W33" s="3">
        <f t="shared" si="25"/>
        <v>1.56</v>
      </c>
      <c r="X33" s="3">
        <f t="shared" si="25"/>
        <v>1.27</v>
      </c>
      <c r="Y33" s="3">
        <f t="shared" si="25"/>
        <v>0.85</v>
      </c>
      <c r="Z33" s="3">
        <f t="shared" si="25"/>
        <v>0.95</v>
      </c>
    </row>
    <row r="34" spans="1:2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-65.650000000000006</v>
      </c>
      <c r="H34" s="3">
        <f>IFERROR(INDEX(D34:G34,COUNT(D34:G34)),"")</f>
        <v>-65.650000000000006</v>
      </c>
      <c r="I34" s="3">
        <f t="shared" ref="I34:Z34" si="26">IFERROR(INDEX(I51:I500,MATCH($C$34,$C$51:$C$500,0)),"")</f>
        <v>-58.82</v>
      </c>
      <c r="J34" s="3">
        <f t="shared" si="26"/>
        <v>137.18</v>
      </c>
      <c r="K34" s="3">
        <f t="shared" si="26"/>
        <v>27.89</v>
      </c>
      <c r="L34" s="3">
        <f t="shared" si="26"/>
        <v>-33.31</v>
      </c>
      <c r="M34" s="3">
        <f t="shared" si="26"/>
        <v>-17.86</v>
      </c>
      <c r="N34" s="3">
        <f t="shared" si="26"/>
        <v>-21.01</v>
      </c>
      <c r="O34" s="3">
        <f t="shared" si="26"/>
        <v>-15.82</v>
      </c>
      <c r="P34" s="3">
        <f t="shared" si="26"/>
        <v>-45.49</v>
      </c>
      <c r="Q34" s="3">
        <f t="shared" si="26"/>
        <v>57.92</v>
      </c>
      <c r="R34" s="3">
        <f t="shared" si="26"/>
        <v>-310.33999999999997</v>
      </c>
      <c r="S34" s="3">
        <f t="shared" si="26"/>
        <v>39.06</v>
      </c>
      <c r="T34" s="3">
        <f t="shared" si="26"/>
        <v>21.63</v>
      </c>
      <c r="U34" s="3">
        <f t="shared" si="26"/>
        <v>13.02</v>
      </c>
      <c r="V34" s="3">
        <f t="shared" si="26"/>
        <v>11.84</v>
      </c>
      <c r="W34" s="3">
        <f t="shared" si="26"/>
        <v>7.43</v>
      </c>
      <c r="X34" s="3">
        <f t="shared" si="26"/>
        <v>4.25</v>
      </c>
      <c r="Y34" s="3">
        <f t="shared" si="26"/>
        <v>2.27</v>
      </c>
      <c r="Z34" s="3">
        <f t="shared" si="26"/>
        <v>2.95</v>
      </c>
    </row>
    <row r="35" spans="1:2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12.75</v>
      </c>
      <c r="H35" s="3">
        <f>IFERROR(INDEX(D35:G35,COUNT(D35:G35)),"")</f>
        <v>12.75</v>
      </c>
      <c r="I35" s="3">
        <f t="shared" ref="I35:Z35" si="27">IFERROR(INDEX(I51:I500,MATCH($C$35,$C$51:$C$500,0)),"")</f>
        <v>2.6</v>
      </c>
      <c r="J35" s="3">
        <f t="shared" si="27"/>
        <v>2.2799999999999998</v>
      </c>
      <c r="K35" s="3">
        <f t="shared" si="27"/>
        <v>1.55</v>
      </c>
      <c r="L35" s="3">
        <f t="shared" si="27"/>
        <v>2.3199999999999998</v>
      </c>
      <c r="M35" s="3">
        <f t="shared" si="27"/>
        <v>7.68</v>
      </c>
      <c r="N35" s="3">
        <f t="shared" si="27"/>
        <v>11.16</v>
      </c>
      <c r="O35" s="3">
        <f t="shared" si="27"/>
        <v>1.23</v>
      </c>
      <c r="P35" s="3">
        <f t="shared" si="27"/>
        <v>2.41</v>
      </c>
      <c r="Q35" s="3">
        <f t="shared" si="27"/>
        <v>4.45</v>
      </c>
      <c r="R35" s="3">
        <f t="shared" si="27"/>
        <v>3.19</v>
      </c>
      <c r="S35" s="3">
        <f t="shared" si="27"/>
        <v>1.44</v>
      </c>
      <c r="T35" s="3">
        <f t="shared" si="27"/>
        <v>1.77</v>
      </c>
      <c r="U35" s="3">
        <f t="shared" si="27"/>
        <v>1.78</v>
      </c>
      <c r="V35" s="3">
        <f t="shared" si="27"/>
        <v>1.55</v>
      </c>
      <c r="W35" s="3">
        <f t="shared" si="27"/>
        <v>1.05</v>
      </c>
      <c r="X35" s="3">
        <f t="shared" si="27"/>
        <v>0.84</v>
      </c>
      <c r="Y35" s="3">
        <f t="shared" si="27"/>
        <v>0.52</v>
      </c>
      <c r="Z35" s="3">
        <f t="shared" si="27"/>
        <v>0.5</v>
      </c>
    </row>
    <row r="36" spans="1:26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Z36" si="28">IFERROR(INDEX(H51:H500,MATCH($C$36,$C$51:$C$500,0)),"")</f>
        <v>-1.23E-2</v>
      </c>
      <c r="I36" s="4">
        <f t="shared" si="28"/>
        <v>-3.9699999999999999E-2</v>
      </c>
      <c r="J36" s="4">
        <f t="shared" si="28"/>
        <v>9.9399999999999988E-2</v>
      </c>
      <c r="K36" s="4">
        <f t="shared" si="28"/>
        <v>0.12970000000000001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  <c r="P36" s="4">
        <f t="shared" si="28"/>
        <v>0</v>
      </c>
      <c r="Q36" s="4">
        <f t="shared" si="28"/>
        <v>0.13900000000000001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  <c r="V36" s="4">
        <f t="shared" si="28"/>
        <v>0</v>
      </c>
      <c r="W36" s="4">
        <f t="shared" si="28"/>
        <v>0</v>
      </c>
      <c r="X36" s="4">
        <f t="shared" si="28"/>
        <v>0</v>
      </c>
      <c r="Y36" s="4">
        <f t="shared" si="28"/>
        <v>0</v>
      </c>
      <c r="Z36" s="4">
        <f t="shared" si="28"/>
        <v>0</v>
      </c>
    </row>
    <row r="37" spans="1:26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Z37" si="29">IFERROR(INDEX(H51:H500,MATCH($C$37,$C$51:$C$500,0)),"")</f>
        <v>0.5</v>
      </c>
      <c r="I37" s="3">
        <f t="shared" si="29"/>
        <v>0.5</v>
      </c>
      <c r="J37" s="3">
        <f t="shared" si="29"/>
        <v>0.5</v>
      </c>
      <c r="K37" s="3">
        <f t="shared" si="29"/>
        <v>2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  <c r="P37" s="3">
        <f t="shared" si="29"/>
        <v>0</v>
      </c>
      <c r="Q37" s="3">
        <f t="shared" si="29"/>
        <v>3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  <c r="V37" s="3">
        <f t="shared" si="29"/>
        <v>0</v>
      </c>
      <c r="W37" s="3">
        <f t="shared" si="29"/>
        <v>0</v>
      </c>
      <c r="X37" s="3">
        <f t="shared" si="29"/>
        <v>0</v>
      </c>
      <c r="Y37" s="3">
        <f t="shared" si="29"/>
        <v>0</v>
      </c>
      <c r="Z37" s="3">
        <f t="shared" si="29"/>
        <v>0</v>
      </c>
    </row>
    <row r="50" spans="2:26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  <c r="Q50" t="s">
        <v>907</v>
      </c>
      <c r="R50" t="s">
        <v>1142</v>
      </c>
      <c r="S50" t="s">
        <v>1143</v>
      </c>
      <c r="T50" t="s">
        <v>1144</v>
      </c>
      <c r="U50" t="s">
        <v>1145</v>
      </c>
      <c r="V50" t="s">
        <v>1146</v>
      </c>
      <c r="W50" t="s">
        <v>1147</v>
      </c>
      <c r="X50" t="s">
        <v>1148</v>
      </c>
      <c r="Y50" t="s">
        <v>1149</v>
      </c>
      <c r="Z50" t="s">
        <v>1150</v>
      </c>
    </row>
    <row r="51" spans="2:26" ht="15.5" x14ac:dyDescent="0.35">
      <c r="B51" t="s">
        <v>71</v>
      </c>
      <c r="C51" t="s">
        <v>5</v>
      </c>
      <c r="D51" s="5">
        <v>41608020208</v>
      </c>
      <c r="E51" s="5">
        <v>60107232105</v>
      </c>
      <c r="F51" s="5">
        <v>66705668260</v>
      </c>
      <c r="G51" s="5">
        <v>54942354744</v>
      </c>
      <c r="I51" s="5">
        <v>227489884306</v>
      </c>
      <c r="J51" s="5">
        <v>241138264831</v>
      </c>
      <c r="K51" s="5">
        <v>221619050499</v>
      </c>
      <c r="L51" s="5">
        <v>143574826603</v>
      </c>
      <c r="M51" s="5">
        <v>69060494053</v>
      </c>
      <c r="N51" s="5">
        <v>76511926328</v>
      </c>
      <c r="O51" s="5">
        <v>215630030028</v>
      </c>
      <c r="P51" s="5">
        <v>218406865725</v>
      </c>
      <c r="Q51" s="5">
        <v>224070107624</v>
      </c>
      <c r="R51" s="5">
        <v>224829147655</v>
      </c>
      <c r="S51" s="5">
        <v>225844557011</v>
      </c>
      <c r="T51" s="5">
        <v>245972844463</v>
      </c>
      <c r="U51" s="5">
        <v>259470301834</v>
      </c>
      <c r="V51" s="5">
        <v>250244389879</v>
      </c>
      <c r="W51" s="5">
        <v>238883852860</v>
      </c>
      <c r="X51" s="5">
        <v>203430832742</v>
      </c>
      <c r="Y51" s="5">
        <v>188605097009</v>
      </c>
      <c r="Z51" s="5">
        <v>158486228458</v>
      </c>
    </row>
    <row r="52" spans="2:26" ht="15.5" x14ac:dyDescent="0.35">
      <c r="C52" t="s">
        <v>78</v>
      </c>
      <c r="D52" s="5">
        <v>-831134488</v>
      </c>
      <c r="E52" s="5">
        <v>-1132587666</v>
      </c>
      <c r="F52" s="5">
        <v>6775468103</v>
      </c>
      <c r="G52" s="5">
        <v>3150098878</v>
      </c>
      <c r="I52" s="5">
        <v>8520010846</v>
      </c>
      <c r="J52" s="5">
        <v>7289436257</v>
      </c>
      <c r="K52" s="5">
        <v>12363277957</v>
      </c>
      <c r="L52" s="5">
        <v>-874012680</v>
      </c>
      <c r="M52" s="5">
        <v>-9761069442</v>
      </c>
      <c r="N52" s="5">
        <v>-8060589541</v>
      </c>
      <c r="O52" s="5">
        <v>2182204676</v>
      </c>
      <c r="P52" s="5">
        <v>3016410165</v>
      </c>
      <c r="Q52" s="5">
        <v>9026065907</v>
      </c>
      <c r="R52" s="5">
        <v>695958450</v>
      </c>
      <c r="S52" s="5">
        <v>8297578190</v>
      </c>
      <c r="T52" s="5">
        <v>9588060187</v>
      </c>
      <c r="U52" s="5">
        <v>11654545361</v>
      </c>
      <c r="V52" s="5">
        <v>8637466644</v>
      </c>
      <c r="W52" s="5">
        <v>10542836237</v>
      </c>
    </row>
    <row r="53" spans="2:26" ht="15.5" x14ac:dyDescent="0.35">
      <c r="C53" t="s">
        <v>72</v>
      </c>
      <c r="D53" s="5">
        <v>-23450203900</v>
      </c>
      <c r="E53" s="5">
        <v>-30803645681</v>
      </c>
      <c r="F53" s="5">
        <v>-27403439964</v>
      </c>
      <c r="G53" s="5">
        <v>-24691506353</v>
      </c>
      <c r="I53" s="5">
        <v>-104731220428</v>
      </c>
      <c r="J53" s="5">
        <v>-104168351809</v>
      </c>
      <c r="K53" s="5">
        <v>-88560824258</v>
      </c>
      <c r="L53" s="5">
        <v>-61806578373</v>
      </c>
      <c r="M53" s="5">
        <v>-40387530724</v>
      </c>
      <c r="N53" s="5">
        <v>-54393543162</v>
      </c>
      <c r="O53" s="5">
        <v>-97558597627</v>
      </c>
      <c r="P53" s="5">
        <v>-97595656696</v>
      </c>
      <c r="Q53" s="5">
        <v>-91035425950</v>
      </c>
      <c r="R53" s="5">
        <v>-90342823866</v>
      </c>
      <c r="S53" s="5">
        <v>-86266624820</v>
      </c>
      <c r="T53" s="5">
        <v>-85281441908</v>
      </c>
      <c r="U53" s="5">
        <v>-83656137199</v>
      </c>
      <c r="V53" s="5">
        <v>-78580733261</v>
      </c>
      <c r="W53" s="5">
        <v>-73001267078</v>
      </c>
      <c r="X53" s="5">
        <v>-57360219068</v>
      </c>
      <c r="Y53" s="5">
        <v>-51534569974</v>
      </c>
      <c r="Z53" s="5">
        <v>-45445389166</v>
      </c>
    </row>
    <row r="54" spans="2:26" ht="15.5" x14ac:dyDescent="0.35">
      <c r="C54" t="s">
        <v>1441</v>
      </c>
    </row>
    <row r="55" spans="2:26" ht="15.5" x14ac:dyDescent="0.35">
      <c r="C55" t="s">
        <v>1442</v>
      </c>
      <c r="D55" s="5">
        <v>-12219878375</v>
      </c>
      <c r="E55" s="5">
        <v>-17110132995</v>
      </c>
      <c r="F55" s="5">
        <v>-18623536230</v>
      </c>
      <c r="G55" s="5">
        <v>-17089071604</v>
      </c>
      <c r="I55" s="5">
        <v>-63353461112</v>
      </c>
      <c r="J55" s="5">
        <v>-62826676758</v>
      </c>
      <c r="K55" s="5">
        <v>-56199364359</v>
      </c>
      <c r="L55" s="5">
        <v>-35742601213</v>
      </c>
      <c r="M55" s="5">
        <v>-18184687598</v>
      </c>
      <c r="N55" s="5">
        <v>-21652249422</v>
      </c>
      <c r="O55" s="5">
        <v>-52787664685</v>
      </c>
      <c r="P55" s="5">
        <v>-52837231857</v>
      </c>
      <c r="Q55" s="5">
        <v>-52624919393</v>
      </c>
      <c r="R55" s="5">
        <v>-52349493844</v>
      </c>
      <c r="S55" s="5">
        <v>-49417327017</v>
      </c>
      <c r="T55" s="5">
        <v>-50757009656</v>
      </c>
      <c r="U55" s="5">
        <v>-52666472675</v>
      </c>
      <c r="V55" s="5">
        <v>-51320417522</v>
      </c>
      <c r="W55" s="5">
        <v>-49939230749</v>
      </c>
      <c r="X55" s="5">
        <v>-34682489354</v>
      </c>
      <c r="Y55" s="5">
        <v>-31143079335</v>
      </c>
      <c r="Z55" s="5">
        <v>-26380676921</v>
      </c>
    </row>
    <row r="56" spans="2:26" ht="15.5" x14ac:dyDescent="0.35">
      <c r="C56" t="s">
        <v>158</v>
      </c>
      <c r="L56" s="5">
        <v>-18369</v>
      </c>
    </row>
    <row r="57" spans="2:26" ht="15.5" x14ac:dyDescent="0.35">
      <c r="C57" t="s">
        <v>1030</v>
      </c>
      <c r="D57" s="5">
        <v>-23450203900</v>
      </c>
      <c r="E57" s="5">
        <v>-30803645681</v>
      </c>
      <c r="F57" s="5">
        <v>-27403439964</v>
      </c>
      <c r="G57" s="5">
        <v>-24691506353</v>
      </c>
      <c r="I57" s="5">
        <v>-104731220428</v>
      </c>
      <c r="J57" s="5">
        <v>-104168351809</v>
      </c>
      <c r="K57" s="5">
        <v>-88560824258</v>
      </c>
      <c r="L57" s="5">
        <v>-61806578373</v>
      </c>
      <c r="M57" s="5">
        <v>-40387530724</v>
      </c>
      <c r="N57" s="5">
        <v>-54393543162</v>
      </c>
      <c r="O57" s="5">
        <v>-97558597627</v>
      </c>
      <c r="P57" s="5">
        <v>-97595656696</v>
      </c>
      <c r="Q57" s="5">
        <v>-91035425950</v>
      </c>
      <c r="R57" s="5">
        <v>-90342823866</v>
      </c>
      <c r="S57" s="5">
        <v>-86266624820</v>
      </c>
      <c r="T57" s="5">
        <v>-85281441908</v>
      </c>
      <c r="U57" s="5">
        <v>-83656137199</v>
      </c>
      <c r="V57" s="5">
        <v>-78580733261</v>
      </c>
      <c r="W57" s="5">
        <v>-73001267078</v>
      </c>
      <c r="X57" s="5">
        <v>-57360219068</v>
      </c>
      <c r="Y57" s="5">
        <v>-51534569974</v>
      </c>
      <c r="Z57" s="5">
        <v>-45445389166</v>
      </c>
    </row>
    <row r="58" spans="2:26" ht="15.5" x14ac:dyDescent="0.35">
      <c r="C58" t="s">
        <v>73</v>
      </c>
      <c r="D58" s="5">
        <v>18157816308</v>
      </c>
      <c r="E58" s="5">
        <v>29303586424</v>
      </c>
      <c r="F58" s="5">
        <v>39302228296</v>
      </c>
      <c r="G58" s="5">
        <v>30250848391</v>
      </c>
      <c r="I58" s="5">
        <v>122758663878</v>
      </c>
      <c r="J58" s="5">
        <v>136969913022</v>
      </c>
      <c r="K58" s="5">
        <v>133058226241</v>
      </c>
      <c r="L58" s="5">
        <v>81768248230</v>
      </c>
      <c r="M58" s="5">
        <v>28672963329</v>
      </c>
      <c r="N58" s="5">
        <v>22118383166</v>
      </c>
      <c r="O58" s="5">
        <v>118071432401</v>
      </c>
      <c r="P58" s="5">
        <v>120811209029</v>
      </c>
      <c r="Q58" s="5">
        <v>133034681674</v>
      </c>
      <c r="R58" s="5">
        <v>134486323789</v>
      </c>
      <c r="S58" s="5">
        <v>139577932191</v>
      </c>
      <c r="T58" s="5">
        <v>160691402555</v>
      </c>
      <c r="U58" s="5">
        <v>175814164635</v>
      </c>
      <c r="V58" s="5">
        <v>171663656618</v>
      </c>
      <c r="W58" s="5">
        <v>165882585782</v>
      </c>
      <c r="X58" s="5">
        <v>146070613674</v>
      </c>
      <c r="Y58" s="5">
        <v>137070527035</v>
      </c>
      <c r="Z58" s="5">
        <v>113040839292</v>
      </c>
    </row>
    <row r="59" spans="2:26" ht="15.5" x14ac:dyDescent="0.35">
      <c r="C59" t="s">
        <v>74</v>
      </c>
      <c r="D59" s="5">
        <v>-17354614165</v>
      </c>
      <c r="E59" s="5">
        <v>-22255445226</v>
      </c>
      <c r="F59" s="5">
        <v>-17481342403</v>
      </c>
      <c r="G59" s="5">
        <v>-15876535965</v>
      </c>
      <c r="I59" s="5">
        <v>-72545465996</v>
      </c>
      <c r="J59" s="5">
        <v>-74016998982</v>
      </c>
      <c r="K59" s="5">
        <v>-66982822127</v>
      </c>
      <c r="L59" s="5">
        <v>-50461237402</v>
      </c>
      <c r="M59" s="5">
        <v>-34877854900</v>
      </c>
      <c r="N59" s="5">
        <v>-50075500015</v>
      </c>
      <c r="O59" s="5">
        <v>-74584569417</v>
      </c>
      <c r="P59" s="5">
        <v>-69540789739</v>
      </c>
      <c r="Q59" s="5">
        <v>-67944281441</v>
      </c>
      <c r="R59" s="5">
        <v>-69537661091</v>
      </c>
      <c r="S59" s="5">
        <v>-69214683647</v>
      </c>
      <c r="T59" s="5">
        <v>-72074305143</v>
      </c>
      <c r="U59" s="5">
        <v>-69203308311</v>
      </c>
      <c r="V59" s="5">
        <v>-65334850013</v>
      </c>
      <c r="W59" s="5">
        <v>-61780640070</v>
      </c>
      <c r="X59" s="5">
        <v>-53060038687</v>
      </c>
      <c r="Y59" s="5">
        <v>-44483386262</v>
      </c>
      <c r="Z59" s="5">
        <v>-41199427009</v>
      </c>
    </row>
    <row r="60" spans="2:26" ht="15.5" x14ac:dyDescent="0.35">
      <c r="C60" t="s">
        <v>1443</v>
      </c>
      <c r="D60" s="5">
        <v>-7417092168</v>
      </c>
      <c r="E60" s="5">
        <v>-7738491302</v>
      </c>
      <c r="F60" s="5">
        <v>-6045876414</v>
      </c>
      <c r="G60" s="5">
        <v>-5995849111</v>
      </c>
      <c r="I60" s="5">
        <v>-27135354684</v>
      </c>
      <c r="J60" s="5">
        <v>-27051651106</v>
      </c>
      <c r="K60" s="5">
        <v>-22912572760</v>
      </c>
      <c r="L60" s="5">
        <v>-17125773931</v>
      </c>
      <c r="M60" s="5">
        <v>-15978051256</v>
      </c>
      <c r="N60" s="5">
        <v>-22251444359</v>
      </c>
      <c r="O60" s="5">
        <v>-30410134394</v>
      </c>
      <c r="P60" s="5">
        <v>-28710074777</v>
      </c>
      <c r="Q60" s="5">
        <v>-27464493365</v>
      </c>
      <c r="R60" s="5">
        <v>-24977272863</v>
      </c>
      <c r="S60" s="5">
        <v>-24204160790</v>
      </c>
      <c r="T60" s="5">
        <v>-25095855376</v>
      </c>
      <c r="U60" s="5">
        <v>-23822757943</v>
      </c>
      <c r="V60" s="5">
        <v>-21328935811</v>
      </c>
      <c r="W60" s="5">
        <v>-18386040158</v>
      </c>
      <c r="X60" s="5">
        <v>-15090316799</v>
      </c>
      <c r="Y60" s="5">
        <v>-14325356732</v>
      </c>
      <c r="Z60" s="5">
        <v>-11588281967</v>
      </c>
    </row>
    <row r="61" spans="2:26" ht="15.5" x14ac:dyDescent="0.35">
      <c r="C61" t="s">
        <v>75</v>
      </c>
      <c r="D61" s="5">
        <v>-858802735</v>
      </c>
      <c r="E61" s="5">
        <v>3152843128</v>
      </c>
      <c r="F61" s="5">
        <v>-4951954471</v>
      </c>
      <c r="G61" s="5">
        <v>-773581075</v>
      </c>
      <c r="I61" s="5">
        <v>-3398883095</v>
      </c>
      <c r="J61" s="5">
        <v>-2982468983</v>
      </c>
      <c r="K61" s="5">
        <v>-2856181784</v>
      </c>
      <c r="L61" s="5">
        <v>-1680693152</v>
      </c>
      <c r="M61" s="5">
        <v>-1203412413</v>
      </c>
      <c r="N61" s="5">
        <v>-1824794355</v>
      </c>
      <c r="O61" s="5">
        <v>-3728362725</v>
      </c>
      <c r="P61" s="5">
        <v>-3450035657</v>
      </c>
      <c r="Q61" s="5">
        <v>-4093778977</v>
      </c>
      <c r="R61" s="5">
        <v>-5198322469</v>
      </c>
      <c r="S61" s="5">
        <v>-5492742455</v>
      </c>
      <c r="T61" s="5">
        <v>-5809472322</v>
      </c>
      <c r="U61" s="5">
        <v>-5601554222</v>
      </c>
      <c r="V61" s="5">
        <v>-6097063027</v>
      </c>
      <c r="W61" s="5">
        <v>-5351257985</v>
      </c>
      <c r="X61" s="5">
        <v>-6295612569</v>
      </c>
      <c r="Y61" s="5">
        <v>-4832844983</v>
      </c>
      <c r="Z61" s="5">
        <v>-4279565038</v>
      </c>
    </row>
    <row r="62" spans="2:26" ht="15.5" x14ac:dyDescent="0.35">
      <c r="C62" t="s">
        <v>77</v>
      </c>
      <c r="D62" s="5">
        <v>-1811212628</v>
      </c>
      <c r="E62" s="5">
        <v>-9095853302</v>
      </c>
      <c r="F62" s="5">
        <v>1356282580</v>
      </c>
      <c r="G62" s="5">
        <v>-2044818650</v>
      </c>
      <c r="I62" s="5">
        <v>-11530834619</v>
      </c>
      <c r="J62" s="5">
        <v>-14867243752</v>
      </c>
      <c r="K62" s="5">
        <v>-11928034215</v>
      </c>
      <c r="L62" s="5">
        <v>-8940620721</v>
      </c>
      <c r="M62" s="5">
        <v>-3972661953</v>
      </c>
      <c r="N62" s="5">
        <v>-9534794654</v>
      </c>
      <c r="O62" s="5">
        <v>-8935638253</v>
      </c>
      <c r="P62" s="5">
        <v>-7551091420</v>
      </c>
      <c r="Q62" s="5">
        <v>-7852845002</v>
      </c>
      <c r="R62" s="5">
        <v>-9622113369</v>
      </c>
      <c r="S62" s="5">
        <v>-7784184857</v>
      </c>
      <c r="T62" s="5">
        <v>-6979136043</v>
      </c>
      <c r="U62" s="5">
        <v>-6168973395</v>
      </c>
      <c r="V62" s="5">
        <v>-6722354193</v>
      </c>
      <c r="W62" s="5">
        <v>-6681592183</v>
      </c>
      <c r="X62" s="5">
        <v>-4034036582</v>
      </c>
      <c r="Y62" s="5">
        <v>-3446384094</v>
      </c>
      <c r="Z62" s="5">
        <v>-3438588496</v>
      </c>
    </row>
    <row r="63" spans="2:26" ht="15.5" x14ac:dyDescent="0.35">
      <c r="C63" t="s">
        <v>79</v>
      </c>
      <c r="D63" s="5">
        <v>803202143</v>
      </c>
      <c r="E63" s="5">
        <v>7048141198</v>
      </c>
      <c r="F63" s="5">
        <v>21820885893</v>
      </c>
      <c r="G63" s="5">
        <v>14374312426</v>
      </c>
      <c r="I63" s="5">
        <v>50213197882</v>
      </c>
      <c r="J63" s="5">
        <v>62952914040</v>
      </c>
      <c r="K63" s="5">
        <v>66075404114</v>
      </c>
      <c r="L63" s="5">
        <v>31307010828</v>
      </c>
      <c r="M63" s="5">
        <v>-6204891571</v>
      </c>
      <c r="N63" s="5">
        <v>-27957116849</v>
      </c>
      <c r="O63" s="5">
        <v>43486862984</v>
      </c>
      <c r="P63" s="5">
        <v>51270419290</v>
      </c>
      <c r="Q63" s="5">
        <v>65090400233</v>
      </c>
      <c r="R63" s="5">
        <v>64948662698</v>
      </c>
      <c r="S63" s="5">
        <v>70363248544</v>
      </c>
      <c r="T63" s="5">
        <v>88617097412</v>
      </c>
      <c r="U63" s="5">
        <v>106610856324</v>
      </c>
      <c r="V63" s="5">
        <v>106328806605</v>
      </c>
      <c r="W63" s="5">
        <v>104101945712</v>
      </c>
      <c r="X63" s="5">
        <v>93010574987</v>
      </c>
      <c r="Y63" s="5">
        <v>92587140773</v>
      </c>
      <c r="Z63" s="5">
        <v>71841412283</v>
      </c>
    </row>
    <row r="64" spans="2:26" ht="15.5" x14ac:dyDescent="0.35">
      <c r="C64" t="s">
        <v>80</v>
      </c>
      <c r="D64" s="5">
        <v>-9559141960</v>
      </c>
      <c r="E64" s="5">
        <v>-14357399933</v>
      </c>
      <c r="F64" s="5">
        <v>-12561633415</v>
      </c>
      <c r="G64" s="5">
        <v>-9462696060</v>
      </c>
      <c r="I64" s="5">
        <v>-48811947927</v>
      </c>
      <c r="J64" s="5">
        <v>-50181414226</v>
      </c>
      <c r="K64" s="5">
        <v>-38421252102</v>
      </c>
      <c r="L64" s="5">
        <v>-42220771541</v>
      </c>
      <c r="M64" s="5">
        <v>-36862544630</v>
      </c>
      <c r="N64" s="5">
        <v>-22400440775</v>
      </c>
      <c r="O64" s="5">
        <v>-55082344851</v>
      </c>
      <c r="P64" s="5">
        <v>-58631997542</v>
      </c>
      <c r="Q64" s="5">
        <v>-35974374067</v>
      </c>
      <c r="R64" s="5">
        <v>-62209131234</v>
      </c>
      <c r="S64" s="5">
        <v>-46791824748</v>
      </c>
      <c r="T64" s="5">
        <v>-49312237960</v>
      </c>
      <c r="U64" s="5">
        <v>-45446192980</v>
      </c>
      <c r="V64" s="5">
        <v>-50074658254</v>
      </c>
      <c r="W64" s="5">
        <v>-45971893122</v>
      </c>
      <c r="X64" s="5">
        <v>-42594867480</v>
      </c>
      <c r="Y64" s="5">
        <v>-39063273271</v>
      </c>
      <c r="Z64" s="5">
        <v>-38850109611</v>
      </c>
    </row>
    <row r="65" spans="3:26" ht="15.5" x14ac:dyDescent="0.35">
      <c r="C65" t="s">
        <v>1444</v>
      </c>
      <c r="D65" s="5">
        <v>-3066483526</v>
      </c>
      <c r="E65" s="5">
        <v>-3615457234</v>
      </c>
      <c r="F65" s="5">
        <v>-3273816113</v>
      </c>
      <c r="G65" s="5">
        <v>-3268786302</v>
      </c>
      <c r="I65" s="5">
        <v>-13443771420</v>
      </c>
      <c r="J65" s="5">
        <v>-13236613262</v>
      </c>
      <c r="K65" s="5">
        <v>-13429543824</v>
      </c>
      <c r="L65" s="5">
        <v>-15343788227</v>
      </c>
      <c r="M65" s="5">
        <v>-18528812049</v>
      </c>
      <c r="N65" s="5">
        <v>-19265966748</v>
      </c>
      <c r="O65" s="5">
        <v>-17732225113</v>
      </c>
      <c r="P65" s="5">
        <v>-19418922618</v>
      </c>
      <c r="Q65" s="5">
        <v>-19499893704</v>
      </c>
      <c r="R65" s="5">
        <v>-16530504307</v>
      </c>
      <c r="S65" s="5">
        <v>-15140031832</v>
      </c>
      <c r="T65" s="5">
        <v>-16227581985</v>
      </c>
      <c r="U65" s="5">
        <v>-16560187579</v>
      </c>
      <c r="V65" s="5">
        <v>-16319528318</v>
      </c>
      <c r="W65" s="5">
        <v>-14735021199</v>
      </c>
      <c r="X65" s="5">
        <v>-11941939388</v>
      </c>
      <c r="Y65" s="5">
        <v>-11088076174</v>
      </c>
      <c r="Z65" s="5">
        <v>-9607811510</v>
      </c>
    </row>
    <row r="66" spans="3:26" ht="15.5" x14ac:dyDescent="0.35">
      <c r="C66" t="s">
        <v>26</v>
      </c>
      <c r="D66" s="5">
        <v>-169086908</v>
      </c>
      <c r="E66" s="5">
        <v>-730812428</v>
      </c>
      <c r="F66" s="5">
        <v>-848382221</v>
      </c>
      <c r="G66" s="5">
        <v>-947177695</v>
      </c>
      <c r="I66" s="5">
        <v>-3555577551</v>
      </c>
      <c r="J66" s="5">
        <v>-4992688635</v>
      </c>
      <c r="K66" s="5">
        <v>-6233174178</v>
      </c>
      <c r="L66" s="5">
        <v>-6293938279</v>
      </c>
      <c r="M66" s="5">
        <v>-6808396310</v>
      </c>
      <c r="N66" s="5">
        <v>-7847644426</v>
      </c>
      <c r="O66" s="5">
        <v>-9479638689</v>
      </c>
      <c r="P66" s="5">
        <v>-10104456579</v>
      </c>
      <c r="Q66" s="5">
        <v>-14904162822</v>
      </c>
      <c r="R66" s="5">
        <v>-16536732161</v>
      </c>
      <c r="S66" s="5">
        <v>-9047956453</v>
      </c>
      <c r="T66" s="5">
        <v>-11161585961</v>
      </c>
      <c r="U66" s="5">
        <v>-5068944763</v>
      </c>
      <c r="V66" s="5">
        <v>-6834554024</v>
      </c>
      <c r="W66" s="5">
        <v>-8714392727</v>
      </c>
      <c r="X66" s="5">
        <v>-7544111351</v>
      </c>
      <c r="Y66" s="5">
        <v>-9774308811</v>
      </c>
      <c r="Z66" s="5">
        <v>-6399374451</v>
      </c>
    </row>
    <row r="67" spans="3:26" ht="15.5" x14ac:dyDescent="0.35">
      <c r="C67" t="s">
        <v>366</v>
      </c>
      <c r="D67" s="5">
        <v>40268580</v>
      </c>
      <c r="E67" s="5">
        <v>38139427</v>
      </c>
      <c r="F67" s="5">
        <v>34528089</v>
      </c>
      <c r="G67" s="5">
        <v>20630507</v>
      </c>
      <c r="I67" s="5">
        <v>115973417</v>
      </c>
      <c r="J67" s="5">
        <v>194388886</v>
      </c>
      <c r="K67" s="5">
        <v>73994487</v>
      </c>
      <c r="L67" s="5">
        <v>54280733</v>
      </c>
      <c r="M67" s="5">
        <v>31791878</v>
      </c>
      <c r="N67" s="5">
        <v>138766668</v>
      </c>
      <c r="O67" s="5">
        <v>164778990</v>
      </c>
      <c r="P67" s="5">
        <v>327392038</v>
      </c>
      <c r="Q67" s="5">
        <v>401168626</v>
      </c>
      <c r="R67" s="5">
        <v>675720647</v>
      </c>
      <c r="S67" s="5">
        <v>955833393</v>
      </c>
      <c r="T67" s="5">
        <v>1003828006</v>
      </c>
      <c r="U67" s="5">
        <v>599128705</v>
      </c>
      <c r="V67" s="5">
        <v>1239973020</v>
      </c>
      <c r="W67" s="5">
        <v>1403044213</v>
      </c>
      <c r="X67" s="5">
        <v>1749535697</v>
      </c>
      <c r="Y67" s="5">
        <v>1518996487</v>
      </c>
      <c r="Z67" s="5">
        <v>658008305</v>
      </c>
    </row>
    <row r="68" spans="3:26" ht="15.5" x14ac:dyDescent="0.35">
      <c r="C68" t="s">
        <v>390</v>
      </c>
      <c r="D68" s="5">
        <v>-1106633</v>
      </c>
      <c r="E68" s="5">
        <v>-46335</v>
      </c>
      <c r="F68" s="5">
        <v>16555314</v>
      </c>
      <c r="G68" s="5">
        <v>-10988606</v>
      </c>
      <c r="I68" s="5">
        <v>19238521</v>
      </c>
      <c r="J68" s="5">
        <v>38944597</v>
      </c>
      <c r="K68" s="5">
        <v>-47995644</v>
      </c>
      <c r="L68" s="5">
        <v>358348</v>
      </c>
      <c r="M68" s="5">
        <v>-10606465</v>
      </c>
      <c r="N68" s="5">
        <v>70207480</v>
      </c>
      <c r="O68" s="5">
        <v>-306283378</v>
      </c>
      <c r="P68" s="5">
        <v>77232148</v>
      </c>
      <c r="Q68" s="5">
        <v>-43629165</v>
      </c>
      <c r="R68" s="5">
        <v>-658437464</v>
      </c>
      <c r="S68" s="5">
        <v>-6151282</v>
      </c>
      <c r="T68" s="5">
        <v>-769577563</v>
      </c>
      <c r="U68" s="5">
        <v>1770676117</v>
      </c>
      <c r="V68" s="5">
        <v>226070968</v>
      </c>
      <c r="W68" s="5">
        <v>-474164076</v>
      </c>
      <c r="X68" s="5">
        <v>-709145082</v>
      </c>
      <c r="Y68" s="5">
        <v>-722348868</v>
      </c>
      <c r="Z68" s="5">
        <v>-262740868</v>
      </c>
    </row>
    <row r="69" spans="3:26" ht="15.5" x14ac:dyDescent="0.35">
      <c r="C69" t="s">
        <v>481</v>
      </c>
      <c r="E69" s="5">
        <v>4700000</v>
      </c>
      <c r="I69" s="5">
        <v>4700000</v>
      </c>
      <c r="J69" s="5">
        <v>3251900000</v>
      </c>
      <c r="K69" s="5">
        <v>5688308910</v>
      </c>
      <c r="N69" s="5">
        <v>6000000</v>
      </c>
      <c r="O69" s="5">
        <v>19794494</v>
      </c>
      <c r="P69" s="5">
        <v>32250000</v>
      </c>
      <c r="Q69" s="5">
        <v>6207590720</v>
      </c>
    </row>
    <row r="70" spans="3:26" ht="15.5" x14ac:dyDescent="0.35">
      <c r="C70" t="s">
        <v>1445</v>
      </c>
      <c r="E70" s="5">
        <v>4700000</v>
      </c>
      <c r="F70" s="5">
        <v>-1208793477</v>
      </c>
      <c r="G70" s="5">
        <v>1208793477</v>
      </c>
      <c r="I70" s="5">
        <v>4700000</v>
      </c>
      <c r="J70" s="5">
        <v>3251900000</v>
      </c>
      <c r="K70" s="5">
        <v>5688308910</v>
      </c>
      <c r="N70" s="5">
        <v>6000000</v>
      </c>
      <c r="O70" s="5">
        <v>19794494</v>
      </c>
      <c r="P70" s="5">
        <v>32250000</v>
      </c>
      <c r="Q70" s="5">
        <v>6207590720</v>
      </c>
    </row>
    <row r="71" spans="3:26" ht="15.5" x14ac:dyDescent="0.35">
      <c r="C71" t="s">
        <v>1446</v>
      </c>
      <c r="D71" s="5">
        <v>-138650943</v>
      </c>
      <c r="E71" s="5">
        <v>-113697816</v>
      </c>
      <c r="F71" s="5">
        <v>-144737884</v>
      </c>
      <c r="G71" s="5">
        <v>-163894055</v>
      </c>
      <c r="I71" s="5">
        <v>-538928643</v>
      </c>
      <c r="J71" s="5">
        <v>-445958158</v>
      </c>
      <c r="K71" s="5">
        <v>-445085115</v>
      </c>
      <c r="L71" s="5">
        <v>-393835889</v>
      </c>
      <c r="M71" s="5">
        <v>-384350196</v>
      </c>
      <c r="N71" s="5">
        <v>-802180479</v>
      </c>
      <c r="O71" s="5">
        <v>-814553399</v>
      </c>
      <c r="P71" s="5">
        <v>-817126777</v>
      </c>
      <c r="Q71" s="5">
        <v>-846328678</v>
      </c>
      <c r="R71" s="5">
        <v>-34808792</v>
      </c>
      <c r="S71" s="5">
        <v>-17936791</v>
      </c>
      <c r="T71" s="5">
        <v>-18055104</v>
      </c>
      <c r="U71" s="5">
        <v>-23450473</v>
      </c>
      <c r="V71" s="5">
        <v>-431252950</v>
      </c>
      <c r="W71" s="5">
        <v>-431639645</v>
      </c>
      <c r="X71" s="5">
        <v>-147690012</v>
      </c>
      <c r="Y71" s="5">
        <v>-58544531</v>
      </c>
      <c r="Z71" s="5">
        <v>-152775467</v>
      </c>
    </row>
    <row r="72" spans="3:26" ht="15.5" x14ac:dyDescent="0.35">
      <c r="C72" t="s">
        <v>81</v>
      </c>
      <c r="D72" s="5">
        <v>-9559141960</v>
      </c>
      <c r="E72" s="5">
        <v>-14357399933</v>
      </c>
      <c r="F72" s="5">
        <v>-12561633415</v>
      </c>
      <c r="G72" s="5">
        <v>-9462696060</v>
      </c>
      <c r="I72" s="5">
        <v>-48811947927</v>
      </c>
      <c r="J72" s="5">
        <v>-50181414226</v>
      </c>
      <c r="K72" s="5">
        <v>-38421252102</v>
      </c>
      <c r="L72" s="5">
        <v>-42220771541</v>
      </c>
      <c r="M72" s="5">
        <v>-36862544630</v>
      </c>
      <c r="N72" s="5">
        <v>-22400440775</v>
      </c>
      <c r="O72" s="5">
        <v>-55082344851</v>
      </c>
      <c r="P72" s="5">
        <v>-58631997542</v>
      </c>
      <c r="Q72" s="5">
        <v>-35974374067</v>
      </c>
      <c r="R72" s="5">
        <v>-62209131234</v>
      </c>
      <c r="S72" s="5">
        <v>-46791824748</v>
      </c>
      <c r="T72" s="5">
        <v>-49312237960</v>
      </c>
      <c r="U72" s="5">
        <v>-45446192980</v>
      </c>
      <c r="V72" s="5">
        <v>-50074658254</v>
      </c>
      <c r="W72" s="5">
        <v>-45971893122</v>
      </c>
      <c r="X72" s="5">
        <v>-42594867480</v>
      </c>
      <c r="Y72" s="5">
        <v>-39063273271</v>
      </c>
      <c r="Z72" s="5">
        <v>-38850109611</v>
      </c>
    </row>
    <row r="73" spans="3:26" ht="15.5" x14ac:dyDescent="0.35">
      <c r="C73" t="s">
        <v>28</v>
      </c>
      <c r="D73" s="5">
        <v>-8755939817</v>
      </c>
      <c r="E73" s="5">
        <v>-7309258735</v>
      </c>
      <c r="F73" s="5">
        <v>9259252478</v>
      </c>
      <c r="G73" s="5">
        <v>4911616366</v>
      </c>
      <c r="I73" s="5">
        <v>1401249955</v>
      </c>
      <c r="J73" s="5">
        <v>12771499814</v>
      </c>
      <c r="K73" s="5">
        <v>27654152012</v>
      </c>
      <c r="L73" s="5">
        <v>-10913760713</v>
      </c>
      <c r="M73" s="5">
        <v>-43067436201</v>
      </c>
      <c r="N73" s="5">
        <v>-50357557624</v>
      </c>
      <c r="O73" s="5">
        <v>-11595481867</v>
      </c>
      <c r="P73" s="5">
        <v>-7361578252</v>
      </c>
      <c r="Q73" s="5">
        <v>29116026166</v>
      </c>
      <c r="R73" s="5">
        <v>2739531464</v>
      </c>
      <c r="S73" s="5">
        <v>23571423796</v>
      </c>
      <c r="T73" s="5">
        <v>39304859452</v>
      </c>
      <c r="U73" s="5">
        <v>61164663344</v>
      </c>
      <c r="V73" s="5">
        <v>56254148351</v>
      </c>
      <c r="W73" s="5">
        <v>58130052590</v>
      </c>
      <c r="X73" s="5">
        <v>50415707507</v>
      </c>
      <c r="Y73" s="5">
        <v>53523867502</v>
      </c>
      <c r="Z73" s="5">
        <v>32991302672</v>
      </c>
    </row>
    <row r="74" spans="3:26" ht="15.5" x14ac:dyDescent="0.35">
      <c r="C74" t="s">
        <v>27</v>
      </c>
      <c r="D74" s="5">
        <v>-153748660</v>
      </c>
      <c r="E74" s="5">
        <v>-2524788499</v>
      </c>
      <c r="F74" s="5">
        <v>-322271545</v>
      </c>
      <c r="G74" s="5">
        <v>-322271547</v>
      </c>
      <c r="I74" s="5">
        <v>-3491603136</v>
      </c>
      <c r="J74" s="5">
        <v>-1289086182</v>
      </c>
      <c r="K74" s="5">
        <v>-2505996602</v>
      </c>
      <c r="L74" s="5">
        <v>-1591993150</v>
      </c>
      <c r="M74" s="5">
        <v>981887334</v>
      </c>
      <c r="N74" s="5">
        <v>-247323481</v>
      </c>
      <c r="O74" s="5">
        <v>-2105530235</v>
      </c>
      <c r="P74" s="5">
        <v>-2699276526</v>
      </c>
      <c r="Q74" s="5">
        <v>-1387333038</v>
      </c>
      <c r="R74" s="5">
        <v>-3394613077</v>
      </c>
      <c r="S74" s="5">
        <v>-7852470057</v>
      </c>
      <c r="T74" s="5">
        <v>-9608866846</v>
      </c>
      <c r="U74" s="5">
        <v>-13962683450</v>
      </c>
      <c r="V74" s="5">
        <v>-14876178177</v>
      </c>
      <c r="W74" s="5">
        <v>-13884527449</v>
      </c>
      <c r="X74" s="5">
        <v>-9983694113</v>
      </c>
      <c r="Y74" s="5">
        <v>-10349259913</v>
      </c>
      <c r="Z74" s="5">
        <v>-6166271250</v>
      </c>
    </row>
    <row r="75" spans="3:26" ht="15.5" x14ac:dyDescent="0.35">
      <c r="C75" t="s">
        <v>82</v>
      </c>
      <c r="D75" s="5">
        <v>-153748660</v>
      </c>
      <c r="E75" s="5">
        <v>-485930550</v>
      </c>
      <c r="F75" s="5">
        <v>429436275</v>
      </c>
      <c r="G75" s="5">
        <v>-515479002</v>
      </c>
      <c r="I75" s="5">
        <v>-614994640</v>
      </c>
      <c r="J75" s="5">
        <v>-172085453</v>
      </c>
      <c r="K75" s="5">
        <v>-206623010</v>
      </c>
      <c r="O75" s="5">
        <v>-3439608000</v>
      </c>
      <c r="P75" s="5">
        <v>-2289636968</v>
      </c>
      <c r="Q75" s="5">
        <v>-2250785218</v>
      </c>
      <c r="R75" s="5">
        <v>-2442878879</v>
      </c>
      <c r="S75" s="5">
        <v>-6663222261</v>
      </c>
      <c r="W75" s="5">
        <v>-15552933914</v>
      </c>
      <c r="X75" s="5">
        <v>-10568016424</v>
      </c>
      <c r="Y75" s="5">
        <v>-10822799286</v>
      </c>
      <c r="Z75" s="5">
        <v>-8026135013</v>
      </c>
    </row>
    <row r="76" spans="3:26" ht="15.5" x14ac:dyDescent="0.35">
      <c r="C76" t="s">
        <v>83</v>
      </c>
      <c r="E76" s="5">
        <v>-2038857949</v>
      </c>
      <c r="F76" s="5">
        <v>-751707820</v>
      </c>
      <c r="G76" s="5">
        <v>193207455</v>
      </c>
      <c r="I76" s="5">
        <v>-2876608496</v>
      </c>
      <c r="J76" s="5">
        <v>-1117000729</v>
      </c>
      <c r="K76" s="5">
        <v>-2299373592</v>
      </c>
      <c r="L76" s="5">
        <v>-1591993150</v>
      </c>
      <c r="M76" s="5">
        <v>981887334</v>
      </c>
      <c r="N76" s="5">
        <v>-247323481</v>
      </c>
      <c r="O76" s="5">
        <v>1334077765</v>
      </c>
      <c r="P76" s="5">
        <v>-409639558</v>
      </c>
      <c r="Q76" s="5">
        <v>863452180</v>
      </c>
      <c r="R76" s="5">
        <v>-951734198</v>
      </c>
      <c r="S76" s="5">
        <v>-1189247796</v>
      </c>
      <c r="W76" s="5">
        <v>1668406465</v>
      </c>
      <c r="X76" s="5">
        <v>584322311</v>
      </c>
      <c r="Y76" s="5">
        <v>473539373</v>
      </c>
      <c r="Z76" s="5">
        <v>1859863763</v>
      </c>
    </row>
    <row r="77" spans="3:26" ht="15.5" x14ac:dyDescent="0.35">
      <c r="C77" t="s">
        <v>84</v>
      </c>
      <c r="D77" s="5">
        <v>-153748660</v>
      </c>
      <c r="E77" s="5">
        <v>-2524788499</v>
      </c>
      <c r="F77" s="5">
        <v>-322271545</v>
      </c>
      <c r="G77" s="5">
        <v>-322271547</v>
      </c>
      <c r="I77" s="5">
        <v>-3491603136</v>
      </c>
      <c r="J77" s="5">
        <v>-1289086182</v>
      </c>
      <c r="K77" s="5">
        <v>-2505996602</v>
      </c>
      <c r="L77" s="5">
        <v>-1591993150</v>
      </c>
      <c r="M77" s="5">
        <v>981887334</v>
      </c>
      <c r="N77" s="5">
        <v>-247323481</v>
      </c>
      <c r="O77" s="5">
        <v>-2105530235</v>
      </c>
      <c r="P77" s="5">
        <v>-2699276526</v>
      </c>
      <c r="Q77" s="5">
        <v>-1387333038</v>
      </c>
      <c r="R77" s="5">
        <v>-3394613077</v>
      </c>
      <c r="S77" s="5">
        <v>-7852470057</v>
      </c>
      <c r="T77" s="5">
        <v>-9608866846</v>
      </c>
      <c r="U77" s="5">
        <v>-13962683450</v>
      </c>
      <c r="V77" s="5">
        <v>-14876178177</v>
      </c>
      <c r="W77" s="5">
        <v>-13884527449</v>
      </c>
      <c r="X77" s="5">
        <v>-9983694113</v>
      </c>
      <c r="Y77" s="5">
        <v>-10349259913</v>
      </c>
      <c r="Z77" s="5">
        <v>-6166271250</v>
      </c>
    </row>
    <row r="78" spans="3:26" ht="15.5" x14ac:dyDescent="0.35">
      <c r="C78" t="s">
        <v>308</v>
      </c>
      <c r="D78" s="5">
        <v>-8909688477</v>
      </c>
      <c r="E78" s="5">
        <v>-9834047234</v>
      </c>
      <c r="F78" s="5">
        <v>8936980933</v>
      </c>
      <c r="G78" s="5">
        <v>4589344819</v>
      </c>
      <c r="I78" s="5">
        <v>-2090353181</v>
      </c>
      <c r="J78" s="5">
        <v>11482413632</v>
      </c>
      <c r="K78" s="5">
        <v>25148155410</v>
      </c>
      <c r="L78" s="5">
        <v>-12505753863</v>
      </c>
      <c r="M78" s="5">
        <v>-42085548867</v>
      </c>
      <c r="N78" s="5">
        <v>-50604881105</v>
      </c>
      <c r="O78" s="5">
        <v>-13701012102</v>
      </c>
      <c r="P78" s="5">
        <v>-10060854778</v>
      </c>
      <c r="Q78" s="5">
        <v>27728693128</v>
      </c>
      <c r="R78" s="5">
        <v>-655081613</v>
      </c>
      <c r="S78" s="5">
        <v>15718953739</v>
      </c>
      <c r="T78" s="5">
        <v>29695992606</v>
      </c>
      <c r="U78" s="5">
        <v>47201979894</v>
      </c>
      <c r="V78" s="5">
        <v>41377970174</v>
      </c>
      <c r="W78" s="5">
        <v>44245525141</v>
      </c>
      <c r="X78" s="5">
        <v>40432013394</v>
      </c>
      <c r="Y78" s="5">
        <v>43174607589</v>
      </c>
      <c r="Z78" s="5">
        <v>26825031422</v>
      </c>
    </row>
    <row r="79" spans="3:26" ht="15.5" x14ac:dyDescent="0.35">
      <c r="C79" t="s">
        <v>309</v>
      </c>
      <c r="X79" s="5">
        <v>-10500318599</v>
      </c>
      <c r="Y79" s="5">
        <v>-11129700111</v>
      </c>
      <c r="Z79" s="5">
        <v>-6372845755</v>
      </c>
    </row>
    <row r="80" spans="3:26" ht="15.5" x14ac:dyDescent="0.35">
      <c r="C80" t="s">
        <v>85</v>
      </c>
      <c r="D80" s="5">
        <v>-8909688477</v>
      </c>
      <c r="E80" s="5">
        <v>-9834047234</v>
      </c>
      <c r="F80" s="5">
        <v>8936980933</v>
      </c>
      <c r="G80" s="5">
        <v>4589344819</v>
      </c>
      <c r="I80" s="5">
        <v>-2090353181</v>
      </c>
      <c r="J80" s="5">
        <v>11482413632</v>
      </c>
      <c r="K80" s="5">
        <v>25148155410</v>
      </c>
      <c r="L80" s="5">
        <v>-12505753863</v>
      </c>
      <c r="M80" s="5">
        <v>-42085548867</v>
      </c>
      <c r="N80" s="5">
        <v>-50604881105</v>
      </c>
      <c r="O80" s="5">
        <v>-13701012102</v>
      </c>
      <c r="P80" s="5">
        <v>-10060854778</v>
      </c>
      <c r="Q80" s="5">
        <v>27728693128</v>
      </c>
      <c r="R80" s="5">
        <v>-655081613</v>
      </c>
      <c r="S80" s="5">
        <v>15718953739</v>
      </c>
      <c r="T80" s="5">
        <v>29695992606</v>
      </c>
      <c r="U80" s="5">
        <v>47201979894</v>
      </c>
      <c r="V80" s="5">
        <v>41377970174</v>
      </c>
      <c r="W80" s="5">
        <v>44245525141</v>
      </c>
      <c r="X80" s="5">
        <v>29931694795</v>
      </c>
      <c r="Y80" s="5">
        <v>32044907478</v>
      </c>
      <c r="Z80" s="5">
        <v>20452185667</v>
      </c>
    </row>
    <row r="81" spans="2:26" ht="15.5" x14ac:dyDescent="0.35">
      <c r="C81" t="s">
        <v>86</v>
      </c>
      <c r="D81" s="5">
        <v>-704888290</v>
      </c>
      <c r="E81" s="5">
        <v>-1302639030</v>
      </c>
      <c r="F81" s="5">
        <v>-300765622</v>
      </c>
      <c r="G81" s="5">
        <v>-300765622</v>
      </c>
      <c r="I81" s="5">
        <v>-2204935897</v>
      </c>
      <c r="J81" s="5">
        <v>-947900937</v>
      </c>
      <c r="K81" s="5">
        <v>-1632691065</v>
      </c>
      <c r="L81" s="5">
        <v>2952565507</v>
      </c>
      <c r="M81" s="5">
        <v>13647450042</v>
      </c>
      <c r="N81" s="5">
        <v>2190504574</v>
      </c>
      <c r="O81" s="5">
        <v>-5104978914</v>
      </c>
      <c r="P81" s="5">
        <v>7614161904</v>
      </c>
      <c r="Q81" s="5">
        <v>-4932171582</v>
      </c>
      <c r="R81" s="5">
        <v>-3012022167</v>
      </c>
      <c r="S81" s="5">
        <v>771639977</v>
      </c>
    </row>
    <row r="82" spans="2:26" ht="15.5" x14ac:dyDescent="0.35">
      <c r="C82" t="s">
        <v>344</v>
      </c>
      <c r="D82" s="5">
        <v>-704888290</v>
      </c>
      <c r="E82" s="5">
        <v>-1302639030</v>
      </c>
      <c r="F82" s="5">
        <v>-300765622</v>
      </c>
      <c r="G82" s="5">
        <v>-300765622</v>
      </c>
      <c r="I82" s="5">
        <v>-2204935897</v>
      </c>
      <c r="J82" s="5">
        <v>-947900937</v>
      </c>
      <c r="K82" s="5">
        <v>-1632691065</v>
      </c>
      <c r="L82" s="5">
        <v>2952565507</v>
      </c>
      <c r="M82" s="5">
        <v>13647450042</v>
      </c>
      <c r="N82" s="5">
        <v>2190504574</v>
      </c>
      <c r="O82" s="5">
        <v>-5104978914</v>
      </c>
      <c r="P82" s="5">
        <v>7614161904</v>
      </c>
      <c r="Q82" s="5">
        <v>-4932171582</v>
      </c>
      <c r="R82" s="5">
        <v>-3012022167</v>
      </c>
      <c r="S82" s="5">
        <v>771639977</v>
      </c>
    </row>
    <row r="83" spans="2:26" ht="15.5" x14ac:dyDescent="0.35">
      <c r="C83" t="s">
        <v>87</v>
      </c>
      <c r="D83" s="5">
        <v>-9614576767</v>
      </c>
      <c r="E83" s="5">
        <v>-11136686264</v>
      </c>
      <c r="F83" s="5">
        <v>8636215311</v>
      </c>
      <c r="G83" s="5">
        <v>4288579197</v>
      </c>
      <c r="I83" s="5">
        <v>-4295289078</v>
      </c>
      <c r="J83" s="5">
        <v>10534512695</v>
      </c>
      <c r="K83" s="5">
        <v>23515464345</v>
      </c>
      <c r="L83" s="5">
        <v>-9553188356</v>
      </c>
      <c r="M83" s="5">
        <v>-28438098825</v>
      </c>
      <c r="N83" s="5">
        <v>-48414376531</v>
      </c>
      <c r="O83" s="5">
        <v>-18805991016</v>
      </c>
      <c r="P83" s="5">
        <v>-2446692874</v>
      </c>
      <c r="Q83" s="5">
        <v>22796521546</v>
      </c>
      <c r="R83" s="5">
        <v>-3667103780</v>
      </c>
      <c r="S83" s="5">
        <v>16490593716</v>
      </c>
      <c r="T83" s="5">
        <v>29695992606</v>
      </c>
      <c r="U83" s="5">
        <v>47201979894</v>
      </c>
      <c r="V83" s="5">
        <v>41377970174</v>
      </c>
      <c r="W83" s="5">
        <v>44245525141</v>
      </c>
    </row>
    <row r="84" spans="2:26" ht="15.5" x14ac:dyDescent="0.35">
      <c r="C84" t="s">
        <v>88</v>
      </c>
      <c r="D84" s="5">
        <v>-8909688477</v>
      </c>
      <c r="E84" s="5">
        <v>-9834047235</v>
      </c>
      <c r="F84" s="5">
        <v>8936980933</v>
      </c>
      <c r="G84" s="5">
        <v>4589344820</v>
      </c>
      <c r="I84" s="5">
        <v>-2090353181</v>
      </c>
      <c r="J84" s="5">
        <v>11482413632</v>
      </c>
      <c r="K84" s="5">
        <v>25148155410</v>
      </c>
      <c r="L84" s="5">
        <v>-12505753863</v>
      </c>
      <c r="M84" s="5">
        <v>-42085548867</v>
      </c>
      <c r="N84" s="5">
        <v>-50604881105</v>
      </c>
      <c r="O84" s="5">
        <v>-13701012102</v>
      </c>
      <c r="P84" s="5">
        <v>-10060854778</v>
      </c>
      <c r="Q84" s="5">
        <v>27728693128</v>
      </c>
      <c r="R84" s="5">
        <v>-655081613</v>
      </c>
      <c r="S84" s="5">
        <v>15718953739</v>
      </c>
      <c r="T84" s="5">
        <v>29695992606</v>
      </c>
      <c r="U84" s="5">
        <v>47201979894</v>
      </c>
      <c r="V84" s="5">
        <v>41377970174</v>
      </c>
      <c r="W84" s="5">
        <v>44245525141</v>
      </c>
      <c r="X84" s="5">
        <v>29931694795</v>
      </c>
      <c r="Y84" s="5">
        <v>32044907478</v>
      </c>
      <c r="Z84" s="5">
        <v>20452185667</v>
      </c>
    </row>
    <row r="85" spans="2:26" ht="15.5" x14ac:dyDescent="0.35">
      <c r="C85" t="s">
        <v>7</v>
      </c>
      <c r="D85" s="5">
        <v>-8783442279</v>
      </c>
      <c r="E85" s="5">
        <v>-10004098598</v>
      </c>
      <c r="F85" s="5">
        <v>1860747207</v>
      </c>
      <c r="G85" s="5">
        <v>1138480320</v>
      </c>
      <c r="I85" s="5">
        <v>-12815299924</v>
      </c>
      <c r="J85" s="5">
        <v>3245076438</v>
      </c>
      <c r="K85" s="5">
        <v>11152186388</v>
      </c>
      <c r="L85" s="5">
        <v>-8679175676</v>
      </c>
      <c r="M85" s="5">
        <v>-18677029383</v>
      </c>
      <c r="N85" s="5">
        <v>-40353786990</v>
      </c>
      <c r="O85" s="5">
        <v>-20988195692</v>
      </c>
      <c r="P85" s="5">
        <v>-5463103040</v>
      </c>
      <c r="Q85" s="5">
        <v>13770455639</v>
      </c>
      <c r="R85" s="5">
        <v>-4363062231</v>
      </c>
      <c r="S85" s="5">
        <v>8193015526</v>
      </c>
      <c r="T85" s="5">
        <v>20107932419</v>
      </c>
      <c r="U85" s="5">
        <v>35547434533</v>
      </c>
      <c r="V85" s="5">
        <v>32740503530</v>
      </c>
      <c r="W85" s="5">
        <v>33702688904</v>
      </c>
    </row>
    <row r="86" spans="2:26" ht="15.5" x14ac:dyDescent="0.35">
      <c r="C86" t="s">
        <v>731</v>
      </c>
    </row>
    <row r="87" spans="2:26" ht="15.5" x14ac:dyDescent="0.35">
      <c r="C87" t="s">
        <v>90</v>
      </c>
      <c r="D87" s="5">
        <v>-8909688477</v>
      </c>
      <c r="E87" s="5">
        <v>-9834047235</v>
      </c>
      <c r="F87" s="5">
        <v>8936980933</v>
      </c>
      <c r="G87" s="5">
        <v>4589344820</v>
      </c>
      <c r="I87" s="5">
        <v>-2090353181</v>
      </c>
      <c r="J87" s="5">
        <v>11482413632</v>
      </c>
      <c r="K87" s="5">
        <v>25148155410</v>
      </c>
      <c r="L87" s="5">
        <v>-12505753863</v>
      </c>
      <c r="M87" s="5">
        <v>-42085548867</v>
      </c>
      <c r="N87" s="5">
        <v>-50604881105</v>
      </c>
      <c r="O87" s="5">
        <v>-13701012102</v>
      </c>
      <c r="P87" s="5">
        <v>-10060854778</v>
      </c>
      <c r="Q87" s="5">
        <v>27728693128</v>
      </c>
      <c r="R87" s="5">
        <v>-655081613</v>
      </c>
      <c r="S87" s="5">
        <v>15718953739</v>
      </c>
      <c r="T87" s="5">
        <v>29695992606</v>
      </c>
      <c r="U87" s="5">
        <v>47201979894</v>
      </c>
      <c r="V87" s="5">
        <v>41377970174</v>
      </c>
      <c r="W87" s="5">
        <v>44245525141</v>
      </c>
      <c r="X87" s="5">
        <v>29931694795</v>
      </c>
      <c r="Y87" s="5">
        <v>32044907478</v>
      </c>
      <c r="Z87" s="5">
        <v>20452185667</v>
      </c>
    </row>
    <row r="88" spans="2:26" ht="15.5" x14ac:dyDescent="0.35">
      <c r="C88" t="s">
        <v>91</v>
      </c>
      <c r="D88" s="5">
        <v>-9614576767</v>
      </c>
      <c r="E88" s="5">
        <v>-11136686264</v>
      </c>
      <c r="F88" s="5">
        <v>8636215310</v>
      </c>
      <c r="G88" s="5">
        <v>4288579198</v>
      </c>
      <c r="I88" s="5">
        <v>-4295289078</v>
      </c>
      <c r="J88" s="5">
        <v>10534512695</v>
      </c>
      <c r="K88" s="5">
        <v>23515464345</v>
      </c>
      <c r="L88" s="5">
        <v>-9553188356</v>
      </c>
      <c r="M88" s="5">
        <v>-28438098825</v>
      </c>
      <c r="N88" s="5">
        <v>-48414376531</v>
      </c>
      <c r="O88" s="5">
        <v>-18805991016</v>
      </c>
      <c r="P88" s="5">
        <v>-2446692875</v>
      </c>
      <c r="Q88" s="5">
        <v>22796521546</v>
      </c>
      <c r="R88" s="5">
        <v>-3667103781</v>
      </c>
      <c r="S88" s="5">
        <v>16490593716</v>
      </c>
      <c r="T88" s="5">
        <v>29695992606</v>
      </c>
      <c r="U88" s="5">
        <v>47201979894</v>
      </c>
      <c r="V88" s="5">
        <v>41377970174</v>
      </c>
      <c r="W88" s="5">
        <v>44245525141</v>
      </c>
    </row>
    <row r="89" spans="2:26" ht="15.5" x14ac:dyDescent="0.35">
      <c r="C89" t="s">
        <v>92</v>
      </c>
      <c r="D89" s="5">
        <v>-9614576767</v>
      </c>
      <c r="E89" s="5">
        <v>-11136686264</v>
      </c>
      <c r="F89" s="5">
        <v>8636215310</v>
      </c>
      <c r="G89" s="5">
        <v>4288579198</v>
      </c>
      <c r="I89" s="5">
        <v>-4295289078</v>
      </c>
      <c r="J89" s="5">
        <v>10534512695</v>
      </c>
      <c r="K89" s="5">
        <v>23515464345</v>
      </c>
      <c r="L89" s="5">
        <v>-9553188356</v>
      </c>
      <c r="M89" s="5">
        <v>-28438098825</v>
      </c>
      <c r="N89" s="5">
        <v>-48414376531</v>
      </c>
      <c r="O89" s="5">
        <v>-18805991016</v>
      </c>
      <c r="P89" s="5">
        <v>-2446692875</v>
      </c>
      <c r="Q89" s="5">
        <v>22796521546</v>
      </c>
      <c r="R89" s="5">
        <v>-3667103781</v>
      </c>
      <c r="S89" s="5">
        <v>16490593716</v>
      </c>
      <c r="T89" s="5">
        <v>29695992606</v>
      </c>
      <c r="U89" s="5">
        <v>47201979894</v>
      </c>
      <c r="V89" s="5">
        <v>41377970174</v>
      </c>
      <c r="W89" s="5">
        <v>44245525141</v>
      </c>
    </row>
    <row r="91" spans="2:26" ht="15.5" x14ac:dyDescent="0.35">
      <c r="B91" t="s">
        <v>93</v>
      </c>
      <c r="C91" t="s">
        <v>94</v>
      </c>
    </row>
    <row r="92" spans="2:26" ht="15.5" x14ac:dyDescent="0.35">
      <c r="C92" t="s">
        <v>95</v>
      </c>
    </row>
    <row r="93" spans="2:26" ht="15.5" x14ac:dyDescent="0.35">
      <c r="C93" t="s">
        <v>19</v>
      </c>
      <c r="D93" s="5">
        <v>39051073897</v>
      </c>
      <c r="E93" s="5">
        <v>47330769235</v>
      </c>
      <c r="F93" s="5">
        <v>22265632007</v>
      </c>
      <c r="G93" s="5">
        <v>17245622194</v>
      </c>
      <c r="I93" s="5">
        <v>47330769235</v>
      </c>
      <c r="J93" s="5">
        <v>25730902133</v>
      </c>
      <c r="K93" s="5">
        <v>31544846417</v>
      </c>
      <c r="L93" s="5">
        <v>15904581450</v>
      </c>
      <c r="M93" s="5">
        <v>16967491323</v>
      </c>
      <c r="N93" s="5">
        <v>16008303771</v>
      </c>
      <c r="O93" s="5">
        <v>41673451985</v>
      </c>
      <c r="P93" s="5">
        <v>32797085367</v>
      </c>
      <c r="Q93" s="5">
        <v>75977418500</v>
      </c>
      <c r="R93" s="5">
        <v>65222674293</v>
      </c>
      <c r="S93" s="5">
        <v>55168289510</v>
      </c>
      <c r="T93" s="5">
        <v>113460482769</v>
      </c>
      <c r="U93" s="5">
        <v>131482520077</v>
      </c>
      <c r="V93" s="5">
        <v>75111485778</v>
      </c>
      <c r="W93" s="5">
        <v>81513560078</v>
      </c>
      <c r="X93" s="5">
        <v>57368608985</v>
      </c>
      <c r="Y93" s="5">
        <v>54340783059</v>
      </c>
      <c r="Z93" s="5">
        <v>52843344475</v>
      </c>
    </row>
    <row r="94" spans="2:26" ht="15.5" x14ac:dyDescent="0.35">
      <c r="C94" t="s">
        <v>310</v>
      </c>
      <c r="L94" s="5">
        <v>37848152</v>
      </c>
      <c r="M94" s="5">
        <v>37866531</v>
      </c>
      <c r="N94" s="5">
        <v>1415825533</v>
      </c>
      <c r="O94" s="5">
        <v>4529665605</v>
      </c>
      <c r="P94" s="5">
        <v>4540487430</v>
      </c>
      <c r="Q94" s="5">
        <v>4463928484</v>
      </c>
      <c r="R94" s="5">
        <v>5816318407</v>
      </c>
      <c r="S94" s="5">
        <v>4762523508</v>
      </c>
      <c r="T94" s="5">
        <v>7419575693</v>
      </c>
      <c r="U94" s="5">
        <v>7413782565</v>
      </c>
      <c r="V94" s="5">
        <v>12074556124</v>
      </c>
      <c r="W94" s="5">
        <v>13986962724</v>
      </c>
      <c r="X94" s="5">
        <v>12811582713</v>
      </c>
      <c r="Y94" s="5">
        <v>3801388000</v>
      </c>
      <c r="Z94" s="5">
        <v>4540198001</v>
      </c>
    </row>
    <row r="95" spans="2:26" ht="15.5" x14ac:dyDescent="0.35">
      <c r="C95" t="s">
        <v>98</v>
      </c>
      <c r="D95" s="5">
        <v>7424702345</v>
      </c>
      <c r="E95" s="5">
        <v>8009858319</v>
      </c>
      <c r="F95" s="5">
        <v>7621870293</v>
      </c>
      <c r="G95" s="5">
        <v>8477407233</v>
      </c>
      <c r="I95" s="5">
        <v>8009858319</v>
      </c>
      <c r="J95" s="5">
        <v>8034694405</v>
      </c>
      <c r="K95" s="5">
        <v>9168736951</v>
      </c>
      <c r="L95" s="5">
        <v>15056918844</v>
      </c>
    </row>
    <row r="96" spans="2:26" ht="15.5" x14ac:dyDescent="0.35">
      <c r="C96" t="s">
        <v>97</v>
      </c>
      <c r="D96" s="5">
        <v>1592895241</v>
      </c>
      <c r="E96" s="5">
        <v>1864945235</v>
      </c>
      <c r="F96" s="5">
        <v>2754605687</v>
      </c>
      <c r="G96" s="5">
        <v>2614201364</v>
      </c>
      <c r="I96" s="5">
        <v>1864945235</v>
      </c>
      <c r="J96" s="5">
        <v>3013684005</v>
      </c>
      <c r="K96" s="5">
        <v>3126555155</v>
      </c>
      <c r="L96" s="5">
        <v>2834600024</v>
      </c>
    </row>
    <row r="97" spans="3:26" ht="15.5" x14ac:dyDescent="0.35">
      <c r="C97" t="s">
        <v>1447</v>
      </c>
      <c r="L97" s="5">
        <v>37848152</v>
      </c>
      <c r="M97" s="5">
        <v>37866531</v>
      </c>
      <c r="N97" s="5">
        <v>1415825533</v>
      </c>
      <c r="O97" s="5">
        <v>4529665605</v>
      </c>
      <c r="P97" s="5">
        <v>4540487430</v>
      </c>
      <c r="Q97" s="5">
        <v>4463928484</v>
      </c>
      <c r="R97" s="5">
        <v>5816318407</v>
      </c>
      <c r="S97" s="5">
        <v>4762523508</v>
      </c>
      <c r="T97" s="5">
        <v>7419575693</v>
      </c>
      <c r="U97" s="5">
        <v>7413782565</v>
      </c>
      <c r="V97" s="5">
        <v>12074556124</v>
      </c>
      <c r="W97" s="5">
        <v>13986962724</v>
      </c>
      <c r="X97" s="5">
        <v>12811582713</v>
      </c>
      <c r="Y97" s="5">
        <v>3801388000</v>
      </c>
      <c r="Z97" s="5">
        <v>4540198001</v>
      </c>
    </row>
    <row r="98" spans="3:26" ht="15.5" x14ac:dyDescent="0.35">
      <c r="C98" t="s">
        <v>96</v>
      </c>
      <c r="D98" s="5">
        <v>11553250370</v>
      </c>
      <c r="E98" s="5">
        <v>10955786135</v>
      </c>
      <c r="F98" s="5">
        <v>14094658973</v>
      </c>
      <c r="G98" s="5">
        <v>14894733905</v>
      </c>
      <c r="I98" s="5">
        <v>10955786135</v>
      </c>
      <c r="J98" s="5">
        <v>14739887582</v>
      </c>
      <c r="K98" s="5">
        <v>13948243950</v>
      </c>
      <c r="L98" s="5">
        <v>13457731803</v>
      </c>
      <c r="M98" s="5">
        <v>12420419887</v>
      </c>
      <c r="N98" s="5">
        <v>11187254479</v>
      </c>
      <c r="O98" s="5">
        <v>16752740394</v>
      </c>
      <c r="P98" s="5">
        <v>15982171439</v>
      </c>
      <c r="Q98" s="5">
        <v>14182484330</v>
      </c>
      <c r="R98" s="5">
        <v>16728278736</v>
      </c>
      <c r="S98" s="5">
        <v>16624859796</v>
      </c>
      <c r="T98" s="5">
        <v>17271344710</v>
      </c>
      <c r="U98" s="5">
        <v>21933995034</v>
      </c>
      <c r="V98" s="5">
        <v>19726387199</v>
      </c>
      <c r="W98" s="5">
        <v>17745299478</v>
      </c>
      <c r="X98" s="5">
        <v>19649740247</v>
      </c>
      <c r="Y98" s="5">
        <v>15829405398</v>
      </c>
      <c r="Z98" s="5">
        <v>14423440868</v>
      </c>
    </row>
    <row r="99" spans="3:26" ht="15.5" x14ac:dyDescent="0.35">
      <c r="C99" t="s">
        <v>100</v>
      </c>
      <c r="D99" s="5">
        <v>5768057939</v>
      </c>
      <c r="E99" s="5">
        <v>4266107522</v>
      </c>
      <c r="F99" s="5">
        <v>5738646203</v>
      </c>
      <c r="G99" s="5">
        <v>6632496997</v>
      </c>
      <c r="I99" s="5">
        <v>4266107522</v>
      </c>
      <c r="J99" s="5">
        <v>5164656846</v>
      </c>
      <c r="K99" s="5">
        <v>3503487868</v>
      </c>
      <c r="L99" s="5">
        <v>3112981488</v>
      </c>
      <c r="M99" s="5">
        <v>3541422961</v>
      </c>
      <c r="N99" s="5">
        <v>4447895014</v>
      </c>
      <c r="O99" s="5">
        <v>3911315819</v>
      </c>
      <c r="P99" s="5">
        <v>3128328827</v>
      </c>
      <c r="Q99" s="5">
        <v>1970509559</v>
      </c>
      <c r="R99" s="5">
        <v>1559160806</v>
      </c>
      <c r="S99" s="5">
        <v>2785163425</v>
      </c>
      <c r="T99" s="5">
        <v>1963825952</v>
      </c>
      <c r="U99" s="5">
        <v>1502910893</v>
      </c>
      <c r="V99" s="5">
        <v>1561085551</v>
      </c>
      <c r="W99" s="5">
        <v>1078619361</v>
      </c>
      <c r="X99" s="5">
        <v>944964790</v>
      </c>
      <c r="Y99" s="5">
        <v>2252236048</v>
      </c>
      <c r="Z99" s="5">
        <v>2044524624</v>
      </c>
    </row>
    <row r="100" spans="3:26" ht="15.5" x14ac:dyDescent="0.35">
      <c r="C100" t="s">
        <v>101</v>
      </c>
      <c r="D100" s="5">
        <v>5768057939</v>
      </c>
      <c r="E100" s="5">
        <v>4266107522</v>
      </c>
      <c r="F100" s="5">
        <v>5738646203</v>
      </c>
      <c r="G100" s="5">
        <v>6632496997</v>
      </c>
      <c r="I100" s="5">
        <v>4266107522</v>
      </c>
      <c r="J100" s="5">
        <v>5164656846</v>
      </c>
      <c r="K100" s="5">
        <v>3503487868</v>
      </c>
      <c r="L100" s="5">
        <v>3112981488</v>
      </c>
      <c r="M100" s="5">
        <v>3541422961</v>
      </c>
      <c r="N100" s="5">
        <v>4447895014</v>
      </c>
      <c r="O100" s="5">
        <v>3911315819</v>
      </c>
      <c r="P100" s="5">
        <v>3128328827</v>
      </c>
      <c r="Q100" s="5">
        <v>1970509559</v>
      </c>
      <c r="R100" s="5">
        <v>1559160806</v>
      </c>
      <c r="S100" s="5">
        <v>2785163425</v>
      </c>
      <c r="T100" s="5">
        <v>1963825952</v>
      </c>
      <c r="U100" s="5">
        <v>1502910893</v>
      </c>
      <c r="V100" s="5">
        <v>1561085551</v>
      </c>
      <c r="W100" s="5">
        <v>1078619361</v>
      </c>
      <c r="X100" s="5">
        <v>944964790</v>
      </c>
      <c r="Y100" s="5">
        <v>2252236048</v>
      </c>
      <c r="Z100" s="5">
        <v>2044524624</v>
      </c>
    </row>
    <row r="101" spans="3:26" ht="15.5" x14ac:dyDescent="0.35">
      <c r="C101" t="s">
        <v>103</v>
      </c>
      <c r="D101" s="5">
        <v>16499881960</v>
      </c>
      <c r="E101" s="5">
        <v>16254671401</v>
      </c>
      <c r="F101" s="5">
        <v>16161367817</v>
      </c>
      <c r="G101" s="5">
        <v>15899843163</v>
      </c>
      <c r="I101" s="5">
        <v>16254671401</v>
      </c>
      <c r="J101" s="5">
        <v>15811967795</v>
      </c>
      <c r="K101" s="5">
        <v>15774373158</v>
      </c>
      <c r="L101" s="5">
        <v>11470299534</v>
      </c>
      <c r="M101" s="5">
        <v>11270925491</v>
      </c>
      <c r="N101" s="5">
        <v>11688377679</v>
      </c>
      <c r="O101" s="5">
        <v>13375578892</v>
      </c>
      <c r="P101" s="5">
        <v>14062178842</v>
      </c>
      <c r="Q101" s="5">
        <v>14051898151</v>
      </c>
      <c r="R101" s="5">
        <v>13231100600</v>
      </c>
      <c r="S101" s="5">
        <v>12503182400</v>
      </c>
      <c r="T101" s="5">
        <v>12268058346</v>
      </c>
      <c r="U101" s="5">
        <v>11972679424</v>
      </c>
      <c r="V101" s="5">
        <v>11397198483</v>
      </c>
      <c r="W101" s="5">
        <v>9861381179</v>
      </c>
      <c r="X101" s="5">
        <v>5184872445</v>
      </c>
      <c r="Y101" s="5">
        <v>10696744789</v>
      </c>
      <c r="Z101" s="5">
        <v>11015655470</v>
      </c>
    </row>
    <row r="102" spans="3:26" ht="15.5" x14ac:dyDescent="0.35">
      <c r="C102" t="s">
        <v>158</v>
      </c>
    </row>
    <row r="103" spans="3:26" ht="15.5" x14ac:dyDescent="0.35">
      <c r="C103" t="s">
        <v>78</v>
      </c>
      <c r="V103" s="5">
        <v>-40480159767</v>
      </c>
      <c r="W103" s="5">
        <v>-40480159767</v>
      </c>
      <c r="X103" s="5">
        <v>-40480159767</v>
      </c>
      <c r="Y103" s="5">
        <v>-38354272702</v>
      </c>
      <c r="Z103" s="5">
        <v>-44471607561</v>
      </c>
    </row>
    <row r="104" spans="3:26" ht="15.5" x14ac:dyDescent="0.35">
      <c r="C104" t="s">
        <v>104</v>
      </c>
      <c r="D104" s="5">
        <v>79128150303</v>
      </c>
      <c r="E104" s="5">
        <v>84741844187</v>
      </c>
      <c r="F104" s="5">
        <v>60365445440</v>
      </c>
      <c r="G104" s="5">
        <v>57017345403</v>
      </c>
      <c r="I104" s="5">
        <v>84741844187</v>
      </c>
      <c r="J104" s="5">
        <v>63251016663</v>
      </c>
      <c r="K104" s="5">
        <v>65753011285</v>
      </c>
      <c r="L104" s="5">
        <v>45838670861</v>
      </c>
      <c r="M104" s="5">
        <v>46037282104</v>
      </c>
      <c r="N104" s="5">
        <v>46633978273</v>
      </c>
      <c r="O104" s="5">
        <v>82150598683</v>
      </c>
      <c r="P104" s="5">
        <v>72353850695</v>
      </c>
      <c r="Q104" s="5">
        <v>112636960298</v>
      </c>
      <c r="R104" s="5">
        <v>104857575749</v>
      </c>
      <c r="S104" s="5">
        <v>94131097109</v>
      </c>
      <c r="T104" s="5">
        <v>155637164025</v>
      </c>
      <c r="U104" s="5">
        <v>175998304683</v>
      </c>
      <c r="V104" s="5">
        <v>122769532304</v>
      </c>
      <c r="W104" s="5">
        <v>126059409353</v>
      </c>
      <c r="X104" s="5">
        <v>98006569478</v>
      </c>
      <c r="Y104" s="5">
        <v>88116856770</v>
      </c>
      <c r="Z104" s="5">
        <v>85983151608</v>
      </c>
    </row>
    <row r="105" spans="3:26" ht="15.5" x14ac:dyDescent="0.35">
      <c r="C105" t="s">
        <v>105</v>
      </c>
    </row>
    <row r="106" spans="3:26" ht="15.5" x14ac:dyDescent="0.35">
      <c r="C106" t="s">
        <v>106</v>
      </c>
      <c r="D106" s="5">
        <v>264354211532</v>
      </c>
      <c r="E106" s="5">
        <v>266662554725</v>
      </c>
      <c r="F106" s="5">
        <v>268313542699</v>
      </c>
      <c r="G106" s="5">
        <v>270626482333</v>
      </c>
      <c r="I106" s="5">
        <v>266662554725</v>
      </c>
      <c r="J106" s="5">
        <v>276086606864</v>
      </c>
      <c r="K106" s="5">
        <v>280881928407</v>
      </c>
      <c r="L106" s="5">
        <v>307372259654</v>
      </c>
      <c r="M106" s="5">
        <v>316740484913</v>
      </c>
      <c r="N106" s="5">
        <v>333865441675</v>
      </c>
      <c r="O106" s="5">
        <v>346446922566</v>
      </c>
      <c r="P106" s="5">
        <v>356274405490</v>
      </c>
      <c r="Q106" s="5">
        <v>361539358945</v>
      </c>
      <c r="R106" s="5">
        <v>361422779264</v>
      </c>
      <c r="S106" s="5">
        <v>275686567443</v>
      </c>
      <c r="T106" s="5">
        <v>249672772967</v>
      </c>
      <c r="U106" s="5">
        <v>245712062746</v>
      </c>
      <c r="V106" s="5">
        <v>212051220560</v>
      </c>
      <c r="W106" s="5">
        <v>203593012978</v>
      </c>
      <c r="X106" s="5">
        <v>201756205979</v>
      </c>
      <c r="Y106" s="5">
        <v>189669738651</v>
      </c>
      <c r="Z106" s="5">
        <v>160603811768</v>
      </c>
    </row>
    <row r="107" spans="3:26" ht="15.5" x14ac:dyDescent="0.35">
      <c r="C107" t="s">
        <v>108</v>
      </c>
      <c r="D107" s="5">
        <v>5290684065</v>
      </c>
      <c r="E107" s="5">
        <v>5429066259</v>
      </c>
      <c r="F107" s="5">
        <v>5520464129</v>
      </c>
      <c r="G107" s="5">
        <v>5656572887</v>
      </c>
      <c r="I107" s="5">
        <v>5429066259</v>
      </c>
      <c r="J107" s="5">
        <v>3653481259</v>
      </c>
      <c r="K107" s="5">
        <v>3973339282</v>
      </c>
      <c r="L107" s="5">
        <v>4190833076</v>
      </c>
      <c r="M107" s="5">
        <v>2583247649</v>
      </c>
      <c r="N107" s="5">
        <v>2854671074</v>
      </c>
      <c r="O107" s="5">
        <v>4460469517</v>
      </c>
      <c r="P107" s="5">
        <v>4819392958</v>
      </c>
      <c r="Q107" s="5">
        <v>5178316399</v>
      </c>
      <c r="R107" s="5">
        <v>6353965839</v>
      </c>
      <c r="S107" s="5">
        <v>6443507901</v>
      </c>
      <c r="T107" s="5">
        <v>5074611873</v>
      </c>
      <c r="U107" s="5">
        <v>5390090845</v>
      </c>
      <c r="V107" s="5">
        <v>5705565317</v>
      </c>
      <c r="W107" s="5">
        <v>6021008294</v>
      </c>
      <c r="X107" s="5">
        <v>6308859530</v>
      </c>
    </row>
    <row r="108" spans="3:26" ht="15.5" x14ac:dyDescent="0.35">
      <c r="C108" t="s">
        <v>391</v>
      </c>
      <c r="D108" s="5">
        <v>4163540110</v>
      </c>
      <c r="E108" s="5">
        <v>4136185522</v>
      </c>
      <c r="F108" s="5">
        <v>3884942518</v>
      </c>
      <c r="G108" s="5">
        <v>3394023312</v>
      </c>
      <c r="I108" s="5">
        <v>4136185522</v>
      </c>
      <c r="J108" s="5">
        <v>4009256916</v>
      </c>
      <c r="K108" s="5">
        <v>3457311322</v>
      </c>
      <c r="L108" s="5">
        <v>2705491630</v>
      </c>
      <c r="M108" s="5">
        <v>2309011829</v>
      </c>
      <c r="N108" s="5">
        <v>2393310342</v>
      </c>
      <c r="O108" s="5">
        <v>3414569353</v>
      </c>
      <c r="P108" s="5">
        <v>3455186222</v>
      </c>
      <c r="Q108" s="5">
        <v>4157938900</v>
      </c>
      <c r="R108" s="5">
        <v>4250014389</v>
      </c>
      <c r="S108" s="5">
        <v>4156397193</v>
      </c>
      <c r="T108" s="5">
        <v>4460108250</v>
      </c>
      <c r="U108" s="5">
        <v>4869412769</v>
      </c>
      <c r="V108" s="5">
        <v>4043353541</v>
      </c>
      <c r="W108" s="5">
        <v>3590998559</v>
      </c>
      <c r="X108" s="5">
        <v>3227055737</v>
      </c>
      <c r="Y108" s="5">
        <v>2612106707</v>
      </c>
      <c r="Z108" s="5">
        <v>2005775904</v>
      </c>
    </row>
    <row r="109" spans="3:26" ht="15.5" x14ac:dyDescent="0.35">
      <c r="C109" t="s">
        <v>109</v>
      </c>
      <c r="D109" s="5">
        <v>4201297153</v>
      </c>
      <c r="E109" s="5">
        <v>4201297154</v>
      </c>
      <c r="F109" s="5">
        <v>4202432161</v>
      </c>
      <c r="G109" s="5">
        <v>4202432161</v>
      </c>
      <c r="I109" s="5">
        <v>4201297154</v>
      </c>
      <c r="J109" s="5">
        <v>4202432161</v>
      </c>
      <c r="K109" s="5">
        <v>5015214055</v>
      </c>
      <c r="L109" s="5">
        <v>6792460219</v>
      </c>
      <c r="M109" s="5">
        <v>9208696349</v>
      </c>
      <c r="N109" s="5">
        <v>11922406328</v>
      </c>
      <c r="O109" s="5">
        <v>12844916825</v>
      </c>
      <c r="P109" s="5">
        <v>9653619549</v>
      </c>
      <c r="Q109" s="5">
        <v>12433796469</v>
      </c>
      <c r="R109" s="5">
        <v>9777790595</v>
      </c>
      <c r="S109" s="5">
        <v>9628828135</v>
      </c>
      <c r="T109" s="5">
        <v>6256055397</v>
      </c>
      <c r="U109" s="5">
        <v>6877609483</v>
      </c>
      <c r="V109" s="5">
        <v>5916341849</v>
      </c>
      <c r="W109" s="5">
        <v>5699216206</v>
      </c>
      <c r="X109" s="5">
        <v>4137382236</v>
      </c>
      <c r="Y109" s="5">
        <v>4074451275</v>
      </c>
      <c r="Z109" s="5">
        <v>5667042399</v>
      </c>
    </row>
    <row r="110" spans="3:26" ht="15.5" x14ac:dyDescent="0.35">
      <c r="C110" t="s">
        <v>110</v>
      </c>
      <c r="D110" s="5">
        <v>299120465615</v>
      </c>
      <c r="E110" s="5">
        <v>299027484069</v>
      </c>
      <c r="F110" s="5">
        <v>299548804595</v>
      </c>
      <c r="G110" s="5">
        <v>293938848547</v>
      </c>
      <c r="I110" s="5">
        <v>299027484069</v>
      </c>
      <c r="J110" s="5">
        <v>296717953688</v>
      </c>
      <c r="K110" s="5">
        <v>302468319096</v>
      </c>
      <c r="L110" s="5">
        <v>326850884064</v>
      </c>
      <c r="M110" s="5">
        <v>336467228963</v>
      </c>
      <c r="N110" s="5">
        <v>357206933704</v>
      </c>
      <c r="O110" s="5">
        <v>378339082866</v>
      </c>
      <c r="P110" s="5">
        <v>385123808372</v>
      </c>
      <c r="Q110" s="5">
        <v>395224103824</v>
      </c>
      <c r="R110" s="5">
        <v>396377930481</v>
      </c>
      <c r="S110" s="5">
        <v>337978631472</v>
      </c>
      <c r="T110" s="5">
        <v>277337842160</v>
      </c>
      <c r="U110" s="5">
        <v>269952263577</v>
      </c>
      <c r="V110" s="5">
        <v>230823732340</v>
      </c>
      <c r="W110" s="5">
        <v>220977655080</v>
      </c>
      <c r="X110" s="5">
        <v>223318115123</v>
      </c>
      <c r="Y110" s="5">
        <v>202340536599</v>
      </c>
      <c r="Z110" s="5">
        <v>169134733463</v>
      </c>
    </row>
    <row r="111" spans="3:26" ht="15.5" x14ac:dyDescent="0.35">
      <c r="C111" t="s">
        <v>111</v>
      </c>
      <c r="D111" s="5">
        <v>378248615918</v>
      </c>
      <c r="E111" s="5">
        <v>383769328256</v>
      </c>
      <c r="F111" s="5">
        <v>359914250035</v>
      </c>
      <c r="G111" s="5">
        <v>350956193950</v>
      </c>
      <c r="I111" s="5">
        <v>383769328256</v>
      </c>
      <c r="J111" s="5">
        <v>359968970351</v>
      </c>
      <c r="K111" s="5">
        <v>368221330381</v>
      </c>
      <c r="L111" s="5">
        <v>372689554925</v>
      </c>
      <c r="M111" s="5">
        <v>382504511067</v>
      </c>
      <c r="N111" s="5">
        <v>403840911977</v>
      </c>
      <c r="O111" s="5">
        <v>460489681549</v>
      </c>
      <c r="P111" s="5">
        <v>457477659067</v>
      </c>
      <c r="Q111" s="5">
        <v>507861064122</v>
      </c>
      <c r="R111" s="5">
        <v>501235506230</v>
      </c>
      <c r="S111" s="5">
        <v>432109728581</v>
      </c>
      <c r="T111" s="5">
        <v>432975006185</v>
      </c>
      <c r="U111" s="5">
        <v>445950568260</v>
      </c>
      <c r="V111" s="5">
        <v>353593264644</v>
      </c>
      <c r="W111" s="5">
        <v>347037064433</v>
      </c>
      <c r="X111" s="5">
        <v>321324684601</v>
      </c>
      <c r="Y111" s="5">
        <v>290457393369</v>
      </c>
      <c r="Z111" s="5">
        <v>255117885071</v>
      </c>
    </row>
    <row r="112" spans="3:26" ht="15.5" x14ac:dyDescent="0.35">
      <c r="C112" t="s">
        <v>112</v>
      </c>
    </row>
    <row r="113" spans="3:26" ht="15.5" x14ac:dyDescent="0.35">
      <c r="C113" t="s">
        <v>113</v>
      </c>
    </row>
    <row r="114" spans="3:26" ht="15.5" x14ac:dyDescent="0.35">
      <c r="C114" t="s">
        <v>114</v>
      </c>
      <c r="D114" s="5">
        <v>161849531725</v>
      </c>
      <c r="E114" s="5">
        <v>152262965709</v>
      </c>
      <c r="F114" s="5">
        <v>119292108433</v>
      </c>
      <c r="G114" s="5">
        <v>111033491820</v>
      </c>
      <c r="I114" s="5">
        <v>152262965709</v>
      </c>
      <c r="J114" s="5">
        <v>95131993610</v>
      </c>
      <c r="K114" s="5">
        <v>84509140887</v>
      </c>
      <c r="L114" s="5">
        <v>89273392247</v>
      </c>
      <c r="M114" s="5">
        <v>78250461489</v>
      </c>
      <c r="N114" s="5">
        <v>58228177099</v>
      </c>
      <c r="O114" s="5">
        <v>67629649827</v>
      </c>
      <c r="P114" s="5">
        <v>71298664786</v>
      </c>
      <c r="Q114" s="5">
        <v>66165708792</v>
      </c>
      <c r="R114" s="5">
        <v>59896241448</v>
      </c>
      <c r="S114" s="5">
        <v>56119919385</v>
      </c>
      <c r="T114" s="5">
        <v>54581201388</v>
      </c>
      <c r="U114" s="5">
        <v>68031862930</v>
      </c>
      <c r="V114" s="5">
        <v>61981330810</v>
      </c>
      <c r="W114" s="5">
        <v>66305428298</v>
      </c>
      <c r="X114" s="5">
        <v>62262150638</v>
      </c>
      <c r="Y114" s="5">
        <v>58921022319</v>
      </c>
      <c r="Z114" s="5">
        <v>60722480869</v>
      </c>
    </row>
    <row r="115" spans="3:26" ht="15.5" x14ac:dyDescent="0.35">
      <c r="C115" t="s">
        <v>311</v>
      </c>
      <c r="D115" s="5">
        <v>4900000000</v>
      </c>
      <c r="E115" s="5">
        <v>4900000000</v>
      </c>
      <c r="F115" s="5">
        <v>4900000000</v>
      </c>
      <c r="G115" s="5">
        <v>4900000000</v>
      </c>
      <c r="I115" s="5">
        <v>4900000000</v>
      </c>
      <c r="J115" s="5">
        <v>4900000000</v>
      </c>
      <c r="K115" s="5">
        <v>4900000000</v>
      </c>
      <c r="L115" s="5">
        <v>4900000000</v>
      </c>
      <c r="M115" s="5">
        <v>4900000000</v>
      </c>
      <c r="Y115" s="5">
        <v>1650000000</v>
      </c>
      <c r="Z115" s="5">
        <v>1650000000</v>
      </c>
    </row>
    <row r="116" spans="3:26" ht="15.5" x14ac:dyDescent="0.35">
      <c r="C116" t="s">
        <v>115</v>
      </c>
      <c r="D116" s="5">
        <v>10668594532</v>
      </c>
      <c r="E116" s="5">
        <v>9523254686</v>
      </c>
      <c r="F116" s="5">
        <v>9777793942</v>
      </c>
      <c r="G116" s="5">
        <v>11896344274</v>
      </c>
      <c r="I116" s="5">
        <v>9523254686</v>
      </c>
      <c r="J116" s="5">
        <v>11321015050</v>
      </c>
      <c r="K116" s="5">
        <v>11586754538</v>
      </c>
      <c r="L116" s="5">
        <v>12304817457</v>
      </c>
      <c r="M116" s="5">
        <v>8121700384</v>
      </c>
      <c r="N116" s="5">
        <v>5173490885</v>
      </c>
      <c r="O116" s="5">
        <v>5937337529</v>
      </c>
      <c r="P116" s="5">
        <v>7238614546</v>
      </c>
      <c r="Q116" s="5">
        <v>7034268750</v>
      </c>
      <c r="R116" s="5">
        <v>6448354717</v>
      </c>
      <c r="S116" s="5">
        <v>7190847832</v>
      </c>
      <c r="T116" s="5">
        <v>6569861004</v>
      </c>
      <c r="U116" s="5">
        <v>8009310484</v>
      </c>
      <c r="V116" s="5">
        <v>7530934890</v>
      </c>
      <c r="W116" s="5">
        <v>7499771017</v>
      </c>
      <c r="X116" s="5">
        <v>7976185441</v>
      </c>
      <c r="Y116" s="5">
        <v>6879941423</v>
      </c>
      <c r="Z116" s="5">
        <v>4638305290</v>
      </c>
    </row>
    <row r="117" spans="3:26" ht="15.5" x14ac:dyDescent="0.35">
      <c r="C117" t="s">
        <v>116</v>
      </c>
      <c r="X117" s="5">
        <v>3748205250</v>
      </c>
      <c r="Y117" s="5">
        <v>4389022092</v>
      </c>
      <c r="Z117" s="5">
        <v>16037186325</v>
      </c>
    </row>
    <row r="118" spans="3:26" ht="15.5" x14ac:dyDescent="0.35">
      <c r="C118" t="s">
        <v>318</v>
      </c>
      <c r="D118" s="5">
        <v>113811356133</v>
      </c>
      <c r="E118" s="5">
        <v>85853064258</v>
      </c>
      <c r="F118" s="5">
        <v>56477439410</v>
      </c>
      <c r="G118" s="5">
        <v>44406915346</v>
      </c>
      <c r="I118" s="5">
        <v>85853064258</v>
      </c>
      <c r="J118" s="5">
        <v>29349050234</v>
      </c>
      <c r="K118" s="5">
        <v>25580632684</v>
      </c>
      <c r="L118" s="5">
        <v>23866383247</v>
      </c>
      <c r="M118" s="5">
        <v>18430025693</v>
      </c>
      <c r="N118" s="5">
        <v>14721036514</v>
      </c>
      <c r="O118" s="5">
        <v>17540147506</v>
      </c>
      <c r="P118" s="5">
        <v>17302107238</v>
      </c>
      <c r="Q118" s="5">
        <v>13826429571</v>
      </c>
      <c r="R118" s="5">
        <v>9505890868</v>
      </c>
      <c r="S118" s="5">
        <v>10122622922</v>
      </c>
      <c r="T118" s="5">
        <v>6115623296</v>
      </c>
      <c r="U118" s="5">
        <v>7829977049</v>
      </c>
      <c r="V118" s="5">
        <v>5137501149</v>
      </c>
      <c r="W118" s="5">
        <v>5143016319</v>
      </c>
      <c r="X118" s="5">
        <v>3748205250</v>
      </c>
      <c r="Y118" s="5">
        <v>4389022092</v>
      </c>
      <c r="Z118" s="5">
        <v>16037186325</v>
      </c>
    </row>
    <row r="119" spans="3:26" ht="15.5" x14ac:dyDescent="0.35">
      <c r="C119" t="s">
        <v>119</v>
      </c>
      <c r="M119" s="5">
        <v>12611847305</v>
      </c>
      <c r="N119" s="5">
        <v>11823040435</v>
      </c>
      <c r="O119" s="5">
        <v>10968727187</v>
      </c>
      <c r="P119" s="5">
        <v>7328315039</v>
      </c>
      <c r="Q119" s="5">
        <v>6842819159</v>
      </c>
      <c r="R119" s="5">
        <v>5713011932</v>
      </c>
      <c r="S119" s="5">
        <v>8829165663</v>
      </c>
      <c r="T119" s="5">
        <v>6655481488</v>
      </c>
      <c r="U119" s="5">
        <v>7938139232</v>
      </c>
      <c r="V119" s="5">
        <v>7237193938</v>
      </c>
      <c r="W119" s="5">
        <v>7701189472</v>
      </c>
      <c r="X119" s="5">
        <v>6006316605</v>
      </c>
      <c r="Y119" s="5">
        <v>5395471883</v>
      </c>
      <c r="Z119" s="5">
        <v>4290607836</v>
      </c>
    </row>
    <row r="120" spans="3:26" ht="15.5" x14ac:dyDescent="0.35">
      <c r="C120" t="s">
        <v>1163</v>
      </c>
      <c r="D120" s="5">
        <v>9017597586</v>
      </c>
      <c r="E120" s="5">
        <v>9874803554</v>
      </c>
      <c r="F120" s="5">
        <v>10376475980</v>
      </c>
      <c r="G120" s="5">
        <v>11091608597</v>
      </c>
      <c r="I120" s="5">
        <v>9874803554</v>
      </c>
      <c r="J120" s="5">
        <v>11048378410</v>
      </c>
      <c r="K120" s="5">
        <v>12295292106</v>
      </c>
      <c r="L120" s="5">
        <v>17891518868</v>
      </c>
      <c r="M120" s="5">
        <v>12611847305</v>
      </c>
      <c r="N120" s="5">
        <v>11823040435</v>
      </c>
      <c r="O120" s="5">
        <v>10968727187</v>
      </c>
      <c r="P120" s="5">
        <v>7328315039</v>
      </c>
      <c r="Q120" s="5">
        <v>6842819159</v>
      </c>
      <c r="R120" s="5">
        <v>5713011932</v>
      </c>
      <c r="S120" s="5">
        <v>8829165663</v>
      </c>
      <c r="T120" s="5">
        <v>6655481488</v>
      </c>
      <c r="U120" s="5">
        <v>7938139232</v>
      </c>
      <c r="V120" s="5">
        <v>7237193938</v>
      </c>
      <c r="W120" s="5">
        <v>7701189472</v>
      </c>
      <c r="X120" s="5">
        <v>6006316605</v>
      </c>
      <c r="Y120" s="5">
        <v>5395471883</v>
      </c>
      <c r="Z120" s="5">
        <v>4290607836</v>
      </c>
    </row>
    <row r="121" spans="3:26" ht="15.5" x14ac:dyDescent="0.35">
      <c r="C121" t="s">
        <v>118</v>
      </c>
      <c r="D121" s="5">
        <v>7565373788</v>
      </c>
      <c r="E121" s="5">
        <v>8176424022</v>
      </c>
      <c r="F121" s="5">
        <v>4543565454</v>
      </c>
      <c r="G121" s="5">
        <v>5055693251</v>
      </c>
      <c r="I121" s="5">
        <v>8176424022</v>
      </c>
      <c r="J121" s="5">
        <v>6348579388</v>
      </c>
      <c r="K121" s="5">
        <v>4026871004</v>
      </c>
      <c r="L121" s="5">
        <v>3752396802</v>
      </c>
      <c r="M121" s="5">
        <v>5237336365</v>
      </c>
      <c r="N121" s="5">
        <v>3054029354</v>
      </c>
      <c r="O121" s="5">
        <v>4246558556</v>
      </c>
      <c r="P121" s="5">
        <v>4066683275</v>
      </c>
      <c r="Q121" s="5">
        <v>3768547692</v>
      </c>
      <c r="R121" s="5">
        <v>3758796089</v>
      </c>
      <c r="S121" s="5">
        <v>4063635194</v>
      </c>
      <c r="T121" s="5">
        <v>4505958242</v>
      </c>
      <c r="U121" s="5">
        <v>8671059040</v>
      </c>
      <c r="V121" s="5">
        <v>6641349198</v>
      </c>
      <c r="W121" s="5">
        <v>13584783074</v>
      </c>
      <c r="X121" s="5">
        <v>10037025975</v>
      </c>
      <c r="Y121" s="5">
        <v>12951894219</v>
      </c>
      <c r="Z121" s="5">
        <v>9213610548</v>
      </c>
    </row>
    <row r="122" spans="3:26" ht="15.5" x14ac:dyDescent="0.35">
      <c r="C122" t="s">
        <v>313</v>
      </c>
    </row>
    <row r="123" spans="3:26" ht="15.5" x14ac:dyDescent="0.35">
      <c r="C123" t="s">
        <v>125</v>
      </c>
      <c r="P123" s="5">
        <v>80573574</v>
      </c>
      <c r="Q123" s="5">
        <v>538031313</v>
      </c>
      <c r="R123" s="5">
        <v>953890542</v>
      </c>
    </row>
    <row r="124" spans="3:26" ht="15.5" x14ac:dyDescent="0.35">
      <c r="C124" t="s">
        <v>314</v>
      </c>
      <c r="E124" s="5">
        <v>4190000000</v>
      </c>
      <c r="F124" s="5">
        <v>10290000000</v>
      </c>
      <c r="G124" s="5">
        <v>16390000000</v>
      </c>
      <c r="I124" s="5">
        <v>4190000000</v>
      </c>
      <c r="J124" s="5">
        <v>28590000000</v>
      </c>
      <c r="K124" s="5">
        <v>52015000000</v>
      </c>
      <c r="L124" s="5">
        <v>68234573228</v>
      </c>
      <c r="M124" s="5">
        <v>68288512622</v>
      </c>
      <c r="N124" s="5">
        <v>66075000000</v>
      </c>
      <c r="O124" s="5">
        <v>65875000000</v>
      </c>
      <c r="P124" s="5">
        <v>50375000000</v>
      </c>
      <c r="Q124" s="5">
        <v>93375000000</v>
      </c>
      <c r="R124" s="5">
        <v>117825000000</v>
      </c>
      <c r="S124" s="5">
        <v>50000000000</v>
      </c>
      <c r="T124" s="5">
        <v>62937500000</v>
      </c>
      <c r="U124" s="5">
        <v>80344671280</v>
      </c>
      <c r="V124" s="5">
        <v>36707410150</v>
      </c>
      <c r="W124" s="5">
        <v>52507410150</v>
      </c>
      <c r="X124" s="5">
        <v>66907410150</v>
      </c>
      <c r="Y124" s="5">
        <v>69987738870</v>
      </c>
      <c r="Z124" s="5">
        <v>71863738870</v>
      </c>
    </row>
    <row r="125" spans="3:26" ht="15.5" x14ac:dyDescent="0.35">
      <c r="C125" t="s">
        <v>315</v>
      </c>
      <c r="D125" s="5">
        <v>6825000000</v>
      </c>
      <c r="E125" s="5">
        <v>24400000000</v>
      </c>
      <c r="F125" s="5">
        <v>23825000000</v>
      </c>
      <c r="G125" s="5">
        <v>23250000000</v>
      </c>
      <c r="I125" s="5">
        <v>24400000000</v>
      </c>
      <c r="J125" s="5">
        <v>21150000000</v>
      </c>
      <c r="K125" s="5">
        <v>16219573228</v>
      </c>
      <c r="L125" s="5">
        <v>12045606063</v>
      </c>
      <c r="M125" s="5">
        <v>14658333332</v>
      </c>
      <c r="N125" s="5">
        <v>10050000000</v>
      </c>
      <c r="O125" s="5">
        <v>13580573581</v>
      </c>
      <c r="P125" s="5">
        <v>22457457752</v>
      </c>
      <c r="Q125" s="5">
        <v>23415859222</v>
      </c>
      <c r="R125" s="5">
        <v>20528043421</v>
      </c>
      <c r="S125" s="5">
        <v>12625000000</v>
      </c>
      <c r="T125" s="5">
        <v>17407171280</v>
      </c>
      <c r="U125" s="5">
        <v>17700000000</v>
      </c>
      <c r="V125" s="5">
        <v>15400000000</v>
      </c>
      <c r="W125" s="5">
        <v>14400000000</v>
      </c>
      <c r="X125" s="5">
        <v>13400000000</v>
      </c>
      <c r="Y125" s="5">
        <v>10700000000</v>
      </c>
      <c r="Z125" s="5">
        <v>8975000000</v>
      </c>
    </row>
    <row r="126" spans="3:26" ht="15.5" x14ac:dyDescent="0.35">
      <c r="C126" t="s">
        <v>121</v>
      </c>
      <c r="D126" s="5">
        <v>33771499157</v>
      </c>
      <c r="E126" s="5">
        <v>39264200745</v>
      </c>
      <c r="F126" s="5">
        <v>36898400461</v>
      </c>
      <c r="G126" s="5">
        <v>44833756959</v>
      </c>
      <c r="I126" s="5">
        <v>39264200745</v>
      </c>
      <c r="J126" s="5">
        <v>60269619114</v>
      </c>
      <c r="K126" s="5">
        <v>83300793570</v>
      </c>
      <c r="L126" s="5">
        <v>106520231099</v>
      </c>
      <c r="M126" s="5">
        <v>117804929643</v>
      </c>
      <c r="N126" s="5">
        <v>130725516118</v>
      </c>
      <c r="O126" s="5">
        <v>129619686431</v>
      </c>
      <c r="P126" s="5">
        <v>103731044974</v>
      </c>
      <c r="Q126" s="5">
        <v>152164958660</v>
      </c>
      <c r="R126" s="5">
        <v>166943153249</v>
      </c>
      <c r="S126" s="5">
        <v>93493235397</v>
      </c>
      <c r="T126" s="5">
        <v>89891882672</v>
      </c>
      <c r="U126" s="5">
        <v>107642909185</v>
      </c>
      <c r="V126" s="5">
        <v>63369538913</v>
      </c>
      <c r="W126" s="5">
        <v>75268317639</v>
      </c>
      <c r="X126" s="5">
        <v>86925194348</v>
      </c>
      <c r="Y126" s="5">
        <v>87863611504</v>
      </c>
      <c r="Z126" s="5">
        <v>90100798554</v>
      </c>
    </row>
    <row r="127" spans="3:26" ht="15.5" x14ac:dyDescent="0.35">
      <c r="C127" t="s">
        <v>122</v>
      </c>
      <c r="D127" s="5">
        <v>33771499157</v>
      </c>
      <c r="E127" s="5">
        <v>39264200745</v>
      </c>
      <c r="F127" s="5">
        <v>36898400461</v>
      </c>
      <c r="G127" s="5">
        <v>44833756959</v>
      </c>
      <c r="I127" s="5">
        <v>39264200745</v>
      </c>
      <c r="J127" s="5">
        <v>60269619114</v>
      </c>
      <c r="K127" s="5">
        <v>83300793570</v>
      </c>
      <c r="L127" s="5">
        <v>106520231099</v>
      </c>
      <c r="M127" s="5">
        <v>117804929643</v>
      </c>
      <c r="N127" s="5">
        <v>130725516118</v>
      </c>
      <c r="O127" s="5">
        <v>129619686431</v>
      </c>
      <c r="P127" s="5">
        <v>103731044974</v>
      </c>
      <c r="Q127" s="5">
        <v>152164958660</v>
      </c>
      <c r="R127" s="5">
        <v>166943153249</v>
      </c>
      <c r="S127" s="5">
        <v>93493235397</v>
      </c>
      <c r="T127" s="5">
        <v>89891882672</v>
      </c>
      <c r="U127" s="5">
        <v>107642909185</v>
      </c>
      <c r="V127" s="5">
        <v>63369538913</v>
      </c>
      <c r="W127" s="5">
        <v>75268317639</v>
      </c>
      <c r="X127" s="5">
        <v>86925194348</v>
      </c>
      <c r="Y127" s="5">
        <v>87863611504</v>
      </c>
      <c r="Z127" s="5">
        <v>90100798554</v>
      </c>
    </row>
    <row r="128" spans="3:26" ht="15.5" x14ac:dyDescent="0.35">
      <c r="C128" t="s">
        <v>347</v>
      </c>
      <c r="D128" s="5">
        <v>711295859</v>
      </c>
      <c r="E128" s="5">
        <v>711295862</v>
      </c>
      <c r="F128" s="5">
        <v>712053109</v>
      </c>
      <c r="G128" s="5">
        <v>712053108</v>
      </c>
      <c r="I128" s="5">
        <v>711295862</v>
      </c>
      <c r="J128" s="5">
        <v>712053109</v>
      </c>
      <c r="K128" s="5">
        <v>670145253</v>
      </c>
      <c r="L128" s="5">
        <v>621879819</v>
      </c>
      <c r="M128" s="5">
        <v>580686059</v>
      </c>
      <c r="N128" s="5">
        <v>503116536</v>
      </c>
      <c r="O128" s="5">
        <v>566188614</v>
      </c>
      <c r="P128" s="5">
        <v>409326751</v>
      </c>
      <c r="Q128" s="5">
        <v>295511942</v>
      </c>
      <c r="R128" s="5">
        <v>119831987</v>
      </c>
      <c r="S128" s="5">
        <v>9467688</v>
      </c>
      <c r="T128" s="5">
        <v>14866192</v>
      </c>
      <c r="U128" s="5">
        <v>1510988</v>
      </c>
      <c r="V128" s="5">
        <v>11692277</v>
      </c>
      <c r="X128" s="5">
        <v>106572496</v>
      </c>
      <c r="Y128" s="5">
        <v>628966122</v>
      </c>
      <c r="Z128" s="5">
        <v>2695096619</v>
      </c>
    </row>
    <row r="129" spans="3:26" ht="15.5" x14ac:dyDescent="0.35">
      <c r="C129" t="s">
        <v>316</v>
      </c>
    </row>
    <row r="130" spans="3:26" ht="15.5" x14ac:dyDescent="0.35">
      <c r="C130" t="s">
        <v>482</v>
      </c>
      <c r="X130" s="5">
        <v>463575073</v>
      </c>
    </row>
    <row r="131" spans="3:26" ht="15.5" x14ac:dyDescent="0.35">
      <c r="C131" t="s">
        <v>317</v>
      </c>
      <c r="E131" s="5">
        <v>4190000000</v>
      </c>
      <c r="F131" s="5">
        <v>10290000000</v>
      </c>
      <c r="G131" s="5">
        <v>16390000000</v>
      </c>
      <c r="I131" s="5">
        <v>4190000000</v>
      </c>
      <c r="J131" s="5">
        <v>28590000000</v>
      </c>
      <c r="K131" s="5">
        <v>52015000000</v>
      </c>
      <c r="L131" s="5">
        <v>68234573228</v>
      </c>
      <c r="M131" s="5">
        <v>68288512622</v>
      </c>
      <c r="N131" s="5">
        <v>66075000000</v>
      </c>
      <c r="O131" s="5">
        <v>65875000000</v>
      </c>
      <c r="P131" s="5">
        <v>50455573574</v>
      </c>
      <c r="Q131" s="5">
        <v>93913031313</v>
      </c>
      <c r="R131" s="5">
        <v>118778890542</v>
      </c>
      <c r="S131" s="5">
        <v>50000000000</v>
      </c>
      <c r="T131" s="5">
        <v>62937500000</v>
      </c>
      <c r="U131" s="5">
        <v>80344671280</v>
      </c>
      <c r="V131" s="5">
        <v>36707410150</v>
      </c>
      <c r="W131" s="5">
        <v>52507410150</v>
      </c>
      <c r="X131" s="5">
        <v>67370985223</v>
      </c>
      <c r="Y131" s="5">
        <v>69987738870</v>
      </c>
      <c r="Z131" s="5">
        <v>71863738870</v>
      </c>
    </row>
    <row r="132" spans="3:26" ht="15.5" x14ac:dyDescent="0.35">
      <c r="C132" t="s">
        <v>127</v>
      </c>
      <c r="D132" s="5">
        <v>195621030882</v>
      </c>
      <c r="E132" s="5">
        <v>191527166454</v>
      </c>
      <c r="F132" s="5">
        <v>156190508894</v>
      </c>
      <c r="G132" s="5">
        <v>155867248779</v>
      </c>
      <c r="I132" s="5">
        <v>191527166454</v>
      </c>
      <c r="J132" s="5">
        <v>155401612724</v>
      </c>
      <c r="K132" s="5">
        <v>167809934457</v>
      </c>
      <c r="L132" s="5">
        <v>195793623346</v>
      </c>
      <c r="M132" s="5">
        <v>196055391132</v>
      </c>
      <c r="N132" s="5">
        <v>188953693217</v>
      </c>
      <c r="O132" s="5">
        <v>197249336258</v>
      </c>
      <c r="P132" s="5">
        <v>175029709760</v>
      </c>
      <c r="Q132" s="5">
        <v>218330667452</v>
      </c>
      <c r="R132" s="5">
        <v>226839394697</v>
      </c>
      <c r="S132" s="5">
        <v>149613154782</v>
      </c>
      <c r="T132" s="5">
        <v>144473084060</v>
      </c>
      <c r="U132" s="5">
        <v>175674772115</v>
      </c>
      <c r="V132" s="5">
        <v>125350869723</v>
      </c>
      <c r="W132" s="5">
        <v>141573745937</v>
      </c>
      <c r="X132" s="5">
        <v>149187344986</v>
      </c>
      <c r="Y132" s="5">
        <v>146784633823</v>
      </c>
      <c r="Z132" s="5">
        <v>150823279423</v>
      </c>
    </row>
    <row r="133" spans="3:26" ht="15.5" x14ac:dyDescent="0.35">
      <c r="C133" t="s">
        <v>128</v>
      </c>
    </row>
    <row r="134" spans="3:26" ht="15.5" x14ac:dyDescent="0.35">
      <c r="C134" t="s">
        <v>129</v>
      </c>
      <c r="D134" s="5">
        <v>79781349600</v>
      </c>
      <c r="E134" s="5">
        <v>79781349600</v>
      </c>
      <c r="F134" s="5">
        <v>79781349600</v>
      </c>
      <c r="G134" s="5">
        <v>79781349600</v>
      </c>
      <c r="I134" s="5">
        <v>79781349600</v>
      </c>
      <c r="J134" s="5">
        <v>79781349600</v>
      </c>
      <c r="K134" s="5">
        <v>79781349600</v>
      </c>
      <c r="L134" s="5">
        <v>79781349600</v>
      </c>
      <c r="M134" s="5">
        <v>79781349600</v>
      </c>
      <c r="N134" s="5">
        <v>79781349600</v>
      </c>
      <c r="O134" s="5">
        <v>79781349600</v>
      </c>
      <c r="P134" s="5">
        <v>79781349600</v>
      </c>
      <c r="Q134" s="5">
        <v>79781349600</v>
      </c>
      <c r="R134" s="5">
        <v>79781349600</v>
      </c>
      <c r="S134" s="5">
        <v>79781349600</v>
      </c>
      <c r="T134" s="5">
        <v>79781349600</v>
      </c>
      <c r="U134" s="5">
        <v>79781349600</v>
      </c>
      <c r="V134" s="5">
        <v>77835463000</v>
      </c>
      <c r="W134" s="5">
        <v>64862885500</v>
      </c>
      <c r="X134" s="5">
        <v>64862885500</v>
      </c>
      <c r="Y134" s="5">
        <v>64862885500</v>
      </c>
      <c r="Z134" s="5">
        <v>64862885500</v>
      </c>
    </row>
    <row r="135" spans="3:26" ht="15.5" x14ac:dyDescent="0.35">
      <c r="C135" t="s">
        <v>130</v>
      </c>
      <c r="D135" s="5">
        <v>18079084218</v>
      </c>
      <c r="E135" s="5">
        <v>18079084218</v>
      </c>
      <c r="F135" s="5">
        <v>18079084218</v>
      </c>
      <c r="G135" s="5">
        <v>18079084218</v>
      </c>
      <c r="I135" s="5">
        <v>18079084218</v>
      </c>
      <c r="J135" s="5">
        <v>18079084218</v>
      </c>
      <c r="K135" s="5">
        <v>18079084218</v>
      </c>
      <c r="L135" s="5">
        <v>18079084218</v>
      </c>
      <c r="M135" s="5">
        <v>18079084218</v>
      </c>
      <c r="N135" s="5">
        <v>18079084218</v>
      </c>
      <c r="O135" s="5">
        <v>18079084218</v>
      </c>
      <c r="P135" s="5">
        <v>18079084218</v>
      </c>
      <c r="Q135" s="5">
        <v>18079084218</v>
      </c>
      <c r="R135" s="5">
        <v>18079084218</v>
      </c>
      <c r="S135" s="5">
        <v>17270084218</v>
      </c>
      <c r="T135" s="5">
        <v>17270084218</v>
      </c>
      <c r="U135" s="5">
        <v>17270084218</v>
      </c>
      <c r="V135" s="5">
        <v>48799165625</v>
      </c>
      <c r="W135" s="5">
        <v>152000000</v>
      </c>
      <c r="X135" s="5">
        <v>152000000</v>
      </c>
      <c r="Y135" s="5">
        <v>152000000</v>
      </c>
      <c r="Z135" s="5">
        <v>152000000</v>
      </c>
    </row>
    <row r="136" spans="3:26" ht="15.5" x14ac:dyDescent="0.35">
      <c r="C136" t="s">
        <v>131</v>
      </c>
      <c r="D136" s="5">
        <v>10960281096</v>
      </c>
      <c r="E136" s="5">
        <v>19743723375</v>
      </c>
      <c r="F136" s="5">
        <v>29758378171</v>
      </c>
      <c r="G136" s="5">
        <v>27887075894</v>
      </c>
      <c r="I136" s="5">
        <v>19743723375</v>
      </c>
      <c r="J136" s="5">
        <v>32957930045</v>
      </c>
      <c r="K136" s="5">
        <v>31308480599</v>
      </c>
      <c r="L136" s="5">
        <v>20156294211</v>
      </c>
      <c r="M136" s="5">
        <v>28835469887</v>
      </c>
      <c r="N136" s="5">
        <v>47512499270</v>
      </c>
      <c r="O136" s="5">
        <v>87866286260</v>
      </c>
      <c r="P136" s="5">
        <v>108854481952</v>
      </c>
      <c r="Q136" s="5">
        <v>116711025478</v>
      </c>
      <c r="R136" s="5">
        <v>102940569838</v>
      </c>
      <c r="S136" s="5">
        <v>110095979305</v>
      </c>
      <c r="T136" s="5">
        <v>121838522195</v>
      </c>
      <c r="U136" s="5">
        <v>109708724735</v>
      </c>
      <c r="V136" s="5">
        <v>92063446832</v>
      </c>
      <c r="W136" s="5">
        <v>136380053176</v>
      </c>
      <c r="X136" s="5">
        <v>110460910532</v>
      </c>
      <c r="Y136" s="5">
        <v>88312761997</v>
      </c>
      <c r="Z136" s="5">
        <v>62754143069</v>
      </c>
    </row>
    <row r="137" spans="3:26" ht="15.5" x14ac:dyDescent="0.35">
      <c r="C137" t="s">
        <v>132</v>
      </c>
      <c r="D137" s="5">
        <v>2000000000</v>
      </c>
      <c r="E137" s="5">
        <v>2000000000</v>
      </c>
      <c r="F137" s="5">
        <v>2000000000</v>
      </c>
      <c r="G137" s="5">
        <v>2000000000</v>
      </c>
      <c r="I137" s="5">
        <v>2000000000</v>
      </c>
      <c r="J137" s="5">
        <v>1900000000</v>
      </c>
      <c r="K137" s="5">
        <v>1900000000</v>
      </c>
      <c r="L137" s="5">
        <v>1900000000</v>
      </c>
      <c r="M137" s="5">
        <v>1900000000</v>
      </c>
      <c r="N137" s="5">
        <v>1900000000</v>
      </c>
      <c r="O137" s="5">
        <v>1900000000</v>
      </c>
      <c r="P137" s="5">
        <v>1900000000</v>
      </c>
      <c r="Q137" s="5">
        <v>1800000000</v>
      </c>
      <c r="R137" s="5">
        <v>1800000000</v>
      </c>
      <c r="S137" s="5">
        <v>1700000000</v>
      </c>
      <c r="T137" s="5">
        <v>1600000000</v>
      </c>
      <c r="U137" s="5">
        <v>1500000000</v>
      </c>
      <c r="V137" s="5">
        <v>1400000000</v>
      </c>
      <c r="W137" s="5">
        <v>1300000000</v>
      </c>
      <c r="X137" s="5">
        <v>1200000000</v>
      </c>
      <c r="Y137" s="5">
        <v>1100000000</v>
      </c>
      <c r="Z137" s="5">
        <v>1000000000</v>
      </c>
    </row>
    <row r="138" spans="3:26" ht="15.5" x14ac:dyDescent="0.35">
      <c r="C138" t="s">
        <v>133</v>
      </c>
      <c r="D138" s="5">
        <v>8960281096</v>
      </c>
      <c r="E138" s="5">
        <v>17743723375</v>
      </c>
      <c r="F138" s="5">
        <v>27758378171</v>
      </c>
      <c r="G138" s="5">
        <v>25887075894</v>
      </c>
      <c r="I138" s="5">
        <v>17743723375</v>
      </c>
      <c r="J138" s="5">
        <v>31057930045</v>
      </c>
      <c r="K138" s="5">
        <v>29408480599</v>
      </c>
      <c r="L138" s="5">
        <v>18256294211</v>
      </c>
      <c r="M138" s="5">
        <v>26935469887</v>
      </c>
      <c r="N138" s="5">
        <v>45612499270</v>
      </c>
      <c r="O138" s="5">
        <v>85966286260</v>
      </c>
      <c r="P138" s="5">
        <v>106954481952</v>
      </c>
      <c r="Q138" s="5">
        <v>114911025478</v>
      </c>
      <c r="R138" s="5">
        <v>101140569838</v>
      </c>
      <c r="S138" s="5">
        <v>108395979305</v>
      </c>
      <c r="T138" s="5">
        <v>120238522195</v>
      </c>
      <c r="U138" s="5">
        <v>108208724735</v>
      </c>
      <c r="V138" s="5">
        <v>90663446832</v>
      </c>
      <c r="W138" s="5">
        <v>135080053176</v>
      </c>
      <c r="X138" s="5">
        <v>109260910532</v>
      </c>
      <c r="Y138" s="5">
        <v>87212761997</v>
      </c>
      <c r="Z138" s="5">
        <v>61754143069</v>
      </c>
    </row>
    <row r="139" spans="3:26" ht="15.5" x14ac:dyDescent="0.35">
      <c r="C139" t="s">
        <v>134</v>
      </c>
      <c r="D139" s="5">
        <v>10960281096</v>
      </c>
      <c r="E139" s="5">
        <v>19743723375</v>
      </c>
      <c r="F139" s="5">
        <v>29758378171</v>
      </c>
      <c r="G139" s="5">
        <v>27887075894</v>
      </c>
      <c r="I139" s="5">
        <v>19743723375</v>
      </c>
      <c r="J139" s="5">
        <v>32957930045</v>
      </c>
      <c r="K139" s="5">
        <v>31308480599</v>
      </c>
      <c r="L139" s="5">
        <v>20156294211</v>
      </c>
      <c r="M139" s="5">
        <v>28835469887</v>
      </c>
      <c r="N139" s="5">
        <v>47512499270</v>
      </c>
      <c r="O139" s="5">
        <v>87866286260</v>
      </c>
      <c r="P139" s="5">
        <v>108854481952</v>
      </c>
      <c r="Q139" s="5">
        <v>116711025478</v>
      </c>
      <c r="R139" s="5">
        <v>102940569838</v>
      </c>
      <c r="S139" s="5">
        <v>110095979305</v>
      </c>
      <c r="T139" s="5">
        <v>121838522195</v>
      </c>
      <c r="U139" s="5">
        <v>109708724735</v>
      </c>
      <c r="V139" s="5">
        <v>92063446832</v>
      </c>
      <c r="W139" s="5">
        <v>136380053176</v>
      </c>
      <c r="X139" s="5">
        <v>110460910532</v>
      </c>
      <c r="Y139" s="5">
        <v>88312761997</v>
      </c>
      <c r="Z139" s="5">
        <v>62754143069</v>
      </c>
    </row>
    <row r="140" spans="3:26" ht="15.5" x14ac:dyDescent="0.35">
      <c r="C140" t="s">
        <v>135</v>
      </c>
      <c r="D140" s="5">
        <v>73806870121</v>
      </c>
      <c r="E140" s="5">
        <v>74638004609</v>
      </c>
      <c r="F140" s="5">
        <v>76104929152</v>
      </c>
      <c r="G140" s="5">
        <v>69341435459</v>
      </c>
      <c r="I140" s="5">
        <v>74638004609</v>
      </c>
      <c r="J140" s="5">
        <v>73748993763</v>
      </c>
      <c r="K140" s="5">
        <v>71242481507</v>
      </c>
      <c r="L140" s="5">
        <v>58879203550</v>
      </c>
      <c r="M140" s="5">
        <v>59753216230</v>
      </c>
      <c r="N140" s="5">
        <v>69514285672</v>
      </c>
      <c r="O140" s="5">
        <v>77513625213</v>
      </c>
      <c r="P140" s="5">
        <v>75733033537</v>
      </c>
      <c r="Q140" s="5">
        <v>74958937374</v>
      </c>
      <c r="R140" s="5">
        <v>73595107877</v>
      </c>
      <c r="S140" s="5">
        <v>75349160676</v>
      </c>
      <c r="T140" s="5">
        <v>69611966112</v>
      </c>
      <c r="U140" s="5">
        <v>63515637592</v>
      </c>
      <c r="V140" s="5">
        <v>50024479231</v>
      </c>
      <c r="W140" s="5">
        <v>44548539587</v>
      </c>
      <c r="X140" s="5">
        <v>37141703350</v>
      </c>
      <c r="Y140" s="5">
        <v>28699384751</v>
      </c>
      <c r="Z140" s="5">
        <v>20997184640</v>
      </c>
    </row>
    <row r="141" spans="3:26" ht="15.5" x14ac:dyDescent="0.35">
      <c r="C141" t="s">
        <v>9</v>
      </c>
      <c r="D141" s="5">
        <v>182627585035</v>
      </c>
      <c r="E141" s="5">
        <v>192242161802</v>
      </c>
      <c r="F141" s="5">
        <v>203723741141</v>
      </c>
      <c r="G141" s="5">
        <v>195088945171</v>
      </c>
      <c r="I141" s="5">
        <v>192242161802</v>
      </c>
      <c r="J141" s="5">
        <v>204567357626</v>
      </c>
      <c r="K141" s="5">
        <v>200411395924</v>
      </c>
      <c r="L141" s="5">
        <v>176895931579</v>
      </c>
      <c r="M141" s="5">
        <v>186449119935</v>
      </c>
      <c r="N141" s="5">
        <v>214887218760</v>
      </c>
      <c r="O141" s="5">
        <v>263240345291</v>
      </c>
      <c r="P141" s="5">
        <v>282447949307</v>
      </c>
      <c r="Q141" s="5">
        <v>289530396670</v>
      </c>
      <c r="R141" s="5">
        <v>274396111533</v>
      </c>
      <c r="S141" s="5">
        <v>282496573799</v>
      </c>
      <c r="T141" s="5">
        <v>288501922125</v>
      </c>
      <c r="U141" s="5">
        <v>270275796145</v>
      </c>
      <c r="V141" s="5">
        <v>228242394921</v>
      </c>
      <c r="W141" s="5">
        <v>205463318496</v>
      </c>
      <c r="X141" s="5">
        <v>172137339615</v>
      </c>
      <c r="Y141" s="5">
        <v>143672759546</v>
      </c>
      <c r="Z141" s="5">
        <v>104294605648</v>
      </c>
    </row>
    <row r="142" spans="3:26" ht="15.5" x14ac:dyDescent="0.35">
      <c r="C142" t="s">
        <v>136</v>
      </c>
      <c r="D142" s="5">
        <v>378248615917</v>
      </c>
      <c r="E142" s="5">
        <v>383769328256</v>
      </c>
      <c r="F142" s="5">
        <v>359914250035</v>
      </c>
      <c r="G142" s="5">
        <v>350956193950</v>
      </c>
      <c r="I142" s="5">
        <v>383769328256</v>
      </c>
      <c r="J142" s="5">
        <v>359968970350</v>
      </c>
      <c r="K142" s="5">
        <v>368221330381</v>
      </c>
      <c r="L142" s="5">
        <v>372689554925</v>
      </c>
      <c r="M142" s="5">
        <v>382504511067</v>
      </c>
      <c r="N142" s="5">
        <v>403840911977</v>
      </c>
      <c r="O142" s="5">
        <v>460489681549</v>
      </c>
      <c r="P142" s="5">
        <v>457477659067</v>
      </c>
      <c r="Q142" s="5">
        <v>507861064122</v>
      </c>
      <c r="R142" s="5">
        <v>501235506230</v>
      </c>
      <c r="S142" s="5">
        <v>432109728581</v>
      </c>
      <c r="T142" s="5">
        <v>432975006185</v>
      </c>
      <c r="U142" s="5">
        <v>445950568260</v>
      </c>
      <c r="V142" s="5">
        <v>353593264644</v>
      </c>
      <c r="W142" s="5">
        <v>347037064433</v>
      </c>
      <c r="X142" s="5">
        <v>321324684601</v>
      </c>
      <c r="Y142" s="5">
        <v>290457393369</v>
      </c>
      <c r="Z142" s="5">
        <v>255117885071</v>
      </c>
    </row>
    <row r="143" spans="3:26" ht="15.5" x14ac:dyDescent="0.35">
      <c r="C143" t="s">
        <v>137</v>
      </c>
      <c r="D143" s="5">
        <v>797813496</v>
      </c>
      <c r="E143" s="5">
        <v>797813496</v>
      </c>
      <c r="F143" s="5">
        <v>797813496</v>
      </c>
      <c r="G143" s="5">
        <v>797813496</v>
      </c>
      <c r="I143" s="5">
        <v>797813496</v>
      </c>
      <c r="J143" s="5">
        <v>797813496</v>
      </c>
      <c r="K143" s="5">
        <v>797813496</v>
      </c>
      <c r="L143" s="5">
        <v>797813496</v>
      </c>
      <c r="M143" s="5">
        <v>797813496</v>
      </c>
      <c r="N143" s="5">
        <v>797813496</v>
      </c>
      <c r="O143" s="5">
        <v>797813496</v>
      </c>
      <c r="P143" s="5">
        <v>797813496</v>
      </c>
      <c r="Q143" s="5">
        <v>797813496</v>
      </c>
      <c r="R143" s="5">
        <v>797813496</v>
      </c>
      <c r="S143" s="5">
        <v>797813496</v>
      </c>
      <c r="T143" s="5">
        <v>797813496</v>
      </c>
      <c r="U143" s="5">
        <v>797813496</v>
      </c>
      <c r="V143" s="5">
        <v>778354630</v>
      </c>
      <c r="W143" s="5">
        <v>129725771</v>
      </c>
      <c r="X143" s="5">
        <v>129725771</v>
      </c>
      <c r="Y143" s="5">
        <v>129725771</v>
      </c>
      <c r="Z143" s="5">
        <v>129725771</v>
      </c>
    </row>
    <row r="145" spans="2:26" ht="15.5" x14ac:dyDescent="0.35">
      <c r="B145" t="s">
        <v>138</v>
      </c>
      <c r="C145" t="s">
        <v>139</v>
      </c>
      <c r="D145" s="5">
        <v>14276420162</v>
      </c>
      <c r="E145" s="5">
        <v>22277102250</v>
      </c>
      <c r="F145" s="5">
        <v>19781785511</v>
      </c>
      <c r="G145" s="5">
        <v>22428761442</v>
      </c>
      <c r="I145" s="5">
        <v>49894611800</v>
      </c>
      <c r="J145" s="5">
        <v>20351397489</v>
      </c>
      <c r="K145" s="5">
        <v>12410792811</v>
      </c>
      <c r="L145" s="5">
        <v>8808857774</v>
      </c>
      <c r="M145" s="5">
        <v>-11361900326</v>
      </c>
      <c r="N145" s="5">
        <v>-27219838202</v>
      </c>
      <c r="O145" s="5">
        <v>10920623062</v>
      </c>
      <c r="P145" s="5">
        <v>19579211665</v>
      </c>
      <c r="Q145" s="5">
        <v>41397306917</v>
      </c>
      <c r="R145" s="5">
        <v>14476962745</v>
      </c>
      <c r="S145" s="5">
        <v>34547912190</v>
      </c>
      <c r="T145" s="5">
        <v>31442429960</v>
      </c>
      <c r="U145" s="5">
        <v>61417188815</v>
      </c>
      <c r="V145" s="5">
        <v>51840001655</v>
      </c>
      <c r="W145" s="5">
        <v>67431584553</v>
      </c>
      <c r="X145" s="5">
        <v>55651446089</v>
      </c>
      <c r="Y145" s="5">
        <v>41717786175</v>
      </c>
      <c r="Z145" s="5">
        <v>48990944719</v>
      </c>
    </row>
    <row r="146" spans="2:26" ht="15.5" x14ac:dyDescent="0.35">
      <c r="C146" t="s">
        <v>319</v>
      </c>
      <c r="D146" s="5">
        <v>40508540244</v>
      </c>
      <c r="E146" s="5">
        <v>63329572444</v>
      </c>
      <c r="F146" s="5">
        <v>64944013569</v>
      </c>
      <c r="G146" s="5">
        <v>56599158078</v>
      </c>
      <c r="I146" s="5">
        <v>229786808994</v>
      </c>
      <c r="J146" s="5">
        <v>241589426996</v>
      </c>
      <c r="K146" s="5">
        <v>222652363665</v>
      </c>
      <c r="L146" s="5">
        <v>140953561139</v>
      </c>
      <c r="M146" s="5">
        <v>69038025807</v>
      </c>
      <c r="N146" s="5">
        <v>75322918073</v>
      </c>
      <c r="O146" s="5">
        <v>214931413912</v>
      </c>
      <c r="P146" s="5">
        <v>217165633187</v>
      </c>
      <c r="Q146" s="5">
        <v>224311826013</v>
      </c>
      <c r="R146" s="5">
        <v>224299179650</v>
      </c>
      <c r="S146" s="5">
        <v>226034018995</v>
      </c>
      <c r="T146" s="5">
        <v>247623517772</v>
      </c>
      <c r="U146" s="5">
        <v>255138156604</v>
      </c>
      <c r="V146" s="5">
        <v>250969325800</v>
      </c>
      <c r="W146" s="5">
        <v>241930658137</v>
      </c>
      <c r="X146" s="5">
        <v>198342744066</v>
      </c>
      <c r="Y146" s="5">
        <v>187434794186</v>
      </c>
      <c r="Z146" s="5">
        <v>163672100544</v>
      </c>
    </row>
    <row r="147" spans="2:26" ht="15.5" x14ac:dyDescent="0.35">
      <c r="C147" t="s">
        <v>321</v>
      </c>
      <c r="D147" s="5">
        <v>78627497</v>
      </c>
      <c r="E147" s="5">
        <v>44441469</v>
      </c>
      <c r="F147" s="5">
        <v>47212645</v>
      </c>
      <c r="G147" s="5">
        <v>25697378</v>
      </c>
      <c r="I147" s="5">
        <v>146603701</v>
      </c>
      <c r="J147" s="5">
        <v>243078604</v>
      </c>
      <c r="K147" s="5">
        <v>181505513</v>
      </c>
      <c r="L147" s="5">
        <v>57554615</v>
      </c>
      <c r="M147" s="5">
        <v>34552124</v>
      </c>
      <c r="N147" s="5">
        <v>372450936</v>
      </c>
      <c r="O147" s="5">
        <v>713590561</v>
      </c>
      <c r="P147" s="5">
        <v>974268432</v>
      </c>
      <c r="Q147" s="5">
        <v>1468745703</v>
      </c>
      <c r="R147" s="5">
        <v>2129129305</v>
      </c>
      <c r="S147" s="5">
        <v>2323575531</v>
      </c>
      <c r="T147" s="5">
        <v>6244432874</v>
      </c>
      <c r="U147" s="5">
        <v>813672707</v>
      </c>
      <c r="V147" s="5">
        <v>1524193806</v>
      </c>
      <c r="W147" s="5">
        <v>1675360770</v>
      </c>
      <c r="X147" s="5">
        <v>1038636729</v>
      </c>
      <c r="Y147" s="5">
        <v>1719158965</v>
      </c>
      <c r="Z147" s="5">
        <v>765828975</v>
      </c>
    </row>
    <row r="148" spans="2:26" ht="15.5" x14ac:dyDescent="0.35">
      <c r="C148" t="s">
        <v>320</v>
      </c>
      <c r="D148" s="5">
        <v>-12782026847</v>
      </c>
      <c r="E148" s="5">
        <v>20781320653</v>
      </c>
      <c r="F148" s="5">
        <v>-44274814021</v>
      </c>
      <c r="G148" s="5">
        <v>-16467832911</v>
      </c>
      <c r="I148" s="5">
        <v>-67257683583</v>
      </c>
      <c r="J148" s="5">
        <v>-62097388681</v>
      </c>
      <c r="K148" s="5">
        <v>-63505280802</v>
      </c>
      <c r="L148" s="5">
        <v>-31361697909</v>
      </c>
      <c r="M148" s="5">
        <v>-31695621062</v>
      </c>
      <c r="N148" s="5">
        <v>-50225236026</v>
      </c>
      <c r="O148" s="5">
        <v>-107682271982</v>
      </c>
      <c r="P148" s="5">
        <v>-104162452462</v>
      </c>
      <c r="Q148" s="5">
        <v>-103292937585</v>
      </c>
      <c r="R148" s="5">
        <v>-115351568801</v>
      </c>
      <c r="S148" s="5">
        <v>-106751299714</v>
      </c>
      <c r="T148" s="5">
        <v>-130817518396</v>
      </c>
      <c r="U148" s="5">
        <v>-119004861024</v>
      </c>
      <c r="V148" s="5">
        <v>-128162828932</v>
      </c>
      <c r="W148" s="5">
        <v>-110732965198</v>
      </c>
      <c r="X148" s="5">
        <v>-84639339825</v>
      </c>
      <c r="Y148" s="5">
        <v>-89074687026</v>
      </c>
      <c r="Z148" s="5">
        <v>-70390815038</v>
      </c>
    </row>
    <row r="149" spans="2:26" ht="15.5" x14ac:dyDescent="0.35">
      <c r="C149" t="s">
        <v>1448</v>
      </c>
      <c r="D149" s="5">
        <v>-24146497105</v>
      </c>
      <c r="E149" s="5">
        <v>-21358511853</v>
      </c>
      <c r="F149" s="5">
        <v>-14976423693</v>
      </c>
      <c r="G149" s="5">
        <v>-25611050151</v>
      </c>
      <c r="I149" s="5">
        <v>-86132367653</v>
      </c>
      <c r="J149" s="5">
        <v>-93366990404</v>
      </c>
      <c r="K149" s="5">
        <v>-72329396933</v>
      </c>
      <c r="L149" s="5">
        <v>-59910823548</v>
      </c>
      <c r="M149" s="5">
        <v>-40193418174</v>
      </c>
      <c r="N149" s="5">
        <v>-58996469534</v>
      </c>
      <c r="O149" s="5">
        <v>-82174110503</v>
      </c>
      <c r="P149" s="5">
        <v>-81483012199</v>
      </c>
      <c r="Q149" s="5">
        <v>-74251367470</v>
      </c>
      <c r="R149" s="5">
        <v>-73156931966</v>
      </c>
      <c r="S149" s="5">
        <v>-74086117379</v>
      </c>
      <c r="T149" s="5">
        <v>-70791862072</v>
      </c>
      <c r="U149" s="5">
        <v>-64287468400</v>
      </c>
      <c r="V149" s="5">
        <v>-52522701313</v>
      </c>
      <c r="W149" s="5">
        <v>-45935971173</v>
      </c>
      <c r="X149" s="5">
        <v>-42727962269</v>
      </c>
      <c r="Y149" s="5">
        <v>-41335796130</v>
      </c>
      <c r="Z149" s="5">
        <v>-35032980379</v>
      </c>
    </row>
    <row r="150" spans="2:26" ht="15.5" x14ac:dyDescent="0.35">
      <c r="C150" t="s">
        <v>842</v>
      </c>
      <c r="D150" s="5">
        <v>-169086908</v>
      </c>
      <c r="E150" s="5">
        <v>-730587428</v>
      </c>
      <c r="F150" s="5">
        <v>-848457221</v>
      </c>
      <c r="G150" s="5">
        <v>-947252695</v>
      </c>
      <c r="I150" s="5">
        <v>-3555577551</v>
      </c>
      <c r="J150" s="5">
        <v>-4992688635</v>
      </c>
      <c r="K150" s="5">
        <v>-6233174178</v>
      </c>
      <c r="L150" s="5">
        <v>-6106563885</v>
      </c>
      <c r="M150" s="5">
        <v>-5485337573</v>
      </c>
      <c r="N150" s="5">
        <v>-6847026185</v>
      </c>
      <c r="O150" s="5">
        <v>-9479638689</v>
      </c>
      <c r="P150" s="5">
        <v>-10104456579</v>
      </c>
      <c r="Q150" s="5">
        <v>-14904162822</v>
      </c>
      <c r="R150" s="5">
        <v>-17767232161</v>
      </c>
      <c r="S150" s="5">
        <v>-9047956453</v>
      </c>
      <c r="T150" s="5">
        <v>-11161585961</v>
      </c>
      <c r="U150" s="5">
        <v>-5068944763</v>
      </c>
      <c r="V150" s="5">
        <v>-6834554024</v>
      </c>
      <c r="W150" s="5">
        <v>-8669627796</v>
      </c>
      <c r="X150" s="5">
        <v>-9435542096</v>
      </c>
      <c r="Y150" s="5">
        <v>-10267224578</v>
      </c>
      <c r="Z150" s="5">
        <v>-6399374451</v>
      </c>
    </row>
    <row r="151" spans="2:26" ht="15.5" x14ac:dyDescent="0.35">
      <c r="C151" t="s">
        <v>609</v>
      </c>
    </row>
    <row r="152" spans="2:26" ht="15.5" x14ac:dyDescent="0.35">
      <c r="C152" t="s">
        <v>1449</v>
      </c>
      <c r="D152" s="5">
        <v>10786863281</v>
      </c>
      <c r="E152" s="5">
        <v>-39789133035</v>
      </c>
      <c r="F152" s="5">
        <v>14890254232</v>
      </c>
      <c r="G152" s="5">
        <v>8830041743</v>
      </c>
      <c r="I152" s="5">
        <v>-23093172108</v>
      </c>
      <c r="J152" s="5">
        <v>-61024040391</v>
      </c>
      <c r="K152" s="5">
        <v>-68355224454</v>
      </c>
      <c r="L152" s="5">
        <v>-34823172638</v>
      </c>
      <c r="M152" s="5">
        <v>-3060101448</v>
      </c>
      <c r="N152" s="5">
        <v>1386444773</v>
      </c>
      <c r="O152" s="5">
        <v>-7853047737</v>
      </c>
      <c r="P152" s="5">
        <v>-3902918714</v>
      </c>
      <c r="Q152" s="5">
        <v>-2622860597</v>
      </c>
      <c r="R152" s="5">
        <v>-5675613282</v>
      </c>
      <c r="S152" s="5">
        <v>-3924308790</v>
      </c>
      <c r="T152" s="5">
        <v>-9654554257</v>
      </c>
      <c r="U152" s="5">
        <v>-6173366309</v>
      </c>
      <c r="V152" s="5">
        <v>-13133433682</v>
      </c>
      <c r="W152" s="5">
        <v>-10835870187</v>
      </c>
      <c r="X152" s="5">
        <v>-6927090516</v>
      </c>
      <c r="Y152" s="5">
        <v>-6758459242</v>
      </c>
      <c r="Z152" s="5">
        <v>-3623814932</v>
      </c>
    </row>
    <row r="153" spans="2:26" ht="15.5" x14ac:dyDescent="0.35">
      <c r="C153" t="s">
        <v>1450</v>
      </c>
      <c r="N153" s="5">
        <v>11767079761</v>
      </c>
      <c r="O153" s="5">
        <v>2464687500</v>
      </c>
      <c r="P153" s="5">
        <v>1092150000</v>
      </c>
      <c r="Q153" s="5">
        <v>10688063675</v>
      </c>
    </row>
    <row r="154" spans="2:26" ht="15.5" x14ac:dyDescent="0.35">
      <c r="C154" t="s">
        <v>158</v>
      </c>
    </row>
    <row r="155" spans="2:26" ht="15.5" x14ac:dyDescent="0.35">
      <c r="C155" t="s">
        <v>159</v>
      </c>
      <c r="D155" s="5">
        <v>-21605510663</v>
      </c>
      <c r="E155" s="5">
        <v>-18962526441</v>
      </c>
      <c r="F155" s="5">
        <v>5218657627</v>
      </c>
      <c r="G155" s="5">
        <v>-13485721071</v>
      </c>
      <c r="I155" s="5">
        <v>-25294326717</v>
      </c>
      <c r="J155" s="5">
        <v>-19455098905</v>
      </c>
      <c r="K155" s="5">
        <v>-10784398830</v>
      </c>
      <c r="L155" s="5">
        <v>-3891644590</v>
      </c>
      <c r="M155" s="5">
        <v>11321168222</v>
      </c>
      <c r="N155" s="5">
        <v>-4272730948</v>
      </c>
      <c r="O155" s="5">
        <v>6061304255</v>
      </c>
      <c r="P155" s="5">
        <v>-49113697464</v>
      </c>
      <c r="Q155" s="5">
        <v>-30596583894</v>
      </c>
      <c r="R155" s="5">
        <v>71479885067</v>
      </c>
      <c r="S155" s="5">
        <v>-23507562663</v>
      </c>
      <c r="T155" s="5">
        <v>-29133363699</v>
      </c>
      <c r="U155" s="5">
        <v>35899980518</v>
      </c>
      <c r="V155" s="5">
        <v>-33374011793</v>
      </c>
      <c r="W155" s="5">
        <v>-27619632991</v>
      </c>
      <c r="X155" s="5">
        <v>-23888190034</v>
      </c>
      <c r="Y155" s="5">
        <v>-6610328295</v>
      </c>
      <c r="Z155" s="5">
        <v>6659702464</v>
      </c>
    </row>
    <row r="156" spans="2:26" ht="15.5" x14ac:dyDescent="0.35">
      <c r="C156" t="s">
        <v>160</v>
      </c>
      <c r="D156" s="5">
        <v>-950604837</v>
      </c>
      <c r="E156" s="5">
        <v>21750561419</v>
      </c>
      <c r="F156" s="5">
        <v>-19980433324</v>
      </c>
      <c r="G156" s="5">
        <v>-4285889058</v>
      </c>
      <c r="I156" s="5">
        <v>-3000417981</v>
      </c>
      <c r="J156" s="5">
        <v>-6710242868</v>
      </c>
      <c r="K156" s="5">
        <v>13976022834</v>
      </c>
      <c r="L156" s="5">
        <v>-5980123057</v>
      </c>
      <c r="M156" s="5">
        <v>999919656</v>
      </c>
      <c r="N156" s="5">
        <v>5827420936</v>
      </c>
      <c r="O156" s="5">
        <v>-8105560699</v>
      </c>
      <c r="P156" s="5">
        <v>-13645847334</v>
      </c>
      <c r="Q156" s="5">
        <v>-45978816</v>
      </c>
      <c r="R156" s="5">
        <v>-75902463025</v>
      </c>
      <c r="S156" s="5">
        <v>-69332542786</v>
      </c>
      <c r="T156" s="5">
        <v>-20331103569</v>
      </c>
      <c r="U156" s="5">
        <v>-40946135034</v>
      </c>
      <c r="V156" s="5">
        <v>-24868064162</v>
      </c>
      <c r="W156" s="5">
        <v>-15667000469</v>
      </c>
      <c r="X156" s="5">
        <v>-20836164540</v>
      </c>
      <c r="Y156" s="5">
        <v>-33610019296</v>
      </c>
      <c r="Z156" s="5">
        <v>-36317954080</v>
      </c>
    </row>
    <row r="157" spans="2:26" ht="15.5" x14ac:dyDescent="0.35">
      <c r="C157" t="s">
        <v>1451</v>
      </c>
      <c r="M157" s="5">
        <v>64144258</v>
      </c>
      <c r="N157" s="5">
        <v>282789320</v>
      </c>
      <c r="O157" s="5">
        <v>1024576328</v>
      </c>
      <c r="P157" s="5">
        <v>1351445197</v>
      </c>
      <c r="Q157" s="5">
        <v>3733929808</v>
      </c>
      <c r="R157" s="5">
        <v>14139546746</v>
      </c>
      <c r="S157" s="5">
        <v>12144200775</v>
      </c>
      <c r="T157" s="5">
        <v>21914219482</v>
      </c>
      <c r="U157" s="5">
        <v>15904602521</v>
      </c>
      <c r="V157" s="5">
        <v>13569161377</v>
      </c>
    </row>
    <row r="158" spans="2:26" ht="15.5" x14ac:dyDescent="0.35">
      <c r="C158" t="s">
        <v>1452</v>
      </c>
    </row>
    <row r="159" spans="2:26" ht="15.5" x14ac:dyDescent="0.35">
      <c r="C159" t="s">
        <v>1453</v>
      </c>
      <c r="K159" s="5">
        <v>-3327848606</v>
      </c>
      <c r="S159" s="5">
        <v>-4750000000</v>
      </c>
    </row>
    <row r="160" spans="2:26" ht="15.5" x14ac:dyDescent="0.35">
      <c r="C160" t="s">
        <v>1454</v>
      </c>
      <c r="N160" s="5">
        <v>4750000000</v>
      </c>
    </row>
    <row r="161" spans="3:26" ht="15.5" x14ac:dyDescent="0.35">
      <c r="C161" t="s">
        <v>597</v>
      </c>
      <c r="E161" s="5">
        <v>15856024311</v>
      </c>
      <c r="F161" s="5">
        <v>-15856024311</v>
      </c>
      <c r="J161" s="5">
        <v>-91466000</v>
      </c>
      <c r="K161" s="5">
        <v>-176777000</v>
      </c>
      <c r="R161" s="5">
        <v>-318749400</v>
      </c>
      <c r="S161" s="5">
        <v>-1750000000</v>
      </c>
    </row>
    <row r="162" spans="3:26" ht="15.5" x14ac:dyDescent="0.35">
      <c r="C162" t="s">
        <v>593</v>
      </c>
      <c r="E162" s="5">
        <v>8894955089</v>
      </c>
      <c r="F162" s="5">
        <v>-7502367127</v>
      </c>
      <c r="G162" s="5">
        <v>-1392587962</v>
      </c>
      <c r="P162" s="5">
        <v>-939754185</v>
      </c>
      <c r="S162" s="5">
        <v>-25000000000</v>
      </c>
    </row>
    <row r="163" spans="3:26" ht="15.5" x14ac:dyDescent="0.35">
      <c r="C163" t="s">
        <v>161</v>
      </c>
      <c r="D163" s="5">
        <v>-758409082</v>
      </c>
      <c r="E163" s="5">
        <v>-4022896198</v>
      </c>
      <c r="F163" s="5">
        <v>3377958114</v>
      </c>
      <c r="G163" s="5">
        <v>-2893301096</v>
      </c>
      <c r="I163" s="5">
        <v>-4022896198</v>
      </c>
      <c r="J163" s="5">
        <v>-8605025854</v>
      </c>
      <c r="K163" s="5">
        <v>-11639747333</v>
      </c>
      <c r="L163" s="5">
        <v>-5980123057</v>
      </c>
      <c r="M163" s="5">
        <v>-384236202</v>
      </c>
      <c r="N163" s="5">
        <v>-3086423384</v>
      </c>
      <c r="O163" s="5">
        <v>-8489027643</v>
      </c>
      <c r="P163" s="5">
        <v>-12640532336</v>
      </c>
      <c r="Q163" s="5">
        <v>-32881570197</v>
      </c>
      <c r="R163" s="5">
        <v>-75686633464</v>
      </c>
      <c r="S163" s="5">
        <v>-41208867059</v>
      </c>
      <c r="T163" s="5">
        <v>-20206347310</v>
      </c>
      <c r="U163" s="5">
        <v>-50244480238</v>
      </c>
      <c r="V163" s="5">
        <v>-26530099322</v>
      </c>
      <c r="W163" s="5">
        <v>-15176915468</v>
      </c>
      <c r="X163" s="5">
        <v>-24507139103</v>
      </c>
      <c r="Y163" s="5">
        <v>-39294158723</v>
      </c>
      <c r="Z163" s="5">
        <v>-35442471286</v>
      </c>
    </row>
    <row r="164" spans="3:26" ht="15.5" x14ac:dyDescent="0.35">
      <c r="C164" t="s">
        <v>162</v>
      </c>
      <c r="J164" s="5">
        <v>-251726179</v>
      </c>
      <c r="K164" s="5">
        <v>-829713699</v>
      </c>
    </row>
    <row r="165" spans="3:26" ht="15.5" x14ac:dyDescent="0.35">
      <c r="C165" t="s">
        <v>1278</v>
      </c>
      <c r="D165" s="5">
        <v>-192195755</v>
      </c>
      <c r="E165" s="5">
        <v>1017778217</v>
      </c>
      <c r="I165" s="5">
        <v>1017778217</v>
      </c>
      <c r="J165" s="5">
        <v>-1135024835</v>
      </c>
      <c r="K165" s="5">
        <v>-11890528</v>
      </c>
    </row>
    <row r="166" spans="3:26" ht="15.5" x14ac:dyDescent="0.35">
      <c r="C166" t="s">
        <v>1455</v>
      </c>
      <c r="W166" s="5">
        <v>-19683342945</v>
      </c>
      <c r="X166" s="5">
        <v>-6025637486</v>
      </c>
      <c r="Y166" s="5">
        <v>-11974497502</v>
      </c>
      <c r="Z166" s="5">
        <v>-11150051123</v>
      </c>
    </row>
    <row r="167" spans="3:26" ht="15.5" x14ac:dyDescent="0.35">
      <c r="C167" t="s">
        <v>1456</v>
      </c>
      <c r="W167" s="5">
        <v>18284987944</v>
      </c>
      <c r="X167" s="5">
        <v>7510195983</v>
      </c>
      <c r="Y167" s="5">
        <v>17484427974</v>
      </c>
      <c r="Z167" s="5">
        <v>10255433530</v>
      </c>
    </row>
    <row r="168" spans="3:26" ht="15.5" x14ac:dyDescent="0.35">
      <c r="C168" t="s">
        <v>1022</v>
      </c>
    </row>
    <row r="169" spans="3:26" ht="15.5" x14ac:dyDescent="0.35">
      <c r="C169" t="s">
        <v>630</v>
      </c>
    </row>
    <row r="170" spans="3:26" ht="15.5" x14ac:dyDescent="0.35">
      <c r="C170" t="s">
        <v>401</v>
      </c>
      <c r="N170" s="5">
        <v>275000000</v>
      </c>
      <c r="O170" s="5">
        <v>357500000</v>
      </c>
      <c r="P170" s="5">
        <v>330000000</v>
      </c>
      <c r="Q170" s="5">
        <v>385000000</v>
      </c>
      <c r="R170" s="5">
        <v>330000000</v>
      </c>
      <c r="S170" s="5">
        <v>412500000</v>
      </c>
      <c r="T170" s="5">
        <v>1100000000</v>
      </c>
      <c r="U170" s="5">
        <v>550000000</v>
      </c>
      <c r="V170" s="5">
        <v>550000000</v>
      </c>
      <c r="W170" s="5">
        <v>908270000</v>
      </c>
      <c r="X170" s="5">
        <v>2186416066</v>
      </c>
      <c r="Y170" s="5">
        <v>55044955</v>
      </c>
      <c r="Z170" s="5">
        <v>19134799</v>
      </c>
    </row>
    <row r="171" spans="3:26" ht="15.5" x14ac:dyDescent="0.35">
      <c r="C171" t="s">
        <v>329</v>
      </c>
      <c r="E171" s="5">
        <v>4700000</v>
      </c>
      <c r="I171" s="5">
        <v>4700000</v>
      </c>
      <c r="J171" s="5">
        <v>3373000000</v>
      </c>
      <c r="K171" s="5">
        <v>29962000000</v>
      </c>
      <c r="N171" s="5">
        <v>6000000</v>
      </c>
      <c r="O171" s="5">
        <v>72000000</v>
      </c>
      <c r="P171" s="5">
        <v>32250000</v>
      </c>
      <c r="Q171" s="5">
        <v>22045629587</v>
      </c>
      <c r="R171" s="5">
        <v>30000000</v>
      </c>
      <c r="S171" s="5">
        <v>326300000</v>
      </c>
      <c r="T171" s="5">
        <v>54000000</v>
      </c>
      <c r="V171" s="5">
        <v>2870038878</v>
      </c>
      <c r="Y171" s="5">
        <v>119164000</v>
      </c>
    </row>
    <row r="172" spans="3:26" ht="15.5" x14ac:dyDescent="0.35">
      <c r="C172" t="s">
        <v>590</v>
      </c>
      <c r="N172" s="5">
        <v>1600000000</v>
      </c>
      <c r="Q172" s="5">
        <v>8652610000</v>
      </c>
    </row>
    <row r="173" spans="3:26" ht="15.5" x14ac:dyDescent="0.35">
      <c r="C173" t="s">
        <v>1457</v>
      </c>
    </row>
    <row r="174" spans="3:26" ht="15.5" x14ac:dyDescent="0.35">
      <c r="C174" t="s">
        <v>504</v>
      </c>
      <c r="O174" s="5">
        <v>-1070609384</v>
      </c>
      <c r="P174" s="5">
        <v>-1779256010</v>
      </c>
      <c r="Q174" s="5">
        <v>-1981578014</v>
      </c>
      <c r="R174" s="5">
        <v>-14396626907</v>
      </c>
      <c r="S174" s="5">
        <v>-9506676502</v>
      </c>
      <c r="T174" s="5">
        <v>-23192975741</v>
      </c>
      <c r="U174" s="5">
        <v>-11567257317</v>
      </c>
      <c r="V174" s="5">
        <v>-15327165095</v>
      </c>
    </row>
    <row r="175" spans="3:26" ht="15.5" x14ac:dyDescent="0.35">
      <c r="C175" t="s">
        <v>1458</v>
      </c>
      <c r="M175" s="5">
        <v>1320011600</v>
      </c>
      <c r="N175" s="5">
        <v>2000055000</v>
      </c>
    </row>
    <row r="176" spans="3:26" ht="15.5" x14ac:dyDescent="0.35">
      <c r="C176" t="s">
        <v>1459</v>
      </c>
    </row>
    <row r="177" spans="3:26" ht="15.5" x14ac:dyDescent="0.35">
      <c r="C177" t="s">
        <v>487</v>
      </c>
      <c r="U177" s="5">
        <v>4411000000</v>
      </c>
    </row>
    <row r="178" spans="3:26" ht="15.5" x14ac:dyDescent="0.35">
      <c r="C178" t="s">
        <v>170</v>
      </c>
      <c r="D178" s="5">
        <v>-21605510663</v>
      </c>
      <c r="E178" s="5">
        <v>-18962526441</v>
      </c>
      <c r="F178" s="5">
        <v>5218657627</v>
      </c>
      <c r="G178" s="5">
        <v>-13485721071</v>
      </c>
      <c r="I178" s="5">
        <v>-25294326717</v>
      </c>
      <c r="J178" s="5">
        <v>-19455098905</v>
      </c>
      <c r="K178" s="5">
        <v>-10784398830</v>
      </c>
      <c r="L178" s="5">
        <v>-3891644590</v>
      </c>
      <c r="M178" s="5">
        <v>11321168222</v>
      </c>
      <c r="N178" s="5">
        <v>-4272730948</v>
      </c>
      <c r="O178" s="5">
        <v>6061304255</v>
      </c>
      <c r="P178" s="5">
        <v>-49113697464</v>
      </c>
      <c r="Q178" s="5">
        <v>-30596583894</v>
      </c>
      <c r="R178" s="5">
        <v>71479885067</v>
      </c>
      <c r="S178" s="5">
        <v>-23507562663</v>
      </c>
      <c r="T178" s="5">
        <v>-29133363699</v>
      </c>
      <c r="U178" s="5">
        <v>35899980518</v>
      </c>
      <c r="V178" s="5">
        <v>-33374011793</v>
      </c>
      <c r="W178" s="5">
        <v>-27619632991</v>
      </c>
      <c r="X178" s="5">
        <v>-23888190034</v>
      </c>
      <c r="Y178" s="5">
        <v>-6610328295</v>
      </c>
      <c r="Z178" s="5">
        <v>6659702464</v>
      </c>
    </row>
    <row r="179" spans="3:26" ht="15.5" x14ac:dyDescent="0.35">
      <c r="C179" t="s">
        <v>181</v>
      </c>
      <c r="N179" s="5">
        <v>-3250000000</v>
      </c>
      <c r="O179" s="5">
        <v>-38000000000</v>
      </c>
      <c r="P179" s="5">
        <v>-44000000000</v>
      </c>
      <c r="Q179" s="5">
        <v>-21600000000</v>
      </c>
      <c r="R179" s="5">
        <v>75350000000</v>
      </c>
      <c r="S179" s="5">
        <v>-17719671280</v>
      </c>
      <c r="T179" s="5">
        <v>-17700000000</v>
      </c>
      <c r="U179" s="5">
        <v>-31862738870</v>
      </c>
      <c r="V179" s="5">
        <v>-14800000000</v>
      </c>
      <c r="W179" s="5">
        <v>-13400000000</v>
      </c>
      <c r="X179" s="5">
        <v>-12350000000</v>
      </c>
      <c r="Y179" s="5">
        <v>-9994572703</v>
      </c>
      <c r="Z179" s="5">
        <v>-57816290000</v>
      </c>
    </row>
    <row r="180" spans="3:26" ht="15.5" x14ac:dyDescent="0.35">
      <c r="C180" t="s">
        <v>1460</v>
      </c>
      <c r="M180" s="5">
        <v>4900000000</v>
      </c>
    </row>
    <row r="181" spans="3:26" ht="15.5" x14ac:dyDescent="0.35">
      <c r="C181" t="s">
        <v>1461</v>
      </c>
      <c r="M181" s="5">
        <v>7871845954</v>
      </c>
    </row>
    <row r="182" spans="3:26" ht="15.5" x14ac:dyDescent="0.35">
      <c r="C182" t="s">
        <v>183</v>
      </c>
      <c r="D182" s="5">
        <v>-21765000000</v>
      </c>
      <c r="E182" s="5">
        <v>-5525000000</v>
      </c>
      <c r="F182" s="5">
        <v>-5525000000</v>
      </c>
      <c r="G182" s="5">
        <v>-5050000000</v>
      </c>
      <c r="I182" s="5">
        <v>-21150000000</v>
      </c>
      <c r="J182" s="5">
        <v>-18494573235</v>
      </c>
      <c r="K182" s="5">
        <v>-12045606056</v>
      </c>
      <c r="L182" s="5">
        <v>-2666666663</v>
      </c>
      <c r="M182" s="5">
        <v>-1050000000</v>
      </c>
      <c r="N182" s="5">
        <v>-3250000000</v>
      </c>
      <c r="O182" s="5">
        <v>-38000000000</v>
      </c>
      <c r="P182" s="5">
        <v>-44000000000</v>
      </c>
      <c r="Q182" s="5">
        <v>-21600000000</v>
      </c>
      <c r="R182" s="5">
        <v>75350000000</v>
      </c>
      <c r="S182" s="5">
        <v>-17719671280</v>
      </c>
      <c r="T182" s="5">
        <v>-17700000000</v>
      </c>
      <c r="U182" s="5">
        <v>-31862738870</v>
      </c>
      <c r="V182" s="5">
        <v>-14800000000</v>
      </c>
      <c r="W182" s="5">
        <v>-13400000000</v>
      </c>
      <c r="X182" s="5">
        <v>-12350000000</v>
      </c>
      <c r="Y182" s="5">
        <v>-9994572703</v>
      </c>
      <c r="Z182" s="5">
        <v>-57816290000</v>
      </c>
    </row>
    <row r="183" spans="3:26" ht="15.5" x14ac:dyDescent="0.35">
      <c r="C183" t="s">
        <v>178</v>
      </c>
    </row>
    <row r="184" spans="3:26" ht="15.5" x14ac:dyDescent="0.35">
      <c r="C184" t="s">
        <v>180</v>
      </c>
      <c r="M184" s="5">
        <v>12771845954</v>
      </c>
    </row>
    <row r="185" spans="3:26" ht="15.5" x14ac:dyDescent="0.35">
      <c r="C185" t="s">
        <v>1462</v>
      </c>
    </row>
    <row r="186" spans="3:26" ht="15.5" x14ac:dyDescent="0.35">
      <c r="C186" t="s">
        <v>184</v>
      </c>
      <c r="E186" s="5">
        <v>9599909000</v>
      </c>
      <c r="F186" s="5">
        <v>-9599909000</v>
      </c>
      <c r="O186" s="5">
        <v>-481238000</v>
      </c>
      <c r="P186" s="5">
        <v>-4697838255</v>
      </c>
      <c r="Q186" s="5">
        <v>-4208540466</v>
      </c>
      <c r="R186" s="5">
        <v>-4377548896</v>
      </c>
      <c r="S186" s="5">
        <v>-10787891383</v>
      </c>
      <c r="T186" s="5">
        <v>-11433363699</v>
      </c>
      <c r="U186" s="5">
        <v>-10037280612</v>
      </c>
      <c r="V186" s="5">
        <v>-18574011793</v>
      </c>
      <c r="W186" s="5">
        <v>-14219632991</v>
      </c>
      <c r="X186" s="5">
        <v>-11538190034</v>
      </c>
      <c r="Y186" s="5">
        <v>-6459328295</v>
      </c>
      <c r="Z186" s="5">
        <v>-5812746406</v>
      </c>
    </row>
    <row r="187" spans="3:26" ht="15.5" x14ac:dyDescent="0.35">
      <c r="C187" t="s">
        <v>1463</v>
      </c>
    </row>
    <row r="188" spans="3:26" ht="15.5" x14ac:dyDescent="0.35">
      <c r="C188" t="s">
        <v>719</v>
      </c>
      <c r="E188" s="5">
        <v>-7631000000</v>
      </c>
      <c r="F188" s="5">
        <v>7624500000</v>
      </c>
      <c r="G188" s="5">
        <v>-7624500000</v>
      </c>
      <c r="I188" s="5">
        <v>-7631000000</v>
      </c>
      <c r="J188" s="5">
        <v>-4782924000</v>
      </c>
    </row>
    <row r="189" spans="3:26" ht="15.5" x14ac:dyDescent="0.35">
      <c r="C189" t="s">
        <v>442</v>
      </c>
      <c r="E189" s="5">
        <v>-398906747</v>
      </c>
      <c r="I189" s="5">
        <v>-398906747</v>
      </c>
      <c r="J189" s="5">
        <v>-1595626992</v>
      </c>
    </row>
    <row r="190" spans="3:26" ht="15.5" x14ac:dyDescent="0.35">
      <c r="C190" t="s">
        <v>1464</v>
      </c>
      <c r="O190" s="5">
        <v>45000000000</v>
      </c>
      <c r="U190" s="5">
        <v>77800000000</v>
      </c>
      <c r="Y190" s="5">
        <v>9843572703</v>
      </c>
      <c r="Z190" s="5">
        <v>70288738870</v>
      </c>
    </row>
    <row r="191" spans="3:26" ht="15.5" x14ac:dyDescent="0.35">
      <c r="C191" t="s">
        <v>1465</v>
      </c>
      <c r="S191" s="5">
        <v>2000000000</v>
      </c>
    </row>
    <row r="192" spans="3:26" ht="15.5" x14ac:dyDescent="0.35">
      <c r="C192" t="s">
        <v>1466</v>
      </c>
    </row>
    <row r="193" spans="2:26" ht="15.5" x14ac:dyDescent="0.35">
      <c r="C193" t="s">
        <v>1467</v>
      </c>
      <c r="D193" s="5">
        <v>159489337</v>
      </c>
      <c r="E193" s="5">
        <v>-15007528694</v>
      </c>
      <c r="F193" s="5">
        <v>12719066627</v>
      </c>
      <c r="G193" s="5">
        <v>-811221071</v>
      </c>
      <c r="I193" s="5">
        <v>3885580030</v>
      </c>
      <c r="J193" s="5">
        <v>5418025322</v>
      </c>
      <c r="K193" s="5">
        <v>1261207226</v>
      </c>
    </row>
    <row r="194" spans="2:26" ht="15.5" x14ac:dyDescent="0.35">
      <c r="C194" t="s">
        <v>1468</v>
      </c>
      <c r="R194" s="5">
        <v>809000000</v>
      </c>
    </row>
    <row r="195" spans="2:26" ht="15.5" x14ac:dyDescent="0.35">
      <c r="C195" t="s">
        <v>358</v>
      </c>
      <c r="N195" s="5">
        <v>-80573581</v>
      </c>
      <c r="O195" s="5">
        <v>-457457745</v>
      </c>
      <c r="P195" s="5">
        <v>-415859209</v>
      </c>
      <c r="Q195" s="5">
        <v>-378043428</v>
      </c>
      <c r="R195" s="5">
        <v>-301566037</v>
      </c>
    </row>
    <row r="196" spans="2:26" ht="15.5" x14ac:dyDescent="0.35">
      <c r="C196" t="s">
        <v>185</v>
      </c>
      <c r="L196" s="5">
        <v>-1224977927</v>
      </c>
      <c r="M196" s="5">
        <v>-400677732</v>
      </c>
      <c r="N196" s="5">
        <v>-942157367</v>
      </c>
    </row>
    <row r="197" spans="2:26" ht="15.5" x14ac:dyDescent="0.35">
      <c r="C197" t="s">
        <v>1469</v>
      </c>
      <c r="Q197" s="5">
        <v>-4410000000</v>
      </c>
      <c r="S197" s="5">
        <v>3000000000</v>
      </c>
    </row>
    <row r="198" spans="2:26" ht="15.5" x14ac:dyDescent="0.35">
      <c r="C198" t="s">
        <v>187</v>
      </c>
      <c r="D198" s="5">
        <v>-8279695338</v>
      </c>
      <c r="E198" s="5">
        <v>25065137228</v>
      </c>
      <c r="F198" s="5">
        <v>5020009814</v>
      </c>
      <c r="G198" s="5">
        <v>4657151313</v>
      </c>
      <c r="I198" s="5">
        <v>21599867102</v>
      </c>
      <c r="J198" s="5">
        <v>-5813944284</v>
      </c>
      <c r="K198" s="5">
        <v>15602416815</v>
      </c>
      <c r="L198" s="5">
        <v>-1062909873</v>
      </c>
      <c r="M198" s="5">
        <v>959187552</v>
      </c>
      <c r="N198" s="5">
        <v>-25665148214</v>
      </c>
      <c r="O198" s="5">
        <v>8876366618</v>
      </c>
      <c r="P198" s="5">
        <v>-43180333133</v>
      </c>
      <c r="Q198" s="5">
        <v>10754744207</v>
      </c>
      <c r="R198" s="5">
        <v>10054384787</v>
      </c>
      <c r="S198" s="5">
        <v>-58292193259</v>
      </c>
      <c r="T198" s="5">
        <v>-18022037308</v>
      </c>
      <c r="U198" s="5">
        <v>56371034299</v>
      </c>
      <c r="V198" s="5">
        <v>-6402074300</v>
      </c>
      <c r="W198" s="5">
        <v>24144951093</v>
      </c>
      <c r="X198" s="5">
        <v>10927091515</v>
      </c>
      <c r="Y198" s="5">
        <v>1497438584</v>
      </c>
      <c r="Z198" s="5">
        <v>19332693103</v>
      </c>
    </row>
    <row r="199" spans="2:26" ht="15.5" x14ac:dyDescent="0.35">
      <c r="C199" t="s">
        <v>188</v>
      </c>
      <c r="D199" s="5">
        <v>47330769235</v>
      </c>
      <c r="G199" s="5">
        <v>-2048322811</v>
      </c>
      <c r="I199" s="5">
        <v>25730902133</v>
      </c>
      <c r="J199" s="5">
        <v>31544846417</v>
      </c>
      <c r="K199" s="5">
        <v>15942429602</v>
      </c>
      <c r="L199" s="5">
        <v>16967491323</v>
      </c>
      <c r="M199" s="5">
        <v>16008303771</v>
      </c>
      <c r="N199" s="5">
        <v>41673451985</v>
      </c>
      <c r="O199" s="5">
        <v>32797085367</v>
      </c>
      <c r="P199" s="5">
        <v>75977418500</v>
      </c>
      <c r="Q199" s="5">
        <v>65222674293</v>
      </c>
      <c r="R199" s="5">
        <v>55168289510</v>
      </c>
      <c r="S199" s="5">
        <v>113460482769</v>
      </c>
      <c r="T199" s="5">
        <v>131482520077</v>
      </c>
      <c r="U199" s="5">
        <v>75111485778</v>
      </c>
      <c r="V199" s="5">
        <v>81513560078</v>
      </c>
      <c r="W199" s="5">
        <v>57368608985</v>
      </c>
      <c r="X199" s="5">
        <v>46441517470</v>
      </c>
      <c r="Y199" s="5">
        <v>52843344475</v>
      </c>
      <c r="Z199" s="5">
        <v>33510651372</v>
      </c>
    </row>
    <row r="200" spans="2:26" ht="15.5" x14ac:dyDescent="0.35">
      <c r="C200" t="s">
        <v>189</v>
      </c>
      <c r="D200" s="5">
        <v>39051073897</v>
      </c>
      <c r="E200" s="5">
        <v>25065137228</v>
      </c>
      <c r="F200" s="5">
        <v>5020009814</v>
      </c>
      <c r="G200" s="5">
        <v>2608828502</v>
      </c>
      <c r="I200" s="5">
        <v>47330769235</v>
      </c>
      <c r="J200" s="5">
        <v>25730902133</v>
      </c>
      <c r="K200" s="5">
        <v>31544846417</v>
      </c>
      <c r="L200" s="5">
        <v>15904581450</v>
      </c>
      <c r="M200" s="5">
        <v>16967491323</v>
      </c>
      <c r="N200" s="5">
        <v>16008303771</v>
      </c>
      <c r="O200" s="5">
        <v>41673451985</v>
      </c>
      <c r="P200" s="5">
        <v>32797085367</v>
      </c>
      <c r="Q200" s="5">
        <v>75977418500</v>
      </c>
      <c r="R200" s="5">
        <v>65222674297</v>
      </c>
      <c r="S200" s="5">
        <v>55168289510</v>
      </c>
      <c r="T200" s="5">
        <v>113460482769</v>
      </c>
      <c r="U200" s="5">
        <v>131482520077</v>
      </c>
      <c r="V200" s="5">
        <v>75111485778</v>
      </c>
      <c r="W200" s="5">
        <v>81513560078</v>
      </c>
      <c r="X200" s="5">
        <v>57368608985</v>
      </c>
      <c r="Y200" s="5">
        <v>54340783059</v>
      </c>
      <c r="Z200" s="5">
        <v>52843344475</v>
      </c>
    </row>
    <row r="202" spans="2:26" ht="15.5" x14ac:dyDescent="0.35">
      <c r="B202" t="s">
        <v>190</v>
      </c>
      <c r="C202" t="s">
        <v>11</v>
      </c>
      <c r="D202" s="5">
        <v>800000000</v>
      </c>
      <c r="E202" s="5">
        <v>800000000</v>
      </c>
      <c r="F202" s="5">
        <v>800000000</v>
      </c>
      <c r="G202" s="5">
        <v>800000000</v>
      </c>
      <c r="I202" s="5">
        <v>800000000</v>
      </c>
      <c r="J202" s="5">
        <v>800000000</v>
      </c>
      <c r="K202" s="5">
        <v>800000000</v>
      </c>
      <c r="L202" s="5">
        <v>800000000</v>
      </c>
      <c r="M202" s="5">
        <v>800000000</v>
      </c>
      <c r="N202" s="5">
        <v>800000000</v>
      </c>
      <c r="O202" s="5">
        <v>800000000</v>
      </c>
      <c r="P202" s="5">
        <v>800000000</v>
      </c>
      <c r="Q202" s="5">
        <v>800000000</v>
      </c>
      <c r="R202" s="5">
        <v>800000000</v>
      </c>
      <c r="S202" s="5">
        <v>800000000</v>
      </c>
      <c r="T202" s="5">
        <v>800000000</v>
      </c>
      <c r="U202" s="5">
        <v>800000000</v>
      </c>
      <c r="V202" s="5">
        <v>780000000</v>
      </c>
      <c r="W202" s="5">
        <v>130000000</v>
      </c>
      <c r="X202" s="5">
        <v>130000000</v>
      </c>
      <c r="Y202" s="5">
        <v>130000000</v>
      </c>
      <c r="Z202" s="5">
        <v>130000000</v>
      </c>
    </row>
    <row r="203" spans="2:26" ht="15.5" x14ac:dyDescent="0.35">
      <c r="C203" t="s">
        <v>191</v>
      </c>
      <c r="D203" s="6">
        <v>-10.130000000000001</v>
      </c>
      <c r="E203" s="6">
        <v>-10.19</v>
      </c>
      <c r="F203" s="6">
        <v>2.71</v>
      </c>
      <c r="G203" s="6">
        <v>1.8</v>
      </c>
    </row>
    <row r="204" spans="2:26" ht="15.5" x14ac:dyDescent="0.35">
      <c r="C204" t="s">
        <v>192</v>
      </c>
      <c r="D204" s="6">
        <v>-65.650000000000006</v>
      </c>
      <c r="E204" s="6">
        <v>-72.62</v>
      </c>
      <c r="F204" s="6">
        <v>348.71</v>
      </c>
      <c r="G204" s="6">
        <v>483.33</v>
      </c>
    </row>
    <row r="205" spans="2:26" ht="15.5" x14ac:dyDescent="0.35">
      <c r="C205" t="s">
        <v>59</v>
      </c>
      <c r="D205" s="6">
        <v>12.75</v>
      </c>
      <c r="E205" s="6">
        <v>9.82</v>
      </c>
      <c r="F205" s="6">
        <v>11.3</v>
      </c>
      <c r="G205" s="6">
        <v>12.63</v>
      </c>
    </row>
    <row r="206" spans="2:26" ht="15.5" x14ac:dyDescent="0.35">
      <c r="C206" t="s">
        <v>193</v>
      </c>
      <c r="D206" s="5">
        <v>3960000000</v>
      </c>
      <c r="E206" s="5">
        <v>10700000000</v>
      </c>
      <c r="F206" s="5">
        <v>25210000000</v>
      </c>
      <c r="G206" s="5">
        <v>17780000000</v>
      </c>
    </row>
    <row r="207" spans="2:26" ht="15.5" x14ac:dyDescent="0.35">
      <c r="C207" t="s">
        <v>194</v>
      </c>
      <c r="D207" s="6">
        <v>-2.1400000000000002E-2</v>
      </c>
      <c r="E207" s="6">
        <v>-2.12E-2</v>
      </c>
      <c r="F207" s="6">
        <v>6.0000000000000001E-3</v>
      </c>
      <c r="G207" s="6">
        <v>4.0999999999999995E-3</v>
      </c>
    </row>
    <row r="208" spans="2:26" ht="15.5" x14ac:dyDescent="0.35">
      <c r="C208" t="s">
        <v>195</v>
      </c>
      <c r="D208" s="6">
        <v>-7.4200000000000002E-2</v>
      </c>
      <c r="E208" s="6">
        <v>-6.9099999999999995E-2</v>
      </c>
      <c r="F208" s="6">
        <v>1.6899999999999998E-2</v>
      </c>
      <c r="G208" s="6">
        <v>1.1399999999999999E-2</v>
      </c>
    </row>
    <row r="209" spans="3:7" ht="15.5" x14ac:dyDescent="0.35">
      <c r="C209" t="s">
        <v>196</v>
      </c>
      <c r="D209" s="6">
        <v>3.5999999999999999E-3</v>
      </c>
      <c r="E209" s="6">
        <v>2.9900000000000003E-2</v>
      </c>
      <c r="F209" s="6">
        <v>9.0800000000000006E-2</v>
      </c>
      <c r="G209" s="6">
        <v>5.8700000000000002E-2</v>
      </c>
    </row>
    <row r="210" spans="3:7" ht="15.5" x14ac:dyDescent="0.35">
      <c r="C210" t="s">
        <v>197</v>
      </c>
      <c r="D210" s="6">
        <v>4.75</v>
      </c>
      <c r="E210" s="6">
        <v>9.64</v>
      </c>
      <c r="F210" s="6">
        <v>25.72</v>
      </c>
      <c r="G210" s="6">
        <v>15.18</v>
      </c>
    </row>
    <row r="211" spans="3:7" ht="15.5" x14ac:dyDescent="0.35">
      <c r="C211" t="s">
        <v>198</v>
      </c>
      <c r="D211" s="5">
        <v>183000000000</v>
      </c>
      <c r="E211" s="5">
        <v>192000000000</v>
      </c>
      <c r="F211" s="5">
        <v>204000000000</v>
      </c>
      <c r="G211" s="5">
        <v>195000000000</v>
      </c>
    </row>
    <row r="212" spans="3:7" ht="15.5" x14ac:dyDescent="0.35">
      <c r="C212" t="s">
        <v>199</v>
      </c>
      <c r="D212" s="6">
        <v>4.88</v>
      </c>
      <c r="E212" s="6">
        <v>5.0199999999999996</v>
      </c>
      <c r="F212" s="6">
        <v>5.91</v>
      </c>
      <c r="G212" s="6">
        <v>5.52</v>
      </c>
    </row>
    <row r="213" spans="3:7" ht="15.5" x14ac:dyDescent="0.35">
      <c r="C213" t="s">
        <v>200</v>
      </c>
      <c r="D213" s="6">
        <v>136.4</v>
      </c>
      <c r="E213" s="6">
        <v>147.41</v>
      </c>
      <c r="F213" s="6">
        <v>159.96</v>
      </c>
      <c r="G213" s="6">
        <v>157.62</v>
      </c>
    </row>
    <row r="214" spans="3:7" ht="15.5" x14ac:dyDescent="0.35">
      <c r="C214" t="s">
        <v>201</v>
      </c>
      <c r="D214" s="6">
        <v>4.88</v>
      </c>
      <c r="E214" s="6">
        <v>5.0199999999999996</v>
      </c>
      <c r="F214" s="6">
        <v>5.91</v>
      </c>
      <c r="G214" s="6">
        <v>5.52</v>
      </c>
    </row>
    <row r="215" spans="3:7" ht="15.5" x14ac:dyDescent="0.35">
      <c r="C215" t="s">
        <v>202</v>
      </c>
      <c r="D215" s="6">
        <v>136.4</v>
      </c>
      <c r="E215" s="6">
        <v>147.41</v>
      </c>
      <c r="F215" s="6">
        <v>159.96</v>
      </c>
      <c r="G215" s="6">
        <v>157.62</v>
      </c>
    </row>
    <row r="216" spans="3:7" ht="15.5" x14ac:dyDescent="0.35">
      <c r="C216" t="s">
        <v>203</v>
      </c>
      <c r="D216" s="5">
        <v>12000000000</v>
      </c>
      <c r="E216" s="5">
        <v>29000000000</v>
      </c>
      <c r="F216" s="5">
        <v>29000000000</v>
      </c>
      <c r="G216" s="5">
        <v>28000000000</v>
      </c>
    </row>
    <row r="217" spans="3:7" ht="15.5" x14ac:dyDescent="0.35">
      <c r="C217" t="s">
        <v>204</v>
      </c>
      <c r="E217" s="5">
        <v>4000000000</v>
      </c>
      <c r="F217" s="5">
        <v>10000000000</v>
      </c>
      <c r="G217" s="5">
        <v>16000000000</v>
      </c>
    </row>
    <row r="218" spans="3:7" ht="15.5" x14ac:dyDescent="0.35">
      <c r="C218" t="s">
        <v>205</v>
      </c>
      <c r="D218" s="5">
        <v>109000000000</v>
      </c>
      <c r="E218" s="5">
        <v>118000000000</v>
      </c>
      <c r="F218" s="5">
        <v>128000000000</v>
      </c>
      <c r="G218" s="5">
        <v>126000000000</v>
      </c>
    </row>
    <row r="219" spans="3:7" ht="15.5" x14ac:dyDescent="0.35">
      <c r="C219" t="s">
        <v>23</v>
      </c>
      <c r="D219" s="5">
        <v>12000000000</v>
      </c>
      <c r="E219" s="5">
        <v>33000000000</v>
      </c>
      <c r="F219" s="5">
        <v>39000000000</v>
      </c>
      <c r="G219" s="5">
        <v>45000000000</v>
      </c>
    </row>
    <row r="220" spans="3:7" ht="15.5" x14ac:dyDescent="0.35">
      <c r="C220" t="s">
        <v>20</v>
      </c>
      <c r="D220" s="5">
        <v>-27000000000</v>
      </c>
      <c r="E220" s="5">
        <v>-14000000000</v>
      </c>
      <c r="F220" s="5">
        <v>17000000000</v>
      </c>
      <c r="G220" s="5">
        <v>27000000000</v>
      </c>
    </row>
    <row r="221" spans="3:7" ht="15.5" x14ac:dyDescent="0.35">
      <c r="C221" t="s">
        <v>206</v>
      </c>
      <c r="D221" s="5">
        <v>-83000000000</v>
      </c>
      <c r="E221" s="5">
        <v>-68000000000</v>
      </c>
      <c r="F221" s="5">
        <v>-59000000000</v>
      </c>
      <c r="G221" s="5">
        <v>-54000000000</v>
      </c>
    </row>
    <row r="222" spans="3:7" ht="15.5" x14ac:dyDescent="0.35">
      <c r="C222" t="s">
        <v>207</v>
      </c>
      <c r="D222" s="5">
        <v>14000000000</v>
      </c>
      <c r="E222" s="5">
        <v>22000000000</v>
      </c>
      <c r="F222" s="5">
        <v>20000000000</v>
      </c>
      <c r="G222" s="5">
        <v>22000000000</v>
      </c>
    </row>
    <row r="223" spans="3:7" ht="15.5" x14ac:dyDescent="0.35">
      <c r="C223" t="s">
        <v>208</v>
      </c>
      <c r="D223" s="5">
        <v>-1000000000</v>
      </c>
      <c r="E223" s="5">
        <v>21000000000</v>
      </c>
      <c r="F223" s="5">
        <v>-20000000000</v>
      </c>
      <c r="G223" s="5">
        <v>-4000000000</v>
      </c>
    </row>
    <row r="224" spans="3:7" ht="15.5" x14ac:dyDescent="0.35">
      <c r="C224" t="s">
        <v>12</v>
      </c>
      <c r="D224" s="5">
        <v>14000000000</v>
      </c>
      <c r="E224" s="5">
        <v>43000000000</v>
      </c>
      <c r="F224" s="5">
        <v>0</v>
      </c>
      <c r="G224" s="5">
        <v>18000000000</v>
      </c>
    </row>
    <row r="225" spans="3:26" ht="15.5" x14ac:dyDescent="0.35">
      <c r="C225" t="s">
        <v>15</v>
      </c>
      <c r="D225" s="6">
        <v>16.940000000000001</v>
      </c>
      <c r="E225" s="6">
        <v>53.9</v>
      </c>
      <c r="F225" s="6">
        <v>-0.25</v>
      </c>
      <c r="G225" s="6">
        <v>22.74</v>
      </c>
    </row>
    <row r="226" spans="3:26" ht="15.5" x14ac:dyDescent="0.35">
      <c r="C226" t="s">
        <v>44</v>
      </c>
      <c r="I226" s="6">
        <v>-12.58</v>
      </c>
      <c r="J226" s="6">
        <v>5.03</v>
      </c>
      <c r="K226" s="6">
        <v>15.42</v>
      </c>
      <c r="L226" s="6">
        <v>-12.55</v>
      </c>
      <c r="M226" s="6">
        <v>-37.229999999999997</v>
      </c>
      <c r="N226" s="6">
        <v>-50.92</v>
      </c>
      <c r="O226" s="6">
        <v>-20.98</v>
      </c>
      <c r="P226" s="6">
        <v>-14.51</v>
      </c>
      <c r="Q226" s="6">
        <v>21.58</v>
      </c>
      <c r="R226" s="6">
        <v>-2.9</v>
      </c>
      <c r="S226" s="6">
        <v>10.47</v>
      </c>
      <c r="T226" s="6">
        <v>25.2</v>
      </c>
      <c r="U226" s="6">
        <v>44.56</v>
      </c>
      <c r="V226" s="6">
        <v>42.06</v>
      </c>
      <c r="W226" s="6">
        <v>259.8</v>
      </c>
      <c r="X226" s="6">
        <v>311.67</v>
      </c>
      <c r="Y226" s="6">
        <v>332.81</v>
      </c>
      <c r="Z226" s="6">
        <v>206.78</v>
      </c>
    </row>
    <row r="227" spans="3:26" ht="15.5" x14ac:dyDescent="0.35">
      <c r="C227" t="s">
        <v>58</v>
      </c>
      <c r="I227" s="6">
        <v>-58.82</v>
      </c>
      <c r="J227" s="6">
        <v>137.18</v>
      </c>
      <c r="K227" s="6">
        <v>27.89</v>
      </c>
      <c r="L227" s="6">
        <v>-33.31</v>
      </c>
      <c r="M227" s="6">
        <v>-17.86</v>
      </c>
      <c r="N227" s="6">
        <v>-21.01</v>
      </c>
      <c r="O227" s="6">
        <v>-15.82</v>
      </c>
      <c r="P227" s="6">
        <v>-45.49</v>
      </c>
      <c r="Q227" s="6">
        <v>57.92</v>
      </c>
      <c r="R227" s="6">
        <v>-310.33999999999997</v>
      </c>
      <c r="S227" s="6">
        <v>39.06</v>
      </c>
      <c r="T227" s="6">
        <v>21.63</v>
      </c>
      <c r="U227" s="6">
        <v>13.02</v>
      </c>
      <c r="V227" s="6">
        <v>11.84</v>
      </c>
      <c r="W227" s="6">
        <v>7.43</v>
      </c>
      <c r="X227" s="6">
        <v>4.25</v>
      </c>
      <c r="Y227" s="6">
        <v>2.27</v>
      </c>
      <c r="Z227" s="6">
        <v>2.95</v>
      </c>
    </row>
    <row r="228" spans="3:26" ht="15.5" x14ac:dyDescent="0.35">
      <c r="C228" t="s">
        <v>61</v>
      </c>
      <c r="I228" s="6">
        <v>2.6</v>
      </c>
      <c r="J228" s="6">
        <v>2.2799999999999998</v>
      </c>
      <c r="K228" s="6">
        <v>1.55</v>
      </c>
      <c r="L228" s="6">
        <v>2.3199999999999998</v>
      </c>
      <c r="M228" s="6">
        <v>7.68</v>
      </c>
      <c r="N228" s="6">
        <v>11.16</v>
      </c>
      <c r="O228" s="6">
        <v>1.23</v>
      </c>
      <c r="P228" s="6">
        <v>2.41</v>
      </c>
      <c r="Q228" s="6">
        <v>4.45</v>
      </c>
      <c r="R228" s="6">
        <v>3.19</v>
      </c>
      <c r="S228" s="6">
        <v>1.44</v>
      </c>
      <c r="T228" s="6">
        <v>1.77</v>
      </c>
      <c r="U228" s="6">
        <v>1.78</v>
      </c>
      <c r="V228" s="6">
        <v>1.55</v>
      </c>
      <c r="W228" s="6">
        <v>1.05</v>
      </c>
      <c r="X228" s="6">
        <v>0.84</v>
      </c>
      <c r="Y228" s="6">
        <v>0.52</v>
      </c>
      <c r="Z228" s="6">
        <v>0.5</v>
      </c>
    </row>
    <row r="229" spans="3:26" ht="15.5" x14ac:dyDescent="0.35">
      <c r="C229" t="s">
        <v>209</v>
      </c>
      <c r="I229" s="5">
        <v>64030000000</v>
      </c>
      <c r="J229" s="5">
        <v>76300000000</v>
      </c>
      <c r="K229" s="5">
        <v>79560000000</v>
      </c>
      <c r="L229" s="5">
        <v>46770000000</v>
      </c>
      <c r="M229" s="5">
        <v>12440000000</v>
      </c>
      <c r="N229" s="5">
        <v>-8230000000</v>
      </c>
      <c r="O229" s="5">
        <v>61670000000</v>
      </c>
      <c r="P229" s="5">
        <v>71150000000</v>
      </c>
    </row>
    <row r="230" spans="3:26" ht="15.5" x14ac:dyDescent="0.35">
      <c r="C230" t="s">
        <v>210</v>
      </c>
      <c r="I230" s="6">
        <v>-2.6200000000000001E-2</v>
      </c>
      <c r="J230" s="6">
        <v>1.11E-2</v>
      </c>
      <c r="K230" s="6">
        <v>3.3399999999999999E-2</v>
      </c>
      <c r="L230" s="6">
        <v>-2.69E-2</v>
      </c>
      <c r="M230" s="6">
        <v>-7.7600000000000002E-2</v>
      </c>
      <c r="N230" s="6">
        <v>-0.10060000000000001</v>
      </c>
      <c r="O230" s="6">
        <v>-3.6299999999999999E-2</v>
      </c>
      <c r="P230" s="6">
        <v>-2.53E-2</v>
      </c>
      <c r="Q230" s="6">
        <v>3.39E-2</v>
      </c>
      <c r="R230" s="6">
        <v>-4.5999999999999999E-3</v>
      </c>
      <c r="S230" s="6">
        <v>1.9299999999999998E-2</v>
      </c>
      <c r="T230" s="6">
        <v>4.6399999999999997E-2</v>
      </c>
      <c r="U230" s="6">
        <v>7.9699999999999993E-2</v>
      </c>
      <c r="V230" s="6">
        <v>9.2600000000000002E-2</v>
      </c>
      <c r="W230" s="6">
        <v>9.7100000000000006E-2</v>
      </c>
      <c r="X230" s="6">
        <v>0.1258</v>
      </c>
      <c r="Y230" s="6">
        <v>0.14859999999999998</v>
      </c>
      <c r="Z230" s="6">
        <v>0.1051</v>
      </c>
    </row>
    <row r="231" spans="3:26" ht="15.5" x14ac:dyDescent="0.35">
      <c r="C231" t="s">
        <v>211</v>
      </c>
      <c r="I231" s="6">
        <v>-8.5299999999999987E-2</v>
      </c>
      <c r="J231" s="6">
        <v>3.0699999999999998E-2</v>
      </c>
      <c r="K231" s="6">
        <v>9.5299999999999996E-2</v>
      </c>
      <c r="L231" s="6">
        <v>-8.4900000000000003E-2</v>
      </c>
      <c r="M231" s="6">
        <v>-0.23440000000000003</v>
      </c>
      <c r="N231" s="6">
        <v>-0.27949999999999997</v>
      </c>
      <c r="O231" s="6">
        <v>-9.01E-2</v>
      </c>
      <c r="P231" s="6">
        <v>-5.5999999999999994E-2</v>
      </c>
      <c r="Q231" s="6">
        <v>8.0299999999999996E-2</v>
      </c>
      <c r="R231" s="6">
        <v>-1.15E-2</v>
      </c>
      <c r="S231" s="6">
        <v>4.0300000000000002E-2</v>
      </c>
      <c r="T231" s="6">
        <v>9.1899999999999996E-2</v>
      </c>
      <c r="U231" s="6">
        <v>0.17190000000000003</v>
      </c>
      <c r="V231" s="6">
        <v>0.1837</v>
      </c>
      <c r="W231" s="6">
        <v>0.2094</v>
      </c>
      <c r="X231" s="6">
        <v>0.29949999999999999</v>
      </c>
      <c r="Y231" s="6">
        <v>0.37549999999999994</v>
      </c>
      <c r="Z231" s="6">
        <v>0.32200000000000001</v>
      </c>
    </row>
    <row r="232" spans="3:26" ht="15.5" x14ac:dyDescent="0.35">
      <c r="C232" t="s">
        <v>212</v>
      </c>
      <c r="I232" s="6">
        <v>0.20230000000000001</v>
      </c>
      <c r="J232" s="6">
        <v>0.22949999999999998</v>
      </c>
      <c r="K232" s="6">
        <v>0.23300000000000001</v>
      </c>
      <c r="L232" s="6">
        <v>0.1065</v>
      </c>
      <c r="M232" s="6">
        <v>-1.9099999999999999E-2</v>
      </c>
      <c r="N232" s="6">
        <v>-7.5700000000000003E-2</v>
      </c>
      <c r="O232" s="6">
        <v>0.1116</v>
      </c>
      <c r="P232" s="6">
        <v>0.12390000000000001</v>
      </c>
      <c r="Q232" s="6">
        <v>0.1474</v>
      </c>
      <c r="R232" s="6">
        <v>0.15890000000000001</v>
      </c>
      <c r="S232" s="6">
        <v>0.1865</v>
      </c>
      <c r="T232" s="6">
        <v>0.23430000000000001</v>
      </c>
      <c r="U232" s="6">
        <v>0.31850000000000001</v>
      </c>
      <c r="V232" s="6">
        <v>0.37159999999999999</v>
      </c>
      <c r="W232" s="6">
        <v>0.38569999999999999</v>
      </c>
      <c r="X232" s="6">
        <v>0.37920000000000004</v>
      </c>
      <c r="Y232" s="6">
        <v>0.43479999999999996</v>
      </c>
      <c r="Z232" s="6">
        <v>0.73909999999999998</v>
      </c>
    </row>
    <row r="233" spans="3:26" ht="15.5" x14ac:dyDescent="0.35">
      <c r="C233" t="s">
        <v>213</v>
      </c>
      <c r="I233" s="6">
        <v>14.12</v>
      </c>
      <c r="J233" s="6">
        <v>12.61</v>
      </c>
      <c r="K233" s="6">
        <v>10.6</v>
      </c>
      <c r="L233" s="6">
        <v>4.97</v>
      </c>
      <c r="M233" s="6">
        <v>-0.91</v>
      </c>
      <c r="N233" s="6">
        <v>-3.56</v>
      </c>
      <c r="O233" s="6">
        <v>4.59</v>
      </c>
      <c r="P233" s="6">
        <v>5.07</v>
      </c>
      <c r="Q233" s="6">
        <v>4.37</v>
      </c>
      <c r="R233" s="6">
        <v>3.93</v>
      </c>
      <c r="S233" s="6">
        <v>7.78</v>
      </c>
      <c r="T233" s="6">
        <v>7.94</v>
      </c>
      <c r="U233" s="6">
        <v>21.03</v>
      </c>
      <c r="V233" s="6">
        <v>15.56</v>
      </c>
      <c r="W233" s="6">
        <v>11.95</v>
      </c>
      <c r="X233" s="6">
        <v>12.33</v>
      </c>
      <c r="Y233" s="6">
        <v>9.4700000000000006</v>
      </c>
      <c r="Z233" s="6">
        <v>11.23</v>
      </c>
    </row>
    <row r="234" spans="3:26" ht="15.5" x14ac:dyDescent="0.35">
      <c r="C234" t="s">
        <v>55</v>
      </c>
      <c r="I234" s="6">
        <v>5.0199999999999996</v>
      </c>
      <c r="J234" s="6">
        <v>4.21</v>
      </c>
      <c r="K234" s="6">
        <v>2.66</v>
      </c>
      <c r="L234" s="6">
        <v>2.83</v>
      </c>
      <c r="M234" s="6">
        <v>4.1900000000000004</v>
      </c>
      <c r="N234" s="6">
        <v>5.87</v>
      </c>
      <c r="O234" s="6">
        <v>1.43</v>
      </c>
      <c r="P234" s="6">
        <v>2.5499999999999998</v>
      </c>
      <c r="Q234" s="6">
        <v>4.6500000000000004</v>
      </c>
      <c r="R234" s="6">
        <v>3.58</v>
      </c>
      <c r="S234" s="6">
        <v>1.58</v>
      </c>
      <c r="T234" s="6">
        <v>1.99</v>
      </c>
      <c r="U234" s="6">
        <v>2.2400000000000002</v>
      </c>
      <c r="V234" s="6">
        <v>2.17</v>
      </c>
      <c r="W234" s="6">
        <v>1.56</v>
      </c>
      <c r="X234" s="6">
        <v>1.27</v>
      </c>
      <c r="Y234" s="6">
        <v>0.85</v>
      </c>
      <c r="Z234" s="6">
        <v>0.95</v>
      </c>
    </row>
    <row r="235" spans="3:26" ht="15.5" x14ac:dyDescent="0.35">
      <c r="C235" t="s">
        <v>52</v>
      </c>
      <c r="I235" s="6">
        <v>147.41</v>
      </c>
      <c r="J235" s="6">
        <v>163.97</v>
      </c>
      <c r="K235" s="6">
        <v>161.9</v>
      </c>
      <c r="L235" s="6">
        <v>147.93</v>
      </c>
      <c r="M235" s="6">
        <v>158.80000000000001</v>
      </c>
      <c r="N235" s="6">
        <v>182.21</v>
      </c>
      <c r="O235" s="6">
        <v>232.79</v>
      </c>
      <c r="P235" s="6">
        <v>259.10000000000002</v>
      </c>
      <c r="Q235" s="6">
        <v>268.95</v>
      </c>
      <c r="R235" s="6">
        <v>251.69</v>
      </c>
      <c r="S235" s="6">
        <v>259.64</v>
      </c>
      <c r="T235" s="6">
        <v>274.36</v>
      </c>
      <c r="U235" s="6">
        <v>259.16000000000003</v>
      </c>
      <c r="V235" s="6">
        <v>228.97</v>
      </c>
      <c r="W235" s="6">
        <v>1240.42</v>
      </c>
      <c r="X235" s="6">
        <v>1040.6199999999999</v>
      </c>
      <c r="Y235" s="6">
        <v>886.28</v>
      </c>
      <c r="Z235" s="6">
        <v>642.1</v>
      </c>
    </row>
    <row r="236" spans="3:26" ht="15.5" x14ac:dyDescent="0.35">
      <c r="C236" t="s">
        <v>214</v>
      </c>
      <c r="I236" s="6">
        <v>5.0199999999999996</v>
      </c>
      <c r="J236" s="6">
        <v>4.21</v>
      </c>
      <c r="K236" s="6">
        <v>2.66</v>
      </c>
      <c r="L236" s="6">
        <v>2.83</v>
      </c>
      <c r="M236" s="6">
        <v>4.1900000000000004</v>
      </c>
      <c r="N236" s="6">
        <v>5.87</v>
      </c>
      <c r="O236" s="6">
        <v>1.43</v>
      </c>
      <c r="P236" s="6">
        <v>2.5499999999999998</v>
      </c>
      <c r="Q236" s="6">
        <v>4.6500000000000004</v>
      </c>
      <c r="R236" s="6">
        <v>3.58</v>
      </c>
      <c r="S236" s="6">
        <v>1.58</v>
      </c>
      <c r="T236" s="6">
        <v>1.99</v>
      </c>
      <c r="U236" s="6">
        <v>2.2400000000000002</v>
      </c>
      <c r="V236" s="6">
        <v>2.17</v>
      </c>
      <c r="W236" s="6">
        <v>1.56</v>
      </c>
      <c r="X236" s="6">
        <v>1.27</v>
      </c>
      <c r="Y236" s="6">
        <v>0.85</v>
      </c>
      <c r="Z236" s="6">
        <v>0.95</v>
      </c>
    </row>
    <row r="237" spans="3:26" ht="15.5" x14ac:dyDescent="0.35">
      <c r="C237" t="s">
        <v>215</v>
      </c>
      <c r="I237" s="6">
        <v>147.41</v>
      </c>
      <c r="J237" s="6">
        <v>163.97</v>
      </c>
      <c r="K237" s="6">
        <v>161.9</v>
      </c>
      <c r="L237" s="6">
        <v>147.93</v>
      </c>
      <c r="M237" s="6">
        <v>158.80000000000001</v>
      </c>
      <c r="N237" s="6">
        <v>182.21</v>
      </c>
      <c r="O237" s="6">
        <v>232.79</v>
      </c>
      <c r="P237" s="6">
        <v>259.10000000000002</v>
      </c>
      <c r="Q237" s="6">
        <v>268.95</v>
      </c>
      <c r="R237" s="6">
        <v>251.69</v>
      </c>
      <c r="S237" s="6">
        <v>259.64</v>
      </c>
      <c r="T237" s="6">
        <v>274.36</v>
      </c>
      <c r="U237" s="6">
        <v>259.16000000000003</v>
      </c>
      <c r="V237" s="6">
        <v>228.97</v>
      </c>
      <c r="W237" s="6">
        <v>1240.42</v>
      </c>
      <c r="X237" s="6">
        <v>1040.6199999999999</v>
      </c>
      <c r="Y237" s="6">
        <v>886.28</v>
      </c>
      <c r="Z237" s="6">
        <v>642.1</v>
      </c>
    </row>
    <row r="238" spans="3:26" ht="15.5" x14ac:dyDescent="0.35">
      <c r="C238" t="s">
        <v>216</v>
      </c>
      <c r="I238" s="5">
        <v>29000000000</v>
      </c>
      <c r="J238" s="5">
        <v>26000000000</v>
      </c>
      <c r="K238" s="5">
        <v>21000000000</v>
      </c>
      <c r="L238" s="5">
        <v>17000000000</v>
      </c>
      <c r="M238" s="5">
        <v>20000000000</v>
      </c>
      <c r="N238" s="5">
        <v>10000000000</v>
      </c>
      <c r="O238" s="5">
        <v>14000000000</v>
      </c>
      <c r="P238" s="5">
        <v>22000000000</v>
      </c>
      <c r="Q238" s="5">
        <v>23000000000</v>
      </c>
      <c r="R238" s="5">
        <v>21000000000</v>
      </c>
      <c r="S238" s="5">
        <v>13000000000</v>
      </c>
      <c r="T238" s="5">
        <v>17000000000</v>
      </c>
      <c r="U238" s="5">
        <v>18000000000</v>
      </c>
      <c r="V238" s="5">
        <v>15000000000</v>
      </c>
      <c r="W238" s="5">
        <v>14000000000</v>
      </c>
      <c r="X238" s="5">
        <v>13000000000</v>
      </c>
      <c r="Y238" s="5">
        <v>12000000000</v>
      </c>
      <c r="Z238" s="5">
        <v>11000000000</v>
      </c>
    </row>
    <row r="239" spans="3:26" ht="15.5" x14ac:dyDescent="0.35">
      <c r="C239" t="s">
        <v>217</v>
      </c>
      <c r="I239" s="5">
        <v>4000000000</v>
      </c>
      <c r="J239" s="5">
        <v>29000000000</v>
      </c>
      <c r="K239" s="5">
        <v>52000000000</v>
      </c>
      <c r="L239" s="5">
        <v>68000000000</v>
      </c>
      <c r="M239" s="5">
        <v>68000000000</v>
      </c>
      <c r="N239" s="5">
        <v>66000000000</v>
      </c>
      <c r="O239" s="5">
        <v>66000000000</v>
      </c>
      <c r="P239" s="5">
        <v>50000000000</v>
      </c>
      <c r="Q239" s="5">
        <v>94000000000</v>
      </c>
      <c r="R239" s="5">
        <v>119000000000</v>
      </c>
      <c r="S239" s="5">
        <v>50000000000</v>
      </c>
      <c r="T239" s="5">
        <v>63000000000</v>
      </c>
      <c r="U239" s="5">
        <v>80000000000</v>
      </c>
      <c r="V239" s="5">
        <v>37000000000</v>
      </c>
      <c r="W239" s="5">
        <v>53000000000</v>
      </c>
      <c r="X239" s="5">
        <v>67000000000</v>
      </c>
      <c r="Y239" s="5">
        <v>70000000000</v>
      </c>
      <c r="Z239" s="5">
        <v>72000000000</v>
      </c>
    </row>
    <row r="240" spans="3:26" ht="15.5" x14ac:dyDescent="0.35">
      <c r="C240" t="s">
        <v>25</v>
      </c>
      <c r="I240" s="5">
        <v>33000000000</v>
      </c>
      <c r="J240" s="5">
        <v>55000000000</v>
      </c>
      <c r="K240" s="5">
        <v>73000000000</v>
      </c>
      <c r="L240" s="5">
        <v>85000000000</v>
      </c>
      <c r="M240" s="5">
        <v>88000000000</v>
      </c>
      <c r="N240" s="5">
        <v>76000000000</v>
      </c>
      <c r="O240" s="5">
        <v>79000000000</v>
      </c>
      <c r="P240" s="5">
        <v>73000000000</v>
      </c>
      <c r="Q240" s="5">
        <v>117000000000</v>
      </c>
      <c r="R240" s="5">
        <v>139000000000</v>
      </c>
      <c r="S240" s="5">
        <v>63000000000</v>
      </c>
      <c r="T240" s="5">
        <v>80000000000</v>
      </c>
      <c r="U240" s="5">
        <v>98000000000</v>
      </c>
      <c r="V240" s="5">
        <v>52000000000</v>
      </c>
      <c r="W240" s="5">
        <v>67000000000</v>
      </c>
      <c r="X240" s="5">
        <v>81000000000</v>
      </c>
      <c r="Y240" s="5">
        <v>82000000000</v>
      </c>
      <c r="Z240" s="5">
        <v>82000000000</v>
      </c>
    </row>
    <row r="241" spans="2:26" ht="15.5" x14ac:dyDescent="0.35">
      <c r="C241" t="s">
        <v>22</v>
      </c>
      <c r="I241" s="5">
        <v>-14000000000</v>
      </c>
      <c r="J241" s="5">
        <v>29000000000</v>
      </c>
      <c r="K241" s="5">
        <v>42000000000</v>
      </c>
      <c r="L241" s="5">
        <v>69000000000</v>
      </c>
      <c r="M241" s="5">
        <v>71000000000</v>
      </c>
      <c r="N241" s="5">
        <v>60000000000</v>
      </c>
      <c r="O241" s="5">
        <v>38000000000</v>
      </c>
      <c r="P241" s="5">
        <v>40000000000</v>
      </c>
      <c r="Q241" s="5">
        <v>41000000000</v>
      </c>
      <c r="R241" s="5">
        <v>74000000000</v>
      </c>
      <c r="S241" s="5">
        <v>7000000000</v>
      </c>
      <c r="T241" s="5">
        <v>-33000000000</v>
      </c>
      <c r="U241" s="5">
        <v>-33000000000</v>
      </c>
      <c r="V241" s="5">
        <v>-23000000000</v>
      </c>
      <c r="W241" s="5">
        <v>-15000000000</v>
      </c>
      <c r="X241" s="5">
        <v>23000000000</v>
      </c>
      <c r="Y241" s="5">
        <v>28000000000</v>
      </c>
      <c r="Z241" s="5">
        <v>30000000000</v>
      </c>
    </row>
    <row r="242" spans="2:26" ht="15.5" x14ac:dyDescent="0.35">
      <c r="C242" t="s">
        <v>218</v>
      </c>
      <c r="I242" s="5">
        <v>-68000000000</v>
      </c>
      <c r="J242" s="5">
        <v>-32000000000</v>
      </c>
      <c r="K242" s="5">
        <v>-19000000000</v>
      </c>
      <c r="L242" s="5">
        <v>-43000000000</v>
      </c>
      <c r="M242" s="5">
        <v>-32000000000</v>
      </c>
      <c r="N242" s="5">
        <v>-12000000000</v>
      </c>
      <c r="O242" s="5">
        <v>15000000000</v>
      </c>
      <c r="P242" s="5">
        <v>1000000000</v>
      </c>
      <c r="Q242" s="5">
        <v>46000000000</v>
      </c>
      <c r="R242" s="5">
        <v>45000000000</v>
      </c>
      <c r="S242" s="5">
        <v>38000000000</v>
      </c>
      <c r="T242" s="5">
        <v>101000000000</v>
      </c>
      <c r="U242" s="5">
        <v>108000000000</v>
      </c>
      <c r="V242" s="5">
        <v>61000000000</v>
      </c>
      <c r="W242" s="5">
        <v>60000000000</v>
      </c>
      <c r="X242" s="5">
        <v>36000000000</v>
      </c>
      <c r="Y242" s="5">
        <v>29000000000</v>
      </c>
      <c r="Z242" s="5">
        <v>25000000000</v>
      </c>
    </row>
    <row r="243" spans="2:26" ht="15.5" x14ac:dyDescent="0.35">
      <c r="C243" t="s">
        <v>219</v>
      </c>
      <c r="I243" s="5">
        <v>50000000000</v>
      </c>
      <c r="J243" s="5">
        <v>20000000000</v>
      </c>
      <c r="K243" s="5">
        <v>12000000000</v>
      </c>
      <c r="L243" s="5">
        <v>9000000000</v>
      </c>
      <c r="M243" s="5">
        <v>-11000000000</v>
      </c>
      <c r="N243" s="5">
        <v>-27000000000</v>
      </c>
      <c r="O243" s="5">
        <v>11000000000</v>
      </c>
      <c r="P243" s="5">
        <v>20000000000</v>
      </c>
      <c r="Q243" s="5">
        <v>41000000000</v>
      </c>
      <c r="R243" s="5">
        <v>14000000000</v>
      </c>
      <c r="S243" s="5">
        <v>35000000000</v>
      </c>
      <c r="T243" s="5">
        <v>31000000000</v>
      </c>
      <c r="U243" s="5">
        <v>61000000000</v>
      </c>
      <c r="V243" s="5">
        <v>52000000000</v>
      </c>
      <c r="W243" s="5">
        <v>67000000000</v>
      </c>
      <c r="X243" s="5">
        <v>56000000000</v>
      </c>
      <c r="Y243" s="5">
        <v>42000000000</v>
      </c>
      <c r="Z243" s="5">
        <v>49000000000</v>
      </c>
    </row>
    <row r="244" spans="2:26" ht="15.5" x14ac:dyDescent="0.35">
      <c r="C244" t="s">
        <v>220</v>
      </c>
      <c r="I244" s="5">
        <v>-4000000000</v>
      </c>
      <c r="J244" s="5">
        <v>-9000000000</v>
      </c>
      <c r="K244" s="5">
        <v>-15000000000</v>
      </c>
      <c r="L244" s="5">
        <v>-6000000000</v>
      </c>
      <c r="M244" s="5">
        <v>0</v>
      </c>
      <c r="N244" s="5">
        <v>-3000000000</v>
      </c>
      <c r="O244" s="5">
        <v>-8000000000</v>
      </c>
      <c r="P244" s="5">
        <v>-14000000000</v>
      </c>
      <c r="Q244" s="5">
        <v>-33000000000</v>
      </c>
      <c r="R244" s="5">
        <v>-76000000000</v>
      </c>
      <c r="S244" s="5">
        <v>-73000000000</v>
      </c>
      <c r="T244" s="5">
        <v>-20000000000</v>
      </c>
      <c r="U244" s="5">
        <v>-50000000000</v>
      </c>
      <c r="V244" s="5">
        <v>-27000000000</v>
      </c>
      <c r="W244" s="5">
        <v>-15000000000</v>
      </c>
      <c r="X244" s="5">
        <v>-25000000000</v>
      </c>
      <c r="Y244" s="5">
        <v>-39000000000</v>
      </c>
      <c r="Z244" s="5">
        <v>-35000000000</v>
      </c>
    </row>
    <row r="245" spans="2:26" ht="15.5" x14ac:dyDescent="0.35">
      <c r="C245" t="s">
        <v>14</v>
      </c>
      <c r="I245" s="5">
        <v>46000000000</v>
      </c>
      <c r="J245" s="5">
        <v>12000000000</v>
      </c>
      <c r="K245" s="5">
        <v>-3000000000</v>
      </c>
      <c r="L245" s="5">
        <v>3000000000</v>
      </c>
      <c r="M245" s="5">
        <v>-12000000000</v>
      </c>
      <c r="N245" s="5">
        <v>-30000000000</v>
      </c>
      <c r="O245" s="5">
        <v>2000000000</v>
      </c>
      <c r="P245" s="5">
        <v>6000000000</v>
      </c>
      <c r="Q245" s="5">
        <v>9000000000</v>
      </c>
      <c r="R245" s="5">
        <v>-62000000000</v>
      </c>
      <c r="S245" s="5">
        <v>-38000000000</v>
      </c>
      <c r="T245" s="5">
        <v>11000000000</v>
      </c>
      <c r="U245" s="5">
        <v>11000000000</v>
      </c>
      <c r="V245" s="5">
        <v>25000000000</v>
      </c>
      <c r="W245" s="5">
        <v>52000000000</v>
      </c>
      <c r="X245" s="5">
        <v>31000000000</v>
      </c>
      <c r="Y245" s="5">
        <v>2000000000</v>
      </c>
      <c r="Z245" s="5">
        <v>14000000000</v>
      </c>
    </row>
    <row r="246" spans="2:26" ht="15.5" x14ac:dyDescent="0.35">
      <c r="C246" t="s">
        <v>16</v>
      </c>
      <c r="I246" s="6">
        <v>57.5</v>
      </c>
      <c r="J246" s="6">
        <v>14.61</v>
      </c>
      <c r="K246" s="6">
        <v>-3.43</v>
      </c>
      <c r="L246" s="6">
        <v>3.55</v>
      </c>
      <c r="M246" s="6">
        <v>-14.72</v>
      </c>
      <c r="N246" s="6">
        <v>-37.99</v>
      </c>
      <c r="O246" s="6">
        <v>3.05</v>
      </c>
      <c r="P246" s="6">
        <v>7.52</v>
      </c>
      <c r="Q246" s="6">
        <v>10.67</v>
      </c>
      <c r="R246" s="6">
        <v>-77.12</v>
      </c>
      <c r="S246" s="6">
        <v>-47.83</v>
      </c>
      <c r="T246" s="6">
        <v>14.08</v>
      </c>
      <c r="U246" s="5">
        <v>14</v>
      </c>
      <c r="V246" s="6">
        <v>32.520000000000003</v>
      </c>
      <c r="W246" s="6">
        <v>402.81</v>
      </c>
      <c r="X246" s="6">
        <v>240.08</v>
      </c>
      <c r="Y246" s="6">
        <v>18.68</v>
      </c>
      <c r="Z246" s="6">
        <v>104.44</v>
      </c>
    </row>
    <row r="248" spans="2:26" ht="15.5" x14ac:dyDescent="0.35">
      <c r="B248" t="s">
        <v>221</v>
      </c>
      <c r="C248" t="s">
        <v>222</v>
      </c>
      <c r="D248" s="5">
        <v>-8000000000</v>
      </c>
      <c r="E248" s="5">
        <v>-8000000000</v>
      </c>
      <c r="F248" s="5">
        <v>2000000000</v>
      </c>
      <c r="G248" s="5">
        <v>1000000000</v>
      </c>
      <c r="H248" s="5">
        <v>-32000000000</v>
      </c>
      <c r="I248" s="5">
        <v>-10000000000</v>
      </c>
      <c r="J248" s="5">
        <v>4000000000</v>
      </c>
      <c r="K248" s="5">
        <v>12000000000</v>
      </c>
      <c r="L248" s="5">
        <v>-10000000000</v>
      </c>
      <c r="M248" s="5">
        <v>-30000000000</v>
      </c>
      <c r="N248" s="5">
        <v>-41000000000</v>
      </c>
      <c r="O248" s="5">
        <v>-17000000000</v>
      </c>
      <c r="P248" s="5">
        <v>-12000000000</v>
      </c>
      <c r="Q248" s="5">
        <v>17000000000</v>
      </c>
    </row>
    <row r="249" spans="2:26" ht="15.5" x14ac:dyDescent="0.35">
      <c r="C249" t="s">
        <v>223</v>
      </c>
      <c r="H249" s="5">
        <v>-13000000000</v>
      </c>
      <c r="I249" s="5">
        <v>-10000000000</v>
      </c>
      <c r="J249" s="5">
        <v>4000000000</v>
      </c>
      <c r="K249" s="5">
        <v>12000000000</v>
      </c>
      <c r="L249" s="5">
        <v>-10000000000</v>
      </c>
      <c r="M249" s="5">
        <v>-30000000000</v>
      </c>
      <c r="N249" s="5">
        <v>-41000000000</v>
      </c>
      <c r="O249" s="5">
        <v>-17000000000</v>
      </c>
      <c r="P249" s="5">
        <v>-12000000000</v>
      </c>
      <c r="Q249" s="5">
        <v>17000000000</v>
      </c>
    </row>
    <row r="250" spans="2:26" ht="15.5" x14ac:dyDescent="0.35">
      <c r="C250" t="s">
        <v>224</v>
      </c>
      <c r="H250" s="6">
        <v>0.5</v>
      </c>
      <c r="I250" s="6">
        <v>0.5</v>
      </c>
      <c r="J250" s="6">
        <v>0.5</v>
      </c>
      <c r="K250" s="5">
        <v>2</v>
      </c>
      <c r="Q250" s="5">
        <v>3</v>
      </c>
    </row>
    <row r="251" spans="2:26" ht="15.5" x14ac:dyDescent="0.35">
      <c r="C251" t="s">
        <v>63</v>
      </c>
      <c r="H251" s="6">
        <v>-1.23E-2</v>
      </c>
      <c r="I251" s="6">
        <v>-3.9699999999999999E-2</v>
      </c>
      <c r="J251" s="6">
        <v>9.9399999999999988E-2</v>
      </c>
      <c r="K251" s="6">
        <v>0.12970000000000001</v>
      </c>
      <c r="Q251" s="6">
        <v>0.13900000000000001</v>
      </c>
    </row>
    <row r="252" spans="2:26" ht="15.5" x14ac:dyDescent="0.35">
      <c r="C252" t="s">
        <v>225</v>
      </c>
      <c r="H252" s="6">
        <v>8.9999999999999998E-4</v>
      </c>
      <c r="I252" s="6">
        <v>5.0000000000000001E-4</v>
      </c>
      <c r="J252" s="6">
        <v>5.0000000000000001E-4</v>
      </c>
      <c r="K252" s="6">
        <v>4.4000000000000003E-3</v>
      </c>
      <c r="Q252" s="6">
        <v>2.3E-3</v>
      </c>
    </row>
    <row r="253" spans="2:26" ht="15.5" x14ac:dyDescent="0.35">
      <c r="C253" t="s">
        <v>43</v>
      </c>
      <c r="D253" s="6">
        <v>-10.130000000000001</v>
      </c>
      <c r="E253" s="6">
        <v>-10.19</v>
      </c>
      <c r="F253" s="6">
        <v>2.71</v>
      </c>
      <c r="G253" s="6">
        <v>1.8</v>
      </c>
      <c r="H253" s="6">
        <v>-40.5</v>
      </c>
      <c r="I253" s="6">
        <v>-12.58</v>
      </c>
      <c r="J253" s="6">
        <v>5.03</v>
      </c>
      <c r="K253" s="6">
        <v>15.42</v>
      </c>
      <c r="L253" s="6">
        <v>-12.55</v>
      </c>
      <c r="M253" s="6">
        <v>-37.229999999999997</v>
      </c>
      <c r="N253" s="6">
        <v>-50.92</v>
      </c>
      <c r="O253" s="6">
        <v>-20.98</v>
      </c>
      <c r="P253" s="6">
        <v>-14.51</v>
      </c>
      <c r="Q253" s="6">
        <v>21.58</v>
      </c>
    </row>
    <row r="254" spans="2:26" ht="15.5" x14ac:dyDescent="0.35">
      <c r="C254" t="s">
        <v>226</v>
      </c>
      <c r="H254" s="6">
        <v>-15.8</v>
      </c>
      <c r="I254" s="6">
        <v>-12.58</v>
      </c>
      <c r="J254" s="6">
        <v>5.03</v>
      </c>
      <c r="K254" s="6">
        <v>15.42</v>
      </c>
      <c r="L254" s="6">
        <v>-12.55</v>
      </c>
      <c r="M254" s="6">
        <v>-37.229999999999997</v>
      </c>
      <c r="N254" s="6">
        <v>-50.92</v>
      </c>
      <c r="O254" s="6">
        <v>-20.98</v>
      </c>
      <c r="P254" s="6">
        <v>-14.51</v>
      </c>
      <c r="Q254" s="6">
        <v>21.58</v>
      </c>
    </row>
    <row r="255" spans="2:26" ht="15.5" x14ac:dyDescent="0.35">
      <c r="C255" t="s">
        <v>65</v>
      </c>
      <c r="H255" s="6">
        <v>0.5</v>
      </c>
      <c r="I255" s="6">
        <v>0.5</v>
      </c>
      <c r="J255" s="6">
        <v>0.5</v>
      </c>
      <c r="K255" s="5">
        <v>2</v>
      </c>
      <c r="Q255" s="5">
        <v>3</v>
      </c>
    </row>
    <row r="256" spans="2:26" ht="15.5" x14ac:dyDescent="0.35">
      <c r="C256" t="s">
        <v>227</v>
      </c>
      <c r="H256" s="6">
        <v>-1.23E-2</v>
      </c>
      <c r="I256" s="6">
        <v>-3.9699999999999999E-2</v>
      </c>
      <c r="J256" s="6">
        <v>9.9399999999999988E-2</v>
      </c>
      <c r="K256" s="6">
        <v>0.12970000000000001</v>
      </c>
      <c r="Q256" s="6">
        <v>0.13900000000000001</v>
      </c>
    </row>
    <row r="257" spans="3:17" ht="15.5" x14ac:dyDescent="0.35">
      <c r="C257" t="s">
        <v>228</v>
      </c>
      <c r="H257" s="6">
        <v>8.9999999999999998E-4</v>
      </c>
      <c r="I257" s="6">
        <v>5.0000000000000001E-4</v>
      </c>
      <c r="J257" s="6">
        <v>5.0000000000000001E-4</v>
      </c>
      <c r="K257" s="6">
        <v>4.4000000000000003E-3</v>
      </c>
      <c r="Q257" s="6">
        <v>2.3E-3</v>
      </c>
    </row>
    <row r="258" spans="3:17" ht="15.5" x14ac:dyDescent="0.35">
      <c r="C258" t="s">
        <v>229</v>
      </c>
      <c r="D258" s="5">
        <v>42000000000</v>
      </c>
      <c r="E258" s="5">
        <v>60000000000</v>
      </c>
      <c r="F258" s="5">
        <v>67000000000</v>
      </c>
      <c r="G258" s="5">
        <v>55000000000</v>
      </c>
      <c r="H258" s="5">
        <v>166000000000</v>
      </c>
      <c r="I258" s="5">
        <v>227000000000</v>
      </c>
      <c r="J258" s="5">
        <v>241000000000</v>
      </c>
      <c r="K258" s="5">
        <v>222000000000</v>
      </c>
      <c r="L258" s="5">
        <v>144000000000</v>
      </c>
      <c r="M258" s="5">
        <v>69000000000</v>
      </c>
      <c r="N258" s="5">
        <v>77000000000</v>
      </c>
      <c r="O258" s="5">
        <v>216000000000</v>
      </c>
      <c r="P258" s="5">
        <v>218000000000</v>
      </c>
      <c r="Q258" s="5">
        <v>224000000000</v>
      </c>
    </row>
    <row r="259" spans="3:17" ht="15.5" x14ac:dyDescent="0.35">
      <c r="C259" t="s">
        <v>230</v>
      </c>
      <c r="H259" s="5">
        <v>223000000000</v>
      </c>
      <c r="I259" s="5">
        <v>227000000000</v>
      </c>
      <c r="J259" s="5">
        <v>241000000000</v>
      </c>
      <c r="K259" s="5">
        <v>222000000000</v>
      </c>
      <c r="L259" s="5">
        <v>144000000000</v>
      </c>
      <c r="M259" s="5">
        <v>69000000000</v>
      </c>
      <c r="N259" s="5">
        <v>77000000000</v>
      </c>
      <c r="O259" s="5">
        <v>216000000000</v>
      </c>
      <c r="P259" s="5">
        <v>218000000000</v>
      </c>
      <c r="Q259" s="5">
        <v>224000000000</v>
      </c>
    </row>
    <row r="260" spans="3:17" ht="15.5" x14ac:dyDescent="0.35">
      <c r="C260" t="s">
        <v>231</v>
      </c>
      <c r="H260" s="6">
        <v>0.5</v>
      </c>
      <c r="I260" s="6">
        <v>0.5</v>
      </c>
      <c r="J260" s="6">
        <v>0.5</v>
      </c>
      <c r="K260" s="5">
        <v>2</v>
      </c>
      <c r="Q260" s="5">
        <v>3</v>
      </c>
    </row>
    <row r="261" spans="3:17" ht="15.5" x14ac:dyDescent="0.35">
      <c r="C261" t="s">
        <v>232</v>
      </c>
      <c r="H261" s="6">
        <v>-1.23E-2</v>
      </c>
      <c r="I261" s="6">
        <v>-3.9699999999999999E-2</v>
      </c>
      <c r="J261" s="6">
        <v>9.9399999999999988E-2</v>
      </c>
      <c r="K261" s="6">
        <v>0.12970000000000001</v>
      </c>
      <c r="Q261" s="6">
        <v>0.13900000000000001</v>
      </c>
    </row>
    <row r="262" spans="3:17" ht="15.5" x14ac:dyDescent="0.35">
      <c r="C262" t="s">
        <v>233</v>
      </c>
      <c r="H262" s="6">
        <v>8.9999999999999998E-4</v>
      </c>
      <c r="I262" s="6">
        <v>5.0000000000000001E-4</v>
      </c>
      <c r="J262" s="6">
        <v>5.0000000000000001E-4</v>
      </c>
      <c r="K262" s="6">
        <v>4.4000000000000003E-3</v>
      </c>
      <c r="Q262" s="6">
        <v>2.3E-3</v>
      </c>
    </row>
    <row r="263" spans="3:17" ht="15.5" x14ac:dyDescent="0.35">
      <c r="C263" t="s">
        <v>234</v>
      </c>
      <c r="I263" s="6">
        <v>-13.7</v>
      </c>
    </row>
    <row r="264" spans="3:17" ht="15.5" x14ac:dyDescent="0.35">
      <c r="C264" t="s">
        <v>235</v>
      </c>
      <c r="I264" s="6">
        <v>-35.130000000000003</v>
      </c>
    </row>
    <row r="265" spans="3:17" ht="15.5" x14ac:dyDescent="0.35">
      <c r="C265" t="s">
        <v>236</v>
      </c>
      <c r="I265" s="6">
        <v>7.42</v>
      </c>
    </row>
    <row r="266" spans="3:17" ht="15.5" x14ac:dyDescent="0.35">
      <c r="C266" t="s">
        <v>237</v>
      </c>
      <c r="I266" s="6">
        <v>-2.8500000000000001E-2</v>
      </c>
    </row>
    <row r="267" spans="3:17" ht="15.5" x14ac:dyDescent="0.35">
      <c r="C267" t="s">
        <v>238</v>
      </c>
      <c r="I267" s="6">
        <v>1.98</v>
      </c>
    </row>
    <row r="268" spans="3:17" ht="15.5" x14ac:dyDescent="0.35">
      <c r="C268" t="s">
        <v>239</v>
      </c>
      <c r="I268" s="6">
        <v>4.07</v>
      </c>
    </row>
    <row r="269" spans="3:17" ht="15.5" x14ac:dyDescent="0.35">
      <c r="C269" t="s">
        <v>240</v>
      </c>
      <c r="I269" s="6">
        <v>5.62</v>
      </c>
    </row>
    <row r="270" spans="3:17" ht="15.5" x14ac:dyDescent="0.35">
      <c r="C270" t="s">
        <v>241</v>
      </c>
      <c r="I270" s="6">
        <v>5.95</v>
      </c>
    </row>
    <row r="271" spans="3:17" ht="15.5" x14ac:dyDescent="0.35">
      <c r="C271" t="s">
        <v>242</v>
      </c>
      <c r="I271" s="6">
        <v>11.11</v>
      </c>
    </row>
    <row r="272" spans="3:17" ht="15.5" x14ac:dyDescent="0.35">
      <c r="C272" t="s">
        <v>243</v>
      </c>
      <c r="I272" s="6">
        <v>8.49</v>
      </c>
    </row>
    <row r="273" spans="3:9" ht="15.5" x14ac:dyDescent="0.35">
      <c r="C273" t="s">
        <v>245</v>
      </c>
      <c r="I273" s="6">
        <v>-439.12</v>
      </c>
    </row>
    <row r="274" spans="3:9" ht="15.5" x14ac:dyDescent="0.35">
      <c r="C274" t="s">
        <v>246</v>
      </c>
      <c r="I274" s="6">
        <v>-15.8</v>
      </c>
    </row>
    <row r="275" spans="3:9" ht="15.5" x14ac:dyDescent="0.35">
      <c r="C275" t="s">
        <v>247</v>
      </c>
      <c r="I275" s="6">
        <v>-40.5</v>
      </c>
    </row>
    <row r="276" spans="3:9" ht="15.5" x14ac:dyDescent="0.35">
      <c r="C276" t="s">
        <v>248</v>
      </c>
      <c r="I276" s="6">
        <v>279.97000000000003</v>
      </c>
    </row>
    <row r="277" spans="3:9" ht="15.5" x14ac:dyDescent="0.35">
      <c r="C277" t="s">
        <v>249</v>
      </c>
      <c r="D277" s="6">
        <v>48.95</v>
      </c>
    </row>
    <row r="278" spans="3:9" ht="15.5" x14ac:dyDescent="0.35">
      <c r="C278" t="s">
        <v>250</v>
      </c>
      <c r="I278" s="6">
        <v>136.4</v>
      </c>
    </row>
    <row r="279" spans="3:9" ht="15.5" x14ac:dyDescent="0.35">
      <c r="C279" t="s">
        <v>251</v>
      </c>
      <c r="I279" s="6">
        <v>93.34</v>
      </c>
    </row>
    <row r="280" spans="3:9" ht="15.5" x14ac:dyDescent="0.35">
      <c r="C280" t="s">
        <v>252</v>
      </c>
      <c r="D280" s="6">
        <v>0.49</v>
      </c>
    </row>
    <row r="281" spans="3:9" ht="15.5" x14ac:dyDescent="0.35">
      <c r="C281" t="s">
        <v>253</v>
      </c>
      <c r="D281" s="6">
        <v>0.39</v>
      </c>
    </row>
    <row r="282" spans="3:9" ht="15.5" x14ac:dyDescent="0.35">
      <c r="C282" t="s">
        <v>254</v>
      </c>
      <c r="D282" s="6">
        <v>0.11</v>
      </c>
    </row>
    <row r="283" spans="3:9" ht="15.5" x14ac:dyDescent="0.35">
      <c r="C283" t="s">
        <v>256</v>
      </c>
      <c r="D283" s="6">
        <v>1.8</v>
      </c>
    </row>
    <row r="284" spans="3:9" ht="15.5" x14ac:dyDescent="0.35">
      <c r="C284" t="s">
        <v>257</v>
      </c>
      <c r="D284" s="6">
        <v>0.03</v>
      </c>
    </row>
    <row r="285" spans="3:9" ht="15.5" x14ac:dyDescent="0.35">
      <c r="C285" t="s">
        <v>258</v>
      </c>
      <c r="D285" s="6">
        <v>3.48</v>
      </c>
    </row>
    <row r="286" spans="3:9" ht="15.5" x14ac:dyDescent="0.35">
      <c r="C286" t="s">
        <v>259</v>
      </c>
      <c r="I286" s="6">
        <v>16.34</v>
      </c>
    </row>
    <row r="287" spans="3:9" ht="15.5" x14ac:dyDescent="0.35">
      <c r="C287" t="s">
        <v>12</v>
      </c>
      <c r="D287" s="5">
        <v>14000000000</v>
      </c>
    </row>
    <row r="288" spans="3:9" ht="15.5" x14ac:dyDescent="0.35">
      <c r="C288" t="s">
        <v>260</v>
      </c>
      <c r="I288" s="6">
        <v>0.03</v>
      </c>
    </row>
    <row r="289" spans="3:9" ht="15.5" x14ac:dyDescent="0.35">
      <c r="C289" t="s">
        <v>261</v>
      </c>
      <c r="I289" s="6">
        <v>-3.3300000000000003E-2</v>
      </c>
    </row>
    <row r="290" spans="3:9" ht="15.5" x14ac:dyDescent="0.35">
      <c r="C290" t="s">
        <v>262</v>
      </c>
      <c r="I290" s="6">
        <v>-0.1158</v>
      </c>
    </row>
    <row r="291" spans="3:9" ht="15.5" x14ac:dyDescent="0.35">
      <c r="C291" t="s">
        <v>263</v>
      </c>
      <c r="I291" s="6">
        <v>0.19670000000000001</v>
      </c>
    </row>
    <row r="292" spans="3:9" ht="15.5" x14ac:dyDescent="0.35">
      <c r="C292" t="s">
        <v>264</v>
      </c>
      <c r="I292" s="6">
        <v>-0.15820000000000001</v>
      </c>
    </row>
    <row r="293" spans="3:9" ht="15.5" x14ac:dyDescent="0.35">
      <c r="C293" t="s">
        <v>265</v>
      </c>
      <c r="D293" s="6">
        <v>24.61</v>
      </c>
    </row>
    <row r="294" spans="3:9" ht="15.5" x14ac:dyDescent="0.35">
      <c r="C294" t="s">
        <v>266</v>
      </c>
      <c r="D294" s="6">
        <v>63.55</v>
      </c>
    </row>
    <row r="295" spans="3:9" ht="15.5" x14ac:dyDescent="0.35">
      <c r="C295" t="s">
        <v>340</v>
      </c>
      <c r="D295" s="6">
        <v>39.18</v>
      </c>
    </row>
    <row r="296" spans="3:9" ht="15.5" x14ac:dyDescent="0.35">
      <c r="C296" t="s">
        <v>267</v>
      </c>
      <c r="D296" s="6">
        <v>48.98</v>
      </c>
    </row>
    <row r="297" spans="3:9" ht="15.5" x14ac:dyDescent="0.35">
      <c r="C297" t="s">
        <v>268</v>
      </c>
      <c r="D297" s="6">
        <v>3.7</v>
      </c>
    </row>
    <row r="298" spans="3:9" ht="15.5" x14ac:dyDescent="0.35">
      <c r="C298" t="s">
        <v>269</v>
      </c>
      <c r="I298" s="6">
        <v>0.59</v>
      </c>
    </row>
    <row r="299" spans="3:9" ht="15.5" x14ac:dyDescent="0.35">
      <c r="C299" t="s">
        <v>270</v>
      </c>
      <c r="I299" s="6">
        <v>6.49</v>
      </c>
    </row>
    <row r="300" spans="3:9" ht="15.5" x14ac:dyDescent="0.35">
      <c r="C300" t="s">
        <v>39</v>
      </c>
      <c r="I300" s="5">
        <v>443000000000</v>
      </c>
    </row>
    <row r="301" spans="3:9" ht="15.5" x14ac:dyDescent="0.35">
      <c r="C301" t="s">
        <v>271</v>
      </c>
      <c r="I301" s="5">
        <v>489000000000</v>
      </c>
    </row>
    <row r="302" spans="3:9" ht="15.5" x14ac:dyDescent="0.35">
      <c r="C302" t="s">
        <v>272</v>
      </c>
      <c r="I302" s="5">
        <v>797810000</v>
      </c>
    </row>
    <row r="303" spans="3:9" ht="15.5" x14ac:dyDescent="0.35">
      <c r="C303" t="s">
        <v>273</v>
      </c>
      <c r="I303" s="6">
        <v>7.6700000000000004E-2</v>
      </c>
    </row>
    <row r="304" spans="3:9" ht="15.5" x14ac:dyDescent="0.35">
      <c r="C304" t="s">
        <v>274</v>
      </c>
      <c r="D304" s="6">
        <v>0.43640000000000001</v>
      </c>
    </row>
    <row r="305" spans="3:9" ht="15.5" x14ac:dyDescent="0.35">
      <c r="C305" t="s">
        <v>275</v>
      </c>
      <c r="D305" s="6">
        <v>1.9299999999999998E-2</v>
      </c>
    </row>
    <row r="306" spans="3:9" ht="15.5" x14ac:dyDescent="0.35">
      <c r="C306" t="s">
        <v>276</v>
      </c>
      <c r="D306" s="6">
        <v>-0.19420000000000001</v>
      </c>
    </row>
    <row r="307" spans="3:9" ht="15.5" x14ac:dyDescent="0.35">
      <c r="C307" t="s">
        <v>277</v>
      </c>
      <c r="D307" s="6">
        <v>-9.0200000000000002E-2</v>
      </c>
    </row>
    <row r="308" spans="3:9" ht="15.5" x14ac:dyDescent="0.35">
      <c r="C308" t="s">
        <v>278</v>
      </c>
      <c r="D308" s="6">
        <v>-0.24030000000000001</v>
      </c>
    </row>
    <row r="309" spans="3:9" ht="15.5" x14ac:dyDescent="0.35">
      <c r="C309" t="s">
        <v>279</v>
      </c>
      <c r="D309" s="6">
        <v>-0.46630000000000005</v>
      </c>
    </row>
    <row r="310" spans="3:9" ht="15.5" x14ac:dyDescent="0.35">
      <c r="C310" t="s">
        <v>280</v>
      </c>
      <c r="I310" s="6">
        <v>0.5</v>
      </c>
    </row>
    <row r="311" spans="3:9" ht="15.5" x14ac:dyDescent="0.35">
      <c r="C311" t="s">
        <v>281</v>
      </c>
      <c r="I311" s="6">
        <v>0.5</v>
      </c>
    </row>
    <row r="312" spans="3:9" ht="15.5" x14ac:dyDescent="0.35">
      <c r="C312" t="s">
        <v>282</v>
      </c>
      <c r="I312" s="6">
        <v>-1.23E-2</v>
      </c>
    </row>
    <row r="313" spans="3:9" ht="15.5" x14ac:dyDescent="0.35">
      <c r="C313" t="s">
        <v>283</v>
      </c>
      <c r="I313" s="6">
        <v>8.9999999999999998E-4</v>
      </c>
    </row>
    <row r="314" spans="3:9" ht="15.5" x14ac:dyDescent="0.35">
      <c r="C314" t="s">
        <v>284</v>
      </c>
      <c r="I314" t="s">
        <v>1470</v>
      </c>
    </row>
    <row r="315" spans="3:9" ht="15.5" x14ac:dyDescent="0.35">
      <c r="C315" t="s">
        <v>286</v>
      </c>
      <c r="I315" s="5">
        <v>4</v>
      </c>
    </row>
    <row r="316" spans="3:9" ht="15.5" x14ac:dyDescent="0.35">
      <c r="C316" t="s">
        <v>287</v>
      </c>
      <c r="I316" s="6">
        <v>0.12</v>
      </c>
    </row>
    <row r="317" spans="3:9" ht="15.5" x14ac:dyDescent="0.35">
      <c r="C317" t="s">
        <v>288</v>
      </c>
      <c r="I317" s="6">
        <v>0.36</v>
      </c>
    </row>
    <row r="318" spans="3:9" ht="15.5" x14ac:dyDescent="0.35">
      <c r="C318" t="s">
        <v>289</v>
      </c>
      <c r="I318" s="6">
        <v>0.04</v>
      </c>
    </row>
    <row r="319" spans="3:9" ht="15.5" x14ac:dyDescent="0.35">
      <c r="C319" t="s">
        <v>553</v>
      </c>
      <c r="I319" s="6">
        <v>0.25</v>
      </c>
    </row>
    <row r="320" spans="3:9" ht="15.5" x14ac:dyDescent="0.35">
      <c r="C320" t="s">
        <v>290</v>
      </c>
      <c r="I320" s="6">
        <v>0.4</v>
      </c>
    </row>
    <row r="321" spans="3:9" ht="15.5" x14ac:dyDescent="0.35">
      <c r="C321" t="s">
        <v>291</v>
      </c>
      <c r="I321" s="6">
        <v>0.16</v>
      </c>
    </row>
    <row r="322" spans="3:9" ht="15.5" x14ac:dyDescent="0.35">
      <c r="C322" t="s">
        <v>292</v>
      </c>
      <c r="I322" s="6">
        <v>0.43</v>
      </c>
    </row>
    <row r="323" spans="3:9" ht="15.5" x14ac:dyDescent="0.35">
      <c r="C323" t="s">
        <v>293</v>
      </c>
      <c r="I323" s="5">
        <v>223000000000</v>
      </c>
    </row>
    <row r="324" spans="3:9" ht="15.5" x14ac:dyDescent="0.35">
      <c r="C324" t="s">
        <v>294</v>
      </c>
      <c r="I324" s="5">
        <v>117000000000</v>
      </c>
    </row>
    <row r="325" spans="3:9" ht="15.5" x14ac:dyDescent="0.35">
      <c r="C325" t="s">
        <v>295</v>
      </c>
      <c r="I325" s="5">
        <v>7000000000</v>
      </c>
    </row>
    <row r="326" spans="3:9" ht="15.5" x14ac:dyDescent="0.35">
      <c r="C326" t="s">
        <v>296</v>
      </c>
      <c r="I326" s="5">
        <v>-13000000000</v>
      </c>
    </row>
    <row r="327" spans="3:9" ht="15.5" x14ac:dyDescent="0.35">
      <c r="C327" t="s">
        <v>297</v>
      </c>
      <c r="D327" s="5">
        <v>39000000000</v>
      </c>
    </row>
    <row r="328" spans="3:9" ht="15.5" x14ac:dyDescent="0.35">
      <c r="C328" t="s">
        <v>298</v>
      </c>
      <c r="D328" s="5">
        <v>378000000000</v>
      </c>
    </row>
    <row r="329" spans="3:9" ht="15.5" x14ac:dyDescent="0.35">
      <c r="C329" t="s">
        <v>299</v>
      </c>
      <c r="D329" s="5">
        <v>196000000000</v>
      </c>
    </row>
    <row r="330" spans="3:9" ht="15.5" x14ac:dyDescent="0.35">
      <c r="C330" t="s">
        <v>206</v>
      </c>
      <c r="D330" s="5">
        <v>-83000000000</v>
      </c>
    </row>
    <row r="331" spans="3:9" ht="15.5" x14ac:dyDescent="0.35">
      <c r="C331" t="s">
        <v>205</v>
      </c>
      <c r="I331" s="5">
        <v>109000000000</v>
      </c>
    </row>
    <row r="332" spans="3:9" ht="15.5" x14ac:dyDescent="0.35">
      <c r="C332" t="s">
        <v>203</v>
      </c>
      <c r="D332" s="5">
        <v>12000000000</v>
      </c>
    </row>
    <row r="333" spans="3:9" ht="15.5" x14ac:dyDescent="0.35">
      <c r="C333" t="s">
        <v>23</v>
      </c>
      <c r="D333" s="5">
        <v>12000000000</v>
      </c>
    </row>
    <row r="334" spans="3:9" ht="15.5" x14ac:dyDescent="0.35">
      <c r="C334" t="s">
        <v>20</v>
      </c>
      <c r="D334" s="5">
        <v>-27000000000</v>
      </c>
    </row>
    <row r="335" spans="3:9" ht="15.5" x14ac:dyDescent="0.35">
      <c r="C335" t="s">
        <v>300</v>
      </c>
      <c r="I335" s="5">
        <v>183000000000</v>
      </c>
    </row>
    <row r="336" spans="3:9" ht="15.5" x14ac:dyDescent="0.35">
      <c r="C336" t="s">
        <v>301</v>
      </c>
      <c r="I336" s="5">
        <v>79000000000</v>
      </c>
    </row>
    <row r="337" spans="3:9" ht="15.5" x14ac:dyDescent="0.35">
      <c r="C337" t="s">
        <v>302</v>
      </c>
      <c r="I337" s="5">
        <v>-3000000000</v>
      </c>
    </row>
    <row r="338" spans="3:9" ht="15.5" x14ac:dyDescent="0.35">
      <c r="C338" t="s">
        <v>303</v>
      </c>
      <c r="I338" s="5">
        <v>-49000000000</v>
      </c>
    </row>
    <row r="339" spans="3:9" ht="15.5" x14ac:dyDescent="0.35">
      <c r="C339" t="s">
        <v>304</v>
      </c>
      <c r="I339" s="5">
        <v>-4000000000</v>
      </c>
    </row>
    <row r="340" spans="3:9" ht="15.5" x14ac:dyDescent="0.35">
      <c r="C340" t="s">
        <v>305</v>
      </c>
      <c r="I340" s="5">
        <v>74000000000</v>
      </c>
    </row>
  </sheetData>
  <pageMargins left="0.7" right="0.7" top="0.75" bottom="0.75" header="0.3" footer="0.3"/>
  <ignoredErrors>
    <ignoredError sqref="A1:Z341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1471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41273</v>
      </c>
      <c r="W1" s="1">
        <v>40907</v>
      </c>
      <c r="X1" s="1">
        <v>40542</v>
      </c>
      <c r="Y1" s="1">
        <v>40177</v>
      </c>
      <c r="Z1" s="1">
        <v>39812</v>
      </c>
    </row>
    <row r="2" spans="1:26" ht="15.5" x14ac:dyDescent="0.35">
      <c r="C2" t="s">
        <v>1472</v>
      </c>
      <c r="D2" s="2" vm="241">
        <f ca="1">IFERROR(_xlfn.STOCKHISTORY("XIDX:" &amp; $C$1, D3, , 0, 0, 1), "Libur")</f>
        <v>39</v>
      </c>
      <c r="H2" s="2" vm="241">
        <f ca="1">IFERROR(INDEX(D2:G2,COUNT(D2:G2)),"")</f>
        <v>39</v>
      </c>
      <c r="I2" s="2" vm="242">
        <f t="shared" ref="I2:Z2" ca="1" si="0">IFERROR(_xlfn.STOCKHISTORY("XIDX:" &amp; $C$1, I1, , 0, 0, 1), "Libur")</f>
        <v>28</v>
      </c>
      <c r="J2" s="2" vm="243">
        <f t="shared" ca="1" si="0"/>
        <v>21</v>
      </c>
      <c r="K2" s="2" t="str">
        <f t="shared" ca="1" si="0"/>
        <v>Libur</v>
      </c>
      <c r="L2" s="2" vm="244">
        <f t="shared" ca="1" si="0"/>
        <v>55</v>
      </c>
      <c r="M2" s="2" vm="245">
        <f t="shared" ca="1" si="0"/>
        <v>82</v>
      </c>
      <c r="N2" s="2" vm="217">
        <f t="shared" ca="1" si="0"/>
        <v>60</v>
      </c>
      <c r="O2" s="2" vm="246">
        <f t="shared" ca="1" si="0"/>
        <v>59</v>
      </c>
      <c r="P2" s="2" vm="247">
        <f t="shared" ca="1" si="0"/>
        <v>150</v>
      </c>
      <c r="Q2" s="2" vm="248">
        <f t="shared" ca="1" si="0"/>
        <v>71</v>
      </c>
      <c r="R2" s="2" vm="244">
        <f t="shared" ca="1" si="0"/>
        <v>55</v>
      </c>
      <c r="S2" s="2" vm="249">
        <f t="shared" ca="1" si="0"/>
        <v>54</v>
      </c>
      <c r="T2" s="2" vm="250">
        <f t="shared" ca="1" si="0"/>
        <v>95</v>
      </c>
      <c r="U2" s="2" vm="251">
        <f t="shared" ca="1" si="0"/>
        <v>80</v>
      </c>
      <c r="V2" s="2" t="str">
        <f t="shared" ca="1" si="0"/>
        <v>Libur</v>
      </c>
      <c r="W2" s="2" vm="252">
        <f t="shared" ca="1" si="0"/>
        <v>450</v>
      </c>
      <c r="X2" s="2" vm="54">
        <f t="shared" ca="1" si="0"/>
        <v>240</v>
      </c>
      <c r="Y2" s="2" vm="253">
        <f t="shared" ca="1" si="0"/>
        <v>131</v>
      </c>
      <c r="Z2" s="2" t="str">
        <f t="shared" ca="1" si="0"/>
        <v>Libur</v>
      </c>
    </row>
    <row r="3" spans="1:26" ht="15.5" x14ac:dyDescent="0.35">
      <c r="D3" s="1">
        <v>46111</v>
      </c>
      <c r="H3" s="1">
        <f>IFERROR(INDEX(D3:G3,COUNT(D3:G3)),"")</f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10281074</v>
      </c>
      <c r="H4" s="2">
        <f>IFERROR(SUM(D4:G4)*(4/MAX(1,COUNT(D4:G4))),"")</f>
        <v>41124296</v>
      </c>
      <c r="I4" s="2">
        <f t="shared" ref="I4:Z4" si="1">IFERROR(INDEX(I51:I500,MATCH($C$4,$C$51:$C$500,0)),"")</f>
        <v>45119712</v>
      </c>
      <c r="J4" s="2">
        <f t="shared" si="1"/>
        <v>191999590</v>
      </c>
      <c r="K4" s="2">
        <f t="shared" si="1"/>
        <v>291198704</v>
      </c>
      <c r="L4" s="2">
        <f t="shared" si="1"/>
        <v>396980964</v>
      </c>
      <c r="M4" s="2">
        <f t="shared" si="1"/>
        <v>372973845</v>
      </c>
      <c r="N4" s="2">
        <f t="shared" si="1"/>
        <v>260960780</v>
      </c>
      <c r="O4" s="2">
        <f t="shared" si="1"/>
        <v>400534862</v>
      </c>
      <c r="P4" s="2">
        <f t="shared" si="1"/>
        <v>479184685</v>
      </c>
      <c r="Q4" s="2">
        <f t="shared" si="1"/>
        <v>399776871</v>
      </c>
      <c r="R4" s="2">
        <f t="shared" si="1"/>
        <v>360480752</v>
      </c>
      <c r="S4" s="2">
        <f t="shared" si="1"/>
        <v>390055996</v>
      </c>
      <c r="T4" s="2">
        <f t="shared" si="1"/>
        <v>497981661</v>
      </c>
      <c r="U4" s="2">
        <f t="shared" si="1"/>
        <v>571747275</v>
      </c>
      <c r="V4" s="2">
        <f t="shared" si="1"/>
        <v>600531751</v>
      </c>
      <c r="W4" s="2">
        <f t="shared" si="1"/>
        <v>5581897121591</v>
      </c>
      <c r="X4" s="2">
        <f t="shared" si="1"/>
        <v>4461605599646</v>
      </c>
      <c r="Y4" s="2">
        <f t="shared" si="1"/>
        <v>3520488172261</v>
      </c>
      <c r="Z4" s="2">
        <f t="shared" si="1"/>
        <v>3750956369361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-2737237</v>
      </c>
      <c r="H5" s="2">
        <f>IFERROR(SUM(D5:G5)*(4/MAX(1,COUNT(D5:G5))),"")</f>
        <v>-10948948</v>
      </c>
      <c r="I5" s="2">
        <f t="shared" ref="I5:Z5" si="2">IFERROR(INDEX(I51:I500,MATCH($C$5,$C$51:$C$500,0)),"")</f>
        <v>-19150911</v>
      </c>
      <c r="J5" s="2">
        <f t="shared" si="2"/>
        <v>-47892124</v>
      </c>
      <c r="K5" s="2">
        <f t="shared" si="2"/>
        <v>10735219</v>
      </c>
      <c r="L5" s="2">
        <f t="shared" si="2"/>
        <v>12532326</v>
      </c>
      <c r="M5" s="2">
        <f t="shared" si="2"/>
        <v>1912388</v>
      </c>
      <c r="N5" s="2">
        <f t="shared" si="2"/>
        <v>-20139803</v>
      </c>
      <c r="O5" s="2">
        <f t="shared" si="2"/>
        <v>-11920285</v>
      </c>
      <c r="P5" s="2">
        <f t="shared" si="2"/>
        <v>13815361</v>
      </c>
      <c r="Q5" s="2">
        <f t="shared" si="2"/>
        <v>-5674811</v>
      </c>
      <c r="R5" s="2">
        <f t="shared" si="2"/>
        <v>-12159436</v>
      </c>
      <c r="S5" s="2">
        <f t="shared" si="2"/>
        <v>-16382755</v>
      </c>
      <c r="T5" s="2">
        <f t="shared" si="2"/>
        <v>-79936218</v>
      </c>
      <c r="U5" s="2">
        <f t="shared" si="2"/>
        <v>-30061931</v>
      </c>
      <c r="V5" s="2">
        <f t="shared" si="2"/>
        <v>-32118811</v>
      </c>
      <c r="W5" s="2">
        <f t="shared" si="2"/>
        <v>609212307672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-1024953702</v>
      </c>
      <c r="H6" s="2">
        <f>IFERROR(INDEX(D6:G6,COUNT(D6:G6)),"")</f>
        <v>-1024953702</v>
      </c>
      <c r="I6" s="2">
        <f t="shared" ref="I6:Z6" si="3">IFERROR(INDEX(I51:I500,MATCH($C$6,$C$51:$C$500,0)),"")</f>
        <v>-1022216466</v>
      </c>
      <c r="J6" s="2">
        <f t="shared" si="3"/>
        <v>-1003065555</v>
      </c>
      <c r="K6" s="2">
        <f t="shared" si="3"/>
        <v>-955173431</v>
      </c>
      <c r="L6" s="2">
        <f t="shared" si="3"/>
        <v>-944438212</v>
      </c>
      <c r="M6" s="2">
        <f t="shared" si="3"/>
        <v>-960960703</v>
      </c>
      <c r="N6" s="2">
        <f t="shared" si="3"/>
        <v>-962873091</v>
      </c>
      <c r="O6" s="2">
        <f t="shared" si="3"/>
        <v>-941345896</v>
      </c>
      <c r="P6" s="2">
        <f t="shared" si="3"/>
        <v>-929425611</v>
      </c>
      <c r="Q6" s="2">
        <f t="shared" si="3"/>
        <v>-943240972</v>
      </c>
      <c r="R6" s="2">
        <f t="shared" si="3"/>
        <v>-937566161</v>
      </c>
      <c r="S6" s="2">
        <f t="shared" si="3"/>
        <v>-925406725</v>
      </c>
      <c r="T6" s="2">
        <f t="shared" si="3"/>
        <v>-907836998</v>
      </c>
      <c r="U6" s="2">
        <f t="shared" si="3"/>
        <v>-827900780</v>
      </c>
      <c r="V6" s="2">
        <f t="shared" si="3"/>
        <v>-797838849</v>
      </c>
      <c r="W6" s="2">
        <f t="shared" si="3"/>
        <v>-7342046634232</v>
      </c>
      <c r="X6" s="2">
        <f t="shared" si="3"/>
        <v>-7912250769919</v>
      </c>
      <c r="Y6" s="2">
        <f t="shared" si="3"/>
        <v>-7880057909013</v>
      </c>
      <c r="Z6" s="2">
        <f t="shared" si="3"/>
        <v>-9067009539855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2.5</v>
      </c>
      <c r="H7" s="3">
        <f>IFERROR(INDEX(D7:G7,COUNT(D7:G7)),"")</f>
        <v>2.5</v>
      </c>
      <c r="I7" s="3">
        <f t="shared" ref="I7:Z7" si="4">IFERROR(INDEX(I51:I500,MATCH($C$7,$C$51:$C$500,0))/1000000000,"")</f>
        <v>2.5</v>
      </c>
      <c r="J7" s="3">
        <f t="shared" si="4"/>
        <v>2.5</v>
      </c>
      <c r="K7" s="3">
        <f t="shared" si="4"/>
        <v>2.5</v>
      </c>
      <c r="L7" s="3">
        <f t="shared" si="4"/>
        <v>2.5</v>
      </c>
      <c r="M7" s="3">
        <f t="shared" si="4"/>
        <v>2.5</v>
      </c>
      <c r="N7" s="3">
        <f t="shared" si="4"/>
        <v>2.5</v>
      </c>
      <c r="O7" s="3">
        <f t="shared" si="4"/>
        <v>2.5</v>
      </c>
      <c r="P7" s="3">
        <f t="shared" si="4"/>
        <v>2.5</v>
      </c>
      <c r="Q7" s="3">
        <f t="shared" si="4"/>
        <v>2.5</v>
      </c>
      <c r="R7" s="3">
        <f t="shared" si="4"/>
        <v>2.5</v>
      </c>
      <c r="S7" s="3">
        <f t="shared" si="4"/>
        <v>2.5</v>
      </c>
      <c r="T7" s="3">
        <f t="shared" si="4"/>
        <v>2.5</v>
      </c>
      <c r="U7" s="3">
        <f t="shared" si="4"/>
        <v>2.5</v>
      </c>
      <c r="V7" s="3">
        <f t="shared" si="4"/>
        <v>2.5</v>
      </c>
      <c r="W7" s="3">
        <f t="shared" si="4"/>
        <v>2.38</v>
      </c>
      <c r="X7" s="3">
        <f t="shared" si="4"/>
        <v>2.38</v>
      </c>
      <c r="Y7" s="3">
        <f t="shared" si="4"/>
        <v>2.38</v>
      </c>
      <c r="Z7" s="3">
        <f t="shared" si="4"/>
        <v>2.38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-9000000000</v>
      </c>
      <c r="H8" s="2">
        <f>IFERROR(INDEX(D8:G8,COUNT(D8:G8)),"")</f>
        <v>-9000000000</v>
      </c>
      <c r="I8" s="2">
        <f t="shared" ref="I8:Z8" si="5">IFERROR(INDEX(I51:I500,MATCH($C$8,$C$51:$C$500,0)),"")</f>
        <v>98000000000</v>
      </c>
      <c r="J8" s="2">
        <f t="shared" si="5"/>
        <v>441000000000</v>
      </c>
      <c r="K8" s="2">
        <f t="shared" si="5"/>
        <v>17000000000</v>
      </c>
      <c r="L8" s="2">
        <f t="shared" si="5"/>
        <v>66000000000</v>
      </c>
      <c r="M8" s="2">
        <f t="shared" si="5"/>
        <v>-143000000000</v>
      </c>
      <c r="N8" s="2">
        <f t="shared" si="5"/>
        <v>109000000000</v>
      </c>
      <c r="O8" s="2">
        <f t="shared" si="5"/>
        <v>10000000000</v>
      </c>
      <c r="P8" s="2">
        <f t="shared" si="5"/>
        <v>-85000000000</v>
      </c>
      <c r="Q8" s="2">
        <f t="shared" si="5"/>
        <v>219000000000</v>
      </c>
      <c r="R8" s="2">
        <f t="shared" si="5"/>
        <v>20000000000</v>
      </c>
      <c r="S8" s="2">
        <f t="shared" si="5"/>
        <v>-50000000000</v>
      </c>
      <c r="T8" s="2">
        <f t="shared" si="5"/>
        <v>-43000000000</v>
      </c>
      <c r="U8" s="2">
        <f t="shared" si="5"/>
        <v>-60000000000</v>
      </c>
      <c r="V8" s="2">
        <f t="shared" si="5"/>
        <v>4064000000000</v>
      </c>
      <c r="W8" s="2">
        <f t="shared" si="5"/>
        <v>3905000000000</v>
      </c>
      <c r="X8" s="2">
        <f t="shared" si="5"/>
        <v>2529000000000</v>
      </c>
      <c r="Y8" s="2">
        <f t="shared" si="5"/>
        <v>1810000000000</v>
      </c>
      <c r="Z8" s="2">
        <f t="shared" si="5"/>
        <v>1890000000000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-3.79</v>
      </c>
      <c r="H9" s="3">
        <f>IFERROR(INDEX(D9:G9,COUNT(D9:G9)),"")</f>
        <v>-3.79</v>
      </c>
      <c r="I9" s="3">
        <f t="shared" ref="I9:Z9" si="6">IFERROR(INDEX(I51:I500,MATCH($C$9,$C$51:$C$500,0)),"")</f>
        <v>39.380000000000003</v>
      </c>
      <c r="J9" s="3">
        <f t="shared" si="6"/>
        <v>176.85</v>
      </c>
      <c r="K9" s="3">
        <f t="shared" si="6"/>
        <v>7</v>
      </c>
      <c r="L9" s="3">
        <f t="shared" si="6"/>
        <v>26.51</v>
      </c>
      <c r="M9" s="3">
        <f t="shared" si="6"/>
        <v>-57.23</v>
      </c>
      <c r="N9" s="3">
        <f t="shared" si="6"/>
        <v>43.83</v>
      </c>
      <c r="O9" s="3">
        <f t="shared" si="6"/>
        <v>4.04</v>
      </c>
      <c r="P9" s="3">
        <f t="shared" si="6"/>
        <v>-34.25</v>
      </c>
      <c r="Q9" s="3">
        <f t="shared" si="6"/>
        <v>87.6</v>
      </c>
      <c r="R9" s="3">
        <f t="shared" si="6"/>
        <v>8.11</v>
      </c>
      <c r="S9" s="3">
        <f t="shared" si="6"/>
        <v>-19.88</v>
      </c>
      <c r="T9" s="3">
        <f t="shared" si="6"/>
        <v>-17.2</v>
      </c>
      <c r="U9" s="3">
        <f t="shared" si="6"/>
        <v>-24.16</v>
      </c>
      <c r="V9" s="3">
        <f t="shared" si="6"/>
        <v>1628.35</v>
      </c>
      <c r="W9" s="3">
        <f t="shared" si="6"/>
        <v>1642.7</v>
      </c>
      <c r="X9" s="3">
        <f t="shared" si="6"/>
        <v>1064.2</v>
      </c>
      <c r="Y9" s="3">
        <f t="shared" si="6"/>
        <v>761.35</v>
      </c>
      <c r="Z9" s="3">
        <f t="shared" si="6"/>
        <v>795.17</v>
      </c>
    </row>
    <row r="10" spans="1:26" ht="15.5" x14ac:dyDescent="0.35">
      <c r="C10" t="s">
        <v>17</v>
      </c>
      <c r="D10" s="3">
        <f ca="1">IFERROR(IF(D9=0,"",D2/D9),"")</f>
        <v>-10.29023746701847</v>
      </c>
      <c r="I10" s="3">
        <f t="shared" ref="I10:Z10" ca="1" si="7">IFERROR(IF(I9=0,"",I2/I9),"")</f>
        <v>0.71102082275266631</v>
      </c>
      <c r="J10" s="3">
        <f t="shared" ca="1" si="7"/>
        <v>0.11874469889737066</v>
      </c>
      <c r="K10" s="3" t="str">
        <f t="shared" ca="1" si="7"/>
        <v/>
      </c>
      <c r="L10" s="3">
        <f t="shared" ca="1" si="7"/>
        <v>2.0746887966804977</v>
      </c>
      <c r="M10" s="3">
        <f t="shared" ca="1" si="7"/>
        <v>-1.4328149571902848</v>
      </c>
      <c r="N10" s="3">
        <f t="shared" ca="1" si="7"/>
        <v>1.3689253935660508</v>
      </c>
      <c r="O10" s="3">
        <f t="shared" ca="1" si="7"/>
        <v>14.603960396039604</v>
      </c>
      <c r="P10" s="3">
        <f t="shared" ca="1" si="7"/>
        <v>-4.3795620437956204</v>
      </c>
      <c r="Q10" s="3">
        <f t="shared" ca="1" si="7"/>
        <v>0.81050228310502292</v>
      </c>
      <c r="R10" s="3">
        <f t="shared" ca="1" si="7"/>
        <v>6.7817509247842178</v>
      </c>
      <c r="S10" s="3">
        <f t="shared" ca="1" si="7"/>
        <v>-2.7162977867203222</v>
      </c>
      <c r="T10" s="3">
        <f t="shared" ca="1" si="7"/>
        <v>-5.5232558139534884</v>
      </c>
      <c r="U10" s="3">
        <f t="shared" ca="1" si="7"/>
        <v>-3.3112582781456954</v>
      </c>
      <c r="V10" s="3" t="str">
        <f t="shared" ca="1" si="7"/>
        <v/>
      </c>
      <c r="W10" s="3">
        <f t="shared" ca="1" si="7"/>
        <v>0.27393924636269557</v>
      </c>
      <c r="X10" s="3">
        <f t="shared" ca="1" si="7"/>
        <v>0.22552151851155797</v>
      </c>
      <c r="Y10" s="3">
        <f t="shared" ca="1" si="7"/>
        <v>0.17206278321402771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3051437</v>
      </c>
      <c r="H11" s="2">
        <f>IFERROR(INDEX(D11:G11,COUNT(D11:G11)),"")</f>
        <v>3051437</v>
      </c>
      <c r="I11" s="2">
        <f t="shared" ref="I11:Z11" si="8">IFERROR(INDEX(I51:I500,MATCH($C$11,$C$51:$C$500,0)),"")</f>
        <v>3640715</v>
      </c>
      <c r="J11" s="2">
        <f t="shared" si="8"/>
        <v>5100890</v>
      </c>
      <c r="K11" s="2">
        <f t="shared" si="8"/>
        <v>3867904</v>
      </c>
      <c r="L11" s="2">
        <f t="shared" si="8"/>
        <v>6018967</v>
      </c>
      <c r="M11" s="2">
        <f t="shared" si="8"/>
        <v>4605359</v>
      </c>
      <c r="N11" s="2">
        <f t="shared" si="8"/>
        <v>9532858</v>
      </c>
      <c r="O11" s="2">
        <f t="shared" si="8"/>
        <v>4266153</v>
      </c>
      <c r="P11" s="2">
        <f t="shared" si="8"/>
        <v>4897172</v>
      </c>
      <c r="Q11" s="2">
        <f t="shared" si="8"/>
        <v>6240585</v>
      </c>
      <c r="R11" s="2">
        <f t="shared" si="8"/>
        <v>3468469</v>
      </c>
      <c r="S11" s="2">
        <f t="shared" si="8"/>
        <v>2657148</v>
      </c>
      <c r="T11" s="2">
        <f t="shared" si="8"/>
        <v>6184094</v>
      </c>
      <c r="U11" s="2">
        <f t="shared" si="8"/>
        <v>5101421</v>
      </c>
      <c r="V11" s="2">
        <f t="shared" si="8"/>
        <v>9793989</v>
      </c>
      <c r="W11" s="2">
        <f t="shared" si="8"/>
        <v>31177273662</v>
      </c>
      <c r="X11" s="2">
        <f t="shared" si="8"/>
        <v>87892873462</v>
      </c>
      <c r="Y11" s="2">
        <f t="shared" si="8"/>
        <v>62235591207</v>
      </c>
      <c r="Z11" s="2">
        <f t="shared" si="8"/>
        <v>26398681172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17653000000000</v>
      </c>
      <c r="H12" s="2">
        <f>IFERROR(INDEX(D12:G12,COUNT(D12:G12)),"")</f>
        <v>17653000000000</v>
      </c>
      <c r="I12" s="2">
        <f t="shared" ref="I12:Z12" si="9">IFERROR(INDEX(I51:I500,MATCH($C$12,$C$51:$C$500,0)),"")</f>
        <v>17384000000000</v>
      </c>
      <c r="J12" s="2">
        <f t="shared" si="9"/>
        <v>16895000000000</v>
      </c>
      <c r="K12" s="2">
        <f t="shared" si="9"/>
        <v>16661000000000</v>
      </c>
      <c r="L12" s="2">
        <f t="shared" si="9"/>
        <v>16820000000000</v>
      </c>
      <c r="M12" s="2">
        <f t="shared" si="9"/>
        <v>15616000000000</v>
      </c>
      <c r="N12" s="2">
        <f t="shared" si="9"/>
        <v>15340000000000</v>
      </c>
      <c r="O12" s="2">
        <f t="shared" si="9"/>
        <v>15167000000000</v>
      </c>
      <c r="P12" s="2">
        <f t="shared" si="9"/>
        <v>15696000000000</v>
      </c>
      <c r="Q12" s="2">
        <f t="shared" si="9"/>
        <v>14695000000000</v>
      </c>
      <c r="R12" s="2">
        <f t="shared" si="9"/>
        <v>14497000000000</v>
      </c>
      <c r="S12" s="2">
        <f t="shared" si="9"/>
        <v>14853000000000</v>
      </c>
      <c r="T12" s="2">
        <f t="shared" si="9"/>
        <v>13498000000000</v>
      </c>
      <c r="U12" s="2">
        <f t="shared" si="9"/>
        <v>13278000000000</v>
      </c>
      <c r="V12" s="2">
        <f t="shared" si="9"/>
        <v>10723000000000</v>
      </c>
      <c r="W12" s="2">
        <f t="shared" si="9"/>
        <v>10200000000000</v>
      </c>
      <c r="X12" s="2">
        <f t="shared" si="9"/>
        <v>10552000000000</v>
      </c>
      <c r="Y12" s="2">
        <f t="shared" si="9"/>
        <v>10879000000000</v>
      </c>
      <c r="Z12" s="2">
        <f t="shared" si="9"/>
        <v>12551000000000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17705000000000</v>
      </c>
      <c r="H13" s="2">
        <f>IFERROR(INDEX(D13:G13,COUNT(D13:G13)),"")</f>
        <v>17705000000000</v>
      </c>
      <c r="I13" s="2">
        <f t="shared" ref="I13:Z13" si="10">IFERROR(INDEX(I51:I500,MATCH($C$13,$C$51:$C$500,0)),"")</f>
        <v>17445000000000</v>
      </c>
      <c r="J13" s="2">
        <f t="shared" si="10"/>
        <v>16977000000000</v>
      </c>
      <c r="K13" s="2">
        <f t="shared" si="10"/>
        <v>16721000000000</v>
      </c>
      <c r="L13" s="2">
        <f t="shared" si="10"/>
        <v>16914000000000</v>
      </c>
      <c r="M13" s="2">
        <f t="shared" si="10"/>
        <v>15681000000000</v>
      </c>
      <c r="N13" s="2">
        <f t="shared" si="10"/>
        <v>15474000000000</v>
      </c>
      <c r="O13" s="2">
        <f t="shared" si="10"/>
        <v>15226000000000</v>
      </c>
      <c r="P13" s="2">
        <f t="shared" si="10"/>
        <v>15767000000000</v>
      </c>
      <c r="Q13" s="2">
        <f t="shared" si="10"/>
        <v>14779000000000</v>
      </c>
      <c r="R13" s="2">
        <f t="shared" si="10"/>
        <v>14543000000000</v>
      </c>
      <c r="S13" s="2">
        <f t="shared" si="10"/>
        <v>14890000000000</v>
      </c>
      <c r="T13" s="2">
        <f t="shared" si="10"/>
        <v>13575000000000</v>
      </c>
      <c r="U13" s="2">
        <f t="shared" si="10"/>
        <v>13340000000000</v>
      </c>
      <c r="V13" s="2">
        <f t="shared" si="10"/>
        <v>10817000000000</v>
      </c>
      <c r="W13" s="2">
        <f t="shared" si="10"/>
        <v>10232000000000</v>
      </c>
      <c r="X13" s="2">
        <f t="shared" si="10"/>
        <v>10640000000000</v>
      </c>
      <c r="Y13" s="2">
        <f t="shared" si="10"/>
        <v>10941000000000</v>
      </c>
      <c r="Z13" s="2">
        <f t="shared" si="10"/>
        <v>12578000000000</v>
      </c>
    </row>
    <row r="14" spans="1:26" ht="15.5" x14ac:dyDescent="0.35">
      <c r="C14" t="s">
        <v>26</v>
      </c>
      <c r="D14" s="2">
        <f>IFERROR(INDEX(D51:D500,MATCH($C$14,$C$51:$C$500,0)),"")</f>
        <v>-17407</v>
      </c>
      <c r="H14" s="2">
        <f>IFERROR(SUM(D14:G14)*(4/MAX(1,COUNT(D14:G14))),"")</f>
        <v>-69628</v>
      </c>
      <c r="I14" s="2">
        <f t="shared" ref="I14:Z14" si="11">IFERROR(INDEX(I51:I500,MATCH($C$14,$C$51:$C$500,0)),"")</f>
        <v>-362319</v>
      </c>
      <c r="J14" s="2">
        <f t="shared" si="11"/>
        <v>-2661286</v>
      </c>
      <c r="K14" s="2">
        <f t="shared" si="11"/>
        <v>-4806494</v>
      </c>
      <c r="L14" s="2">
        <f t="shared" si="11"/>
        <v>-5891420</v>
      </c>
      <c r="M14" s="2">
        <f t="shared" si="11"/>
        <v>-5827380</v>
      </c>
      <c r="N14" s="2">
        <f t="shared" si="11"/>
        <v>-5720589</v>
      </c>
      <c r="O14" s="2">
        <f t="shared" si="11"/>
        <v>-5836349</v>
      </c>
      <c r="P14" s="2">
        <f t="shared" si="11"/>
        <v>-5322308</v>
      </c>
      <c r="Q14" s="2">
        <f t="shared" si="11"/>
        <v>-3483290</v>
      </c>
      <c r="R14" s="2">
        <f t="shared" si="11"/>
        <v>-4451148</v>
      </c>
      <c r="S14" s="2">
        <f t="shared" si="11"/>
        <v>-7863850</v>
      </c>
      <c r="T14" s="2">
        <f t="shared" si="11"/>
        <v>-14848320</v>
      </c>
      <c r="U14" s="2">
        <f t="shared" si="11"/>
        <v>-16616447</v>
      </c>
      <c r="V14" s="2">
        <f t="shared" si="11"/>
        <v>-18245491</v>
      </c>
      <c r="W14" s="2">
        <f t="shared" si="11"/>
        <v>-142803764229</v>
      </c>
      <c r="X14" s="2">
        <f t="shared" si="11"/>
        <v>-52566314691</v>
      </c>
      <c r="Y14" s="2">
        <f t="shared" si="11"/>
        <v>-57522896336</v>
      </c>
      <c r="Z14" s="2">
        <f t="shared" si="11"/>
        <v>-47163560518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2622422</v>
      </c>
      <c r="J15" s="2">
        <f t="shared" si="12"/>
        <v>-672614</v>
      </c>
      <c r="K15" s="2">
        <f t="shared" si="12"/>
        <v>-11273292</v>
      </c>
      <c r="L15" s="2">
        <f t="shared" si="12"/>
        <v>-430780</v>
      </c>
      <c r="M15" s="2">
        <f t="shared" si="12"/>
        <v>-2503845</v>
      </c>
      <c r="N15" s="2">
        <f t="shared" si="12"/>
        <v>-427379</v>
      </c>
      <c r="O15" s="2">
        <f t="shared" si="12"/>
        <v>-2479040</v>
      </c>
      <c r="P15" s="2">
        <f t="shared" si="12"/>
        <v>-2423557</v>
      </c>
      <c r="Q15" s="2">
        <f t="shared" si="12"/>
        <v>-3424724</v>
      </c>
      <c r="R15" s="2">
        <f t="shared" si="12"/>
        <v>-4889628</v>
      </c>
      <c r="S15" s="2">
        <f t="shared" si="12"/>
        <v>-6139325</v>
      </c>
      <c r="T15" s="2">
        <f t="shared" si="12"/>
        <v>1734736</v>
      </c>
      <c r="U15" s="2">
        <f t="shared" si="12"/>
        <v>6403573</v>
      </c>
      <c r="V15" s="2">
        <f t="shared" si="12"/>
        <v>9641186</v>
      </c>
      <c r="W15" s="2">
        <f t="shared" si="12"/>
        <v>59286095421</v>
      </c>
      <c r="X15" s="2">
        <f t="shared" si="12"/>
        <v>56141151381</v>
      </c>
      <c r="Y15" s="2">
        <f t="shared" si="12"/>
        <v>68889175344</v>
      </c>
      <c r="Z15" s="2">
        <f t="shared" si="12"/>
        <v>68013023512</v>
      </c>
    </row>
    <row r="16" spans="1:26" ht="15.5" x14ac:dyDescent="0.35">
      <c r="C16" t="s">
        <v>28</v>
      </c>
      <c r="D16" s="2">
        <f>IFERROR(INDEX(D51:D500,MATCH($C$16,$C$51:$C$500,0)),"")</f>
        <v>-2737239</v>
      </c>
      <c r="H16" s="2">
        <f>IFERROR(SUM(D16:G16)*(4/MAX(1,COUNT(D16:G16))),"")</f>
        <v>-10948956</v>
      </c>
      <c r="I16" s="2">
        <f t="shared" ref="I16:Z16" si="13">IFERROR(INDEX(I51:I500,MATCH($C$16,$C$51:$C$500,0)),"")</f>
        <v>-21757541</v>
      </c>
      <c r="J16" s="2">
        <f t="shared" si="13"/>
        <v>-47828020</v>
      </c>
      <c r="K16" s="2">
        <f t="shared" si="13"/>
        <v>-22486699</v>
      </c>
      <c r="L16" s="2">
        <f t="shared" si="13"/>
        <v>12744559</v>
      </c>
      <c r="M16" s="2">
        <f t="shared" si="13"/>
        <v>4189661</v>
      </c>
      <c r="N16" s="2">
        <f t="shared" si="13"/>
        <v>-20121971</v>
      </c>
      <c r="O16" s="2">
        <f t="shared" si="13"/>
        <v>-9435866</v>
      </c>
      <c r="P16" s="2">
        <f t="shared" si="13"/>
        <v>15255817</v>
      </c>
      <c r="Q16" s="2">
        <f t="shared" si="13"/>
        <v>-983840</v>
      </c>
      <c r="R16" s="2">
        <f t="shared" si="13"/>
        <v>-6978741</v>
      </c>
      <c r="S16" s="2">
        <f t="shared" si="13"/>
        <v>-11647347</v>
      </c>
      <c r="T16" s="2">
        <f t="shared" si="13"/>
        <v>-81670954</v>
      </c>
      <c r="U16" s="2">
        <f t="shared" si="13"/>
        <v>-36465504</v>
      </c>
      <c r="V16" s="2">
        <f t="shared" si="13"/>
        <v>-41759997</v>
      </c>
      <c r="W16" s="2">
        <f t="shared" si="13"/>
        <v>-113868012074</v>
      </c>
      <c r="X16" s="2">
        <f t="shared" si="13"/>
        <v>278835698542</v>
      </c>
      <c r="Y16" s="2">
        <f t="shared" si="13"/>
        <v>1113898779644</v>
      </c>
      <c r="Z16" s="2">
        <f t="shared" si="13"/>
        <v>-2188689483709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  <c r="Q18" t="s">
        <v>907</v>
      </c>
      <c r="R18" t="s">
        <v>1142</v>
      </c>
      <c r="S18" t="s">
        <v>1143</v>
      </c>
      <c r="T18" t="s">
        <v>1144</v>
      </c>
      <c r="U18" t="s">
        <v>1145</v>
      </c>
      <c r="V18" t="s">
        <v>1146</v>
      </c>
      <c r="W18" t="s">
        <v>1147</v>
      </c>
      <c r="X18" t="s">
        <v>1148</v>
      </c>
      <c r="Y18" t="s">
        <v>1149</v>
      </c>
      <c r="Z18" t="s">
        <v>1150</v>
      </c>
    </row>
    <row r="19" spans="1:26" ht="15.5" x14ac:dyDescent="0.35">
      <c r="A19" t="s">
        <v>36</v>
      </c>
      <c r="C19" t="s">
        <v>37</v>
      </c>
    </row>
    <row r="20" spans="1:26" ht="15.5" x14ac:dyDescent="0.35">
      <c r="A20" t="s">
        <v>38</v>
      </c>
      <c r="C20" t="s">
        <v>39</v>
      </c>
      <c r="D20" s="2">
        <f ca="1">IFERROR(D21*D2,"")</f>
        <v>97500000000</v>
      </c>
      <c r="H20" s="2">
        <f t="shared" ref="H20:Z20" ca="1" si="14">IFERROR(H21*H2,"")</f>
        <v>97500000000</v>
      </c>
      <c r="I20" s="2">
        <f t="shared" ca="1" si="14"/>
        <v>70000000000</v>
      </c>
      <c r="J20" s="2">
        <f t="shared" ca="1" si="14"/>
        <v>52500000000</v>
      </c>
      <c r="K20" s="2" t="str">
        <f t="shared" ca="1" si="14"/>
        <v/>
      </c>
      <c r="L20" s="2">
        <f t="shared" ca="1" si="14"/>
        <v>137500000000</v>
      </c>
      <c r="M20" s="2">
        <f t="shared" ca="1" si="14"/>
        <v>205000000000</v>
      </c>
      <c r="N20" s="2">
        <f t="shared" ca="1" si="14"/>
        <v>150000000000</v>
      </c>
      <c r="O20" s="2">
        <f t="shared" ca="1" si="14"/>
        <v>147500000000</v>
      </c>
      <c r="P20" s="2">
        <f t="shared" ca="1" si="14"/>
        <v>375000000000</v>
      </c>
      <c r="Q20" s="2">
        <f t="shared" ca="1" si="14"/>
        <v>177500000000</v>
      </c>
      <c r="R20" s="2">
        <f t="shared" ca="1" si="14"/>
        <v>137500000000</v>
      </c>
      <c r="S20" s="2">
        <f t="shared" ca="1" si="14"/>
        <v>135000000000</v>
      </c>
      <c r="T20" s="2">
        <f t="shared" ca="1" si="14"/>
        <v>237500000000</v>
      </c>
      <c r="U20" s="2">
        <f t="shared" ca="1" si="14"/>
        <v>200000000000</v>
      </c>
      <c r="V20" s="2" t="str">
        <f t="shared" ca="1" si="14"/>
        <v/>
      </c>
      <c r="W20" s="2">
        <f t="shared" ca="1" si="14"/>
        <v>1071000000000</v>
      </c>
      <c r="X20" s="2">
        <f t="shared" ca="1" si="14"/>
        <v>571200000000</v>
      </c>
      <c r="Y20" s="2">
        <f t="shared" ca="1" si="14"/>
        <v>311780000000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2500000000</v>
      </c>
      <c r="H21" s="2">
        <f>IFERROR(INDEX(D21:G21,COUNT(D21:G21)),"")</f>
        <v>2500000000</v>
      </c>
      <c r="I21" s="2">
        <f t="shared" ref="I21:Z21" si="15">IFERROR(INDEX(I51:I500,MATCH($C$7,$C$51:$C$500,0)),"")</f>
        <v>2500000000</v>
      </c>
      <c r="J21" s="2">
        <f t="shared" si="15"/>
        <v>2500000000</v>
      </c>
      <c r="K21" s="2">
        <f t="shared" si="15"/>
        <v>2500000000</v>
      </c>
      <c r="L21" s="2">
        <f t="shared" si="15"/>
        <v>2500000000</v>
      </c>
      <c r="M21" s="2">
        <f t="shared" si="15"/>
        <v>2500000000</v>
      </c>
      <c r="N21" s="2">
        <f t="shared" si="15"/>
        <v>2500000000</v>
      </c>
      <c r="O21" s="2">
        <f t="shared" si="15"/>
        <v>2500000000</v>
      </c>
      <c r="P21" s="2">
        <f t="shared" si="15"/>
        <v>2500000000</v>
      </c>
      <c r="Q21" s="2">
        <f t="shared" si="15"/>
        <v>2500000000</v>
      </c>
      <c r="R21" s="2">
        <f t="shared" si="15"/>
        <v>2500000000</v>
      </c>
      <c r="S21" s="2">
        <f t="shared" si="15"/>
        <v>2500000000</v>
      </c>
      <c r="T21" s="2">
        <f t="shared" si="15"/>
        <v>2500000000</v>
      </c>
      <c r="U21" s="2">
        <f t="shared" si="15"/>
        <v>2500000000</v>
      </c>
      <c r="V21" s="2">
        <f t="shared" si="15"/>
        <v>2500000000</v>
      </c>
      <c r="W21" s="2">
        <f t="shared" si="15"/>
        <v>2380000000</v>
      </c>
      <c r="X21" s="2">
        <f t="shared" si="15"/>
        <v>2380000000</v>
      </c>
      <c r="Y21" s="2">
        <f t="shared" si="15"/>
        <v>2380000000</v>
      </c>
      <c r="Z21" s="2">
        <f t="shared" si="15"/>
        <v>2380000000</v>
      </c>
    </row>
    <row r="23" spans="1:26" ht="15.5" x14ac:dyDescent="0.35">
      <c r="B23" t="s">
        <v>40</v>
      </c>
      <c r="C23" t="s">
        <v>41</v>
      </c>
      <c r="D23" s="3">
        <f>IFERROR(D5/D6*100,"")</f>
        <v>0.26705957495044003</v>
      </c>
      <c r="H23" s="3">
        <f t="shared" ref="H23:Z23" si="16">IFERROR(H5/H6*100,"")</f>
        <v>1.0682382998017601</v>
      </c>
      <c r="I23" s="3">
        <f t="shared" si="16"/>
        <v>1.8734692344507784</v>
      </c>
      <c r="J23" s="3">
        <f t="shared" si="16"/>
        <v>4.7745756756645878</v>
      </c>
      <c r="K23" s="3">
        <f t="shared" si="16"/>
        <v>-1.1239025973284216</v>
      </c>
      <c r="L23" s="3">
        <f t="shared" si="16"/>
        <v>-1.3269609213990592</v>
      </c>
      <c r="M23" s="3">
        <f t="shared" si="16"/>
        <v>-0.19900792967181302</v>
      </c>
      <c r="N23" s="3">
        <f t="shared" si="16"/>
        <v>2.0916362902076364</v>
      </c>
      <c r="O23" s="3">
        <f t="shared" si="16"/>
        <v>1.2663023284694919</v>
      </c>
      <c r="P23" s="3">
        <f t="shared" si="16"/>
        <v>-1.4864407475425163</v>
      </c>
      <c r="Q23" s="3">
        <f t="shared" si="16"/>
        <v>0.60162897588804065</v>
      </c>
      <c r="R23" s="3">
        <f t="shared" si="16"/>
        <v>1.2969149811284624</v>
      </c>
      <c r="S23" s="3">
        <f t="shared" si="16"/>
        <v>1.7703302296619898</v>
      </c>
      <c r="T23" s="3">
        <f t="shared" si="16"/>
        <v>8.8051289136819264</v>
      </c>
      <c r="U23" s="3">
        <f t="shared" si="16"/>
        <v>3.6311031135880798</v>
      </c>
      <c r="V23" s="3">
        <f t="shared" si="16"/>
        <v>4.02572662891225</v>
      </c>
      <c r="W23" s="3">
        <f t="shared" si="16"/>
        <v>-8.2975815603182355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42</v>
      </c>
      <c r="D24" s="4">
        <f>IFERROR(_xlfn.RRI(5,I23,D23),"")</f>
        <v>-0.32268246748277296</v>
      </c>
      <c r="H24" s="4" t="str">
        <f t="shared" ref="H24:Z24" si="17">IFERROR(_xlfn.RRI(5,M23,H23),"")</f>
        <v/>
      </c>
      <c r="I24" s="4">
        <f t="shared" si="17"/>
        <v>-2.1790042179156033E-2</v>
      </c>
      <c r="J24" s="4">
        <f t="shared" si="17"/>
        <v>0.30400565610084351</v>
      </c>
      <c r="K24" s="4">
        <f t="shared" si="17"/>
        <v>-5.4380945985594287E-2</v>
      </c>
      <c r="L24" s="4" t="str">
        <f t="shared" si="17"/>
        <v/>
      </c>
      <c r="M24" s="4" t="str">
        <f t="shared" si="17"/>
        <v/>
      </c>
      <c r="N24" s="4">
        <f t="shared" si="17"/>
        <v>3.3918667433121552E-2</v>
      </c>
      <c r="O24" s="4">
        <f t="shared" si="17"/>
        <v>-0.32148361850505336</v>
      </c>
      <c r="P24" s="4" t="str">
        <f t="shared" si="17"/>
        <v/>
      </c>
      <c r="Q24" s="4">
        <f t="shared" si="17"/>
        <v>-0.31625070290401758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43</v>
      </c>
      <c r="C25" t="s">
        <v>44</v>
      </c>
      <c r="D25" s="3">
        <f>IFERROR(INDEX(D51:D500,MATCH($A$25,$C$51:$C$500,0)),"")</f>
        <v>-19.95</v>
      </c>
      <c r="H25" s="3">
        <f>IFERROR(INDEX(D25:G25,COUNT(D25:G25)),"")</f>
        <v>-19.95</v>
      </c>
      <c r="I25" s="3">
        <f t="shared" ref="I25:Z25" si="18">IFERROR(INDEX(I51:I500,MATCH($C$25,$C$51:$C$500,0)),"")</f>
        <v>-126.33</v>
      </c>
      <c r="J25" s="3">
        <f t="shared" si="18"/>
        <v>-308.02</v>
      </c>
      <c r="K25" s="3">
        <f t="shared" si="18"/>
        <v>68.540000000000006</v>
      </c>
      <c r="L25" s="3">
        <f t="shared" si="18"/>
        <v>73.400000000000006</v>
      </c>
      <c r="M25" s="3">
        <f t="shared" si="18"/>
        <v>9.67</v>
      </c>
      <c r="N25" s="3">
        <f t="shared" si="18"/>
        <v>-120.02</v>
      </c>
      <c r="O25" s="3">
        <f t="shared" si="18"/>
        <v>-67.540000000000006</v>
      </c>
      <c r="P25" s="3">
        <f t="shared" si="18"/>
        <v>73.27</v>
      </c>
      <c r="Q25" s="3">
        <f t="shared" si="18"/>
        <v>-23.64</v>
      </c>
      <c r="R25" s="3">
        <f t="shared" si="18"/>
        <v>-63.28</v>
      </c>
      <c r="S25" s="3">
        <f t="shared" si="18"/>
        <v>-95.44</v>
      </c>
      <c r="T25" s="3">
        <f t="shared" si="18"/>
        <v>-398.47</v>
      </c>
      <c r="U25" s="3">
        <f t="shared" si="18"/>
        <v>-146.93</v>
      </c>
      <c r="V25" s="3">
        <f t="shared" si="18"/>
        <v>-124.45</v>
      </c>
      <c r="W25" s="3">
        <f t="shared" si="18"/>
        <v>256.37</v>
      </c>
      <c r="X25" s="3">
        <f t="shared" si="18"/>
        <v>140.93</v>
      </c>
      <c r="Y25" s="3">
        <f t="shared" si="18"/>
        <v>497.62</v>
      </c>
      <c r="Z25" s="3">
        <f t="shared" si="18"/>
        <v>-892.2</v>
      </c>
    </row>
    <row r="26" spans="1:26" ht="15.5" x14ac:dyDescent="0.35">
      <c r="C26" t="s">
        <v>45</v>
      </c>
      <c r="D26" s="4">
        <f>IFERROR(_xlfn.RRI(5,I25,D25),"")</f>
        <v>-0.30866701139333874</v>
      </c>
      <c r="H26" s="4" t="str">
        <f t="shared" ref="H26:Z26" si="19">IFERROR(_xlfn.RRI(5,M25,H25),"")</f>
        <v/>
      </c>
      <c r="I26" s="4">
        <f t="shared" si="19"/>
        <v>1.0300515863925108E-2</v>
      </c>
      <c r="J26" s="4">
        <f t="shared" si="19"/>
        <v>0.35457660950545367</v>
      </c>
      <c r="K26" s="4">
        <f t="shared" si="19"/>
        <v>-1.3258073462619979E-2</v>
      </c>
      <c r="L26" s="4" t="str">
        <f t="shared" si="19"/>
        <v/>
      </c>
      <c r="M26" s="4" t="str">
        <f t="shared" si="19"/>
        <v/>
      </c>
      <c r="N26" s="4">
        <f t="shared" si="19"/>
        <v>4.6898646580247672E-2</v>
      </c>
      <c r="O26" s="4">
        <f t="shared" si="19"/>
        <v>-0.29881424381546318</v>
      </c>
      <c r="P26" s="4" t="str">
        <f t="shared" si="19"/>
        <v/>
      </c>
      <c r="Q26" s="4">
        <f t="shared" si="19"/>
        <v>-0.28265097187760546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-0.30284450965732168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46</v>
      </c>
      <c r="D27" s="3">
        <f>IFERROR(D4/D21,"")</f>
        <v>4.1124296000000001E-3</v>
      </c>
      <c r="H27" s="3">
        <f t="shared" ref="H27:Z27" si="20">IFERROR(H4/H21,"")</f>
        <v>1.64497184E-2</v>
      </c>
      <c r="I27" s="3">
        <f t="shared" si="20"/>
        <v>1.80478848E-2</v>
      </c>
      <c r="J27" s="3">
        <f t="shared" si="20"/>
        <v>7.6799835999999996E-2</v>
      </c>
      <c r="K27" s="3">
        <f t="shared" si="20"/>
        <v>0.1164794816</v>
      </c>
      <c r="L27" s="3">
        <f t="shared" si="20"/>
        <v>0.1587923856</v>
      </c>
      <c r="M27" s="3">
        <f t="shared" si="20"/>
        <v>0.14918953800000001</v>
      </c>
      <c r="N27" s="3">
        <f t="shared" si="20"/>
        <v>0.10438431200000001</v>
      </c>
      <c r="O27" s="3">
        <f t="shared" si="20"/>
        <v>0.16021394480000001</v>
      </c>
      <c r="P27" s="3">
        <f t="shared" si="20"/>
        <v>0.19167387399999999</v>
      </c>
      <c r="Q27" s="3">
        <f t="shared" si="20"/>
        <v>0.1599107484</v>
      </c>
      <c r="R27" s="3">
        <f t="shared" si="20"/>
        <v>0.14419230080000001</v>
      </c>
      <c r="S27" s="3">
        <f t="shared" si="20"/>
        <v>0.15602239840000001</v>
      </c>
      <c r="T27" s="3">
        <f t="shared" si="20"/>
        <v>0.1991926644</v>
      </c>
      <c r="U27" s="3">
        <f t="shared" si="20"/>
        <v>0.22869891000000001</v>
      </c>
      <c r="V27" s="3">
        <f t="shared" si="20"/>
        <v>0.24021270040000001</v>
      </c>
      <c r="W27" s="3">
        <f t="shared" si="20"/>
        <v>2345.3349250382353</v>
      </c>
      <c r="X27" s="3">
        <f t="shared" si="20"/>
        <v>1874.6242015319328</v>
      </c>
      <c r="Y27" s="3">
        <f t="shared" si="20"/>
        <v>1479.1967110340336</v>
      </c>
      <c r="Z27" s="3">
        <f t="shared" si="20"/>
        <v>1576.0320879668068</v>
      </c>
    </row>
    <row r="28" spans="1:26" ht="15.5" x14ac:dyDescent="0.35">
      <c r="C28" t="s">
        <v>47</v>
      </c>
      <c r="D28" s="4">
        <f>IFERROR(_xlfn.RRI(5,I27,D27),"")</f>
        <v>-0.25606595627239392</v>
      </c>
      <c r="H28" s="4">
        <f t="shared" ref="H28:Z28" si="21">IFERROR(_xlfn.RRI(5,M27,H27),"")</f>
        <v>-0.35659561009999552</v>
      </c>
      <c r="I28" s="4">
        <f t="shared" si="21"/>
        <v>-0.29602341317520131</v>
      </c>
      <c r="J28" s="4">
        <f t="shared" si="21"/>
        <v>-0.13675912601380247</v>
      </c>
      <c r="K28" s="4">
        <f t="shared" si="21"/>
        <v>-9.4815097686374639E-2</v>
      </c>
      <c r="L28" s="4">
        <f t="shared" si="21"/>
        <v>-1.4026631575129178E-3</v>
      </c>
      <c r="M28" s="4">
        <f t="shared" si="21"/>
        <v>6.8372145040773713E-3</v>
      </c>
      <c r="N28" s="4">
        <f t="shared" si="21"/>
        <v>-7.7238095546151575E-2</v>
      </c>
      <c r="O28" s="4">
        <f t="shared" si="21"/>
        <v>-4.2617698718517172E-2</v>
      </c>
      <c r="P28" s="4">
        <f t="shared" si="21"/>
        <v>-3.470564783986152E-2</v>
      </c>
      <c r="Q28" s="4">
        <f t="shared" si="21"/>
        <v>-7.8158324839064819E-2</v>
      </c>
      <c r="R28" s="4">
        <f t="shared" si="21"/>
        <v>-0.85620378981197898</v>
      </c>
      <c r="S28" s="4">
        <f t="shared" si="21"/>
        <v>-0.8472242072183136</v>
      </c>
      <c r="T28" s="4">
        <f t="shared" si="21"/>
        <v>-0.83179090212506734</v>
      </c>
      <c r="U28" s="4">
        <f t="shared" si="21"/>
        <v>-0.82925821875008232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48</v>
      </c>
      <c r="H29" s="4">
        <f t="shared" ref="H29:Z29" si="22">IFERROR(((H25-I25)/I25)*100%,"")</f>
        <v>-0.84208026597007835</v>
      </c>
      <c r="I29" s="4">
        <f t="shared" si="22"/>
        <v>-0.58986429452632949</v>
      </c>
      <c r="J29" s="4">
        <f t="shared" si="22"/>
        <v>-5.4940180916253274</v>
      </c>
      <c r="K29" s="4">
        <f t="shared" si="22"/>
        <v>-6.6212534059945496E-2</v>
      </c>
      <c r="L29" s="4">
        <f t="shared" si="22"/>
        <v>6.5904860392967946</v>
      </c>
      <c r="M29" s="4">
        <f t="shared" si="22"/>
        <v>-1.0805699050158306</v>
      </c>
      <c r="N29" s="4">
        <f t="shared" si="22"/>
        <v>0.77702102457802757</v>
      </c>
      <c r="O29" s="4">
        <f t="shared" si="22"/>
        <v>-1.9217960966289069</v>
      </c>
      <c r="P29" s="4">
        <f t="shared" si="22"/>
        <v>-4.0994077834179352</v>
      </c>
      <c r="Q29" s="4">
        <f t="shared" si="22"/>
        <v>-0.62642225031605558</v>
      </c>
      <c r="R29" s="4">
        <f t="shared" si="22"/>
        <v>-0.3369656328583403</v>
      </c>
      <c r="S29" s="4">
        <f t="shared" si="22"/>
        <v>-0.76048385072903857</v>
      </c>
      <c r="T29" s="4">
        <f t="shared" si="22"/>
        <v>1.7119716871979855</v>
      </c>
      <c r="U29" s="4">
        <f t="shared" si="22"/>
        <v>0.18063479308959424</v>
      </c>
      <c r="V29" s="4">
        <f t="shared" si="22"/>
        <v>-1.4854312127003939</v>
      </c>
      <c r="W29" s="4">
        <f t="shared" si="22"/>
        <v>0.81913006457106363</v>
      </c>
      <c r="X29" s="4">
        <f t="shared" si="22"/>
        <v>-0.71679192958482374</v>
      </c>
      <c r="Y29" s="4">
        <f t="shared" si="22"/>
        <v>-1.5577449002465815</v>
      </c>
      <c r="Z29" s="4" t="str">
        <f t="shared" si="22"/>
        <v/>
      </c>
    </row>
    <row r="30" spans="1:26" ht="15.5" x14ac:dyDescent="0.35">
      <c r="C30" t="s">
        <v>49</v>
      </c>
      <c r="H30" s="4">
        <f t="shared" ref="H30:Z30" si="23">IFERROR(((H27-I27)/I27)*100%,"")</f>
        <v>-8.8551451746855123E-2</v>
      </c>
      <c r="I30" s="4">
        <f t="shared" si="23"/>
        <v>-0.76500099817921485</v>
      </c>
      <c r="J30" s="4">
        <f t="shared" si="23"/>
        <v>-0.34065781419137092</v>
      </c>
      <c r="K30" s="4">
        <f t="shared" si="23"/>
        <v>-0.26646683239955049</v>
      </c>
      <c r="L30" s="4">
        <f t="shared" si="23"/>
        <v>6.4366762768579597E-2</v>
      </c>
      <c r="M30" s="4">
        <f t="shared" si="23"/>
        <v>0.42923333153740573</v>
      </c>
      <c r="N30" s="4">
        <f t="shared" si="23"/>
        <v>-0.34846924760322112</v>
      </c>
      <c r="O30" s="4">
        <f t="shared" si="23"/>
        <v>-0.16413258908723255</v>
      </c>
      <c r="P30" s="4">
        <f t="shared" si="23"/>
        <v>0.19863033547030787</v>
      </c>
      <c r="Q30" s="4">
        <f t="shared" si="23"/>
        <v>0.10901031131892439</v>
      </c>
      <c r="R30" s="4">
        <f t="shared" si="23"/>
        <v>-7.5823072336516556E-2</v>
      </c>
      <c r="S30" s="4">
        <f t="shared" si="23"/>
        <v>-0.21672618381824299</v>
      </c>
      <c r="T30" s="4">
        <f t="shared" si="23"/>
        <v>-0.12901786720365221</v>
      </c>
      <c r="U30" s="4">
        <f t="shared" si="23"/>
        <v>-4.7931647164481068E-2</v>
      </c>
      <c r="V30" s="4">
        <f t="shared" si="23"/>
        <v>-0.9998975785087939</v>
      </c>
      <c r="W30" s="4">
        <f t="shared" si="23"/>
        <v>0.25109604534158908</v>
      </c>
      <c r="X30" s="4">
        <f t="shared" si="23"/>
        <v>0.26732583134360499</v>
      </c>
      <c r="Y30" s="4">
        <f t="shared" si="23"/>
        <v>-6.1442516096038201E-2</v>
      </c>
      <c r="Z30" s="4" t="str">
        <f t="shared" si="23"/>
        <v/>
      </c>
    </row>
    <row r="32" spans="1:26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-6981.13</v>
      </c>
      <c r="H32" s="3">
        <f>IFERROR(INDEX(D32:G32,COUNT(D32:G32)),"")</f>
        <v>-6981.13</v>
      </c>
      <c r="I32" s="3">
        <f t="shared" ref="I32:Z32" si="24">IFERROR(INDEX(I51:I500,MATCH($C$32,$C$51:$C$500,0)),"")</f>
        <v>-6848.22</v>
      </c>
      <c r="J32" s="3">
        <f t="shared" si="24"/>
        <v>-6493.64</v>
      </c>
      <c r="K32" s="3">
        <f t="shared" si="24"/>
        <v>-5908.81</v>
      </c>
      <c r="L32" s="3">
        <f t="shared" si="24"/>
        <v>-5900.29</v>
      </c>
      <c r="M32" s="3">
        <f t="shared" si="24"/>
        <v>-5497.58</v>
      </c>
      <c r="N32" s="3">
        <f t="shared" si="24"/>
        <v>-5441.77</v>
      </c>
      <c r="O32" s="3">
        <f t="shared" si="24"/>
        <v>-5243.17</v>
      </c>
      <c r="P32" s="3">
        <f t="shared" si="24"/>
        <v>-5392.77</v>
      </c>
      <c r="Q32" s="3">
        <f t="shared" si="24"/>
        <v>-5120.3100000000004</v>
      </c>
      <c r="R32" s="3">
        <f t="shared" si="24"/>
        <v>-5047.43</v>
      </c>
      <c r="S32" s="3">
        <f t="shared" si="24"/>
        <v>-5115.08</v>
      </c>
      <c r="T32" s="3">
        <f t="shared" si="24"/>
        <v>-4525.45</v>
      </c>
      <c r="U32" s="3">
        <f t="shared" si="24"/>
        <v>-4046.37</v>
      </c>
      <c r="V32" s="3">
        <f t="shared" si="24"/>
        <v>-3091.29</v>
      </c>
      <c r="W32" s="3">
        <f t="shared" si="24"/>
        <v>-3088.91</v>
      </c>
      <c r="X32" s="3">
        <f t="shared" si="24"/>
        <v>-3328.8</v>
      </c>
      <c r="Y32" s="3">
        <f t="shared" si="24"/>
        <v>-3315.26</v>
      </c>
      <c r="Z32" s="3">
        <f t="shared" si="24"/>
        <v>-3814.62</v>
      </c>
    </row>
    <row r="33" spans="1:26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-0.01</v>
      </c>
      <c r="H33" s="3">
        <f>IFERROR(INDEX(D33:G33,COUNT(D33:G33)),"")</f>
        <v>-0.01</v>
      </c>
      <c r="I33" s="3">
        <f t="shared" ref="I33:Z33" si="25">IFERROR(INDEX(I51:I500,MATCH($C$33,$C$51:$C$500,0)),"")</f>
        <v>0</v>
      </c>
      <c r="J33" s="3">
        <f t="shared" si="25"/>
        <v>0</v>
      </c>
      <c r="K33" s="3">
        <f t="shared" si="25"/>
        <v>-0.01</v>
      </c>
      <c r="L33" s="3">
        <f t="shared" si="25"/>
        <v>-0.01</v>
      </c>
      <c r="M33" s="3">
        <f t="shared" si="25"/>
        <v>-0.01</v>
      </c>
      <c r="N33" s="3">
        <f t="shared" si="25"/>
        <v>-0.01</v>
      </c>
      <c r="O33" s="3">
        <f t="shared" si="25"/>
        <v>-0.01</v>
      </c>
      <c r="P33" s="3">
        <f t="shared" si="25"/>
        <v>-0.03</v>
      </c>
      <c r="Q33" s="3">
        <f t="shared" si="25"/>
        <v>-0.01</v>
      </c>
      <c r="R33" s="3">
        <f t="shared" si="25"/>
        <v>-0.01</v>
      </c>
      <c r="S33" s="3">
        <f t="shared" si="25"/>
        <v>-0.01</v>
      </c>
      <c r="T33" s="3">
        <f t="shared" si="25"/>
        <v>-0.02</v>
      </c>
      <c r="U33" s="3">
        <f t="shared" si="25"/>
        <v>-0.02</v>
      </c>
      <c r="V33" s="3">
        <f t="shared" si="25"/>
        <v>-0.06</v>
      </c>
      <c r="W33" s="3">
        <f t="shared" si="25"/>
        <v>-0.15</v>
      </c>
      <c r="X33" s="3">
        <f t="shared" si="25"/>
        <v>-7.0000000000000007E-2</v>
      </c>
      <c r="Y33" s="3">
        <f t="shared" si="25"/>
        <v>-0.04</v>
      </c>
      <c r="Z33" s="3">
        <f t="shared" si="25"/>
        <v>-0.01</v>
      </c>
    </row>
    <row r="34" spans="1:26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-2.11</v>
      </c>
      <c r="H34" s="3">
        <f>IFERROR(INDEX(D34:G34,COUNT(D34:G34)),"")</f>
        <v>-2.11</v>
      </c>
      <c r="I34" s="3">
        <f t="shared" ref="I34:Z34" si="26">IFERROR(INDEX(I51:I500,MATCH($C$34,$C$51:$C$500,0)),"")</f>
        <v>-0.22</v>
      </c>
      <c r="J34" s="3">
        <f t="shared" si="26"/>
        <v>-7.0000000000000007E-2</v>
      </c>
      <c r="K34" s="3">
        <f t="shared" si="26"/>
        <v>0.73</v>
      </c>
      <c r="L34" s="3">
        <f t="shared" si="26"/>
        <v>0.75</v>
      </c>
      <c r="M34" s="3">
        <f t="shared" si="26"/>
        <v>8.48</v>
      </c>
      <c r="N34" s="3">
        <f t="shared" si="26"/>
        <v>-0.5</v>
      </c>
      <c r="O34" s="3">
        <f t="shared" si="26"/>
        <v>-0.87</v>
      </c>
      <c r="P34" s="3">
        <f t="shared" si="26"/>
        <v>2.0499999999999998</v>
      </c>
      <c r="Q34" s="3">
        <f t="shared" si="26"/>
        <v>-3</v>
      </c>
      <c r="R34" s="3">
        <f t="shared" si="26"/>
        <v>-0.87</v>
      </c>
      <c r="S34" s="3">
        <f t="shared" si="26"/>
        <v>-0.56999999999999995</v>
      </c>
      <c r="T34" s="3">
        <f t="shared" si="26"/>
        <v>-0.24</v>
      </c>
      <c r="U34" s="3">
        <f t="shared" si="26"/>
        <v>-0.54</v>
      </c>
      <c r="V34" s="3">
        <f t="shared" si="26"/>
        <v>-1.55</v>
      </c>
      <c r="W34" s="3">
        <f t="shared" si="26"/>
        <v>1.76</v>
      </c>
      <c r="X34" s="3">
        <f t="shared" si="26"/>
        <v>1.7</v>
      </c>
      <c r="Y34" s="3">
        <f t="shared" si="26"/>
        <v>0.26</v>
      </c>
      <c r="Z34" s="3">
        <f t="shared" si="26"/>
        <v>-0.06</v>
      </c>
    </row>
    <row r="35" spans="1:26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0.56000000000000005</v>
      </c>
      <c r="H35" s="3">
        <f>IFERROR(INDEX(D35:G35,COUNT(D35:G35)),"")</f>
        <v>0.56000000000000005</v>
      </c>
      <c r="I35" s="3">
        <f t="shared" ref="I35:Z35" si="27">IFERROR(INDEX(I51:I500,MATCH($C$35,$C$51:$C$500,0)),"")</f>
        <v>0.09</v>
      </c>
      <c r="J35" s="3">
        <f t="shared" si="27"/>
        <v>0.02</v>
      </c>
      <c r="K35" s="3">
        <f t="shared" si="27"/>
        <v>0.03</v>
      </c>
      <c r="L35" s="3">
        <f t="shared" si="27"/>
        <v>0.02</v>
      </c>
      <c r="M35" s="3">
        <f t="shared" si="27"/>
        <v>0.04</v>
      </c>
      <c r="N35" s="3">
        <f t="shared" si="27"/>
        <v>0.04</v>
      </c>
      <c r="O35" s="3">
        <f t="shared" si="27"/>
        <v>0.03</v>
      </c>
      <c r="P35" s="3">
        <f t="shared" si="27"/>
        <v>0.05</v>
      </c>
      <c r="Q35" s="3">
        <f t="shared" si="27"/>
        <v>0.03</v>
      </c>
      <c r="R35" s="3">
        <f t="shared" si="27"/>
        <v>0.03</v>
      </c>
      <c r="S35" s="3">
        <f t="shared" si="27"/>
        <v>0.03</v>
      </c>
      <c r="T35" s="3">
        <f t="shared" si="27"/>
        <v>0.04</v>
      </c>
      <c r="U35" s="3">
        <f t="shared" si="27"/>
        <v>0.03</v>
      </c>
      <c r="V35" s="3">
        <f t="shared" si="27"/>
        <v>0.08</v>
      </c>
      <c r="W35" s="3">
        <f t="shared" si="27"/>
        <v>0.19</v>
      </c>
      <c r="X35" s="3">
        <f t="shared" si="27"/>
        <v>0.13</v>
      </c>
      <c r="Y35" s="3">
        <f t="shared" si="27"/>
        <v>0.09</v>
      </c>
      <c r="Z35" s="3">
        <f t="shared" si="27"/>
        <v>0.03</v>
      </c>
    </row>
    <row r="36" spans="1:26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  <c r="Q50" t="s">
        <v>907</v>
      </c>
      <c r="R50" t="s">
        <v>1142</v>
      </c>
      <c r="S50" t="s">
        <v>1143</v>
      </c>
      <c r="T50" t="s">
        <v>1144</v>
      </c>
      <c r="U50" t="s">
        <v>1145</v>
      </c>
      <c r="V50" t="s">
        <v>1146</v>
      </c>
      <c r="W50" t="s">
        <v>1147</v>
      </c>
      <c r="X50" t="s">
        <v>1148</v>
      </c>
      <c r="Y50" t="s">
        <v>1149</v>
      </c>
      <c r="Z50" t="s">
        <v>1150</v>
      </c>
    </row>
    <row r="51" spans="2:26" ht="15.5" x14ac:dyDescent="0.35">
      <c r="B51" t="s">
        <v>71</v>
      </c>
      <c r="C51" t="s">
        <v>5</v>
      </c>
      <c r="D51" s="5">
        <v>10281074</v>
      </c>
      <c r="E51" s="5">
        <v>10871171</v>
      </c>
      <c r="F51" s="5">
        <v>11593973</v>
      </c>
      <c r="G51" s="5">
        <v>11091139</v>
      </c>
      <c r="I51" s="5">
        <v>45119712</v>
      </c>
      <c r="J51" s="5">
        <v>191999590</v>
      </c>
      <c r="K51" s="5">
        <v>291198704</v>
      </c>
      <c r="L51" s="5">
        <v>396980964</v>
      </c>
      <c r="M51" s="5">
        <v>372973845</v>
      </c>
      <c r="N51" s="5">
        <v>260960780</v>
      </c>
      <c r="O51" s="5">
        <v>400534862</v>
      </c>
      <c r="P51" s="5">
        <v>479184685</v>
      </c>
      <c r="Q51" s="5">
        <v>399776871</v>
      </c>
      <c r="R51" s="5">
        <v>360480752</v>
      </c>
      <c r="S51" s="5">
        <v>390055996</v>
      </c>
      <c r="T51" s="5">
        <v>497981661</v>
      </c>
      <c r="U51" s="5">
        <v>571747275</v>
      </c>
      <c r="V51" s="5">
        <v>600531751</v>
      </c>
      <c r="W51" s="5">
        <v>5581897121591</v>
      </c>
      <c r="X51" s="5">
        <v>4461605599646</v>
      </c>
      <c r="Y51" s="5">
        <v>3520488172261</v>
      </c>
      <c r="Z51" s="5">
        <v>3750956369361</v>
      </c>
    </row>
    <row r="52" spans="2:26" ht="15.5" x14ac:dyDescent="0.35">
      <c r="C52" t="s">
        <v>78</v>
      </c>
      <c r="W52" s="5">
        <v>943974259</v>
      </c>
    </row>
    <row r="53" spans="2:26" ht="15.5" x14ac:dyDescent="0.35">
      <c r="C53" t="s">
        <v>72</v>
      </c>
      <c r="D53" s="5">
        <v>-9992412</v>
      </c>
      <c r="E53" s="5">
        <v>-25465819</v>
      </c>
      <c r="F53" s="5">
        <v>-12074603</v>
      </c>
      <c r="G53" s="5">
        <v>-11367368</v>
      </c>
      <c r="I53" s="5">
        <v>-60350531</v>
      </c>
      <c r="J53" s="5">
        <v>-193495347</v>
      </c>
      <c r="K53" s="5">
        <v>-288984249</v>
      </c>
      <c r="L53" s="5">
        <v>-364044477</v>
      </c>
      <c r="M53" s="5">
        <v>-336380343</v>
      </c>
      <c r="N53" s="5">
        <v>-250459815</v>
      </c>
      <c r="O53" s="5">
        <v>-372989834</v>
      </c>
      <c r="P53" s="5">
        <v>-438245764</v>
      </c>
      <c r="Q53" s="5">
        <v>-371785957</v>
      </c>
      <c r="R53" s="5">
        <v>-342580203</v>
      </c>
      <c r="S53" s="5">
        <v>-381902793</v>
      </c>
      <c r="T53" s="5">
        <v>-511808609</v>
      </c>
      <c r="U53" s="5">
        <v>-592318437</v>
      </c>
      <c r="V53" s="5">
        <v>-606514179</v>
      </c>
      <c r="W53" s="5">
        <v>-5191343118311</v>
      </c>
      <c r="X53" s="5">
        <v>-4130212671366</v>
      </c>
      <c r="Y53" s="5">
        <v>-3564390044865</v>
      </c>
      <c r="Z53" s="5">
        <v>-3968767722547</v>
      </c>
    </row>
    <row r="54" spans="2:26" ht="15.5" x14ac:dyDescent="0.35">
      <c r="C54" t="s">
        <v>73</v>
      </c>
      <c r="D54" s="5">
        <v>344150</v>
      </c>
      <c r="E54" s="5">
        <v>-14594648</v>
      </c>
      <c r="F54" s="5">
        <v>-480630</v>
      </c>
      <c r="G54" s="5">
        <v>-882985</v>
      </c>
      <c r="I54" s="5">
        <v>-15230819</v>
      </c>
      <c r="J54" s="5">
        <v>-1495757</v>
      </c>
      <c r="K54" s="5">
        <v>2214455</v>
      </c>
      <c r="L54" s="5">
        <v>32936487</v>
      </c>
      <c r="M54" s="5">
        <v>36593502</v>
      </c>
      <c r="N54" s="5">
        <v>10500965</v>
      </c>
      <c r="O54" s="5">
        <v>27545028</v>
      </c>
      <c r="P54" s="5">
        <v>40938921</v>
      </c>
      <c r="Q54" s="5">
        <v>27990914</v>
      </c>
      <c r="R54" s="5">
        <v>17900549</v>
      </c>
      <c r="S54" s="5">
        <v>8153203</v>
      </c>
      <c r="T54" s="5">
        <v>-13826948</v>
      </c>
      <c r="U54" s="5">
        <v>-20571162</v>
      </c>
      <c r="V54" s="5">
        <v>-5982428</v>
      </c>
      <c r="W54" s="5">
        <v>390554003280</v>
      </c>
      <c r="X54" s="5">
        <v>331392928280</v>
      </c>
      <c r="Y54" s="5">
        <v>-43901872604</v>
      </c>
      <c r="Z54" s="5">
        <v>-217811353186</v>
      </c>
    </row>
    <row r="55" spans="2:26" ht="15.5" x14ac:dyDescent="0.35">
      <c r="C55" t="s">
        <v>74</v>
      </c>
      <c r="D55" s="5">
        <v>-1437136</v>
      </c>
      <c r="E55" s="5">
        <v>1348574</v>
      </c>
      <c r="F55" s="5">
        <v>1014957</v>
      </c>
      <c r="G55" s="5">
        <v>-6145437</v>
      </c>
      <c r="I55" s="5">
        <v>-6466789</v>
      </c>
      <c r="J55" s="5">
        <v>-44395240</v>
      </c>
      <c r="K55" s="5">
        <v>-23442341</v>
      </c>
      <c r="L55" s="5">
        <v>-14394307</v>
      </c>
      <c r="M55" s="5">
        <v>-26576461</v>
      </c>
      <c r="N55" s="5">
        <v>-24902347</v>
      </c>
      <c r="O55" s="5">
        <v>-31127198</v>
      </c>
      <c r="P55" s="5">
        <v>-20359073</v>
      </c>
      <c r="Q55" s="5">
        <v>-25491464</v>
      </c>
      <c r="R55" s="5">
        <v>-20456811</v>
      </c>
      <c r="S55" s="5">
        <v>-11936700</v>
      </c>
      <c r="T55" s="5">
        <v>-18728359</v>
      </c>
      <c r="U55" s="5">
        <v>722105</v>
      </c>
      <c r="V55" s="5">
        <v>-17532078</v>
      </c>
      <c r="W55" s="5">
        <v>-361803440114</v>
      </c>
      <c r="X55" s="5">
        <v>82675889454</v>
      </c>
      <c r="Y55" s="5">
        <v>1284272434556</v>
      </c>
      <c r="Z55" s="5">
        <v>-1898649105338</v>
      </c>
    </row>
    <row r="56" spans="2:26" ht="15.5" x14ac:dyDescent="0.35">
      <c r="C56" t="s">
        <v>75</v>
      </c>
      <c r="D56" s="5">
        <v>-242126</v>
      </c>
      <c r="E56" s="5">
        <v>-239713</v>
      </c>
      <c r="F56" s="5">
        <v>-326943</v>
      </c>
      <c r="G56" s="5">
        <v>-394157</v>
      </c>
      <c r="I56" s="5">
        <v>-1364543</v>
      </c>
      <c r="J56" s="5">
        <v>-3839754</v>
      </c>
      <c r="K56" s="5">
        <v>-5588964</v>
      </c>
      <c r="L56" s="5">
        <v>-11868600</v>
      </c>
      <c r="M56" s="5">
        <v>-15021361</v>
      </c>
      <c r="N56" s="5">
        <v>-8022988</v>
      </c>
      <c r="O56" s="5">
        <v>-8590525</v>
      </c>
      <c r="P56" s="5">
        <v>-9026565</v>
      </c>
      <c r="Q56" s="5">
        <v>-8416514</v>
      </c>
      <c r="R56" s="5">
        <v>-7999603</v>
      </c>
      <c r="S56" s="5">
        <v>-10786487</v>
      </c>
      <c r="T56" s="5">
        <v>-12325493</v>
      </c>
      <c r="U56" s="5">
        <v>-13466915</v>
      </c>
      <c r="V56" s="5">
        <v>-14052194</v>
      </c>
      <c r="W56" s="5">
        <v>-120468271917</v>
      </c>
      <c r="X56" s="5">
        <v>-152628533572</v>
      </c>
      <c r="Y56" s="5">
        <v>-130747813522</v>
      </c>
      <c r="Z56" s="5">
        <v>-156673495103</v>
      </c>
    </row>
    <row r="57" spans="2:26" ht="15.5" x14ac:dyDescent="0.35">
      <c r="C57" t="s">
        <v>77</v>
      </c>
      <c r="D57" s="5">
        <v>-1326967</v>
      </c>
      <c r="E57" s="5">
        <v>-688897</v>
      </c>
      <c r="F57" s="5">
        <v>-1549359</v>
      </c>
      <c r="G57" s="5">
        <v>-1778567</v>
      </c>
      <c r="I57" s="5">
        <v>-5502067</v>
      </c>
      <c r="J57" s="5">
        <v>-10249295</v>
      </c>
      <c r="K57" s="5">
        <v>-15523819</v>
      </c>
      <c r="L57" s="5">
        <v>-16965375</v>
      </c>
      <c r="M57" s="5">
        <v>-17399144</v>
      </c>
      <c r="N57" s="5">
        <v>-15040880</v>
      </c>
      <c r="O57" s="5">
        <v>-18042767</v>
      </c>
      <c r="P57" s="5">
        <v>-18121041</v>
      </c>
      <c r="Q57" s="5">
        <v>-16498407</v>
      </c>
      <c r="R57" s="5">
        <v>-15386149</v>
      </c>
      <c r="S57" s="5">
        <v>-14399308</v>
      </c>
      <c r="T57" s="5">
        <v>-15197963</v>
      </c>
      <c r="U57" s="5">
        <v>-18004104</v>
      </c>
      <c r="V57" s="5">
        <v>-17843646</v>
      </c>
      <c r="W57" s="5">
        <v>-164956335861</v>
      </c>
      <c r="X57" s="5">
        <v>-164568310006</v>
      </c>
      <c r="Y57" s="5">
        <v>-139647835091</v>
      </c>
      <c r="Z57" s="5">
        <v>-143732630590</v>
      </c>
    </row>
    <row r="58" spans="2:26" ht="15.5" x14ac:dyDescent="0.35">
      <c r="C58" t="s">
        <v>390</v>
      </c>
      <c r="D58" s="5">
        <v>128169</v>
      </c>
      <c r="E58" s="5">
        <v>2516192</v>
      </c>
      <c r="F58" s="5">
        <v>2662049</v>
      </c>
      <c r="G58" s="5">
        <v>-3906111</v>
      </c>
      <c r="I58" s="5">
        <v>664879</v>
      </c>
      <c r="J58" s="5">
        <v>8473719</v>
      </c>
      <c r="K58" s="5">
        <v>-2255260</v>
      </c>
      <c r="L58" s="5">
        <v>15253680</v>
      </c>
      <c r="M58" s="5">
        <v>5982637</v>
      </c>
      <c r="N58" s="5">
        <v>-1891541</v>
      </c>
      <c r="O58" s="5">
        <v>-5906706</v>
      </c>
      <c r="P58" s="5">
        <v>5329995</v>
      </c>
      <c r="Q58" s="5">
        <v>-2540416</v>
      </c>
      <c r="R58" s="5">
        <v>-3884345</v>
      </c>
      <c r="S58" s="5">
        <v>11236898</v>
      </c>
      <c r="T58" s="5">
        <v>4959108</v>
      </c>
      <c r="U58" s="5">
        <v>31414704</v>
      </c>
      <c r="V58" s="5">
        <v>11816164</v>
      </c>
      <c r="W58" s="5">
        <v>-83939034346</v>
      </c>
      <c r="X58" s="5">
        <v>391404862775</v>
      </c>
      <c r="Y58" s="5">
        <v>1541915584260</v>
      </c>
      <c r="Z58" s="5">
        <v>-1614244053210</v>
      </c>
    </row>
    <row r="59" spans="2:26" ht="15.5" x14ac:dyDescent="0.35">
      <c r="C59" t="s">
        <v>79</v>
      </c>
      <c r="D59" s="5">
        <v>-1092986</v>
      </c>
      <c r="E59" s="5">
        <v>-13246074</v>
      </c>
      <c r="F59" s="5">
        <v>534327</v>
      </c>
      <c r="G59" s="5">
        <v>-7028422</v>
      </c>
      <c r="I59" s="5">
        <v>-21697608</v>
      </c>
      <c r="J59" s="5">
        <v>-45890997</v>
      </c>
      <c r="K59" s="5">
        <v>-21227886</v>
      </c>
      <c r="L59" s="5">
        <v>18542180</v>
      </c>
      <c r="M59" s="5">
        <v>10017041</v>
      </c>
      <c r="N59" s="5">
        <v>-14401382</v>
      </c>
      <c r="O59" s="5">
        <v>-3582170</v>
      </c>
      <c r="P59" s="5">
        <v>20579848</v>
      </c>
      <c r="Q59" s="5">
        <v>2499450</v>
      </c>
      <c r="R59" s="5">
        <v>-2556262</v>
      </c>
      <c r="S59" s="5">
        <v>-3783497</v>
      </c>
      <c r="T59" s="5">
        <v>-32555307</v>
      </c>
      <c r="U59" s="5">
        <v>-19849057</v>
      </c>
      <c r="V59" s="5">
        <v>-23514506</v>
      </c>
      <c r="W59" s="5">
        <v>28750563166</v>
      </c>
      <c r="X59" s="5">
        <v>414068817734</v>
      </c>
      <c r="Y59" s="5">
        <v>1240370561952</v>
      </c>
      <c r="Z59" s="5">
        <v>-2116460458524</v>
      </c>
    </row>
    <row r="60" spans="2:26" ht="15.5" x14ac:dyDescent="0.35">
      <c r="C60" t="s">
        <v>80</v>
      </c>
      <c r="D60" s="5">
        <v>-1644253</v>
      </c>
      <c r="E60" s="5">
        <v>750725</v>
      </c>
      <c r="F60" s="5">
        <v>-64041</v>
      </c>
      <c r="G60" s="5">
        <v>-391666</v>
      </c>
      <c r="I60" s="5">
        <v>-59933</v>
      </c>
      <c r="J60" s="5">
        <v>-1937023</v>
      </c>
      <c r="K60" s="5">
        <v>-1258813</v>
      </c>
      <c r="L60" s="5">
        <v>-5797621</v>
      </c>
      <c r="M60" s="5">
        <v>-5827380</v>
      </c>
      <c r="N60" s="5">
        <v>-5720589</v>
      </c>
      <c r="O60" s="5">
        <v>-5853696</v>
      </c>
      <c r="P60" s="5">
        <v>-5324031</v>
      </c>
      <c r="Q60" s="5">
        <v>-3483290</v>
      </c>
      <c r="R60" s="5">
        <v>-4422479</v>
      </c>
      <c r="S60" s="5">
        <v>-7863850</v>
      </c>
      <c r="T60" s="5">
        <v>-49115647</v>
      </c>
      <c r="U60" s="5">
        <v>-16616447</v>
      </c>
      <c r="V60" s="5">
        <v>-18245491</v>
      </c>
      <c r="W60" s="5">
        <v>-142618575240</v>
      </c>
      <c r="X60" s="5">
        <v>-135233119192</v>
      </c>
      <c r="Y60" s="5">
        <v>-126471782308</v>
      </c>
      <c r="Z60" s="5">
        <v>-72229025185</v>
      </c>
    </row>
    <row r="61" spans="2:26" ht="15.5" x14ac:dyDescent="0.35">
      <c r="C61" t="s">
        <v>366</v>
      </c>
      <c r="W61" s="5">
        <v>185188989</v>
      </c>
      <c r="X61" s="5">
        <v>239465297</v>
      </c>
      <c r="Y61" s="5">
        <v>568006669</v>
      </c>
      <c r="Z61" s="5">
        <v>555812235</v>
      </c>
    </row>
    <row r="62" spans="2:26" ht="15.5" x14ac:dyDescent="0.35">
      <c r="C62" t="s">
        <v>26</v>
      </c>
      <c r="D62" s="5">
        <v>-17407</v>
      </c>
      <c r="E62" s="5">
        <v>81209</v>
      </c>
      <c r="F62" s="5">
        <v>-90582</v>
      </c>
      <c r="G62" s="5">
        <v>2005</v>
      </c>
      <c r="I62" s="5">
        <v>-362319</v>
      </c>
      <c r="J62" s="5">
        <v>-2661286</v>
      </c>
      <c r="K62" s="5">
        <v>-4806494</v>
      </c>
      <c r="L62" s="5">
        <v>-5891420</v>
      </c>
      <c r="M62" s="5">
        <v>-5827380</v>
      </c>
      <c r="N62" s="5">
        <v>-5720589</v>
      </c>
      <c r="O62" s="5">
        <v>-5836349</v>
      </c>
      <c r="P62" s="5">
        <v>-5322308</v>
      </c>
      <c r="Q62" s="5">
        <v>-3483290</v>
      </c>
      <c r="R62" s="5">
        <v>-4451148</v>
      </c>
      <c r="S62" s="5">
        <v>-7863850</v>
      </c>
      <c r="T62" s="5">
        <v>-14848320</v>
      </c>
      <c r="U62" s="5">
        <v>-16616447</v>
      </c>
      <c r="V62" s="5">
        <v>-18245491</v>
      </c>
      <c r="W62" s="5">
        <v>-142803764229</v>
      </c>
      <c r="X62" s="5">
        <v>-52566314691</v>
      </c>
      <c r="Y62" s="5">
        <v>-57522896336</v>
      </c>
      <c r="Z62" s="5">
        <v>-47163560518</v>
      </c>
    </row>
    <row r="63" spans="2:26" ht="15.5" x14ac:dyDescent="0.35">
      <c r="C63" t="s">
        <v>481</v>
      </c>
      <c r="D63" s="5">
        <v>-1665046</v>
      </c>
      <c r="E63" s="5">
        <v>391254</v>
      </c>
      <c r="F63" s="5">
        <v>26541</v>
      </c>
      <c r="G63" s="5">
        <v>-393671</v>
      </c>
      <c r="I63" s="5">
        <v>24124</v>
      </c>
      <c r="J63" s="5">
        <v>713174</v>
      </c>
      <c r="K63" s="5">
        <v>3547101</v>
      </c>
      <c r="L63" s="5">
        <v>67069</v>
      </c>
      <c r="P63" s="5">
        <v>-1723</v>
      </c>
      <c r="R63" s="5">
        <v>28669</v>
      </c>
      <c r="X63" s="5">
        <v>763636367</v>
      </c>
      <c r="Z63" s="5">
        <v>70000000</v>
      </c>
    </row>
    <row r="64" spans="2:26" ht="15.5" x14ac:dyDescent="0.35">
      <c r="C64" t="s">
        <v>1444</v>
      </c>
      <c r="Y64" s="5">
        <v>-1433964902</v>
      </c>
      <c r="Z64" s="5">
        <v>-11001054330</v>
      </c>
    </row>
    <row r="65" spans="3:26" ht="15.5" x14ac:dyDescent="0.35">
      <c r="C65" t="s">
        <v>158</v>
      </c>
      <c r="K65" s="5">
        <v>-44017022</v>
      </c>
    </row>
    <row r="66" spans="3:26" ht="15.5" x14ac:dyDescent="0.35">
      <c r="C66" t="s">
        <v>81</v>
      </c>
      <c r="D66" s="5">
        <v>-1644253</v>
      </c>
      <c r="E66" s="5">
        <v>750725</v>
      </c>
      <c r="F66" s="5">
        <v>-64041</v>
      </c>
      <c r="G66" s="5">
        <v>-391666</v>
      </c>
      <c r="I66" s="5">
        <v>-59933</v>
      </c>
      <c r="J66" s="5">
        <v>-1937023</v>
      </c>
      <c r="K66" s="5">
        <v>-1258813</v>
      </c>
      <c r="L66" s="5">
        <v>-5797621</v>
      </c>
      <c r="M66" s="5">
        <v>-5827380</v>
      </c>
      <c r="N66" s="5">
        <v>-5720589</v>
      </c>
      <c r="O66" s="5">
        <v>-5853696</v>
      </c>
      <c r="P66" s="5">
        <v>-5324031</v>
      </c>
      <c r="Q66" s="5">
        <v>-3483290</v>
      </c>
      <c r="R66" s="5">
        <v>-4422479</v>
      </c>
      <c r="S66" s="5">
        <v>-7863850</v>
      </c>
      <c r="T66" s="5">
        <v>-49115647</v>
      </c>
      <c r="U66" s="5">
        <v>-16616447</v>
      </c>
      <c r="V66" s="5">
        <v>-18245491</v>
      </c>
      <c r="W66" s="5">
        <v>-142618575240</v>
      </c>
      <c r="X66" s="5">
        <v>-135233119192</v>
      </c>
      <c r="Y66" s="5">
        <v>-126471782308</v>
      </c>
      <c r="Z66" s="5">
        <v>-72229025185</v>
      </c>
    </row>
    <row r="67" spans="3:26" ht="15.5" x14ac:dyDescent="0.35">
      <c r="C67" t="s">
        <v>28</v>
      </c>
      <c r="D67" s="5">
        <v>-2737239</v>
      </c>
      <c r="E67" s="5">
        <v>-12495349</v>
      </c>
      <c r="F67" s="5">
        <v>470286</v>
      </c>
      <c r="G67" s="5">
        <v>-7420088</v>
      </c>
      <c r="I67" s="5">
        <v>-21757541</v>
      </c>
      <c r="J67" s="5">
        <v>-47828020</v>
      </c>
      <c r="K67" s="5">
        <v>-22486699</v>
      </c>
      <c r="L67" s="5">
        <v>12744559</v>
      </c>
      <c r="M67" s="5">
        <v>4189661</v>
      </c>
      <c r="N67" s="5">
        <v>-20121971</v>
      </c>
      <c r="O67" s="5">
        <v>-9435866</v>
      </c>
      <c r="P67" s="5">
        <v>15255817</v>
      </c>
      <c r="Q67" s="5">
        <v>-983840</v>
      </c>
      <c r="R67" s="5">
        <v>-6978741</v>
      </c>
      <c r="S67" s="5">
        <v>-11647347</v>
      </c>
      <c r="T67" s="5">
        <v>-81670954</v>
      </c>
      <c r="U67" s="5">
        <v>-36465504</v>
      </c>
      <c r="V67" s="5">
        <v>-41759997</v>
      </c>
      <c r="W67" s="5">
        <v>-113868012074</v>
      </c>
      <c r="X67" s="5">
        <v>278835698542</v>
      </c>
      <c r="Y67" s="5">
        <v>1113898779644</v>
      </c>
      <c r="Z67" s="5">
        <v>-2188689483709</v>
      </c>
    </row>
    <row r="68" spans="3:26" ht="15.5" x14ac:dyDescent="0.35">
      <c r="C68" t="s">
        <v>27</v>
      </c>
      <c r="E68" s="5">
        <v>2749792</v>
      </c>
      <c r="F68" s="5">
        <v>-254740</v>
      </c>
      <c r="G68" s="5">
        <v>-737191</v>
      </c>
      <c r="I68" s="5">
        <v>2622422</v>
      </c>
      <c r="J68" s="5">
        <v>-672614</v>
      </c>
      <c r="K68" s="5">
        <v>-11273292</v>
      </c>
      <c r="L68" s="5">
        <v>-430780</v>
      </c>
      <c r="M68" s="5">
        <v>-2503845</v>
      </c>
      <c r="N68" s="5">
        <v>-427379</v>
      </c>
      <c r="O68" s="5">
        <v>-2479040</v>
      </c>
      <c r="P68" s="5">
        <v>-2423557</v>
      </c>
      <c r="Q68" s="5">
        <v>-3424724</v>
      </c>
      <c r="R68" s="5">
        <v>-4889628</v>
      </c>
      <c r="S68" s="5">
        <v>-6139325</v>
      </c>
      <c r="T68" s="5">
        <v>1734736</v>
      </c>
      <c r="U68" s="5">
        <v>6403573</v>
      </c>
      <c r="V68" s="5">
        <v>9641186</v>
      </c>
      <c r="W68" s="5">
        <v>59286095421</v>
      </c>
      <c r="X68" s="5">
        <v>56141151381</v>
      </c>
      <c r="Y68" s="5">
        <v>68889175344</v>
      </c>
      <c r="Z68" s="5">
        <v>68013023512</v>
      </c>
    </row>
    <row r="69" spans="3:26" ht="15.5" x14ac:dyDescent="0.35">
      <c r="C69" t="s">
        <v>82</v>
      </c>
      <c r="E69" s="5">
        <v>127370</v>
      </c>
      <c r="F69" s="5">
        <v>-254740</v>
      </c>
      <c r="G69" s="5">
        <v>127370</v>
      </c>
      <c r="P69" s="5">
        <v>589532</v>
      </c>
      <c r="Q69" s="5">
        <v>-7236</v>
      </c>
      <c r="R69" s="5">
        <v>-883641</v>
      </c>
      <c r="S69" s="5">
        <v>-1566830</v>
      </c>
    </row>
    <row r="70" spans="3:26" ht="15.5" x14ac:dyDescent="0.35">
      <c r="C70" t="s">
        <v>83</v>
      </c>
      <c r="E70" s="5">
        <v>2622422</v>
      </c>
      <c r="G70" s="5">
        <v>-864561</v>
      </c>
      <c r="I70" s="5">
        <v>2622422</v>
      </c>
      <c r="J70" s="5">
        <v>-672614</v>
      </c>
      <c r="K70" s="5">
        <v>-11273292</v>
      </c>
      <c r="L70" s="5">
        <v>-430780</v>
      </c>
      <c r="M70" s="5">
        <v>-2503845</v>
      </c>
      <c r="N70" s="5">
        <v>-427379</v>
      </c>
      <c r="O70" s="5">
        <v>-2479040</v>
      </c>
      <c r="P70" s="5">
        <v>-3013089</v>
      </c>
      <c r="Q70" s="5">
        <v>-3417488</v>
      </c>
      <c r="R70" s="5">
        <v>-4005987</v>
      </c>
      <c r="S70" s="5">
        <v>-4572495</v>
      </c>
      <c r="T70" s="5">
        <v>1734736</v>
      </c>
      <c r="U70" s="5">
        <v>6403573</v>
      </c>
      <c r="V70" s="5">
        <v>9641186</v>
      </c>
      <c r="W70" s="5">
        <v>59286095421</v>
      </c>
      <c r="X70" s="5">
        <v>56141151381</v>
      </c>
      <c r="Y70" s="5">
        <v>68889175344</v>
      </c>
      <c r="Z70" s="5">
        <v>68013023512</v>
      </c>
    </row>
    <row r="71" spans="3:26" ht="15.5" x14ac:dyDescent="0.35">
      <c r="C71" t="s">
        <v>84</v>
      </c>
      <c r="E71" s="5">
        <v>2749792</v>
      </c>
      <c r="F71" s="5">
        <v>-254740</v>
      </c>
      <c r="G71" s="5">
        <v>-737191</v>
      </c>
      <c r="I71" s="5">
        <v>2622422</v>
      </c>
      <c r="J71" s="5">
        <v>-672614</v>
      </c>
      <c r="K71" s="5">
        <v>-11273292</v>
      </c>
      <c r="L71" s="5">
        <v>-430780</v>
      </c>
      <c r="M71" s="5">
        <v>-2503845</v>
      </c>
      <c r="N71" s="5">
        <v>-427379</v>
      </c>
      <c r="O71" s="5">
        <v>-2479040</v>
      </c>
      <c r="P71" s="5">
        <v>-2423557</v>
      </c>
      <c r="Q71" s="5">
        <v>-3424724</v>
      </c>
      <c r="R71" s="5">
        <v>-4889628</v>
      </c>
      <c r="S71" s="5">
        <v>-6139325</v>
      </c>
      <c r="T71" s="5">
        <v>1734736</v>
      </c>
      <c r="U71" s="5">
        <v>6403573</v>
      </c>
      <c r="V71" s="5">
        <v>9641186</v>
      </c>
      <c r="W71" s="5">
        <v>59286095421</v>
      </c>
      <c r="X71" s="5">
        <v>56141151381</v>
      </c>
      <c r="Y71" s="5">
        <v>68889175344</v>
      </c>
      <c r="Z71" s="5">
        <v>68013023512</v>
      </c>
    </row>
    <row r="72" spans="3:26" ht="15.5" x14ac:dyDescent="0.35">
      <c r="C72" t="s">
        <v>308</v>
      </c>
      <c r="D72" s="5">
        <v>-2737239</v>
      </c>
      <c r="E72" s="5">
        <v>-9745557</v>
      </c>
      <c r="F72" s="5">
        <v>215546</v>
      </c>
      <c r="G72" s="5">
        <v>-8157279</v>
      </c>
      <c r="I72" s="5">
        <v>-19135119</v>
      </c>
      <c r="J72" s="5">
        <v>-48500634</v>
      </c>
      <c r="K72" s="5">
        <v>-33759991</v>
      </c>
      <c r="L72" s="5">
        <v>12313779</v>
      </c>
      <c r="M72" s="5">
        <v>1685816</v>
      </c>
      <c r="N72" s="5">
        <v>-20549350</v>
      </c>
      <c r="O72" s="5">
        <v>-11914906</v>
      </c>
      <c r="P72" s="5">
        <v>12832260</v>
      </c>
      <c r="Q72" s="5">
        <v>-4408564</v>
      </c>
      <c r="R72" s="5">
        <v>-11868369</v>
      </c>
      <c r="S72" s="5">
        <v>-17786672</v>
      </c>
      <c r="T72" s="5">
        <v>-79936218</v>
      </c>
      <c r="U72" s="5">
        <v>-30061931</v>
      </c>
      <c r="V72" s="5">
        <v>-32118811</v>
      </c>
      <c r="W72" s="5">
        <v>-54581916653</v>
      </c>
      <c r="X72" s="5">
        <v>334976849923</v>
      </c>
      <c r="Y72" s="5">
        <v>1182787954988</v>
      </c>
      <c r="Z72" s="5">
        <v>-2120676460197</v>
      </c>
    </row>
    <row r="73" spans="3:26" ht="15.5" x14ac:dyDescent="0.35">
      <c r="C73" t="s">
        <v>1201</v>
      </c>
      <c r="W73" s="5">
        <v>664895288892</v>
      </c>
    </row>
    <row r="74" spans="3:26" ht="15.5" x14ac:dyDescent="0.35">
      <c r="C74" t="s">
        <v>1473</v>
      </c>
      <c r="W74" s="5">
        <v>664895288892</v>
      </c>
    </row>
    <row r="75" spans="3:26" ht="15.5" x14ac:dyDescent="0.35">
      <c r="C75" t="s">
        <v>85</v>
      </c>
      <c r="D75" s="5">
        <v>-2737239</v>
      </c>
      <c r="E75" s="5">
        <v>-9745557</v>
      </c>
      <c r="F75" s="5">
        <v>215546</v>
      </c>
      <c r="G75" s="5">
        <v>-8157279</v>
      </c>
      <c r="I75" s="5">
        <v>-19135119</v>
      </c>
      <c r="J75" s="5">
        <v>-48500634</v>
      </c>
      <c r="K75" s="5">
        <v>-33759991</v>
      </c>
      <c r="L75" s="5">
        <v>12313779</v>
      </c>
      <c r="M75" s="5">
        <v>1685816</v>
      </c>
      <c r="N75" s="5">
        <v>-20549350</v>
      </c>
      <c r="O75" s="5">
        <v>-11914906</v>
      </c>
      <c r="P75" s="5">
        <v>12832260</v>
      </c>
      <c r="Q75" s="5">
        <v>-4408564</v>
      </c>
      <c r="R75" s="5">
        <v>-11868369</v>
      </c>
      <c r="S75" s="5">
        <v>-17786672</v>
      </c>
      <c r="T75" s="5">
        <v>-79936218</v>
      </c>
      <c r="U75" s="5">
        <v>-30061931</v>
      </c>
      <c r="V75" s="5">
        <v>-32118811</v>
      </c>
      <c r="W75" s="5">
        <v>610313372239</v>
      </c>
      <c r="X75" s="5">
        <v>334976849923</v>
      </c>
      <c r="Y75" s="5">
        <v>1182787954988</v>
      </c>
      <c r="Z75" s="5">
        <v>-2120676460197</v>
      </c>
    </row>
    <row r="76" spans="3:26" ht="15.5" x14ac:dyDescent="0.35">
      <c r="C76" t="s">
        <v>86</v>
      </c>
      <c r="E76" s="5">
        <v>-15792</v>
      </c>
      <c r="I76" s="5">
        <v>-15792</v>
      </c>
      <c r="J76" s="5">
        <v>608510</v>
      </c>
      <c r="K76" s="5">
        <v>478188</v>
      </c>
      <c r="L76" s="5">
        <v>218547</v>
      </c>
      <c r="M76" s="5">
        <v>226572</v>
      </c>
      <c r="N76" s="5">
        <v>409547</v>
      </c>
      <c r="O76" s="5">
        <v>-5379</v>
      </c>
      <c r="P76" s="5">
        <v>983101</v>
      </c>
      <c r="Q76" s="5">
        <v>-1266247</v>
      </c>
      <c r="R76" s="5">
        <v>-291067</v>
      </c>
      <c r="S76" s="5">
        <v>1403917</v>
      </c>
      <c r="W76" s="5">
        <v>-157090308</v>
      </c>
    </row>
    <row r="77" spans="3:26" ht="15.5" x14ac:dyDescent="0.35">
      <c r="C77" t="s">
        <v>344</v>
      </c>
      <c r="E77" s="5">
        <v>-15792</v>
      </c>
      <c r="I77" s="5">
        <v>-15792</v>
      </c>
      <c r="J77" s="5">
        <v>608510</v>
      </c>
      <c r="K77" s="5">
        <v>478188</v>
      </c>
      <c r="L77" s="5">
        <v>218547</v>
      </c>
      <c r="M77" s="5">
        <v>226572</v>
      </c>
      <c r="N77" s="5">
        <v>409547</v>
      </c>
      <c r="O77" s="5">
        <v>-5379</v>
      </c>
      <c r="P77" s="5">
        <v>983101</v>
      </c>
      <c r="Q77" s="5">
        <v>-1266247</v>
      </c>
      <c r="R77" s="5">
        <v>-291067</v>
      </c>
      <c r="S77" s="5">
        <v>1403917</v>
      </c>
      <c r="W77" s="5">
        <v>-157090308</v>
      </c>
    </row>
    <row r="78" spans="3:26" ht="15.5" x14ac:dyDescent="0.35">
      <c r="C78" t="s">
        <v>87</v>
      </c>
      <c r="D78" s="5">
        <v>-2737239</v>
      </c>
      <c r="E78" s="5">
        <v>-9761349</v>
      </c>
      <c r="F78" s="5">
        <v>215546</v>
      </c>
      <c r="G78" s="5">
        <v>-8157279</v>
      </c>
      <c r="I78" s="5">
        <v>-19150911</v>
      </c>
      <c r="J78" s="5">
        <v>-47892124</v>
      </c>
      <c r="K78" s="5">
        <v>-33281803</v>
      </c>
      <c r="L78" s="5">
        <v>12532326</v>
      </c>
      <c r="M78" s="5">
        <v>1912388</v>
      </c>
      <c r="N78" s="5">
        <v>-20139803</v>
      </c>
      <c r="O78" s="5">
        <v>-11920285</v>
      </c>
      <c r="P78" s="5">
        <v>13815361</v>
      </c>
      <c r="Q78" s="5">
        <v>-5674811</v>
      </c>
      <c r="R78" s="5">
        <v>-12159436</v>
      </c>
      <c r="S78" s="5">
        <v>-16382755</v>
      </c>
      <c r="T78" s="5">
        <v>-79936218</v>
      </c>
      <c r="U78" s="5">
        <v>-30061931</v>
      </c>
      <c r="V78" s="5">
        <v>-32118811</v>
      </c>
      <c r="W78" s="5">
        <v>610156281931</v>
      </c>
    </row>
    <row r="79" spans="3:26" ht="15.5" x14ac:dyDescent="0.35">
      <c r="C79" t="s">
        <v>88</v>
      </c>
      <c r="D79" s="5">
        <v>-2737237</v>
      </c>
      <c r="E79" s="5">
        <v>-9745557</v>
      </c>
      <c r="F79" s="5">
        <v>215546</v>
      </c>
      <c r="G79" s="5">
        <v>-8157278</v>
      </c>
      <c r="I79" s="5">
        <v>-19135119</v>
      </c>
      <c r="J79" s="5">
        <v>-48500634</v>
      </c>
      <c r="K79" s="5">
        <v>-33759991</v>
      </c>
      <c r="L79" s="5">
        <v>12313779</v>
      </c>
      <c r="M79" s="5">
        <v>1685816</v>
      </c>
      <c r="N79" s="5">
        <v>-20549350</v>
      </c>
      <c r="O79" s="5">
        <v>-11914906</v>
      </c>
      <c r="P79" s="5">
        <v>12832260</v>
      </c>
      <c r="Q79" s="5">
        <v>-4408564</v>
      </c>
      <c r="R79" s="5">
        <v>-11868369</v>
      </c>
      <c r="S79" s="5">
        <v>-17786672</v>
      </c>
      <c r="T79" s="5">
        <v>-79936218</v>
      </c>
      <c r="U79" s="5">
        <v>-30061931</v>
      </c>
      <c r="V79" s="5">
        <v>-32118811</v>
      </c>
      <c r="W79" s="5">
        <v>610313372239</v>
      </c>
      <c r="X79" s="5">
        <v>334976849923</v>
      </c>
      <c r="Y79" s="5">
        <v>1182787954988</v>
      </c>
      <c r="Z79" s="5">
        <v>-2120676460197</v>
      </c>
    </row>
    <row r="80" spans="3:26" ht="15.5" x14ac:dyDescent="0.35">
      <c r="C80" t="s">
        <v>7</v>
      </c>
      <c r="D80" s="5">
        <v>-2737237</v>
      </c>
      <c r="E80" s="5">
        <v>-9761349</v>
      </c>
      <c r="F80" s="5">
        <v>215546</v>
      </c>
      <c r="G80" s="5">
        <v>-8157278</v>
      </c>
      <c r="I80" s="5">
        <v>-19150911</v>
      </c>
      <c r="J80" s="5">
        <v>-47892124</v>
      </c>
      <c r="K80" s="5">
        <v>10735219</v>
      </c>
      <c r="L80" s="5">
        <v>12532326</v>
      </c>
      <c r="M80" s="5">
        <v>1912388</v>
      </c>
      <c r="N80" s="5">
        <v>-20139803</v>
      </c>
      <c r="O80" s="5">
        <v>-11920285</v>
      </c>
      <c r="P80" s="5">
        <v>13815361</v>
      </c>
      <c r="Q80" s="5">
        <v>-5674811</v>
      </c>
      <c r="R80" s="5">
        <v>-12159436</v>
      </c>
      <c r="S80" s="5">
        <v>-16382755</v>
      </c>
      <c r="T80" s="5">
        <v>-79936218</v>
      </c>
      <c r="U80" s="5">
        <v>-30061931</v>
      </c>
      <c r="V80" s="5">
        <v>-32118811</v>
      </c>
      <c r="W80" s="5">
        <v>609212307672</v>
      </c>
    </row>
    <row r="81" spans="2:26" ht="15.5" x14ac:dyDescent="0.35">
      <c r="C81" t="s">
        <v>90</v>
      </c>
      <c r="D81" s="5">
        <v>-2737237</v>
      </c>
      <c r="E81" s="5">
        <v>-9745557</v>
      </c>
      <c r="F81" s="5">
        <v>215546</v>
      </c>
      <c r="G81" s="5">
        <v>-8157278</v>
      </c>
      <c r="I81" s="5">
        <v>-19135119</v>
      </c>
      <c r="J81" s="5">
        <v>-48500634</v>
      </c>
      <c r="K81" s="5">
        <v>-33759991</v>
      </c>
      <c r="L81" s="5">
        <v>12313779</v>
      </c>
      <c r="M81" s="5">
        <v>1685816</v>
      </c>
      <c r="N81" s="5">
        <v>-20549350</v>
      </c>
      <c r="O81" s="5">
        <v>-11914906</v>
      </c>
      <c r="P81" s="5">
        <v>12832260</v>
      </c>
      <c r="Q81" s="5">
        <v>-4408564</v>
      </c>
      <c r="R81" s="5">
        <v>-11868369</v>
      </c>
      <c r="S81" s="5">
        <v>-17786672</v>
      </c>
      <c r="T81" s="5">
        <v>-79936218</v>
      </c>
      <c r="U81" s="5">
        <v>-30061931</v>
      </c>
      <c r="V81" s="5">
        <v>-32118811</v>
      </c>
      <c r="W81" s="5">
        <v>610313372239</v>
      </c>
      <c r="X81" s="5">
        <v>334976849923</v>
      </c>
      <c r="Y81" s="5">
        <v>1182787954988</v>
      </c>
      <c r="Z81" s="5">
        <v>-2120676460197</v>
      </c>
    </row>
    <row r="82" spans="2:26" ht="15.5" x14ac:dyDescent="0.35">
      <c r="C82" t="s">
        <v>91</v>
      </c>
      <c r="D82" s="5">
        <v>-2737237</v>
      </c>
      <c r="E82" s="5">
        <v>-9761349</v>
      </c>
      <c r="F82" s="5">
        <v>215546</v>
      </c>
      <c r="G82" s="5">
        <v>-8157278</v>
      </c>
      <c r="I82" s="5">
        <v>-19150911</v>
      </c>
      <c r="J82" s="5">
        <v>-47892124</v>
      </c>
      <c r="K82" s="5">
        <v>-33281803</v>
      </c>
      <c r="L82" s="5">
        <v>12532326</v>
      </c>
      <c r="M82" s="5">
        <v>1912388</v>
      </c>
      <c r="N82" s="5">
        <v>-20139803</v>
      </c>
      <c r="O82" s="5">
        <v>-11920285</v>
      </c>
      <c r="P82" s="5">
        <v>13815361</v>
      </c>
      <c r="Q82" s="5">
        <v>-5674811</v>
      </c>
      <c r="R82" s="5">
        <v>-12159436</v>
      </c>
      <c r="S82" s="5">
        <v>-16382755</v>
      </c>
      <c r="T82" s="5">
        <v>-79936218</v>
      </c>
      <c r="U82" s="5">
        <v>-30061931</v>
      </c>
      <c r="V82" s="5">
        <v>-32118811</v>
      </c>
      <c r="W82" s="5">
        <v>610156281931</v>
      </c>
    </row>
    <row r="83" spans="2:26" ht="15.5" x14ac:dyDescent="0.35">
      <c r="C83" t="s">
        <v>92</v>
      </c>
      <c r="D83" s="5">
        <v>-2737237</v>
      </c>
      <c r="E83" s="5">
        <v>-9761349</v>
      </c>
      <c r="F83" s="5">
        <v>215546</v>
      </c>
      <c r="G83" s="5">
        <v>-8157278</v>
      </c>
      <c r="I83" s="5">
        <v>-19150911</v>
      </c>
      <c r="J83" s="5">
        <v>-47892124</v>
      </c>
      <c r="K83" s="5">
        <v>-33281803</v>
      </c>
      <c r="L83" s="5">
        <v>12532326</v>
      </c>
      <c r="M83" s="5">
        <v>1912388</v>
      </c>
      <c r="N83" s="5">
        <v>-20139803</v>
      </c>
      <c r="O83" s="5">
        <v>-11920285</v>
      </c>
      <c r="P83" s="5">
        <v>13815361</v>
      </c>
      <c r="Q83" s="5">
        <v>-5674811</v>
      </c>
      <c r="R83" s="5">
        <v>-12159436</v>
      </c>
      <c r="S83" s="5">
        <v>-16382755</v>
      </c>
      <c r="T83" s="5">
        <v>-79936218</v>
      </c>
      <c r="U83" s="5">
        <v>-30061931</v>
      </c>
      <c r="V83" s="5">
        <v>-32118811</v>
      </c>
      <c r="W83" s="5">
        <v>610156281931</v>
      </c>
    </row>
    <row r="85" spans="2:26" ht="15.5" x14ac:dyDescent="0.35">
      <c r="B85" t="s">
        <v>93</v>
      </c>
      <c r="C85" t="s">
        <v>94</v>
      </c>
    </row>
    <row r="86" spans="2:26" ht="15.5" x14ac:dyDescent="0.35">
      <c r="C86" t="s">
        <v>95</v>
      </c>
    </row>
    <row r="87" spans="2:26" ht="15.5" x14ac:dyDescent="0.35">
      <c r="C87" t="s">
        <v>19</v>
      </c>
      <c r="D87" s="5">
        <v>3051437</v>
      </c>
      <c r="E87" s="5">
        <v>3640715</v>
      </c>
      <c r="F87" s="5">
        <v>3654502</v>
      </c>
      <c r="G87" s="5">
        <v>5438564</v>
      </c>
      <c r="I87" s="5">
        <v>3640715</v>
      </c>
      <c r="J87" s="5">
        <v>5100890</v>
      </c>
      <c r="K87" s="5">
        <v>3867904</v>
      </c>
      <c r="L87" s="5">
        <v>6018967</v>
      </c>
      <c r="M87" s="5">
        <v>4605359</v>
      </c>
      <c r="N87" s="5">
        <v>9532858</v>
      </c>
      <c r="O87" s="5">
        <v>4266153</v>
      </c>
      <c r="P87" s="5">
        <v>4897172</v>
      </c>
      <c r="Q87" s="5">
        <v>6240585</v>
      </c>
      <c r="R87" s="5">
        <v>3468469</v>
      </c>
      <c r="S87" s="5">
        <v>2657148</v>
      </c>
      <c r="T87" s="5">
        <v>6184094</v>
      </c>
      <c r="U87" s="5">
        <v>5101421</v>
      </c>
      <c r="V87" s="5">
        <v>9793989</v>
      </c>
      <c r="W87" s="5">
        <v>31177273662</v>
      </c>
      <c r="X87" s="5">
        <v>87892873462</v>
      </c>
      <c r="Y87" s="5">
        <v>62235591207</v>
      </c>
      <c r="Z87" s="5">
        <v>26398681172</v>
      </c>
    </row>
    <row r="88" spans="2:26" ht="15.5" x14ac:dyDescent="0.35">
      <c r="C88" t="s">
        <v>310</v>
      </c>
      <c r="W88" s="5">
        <v>3000000000</v>
      </c>
      <c r="X88" s="5">
        <v>1000000000</v>
      </c>
      <c r="Y88" s="5">
        <v>3500000000</v>
      </c>
      <c r="Z88" s="5">
        <v>3500000000</v>
      </c>
    </row>
    <row r="89" spans="2:26" ht="15.5" x14ac:dyDescent="0.35">
      <c r="C89" t="s">
        <v>96</v>
      </c>
      <c r="Y89" s="5">
        <v>156449568798</v>
      </c>
      <c r="Z89" s="5">
        <v>156445457932</v>
      </c>
    </row>
    <row r="90" spans="2:26" ht="15.5" x14ac:dyDescent="0.35">
      <c r="C90" t="s">
        <v>98</v>
      </c>
      <c r="D90" s="5">
        <v>8035877</v>
      </c>
      <c r="E90" s="5">
        <v>6956387</v>
      </c>
      <c r="F90" s="5">
        <v>8319164</v>
      </c>
      <c r="G90" s="5">
        <v>7856071</v>
      </c>
      <c r="I90" s="5">
        <v>6956387</v>
      </c>
      <c r="J90" s="5">
        <v>6638197</v>
      </c>
      <c r="K90" s="5">
        <v>16821725</v>
      </c>
      <c r="L90" s="5">
        <v>13615447</v>
      </c>
      <c r="M90" s="5">
        <v>17664770</v>
      </c>
      <c r="N90" s="5">
        <v>15552864</v>
      </c>
      <c r="O90" s="5">
        <v>10760537</v>
      </c>
      <c r="P90" s="5">
        <v>7684124</v>
      </c>
      <c r="Q90" s="5">
        <v>9264538</v>
      </c>
      <c r="R90" s="5">
        <v>11986713</v>
      </c>
      <c r="S90" s="5">
        <v>12241858</v>
      </c>
      <c r="T90" s="5">
        <v>25584407</v>
      </c>
      <c r="U90" s="5">
        <v>33115314</v>
      </c>
      <c r="V90" s="5">
        <v>22942334</v>
      </c>
      <c r="W90" s="5">
        <v>215808272379</v>
      </c>
      <c r="X90" s="5">
        <v>197791159079</v>
      </c>
      <c r="Y90" s="5">
        <v>357776287888</v>
      </c>
      <c r="Z90" s="5">
        <v>195468813158</v>
      </c>
    </row>
    <row r="91" spans="2:26" ht="15.5" x14ac:dyDescent="0.35">
      <c r="C91" t="s">
        <v>97</v>
      </c>
      <c r="V91" s="5">
        <v>7150</v>
      </c>
      <c r="X91" s="5">
        <v>25289135857</v>
      </c>
      <c r="Y91" s="5">
        <v>23973696632</v>
      </c>
      <c r="Z91" s="5">
        <v>23007572596</v>
      </c>
    </row>
    <row r="92" spans="2:26" ht="15.5" x14ac:dyDescent="0.35">
      <c r="C92" t="s">
        <v>99</v>
      </c>
      <c r="D92" s="5">
        <v>3338566</v>
      </c>
      <c r="E92" s="5">
        <v>4299402</v>
      </c>
      <c r="F92" s="5">
        <v>3784024</v>
      </c>
      <c r="G92" s="5">
        <v>3987487</v>
      </c>
      <c r="I92" s="5">
        <v>4299402</v>
      </c>
      <c r="J92" s="5">
        <v>4667690</v>
      </c>
      <c r="K92" s="5">
        <v>26463240</v>
      </c>
      <c r="L92" s="5">
        <v>30369857</v>
      </c>
      <c r="M92" s="5">
        <v>39044320</v>
      </c>
      <c r="N92" s="5">
        <v>30921480</v>
      </c>
      <c r="O92" s="5">
        <v>32691338</v>
      </c>
      <c r="P92" s="5">
        <v>38519694</v>
      </c>
      <c r="Q92" s="5">
        <v>39064158</v>
      </c>
      <c r="R92" s="5">
        <v>31584686</v>
      </c>
      <c r="S92" s="5">
        <v>51046746</v>
      </c>
      <c r="T92" s="5">
        <v>62791642</v>
      </c>
      <c r="U92" s="5">
        <v>73913893</v>
      </c>
      <c r="V92" s="5">
        <v>85777319</v>
      </c>
      <c r="W92" s="5">
        <v>722987674614</v>
      </c>
      <c r="X92" s="5">
        <v>690834352982</v>
      </c>
      <c r="Y92" s="5">
        <v>549126675757</v>
      </c>
      <c r="Z92" s="5">
        <v>537416956722</v>
      </c>
    </row>
    <row r="93" spans="2:26" ht="15.5" x14ac:dyDescent="0.35">
      <c r="C93" t="s">
        <v>100</v>
      </c>
      <c r="K93" s="5">
        <v>35659173</v>
      </c>
      <c r="L93" s="5">
        <v>35965598</v>
      </c>
      <c r="M93" s="5">
        <v>35799232</v>
      </c>
      <c r="N93" s="5">
        <v>36102535</v>
      </c>
      <c r="O93" s="5">
        <v>36986297</v>
      </c>
      <c r="P93" s="5">
        <v>35567559</v>
      </c>
      <c r="Q93" s="5">
        <v>38770115</v>
      </c>
      <c r="R93" s="5">
        <v>39574362</v>
      </c>
      <c r="Y93" s="5">
        <v>211530101730</v>
      </c>
      <c r="Z93" s="5">
        <v>218915202483</v>
      </c>
    </row>
    <row r="94" spans="2:26" ht="15.5" x14ac:dyDescent="0.35">
      <c r="C94" t="s">
        <v>101</v>
      </c>
      <c r="D94" s="5">
        <v>45783</v>
      </c>
      <c r="E94" s="5">
        <v>45684</v>
      </c>
      <c r="F94" s="5">
        <v>48336</v>
      </c>
      <c r="G94" s="5">
        <v>71391</v>
      </c>
      <c r="I94" s="5">
        <v>45684</v>
      </c>
      <c r="J94" s="5">
        <v>124137</v>
      </c>
      <c r="K94" s="5">
        <v>1195969</v>
      </c>
      <c r="L94" s="5">
        <v>1156131</v>
      </c>
      <c r="M94" s="5">
        <v>3065886</v>
      </c>
      <c r="N94" s="5">
        <v>1765262</v>
      </c>
      <c r="O94" s="5">
        <v>2878340</v>
      </c>
      <c r="P94" s="5">
        <v>7643060</v>
      </c>
      <c r="Q94" s="5">
        <v>2112875</v>
      </c>
      <c r="R94" s="5">
        <v>3032953</v>
      </c>
      <c r="S94" s="5">
        <v>2787973</v>
      </c>
      <c r="T94" s="5">
        <v>3426117</v>
      </c>
      <c r="U94" s="5">
        <v>3355148</v>
      </c>
      <c r="V94" s="5">
        <v>3300907</v>
      </c>
      <c r="W94" s="5">
        <v>22937261126</v>
      </c>
      <c r="X94" s="5">
        <v>4431384634</v>
      </c>
      <c r="Y94" s="5">
        <v>5342430427</v>
      </c>
      <c r="Z94" s="5">
        <v>4088136587</v>
      </c>
    </row>
    <row r="95" spans="2:26" ht="15.5" x14ac:dyDescent="0.35">
      <c r="C95" t="s">
        <v>103</v>
      </c>
      <c r="D95" s="5">
        <v>7279443</v>
      </c>
      <c r="E95" s="5">
        <v>7484381</v>
      </c>
      <c r="F95" s="5">
        <v>20408738</v>
      </c>
      <c r="G95" s="5">
        <v>20719694</v>
      </c>
      <c r="I95" s="5">
        <v>7484381</v>
      </c>
      <c r="J95" s="5">
        <v>21753212</v>
      </c>
      <c r="K95" s="5">
        <v>53919961</v>
      </c>
      <c r="L95" s="5">
        <v>56534559</v>
      </c>
      <c r="M95" s="5">
        <v>50809163</v>
      </c>
      <c r="N95" s="5">
        <v>52289618</v>
      </c>
      <c r="O95" s="5">
        <v>60207558</v>
      </c>
      <c r="P95" s="5">
        <v>55825337</v>
      </c>
      <c r="Q95" s="5">
        <v>54418341</v>
      </c>
      <c r="R95" s="5">
        <v>59691450</v>
      </c>
      <c r="S95" s="5">
        <v>61164596</v>
      </c>
      <c r="T95" s="5">
        <v>75507062</v>
      </c>
      <c r="U95" s="5">
        <v>86227237</v>
      </c>
      <c r="V95" s="5">
        <v>79954633</v>
      </c>
      <c r="W95" s="5">
        <v>795058287598</v>
      </c>
      <c r="X95" s="5">
        <v>462112098195</v>
      </c>
      <c r="Y95" s="5">
        <v>463121064042</v>
      </c>
      <c r="Z95" s="5">
        <v>416111542691</v>
      </c>
    </row>
    <row r="96" spans="2:26" ht="15.5" x14ac:dyDescent="0.35">
      <c r="C96" t="s">
        <v>368</v>
      </c>
      <c r="S96" s="5">
        <v>19552932</v>
      </c>
      <c r="T96" s="5">
        <v>23692655</v>
      </c>
      <c r="U96" s="5">
        <v>24836407</v>
      </c>
      <c r="V96" s="5">
        <v>32474040</v>
      </c>
      <c r="W96" s="5">
        <v>317368061827</v>
      </c>
      <c r="Y96" s="5">
        <v>426365868504</v>
      </c>
      <c r="Z96" s="5">
        <v>426365868504</v>
      </c>
    </row>
    <row r="97" spans="3:26" ht="15.5" x14ac:dyDescent="0.35">
      <c r="C97" t="s">
        <v>158</v>
      </c>
    </row>
    <row r="98" spans="3:26" ht="15.5" x14ac:dyDescent="0.35">
      <c r="C98" t="s">
        <v>78</v>
      </c>
      <c r="U98" s="5">
        <v>-21339</v>
      </c>
      <c r="V98" s="5">
        <v>-21339</v>
      </c>
      <c r="W98" s="5">
        <v>12075095048</v>
      </c>
      <c r="X98" s="5">
        <v>7282166256</v>
      </c>
      <c r="Y98" s="5">
        <v>6169613255</v>
      </c>
      <c r="Z98" s="5">
        <v>2005937401</v>
      </c>
    </row>
    <row r="99" spans="3:26" ht="15.5" x14ac:dyDescent="0.35">
      <c r="C99" t="s">
        <v>104</v>
      </c>
      <c r="D99" s="5">
        <v>22380522</v>
      </c>
      <c r="E99" s="5">
        <v>23399319</v>
      </c>
      <c r="F99" s="5">
        <v>38097850</v>
      </c>
      <c r="G99" s="5">
        <v>40470411</v>
      </c>
      <c r="I99" s="5">
        <v>23399319</v>
      </c>
      <c r="J99" s="5">
        <v>44535389</v>
      </c>
      <c r="K99" s="5">
        <v>104341957</v>
      </c>
      <c r="L99" s="5">
        <v>117503119</v>
      </c>
      <c r="M99" s="5">
        <v>125154083</v>
      </c>
      <c r="N99" s="5">
        <v>121426420</v>
      </c>
      <c r="O99" s="5">
        <v>133334009</v>
      </c>
      <c r="P99" s="5">
        <v>133845535</v>
      </c>
      <c r="Q99" s="5">
        <v>124065058</v>
      </c>
      <c r="R99" s="5">
        <v>118020699</v>
      </c>
      <c r="S99" s="5">
        <v>143251239</v>
      </c>
      <c r="T99" s="5">
        <v>177420399</v>
      </c>
      <c r="U99" s="5">
        <v>235768872</v>
      </c>
      <c r="V99" s="5">
        <v>237040523</v>
      </c>
      <c r="W99" s="5">
        <v>2100374367330</v>
      </c>
      <c r="X99" s="5">
        <v>2124482998191</v>
      </c>
      <c r="Y99" s="5">
        <v>1423993929274</v>
      </c>
      <c r="Z99" s="5">
        <v>1235847876835</v>
      </c>
    </row>
    <row r="100" spans="3:26" ht="15.5" x14ac:dyDescent="0.35">
      <c r="C100" t="s">
        <v>105</v>
      </c>
    </row>
    <row r="101" spans="3:26" ht="15.5" x14ac:dyDescent="0.35">
      <c r="C101" t="s">
        <v>106</v>
      </c>
      <c r="D101" s="5">
        <v>52043945</v>
      </c>
      <c r="E101" s="5">
        <v>58567042</v>
      </c>
      <c r="F101" s="5">
        <v>59153642</v>
      </c>
      <c r="G101" s="5">
        <v>60356819</v>
      </c>
      <c r="I101" s="5">
        <v>58567042</v>
      </c>
      <c r="J101" s="5">
        <v>64017014</v>
      </c>
      <c r="K101" s="5">
        <v>69866158</v>
      </c>
      <c r="L101" s="5">
        <v>72115823</v>
      </c>
      <c r="M101" s="5">
        <v>74705377</v>
      </c>
      <c r="N101" s="5">
        <v>70479328</v>
      </c>
      <c r="O101" s="5">
        <v>70653030</v>
      </c>
      <c r="P101" s="5">
        <v>67760965</v>
      </c>
      <c r="Q101" s="5">
        <v>67634235</v>
      </c>
      <c r="R101" s="5">
        <v>69647040</v>
      </c>
      <c r="S101" s="5">
        <v>61876082</v>
      </c>
      <c r="T101" s="5">
        <v>61365864</v>
      </c>
      <c r="U101" s="5">
        <v>82224751</v>
      </c>
      <c r="V101" s="5">
        <v>129394646</v>
      </c>
      <c r="W101" s="5">
        <v>1255117683754</v>
      </c>
      <c r="X101" s="5">
        <v>1815536279620</v>
      </c>
      <c r="Y101" s="5">
        <v>2290009443015</v>
      </c>
      <c r="Z101" s="5">
        <v>2802157309417</v>
      </c>
    </row>
    <row r="102" spans="3:26" ht="15.5" x14ac:dyDescent="0.35">
      <c r="C102" t="s">
        <v>369</v>
      </c>
      <c r="D102" s="5">
        <v>264034</v>
      </c>
      <c r="E102" s="5">
        <v>298782</v>
      </c>
      <c r="F102" s="5">
        <v>334506</v>
      </c>
      <c r="G102" s="5">
        <v>370235</v>
      </c>
      <c r="I102" s="5">
        <v>298782</v>
      </c>
      <c r="J102" s="5">
        <v>441685</v>
      </c>
      <c r="K102" s="5">
        <v>584588</v>
      </c>
      <c r="L102" s="5">
        <v>727450</v>
      </c>
      <c r="M102" s="5">
        <v>110912</v>
      </c>
      <c r="N102" s="5">
        <v>83230</v>
      </c>
      <c r="O102" s="5">
        <v>89004</v>
      </c>
      <c r="P102" s="5">
        <v>94778</v>
      </c>
      <c r="Q102" s="5">
        <v>101047</v>
      </c>
      <c r="R102" s="5">
        <v>107316</v>
      </c>
      <c r="S102" s="5">
        <v>113590</v>
      </c>
      <c r="T102" s="5">
        <v>119866</v>
      </c>
      <c r="U102" s="5">
        <v>12087</v>
      </c>
      <c r="V102" s="5">
        <v>12750</v>
      </c>
    </row>
    <row r="103" spans="3:26" ht="15.5" x14ac:dyDescent="0.35">
      <c r="C103" t="s">
        <v>109</v>
      </c>
      <c r="D103" s="5">
        <v>2539019</v>
      </c>
      <c r="E103" s="5">
        <v>2539019</v>
      </c>
      <c r="I103" s="5">
        <v>2539019</v>
      </c>
      <c r="K103" s="5">
        <v>763691</v>
      </c>
      <c r="R103" s="5">
        <v>2801154</v>
      </c>
      <c r="S103" s="5">
        <v>6710119</v>
      </c>
      <c r="T103" s="5">
        <v>11354930</v>
      </c>
      <c r="U103" s="5">
        <v>9620194</v>
      </c>
      <c r="V103" s="5">
        <v>3216621</v>
      </c>
      <c r="X103" s="5">
        <v>31293233848</v>
      </c>
      <c r="Y103" s="5">
        <v>35479503828</v>
      </c>
      <c r="Z103" s="5">
        <v>44811681005</v>
      </c>
    </row>
    <row r="104" spans="3:26" ht="15.5" x14ac:dyDescent="0.35">
      <c r="C104" t="s">
        <v>110</v>
      </c>
      <c r="D104" s="5">
        <v>55489653</v>
      </c>
      <c r="E104" s="5">
        <v>62047498</v>
      </c>
      <c r="F104" s="5">
        <v>60149880</v>
      </c>
      <c r="G104" s="5">
        <v>61388786</v>
      </c>
      <c r="I104" s="5">
        <v>62047498</v>
      </c>
      <c r="J104" s="5">
        <v>64458699</v>
      </c>
      <c r="K104" s="5">
        <v>106873610</v>
      </c>
      <c r="L104" s="5">
        <v>110573359</v>
      </c>
      <c r="M104" s="5">
        <v>113052697</v>
      </c>
      <c r="N104" s="5">
        <v>109603696</v>
      </c>
      <c r="O104" s="5">
        <v>108717536</v>
      </c>
      <c r="P104" s="5">
        <v>104401293</v>
      </c>
      <c r="Q104" s="5">
        <v>107501897</v>
      </c>
      <c r="R104" s="5">
        <v>113128817</v>
      </c>
      <c r="S104" s="5">
        <v>89243997</v>
      </c>
      <c r="T104" s="5">
        <v>97555854</v>
      </c>
      <c r="U104" s="5">
        <v>117722532</v>
      </c>
      <c r="V104" s="5">
        <v>166211768</v>
      </c>
      <c r="W104" s="5">
        <v>1582831369224</v>
      </c>
      <c r="X104" s="5">
        <v>1863959114199</v>
      </c>
      <c r="Y104" s="5">
        <v>3145629724643</v>
      </c>
      <c r="Z104" s="5">
        <v>3677142313172</v>
      </c>
    </row>
    <row r="105" spans="3:26" ht="15.5" x14ac:dyDescent="0.35">
      <c r="C105" t="s">
        <v>111</v>
      </c>
      <c r="D105" s="5">
        <v>77870175</v>
      </c>
      <c r="E105" s="5">
        <v>85446817</v>
      </c>
      <c r="F105" s="5">
        <v>98247730</v>
      </c>
      <c r="G105" s="5">
        <v>101859197</v>
      </c>
      <c r="I105" s="5">
        <v>85446817</v>
      </c>
      <c r="J105" s="5">
        <v>108994088</v>
      </c>
      <c r="K105" s="5">
        <v>211215567</v>
      </c>
      <c r="L105" s="5">
        <v>228076478</v>
      </c>
      <c r="M105" s="5">
        <v>238206780</v>
      </c>
      <c r="N105" s="5">
        <v>231030116</v>
      </c>
      <c r="O105" s="5">
        <v>242051545</v>
      </c>
      <c r="P105" s="5">
        <v>238246828</v>
      </c>
      <c r="Q105" s="5">
        <v>231566955</v>
      </c>
      <c r="R105" s="5">
        <v>231149516</v>
      </c>
      <c r="S105" s="5">
        <v>232495236</v>
      </c>
      <c r="T105" s="5">
        <v>274976253</v>
      </c>
      <c r="U105" s="5">
        <v>353491404</v>
      </c>
      <c r="V105" s="5">
        <v>403252291</v>
      </c>
      <c r="W105" s="5">
        <v>3683205736554</v>
      </c>
      <c r="X105" s="5">
        <v>3988442112390</v>
      </c>
      <c r="Y105" s="5">
        <v>4569623653917</v>
      </c>
      <c r="Z105" s="5">
        <v>4912990190007</v>
      </c>
    </row>
    <row r="106" spans="3:26" ht="15.5" x14ac:dyDescent="0.35">
      <c r="C106" t="s">
        <v>112</v>
      </c>
    </row>
    <row r="107" spans="3:26" ht="15.5" x14ac:dyDescent="0.35">
      <c r="C107" t="s">
        <v>113</v>
      </c>
    </row>
    <row r="108" spans="3:26" ht="15.5" x14ac:dyDescent="0.35">
      <c r="C108" t="s">
        <v>114</v>
      </c>
      <c r="D108" s="5">
        <v>1042487703</v>
      </c>
      <c r="E108" s="5">
        <v>1047411440</v>
      </c>
      <c r="F108" s="5">
        <v>1048858611</v>
      </c>
      <c r="G108" s="5">
        <v>1052683526</v>
      </c>
      <c r="I108" s="5">
        <v>1047411440</v>
      </c>
      <c r="J108" s="5">
        <v>1050655666</v>
      </c>
      <c r="K108" s="5">
        <v>1099857171</v>
      </c>
      <c r="L108" s="5">
        <v>1096557261</v>
      </c>
      <c r="M108" s="5">
        <v>1118727911</v>
      </c>
      <c r="N108" s="5">
        <v>1116475431</v>
      </c>
      <c r="O108" s="5">
        <v>1110607576</v>
      </c>
      <c r="P108" s="5">
        <v>1100156831</v>
      </c>
      <c r="Q108" s="5">
        <v>1111724364</v>
      </c>
      <c r="R108" s="5">
        <v>1108697962</v>
      </c>
      <c r="S108" s="5">
        <v>1101821058</v>
      </c>
      <c r="T108" s="5">
        <v>1126846196</v>
      </c>
      <c r="U108" s="5">
        <v>1131770492</v>
      </c>
      <c r="V108" s="5">
        <v>1168591530</v>
      </c>
      <c r="W108" s="5">
        <v>10586174968953</v>
      </c>
      <c r="X108" s="5">
        <v>11220829471835</v>
      </c>
      <c r="Y108" s="5">
        <v>11650263587902</v>
      </c>
      <c r="Z108" s="5">
        <v>13034378411257</v>
      </c>
    </row>
    <row r="109" spans="3:26" ht="15.5" x14ac:dyDescent="0.35">
      <c r="C109" t="s">
        <v>311</v>
      </c>
      <c r="D109" s="5">
        <v>62696926</v>
      </c>
      <c r="E109" s="5">
        <v>62696926</v>
      </c>
      <c r="F109" s="5">
        <v>65696926</v>
      </c>
      <c r="G109" s="5">
        <v>66296926</v>
      </c>
      <c r="I109" s="5">
        <v>62696926</v>
      </c>
      <c r="J109" s="5">
        <v>69511945</v>
      </c>
      <c r="K109" s="5">
        <v>95846330</v>
      </c>
      <c r="L109" s="5">
        <v>99061481</v>
      </c>
      <c r="M109" s="5">
        <v>97393874</v>
      </c>
      <c r="N109" s="5">
        <v>89234585</v>
      </c>
      <c r="O109" s="5">
        <v>89542673</v>
      </c>
      <c r="P109" s="5">
        <v>90858964</v>
      </c>
      <c r="Q109" s="5">
        <v>92023680</v>
      </c>
      <c r="R109" s="5">
        <v>85729859</v>
      </c>
      <c r="S109" s="5">
        <v>88135716</v>
      </c>
      <c r="T109" s="5">
        <v>88250457</v>
      </c>
      <c r="U109" s="5">
        <v>87910672</v>
      </c>
      <c r="V109" s="5">
        <v>78752462</v>
      </c>
      <c r="W109" s="5">
        <v>637839711337</v>
      </c>
      <c r="X109" s="5">
        <v>431987380441</v>
      </c>
      <c r="Y109" s="5">
        <v>408047983987</v>
      </c>
      <c r="Z109" s="5">
        <v>563065672758</v>
      </c>
    </row>
    <row r="110" spans="3:26" ht="15.5" x14ac:dyDescent="0.35">
      <c r="C110" t="s">
        <v>1474</v>
      </c>
      <c r="D110" s="5">
        <v>921471586</v>
      </c>
      <c r="E110" s="5">
        <v>923310875</v>
      </c>
      <c r="F110" s="5">
        <v>924695969</v>
      </c>
      <c r="G110" s="5">
        <v>927518752</v>
      </c>
      <c r="I110" s="5">
        <v>923310875</v>
      </c>
      <c r="J110" s="5">
        <v>924226648</v>
      </c>
      <c r="K110" s="5">
        <v>931547148</v>
      </c>
      <c r="L110" s="5">
        <v>930203787</v>
      </c>
      <c r="M110" s="5">
        <v>943534107</v>
      </c>
      <c r="N110" s="5">
        <v>949011598</v>
      </c>
      <c r="O110" s="5">
        <v>947465357</v>
      </c>
      <c r="P110" s="5">
        <v>943464752</v>
      </c>
      <c r="Q110" s="5">
        <v>950016398</v>
      </c>
      <c r="R110" s="5">
        <v>947993134</v>
      </c>
      <c r="S110" s="5">
        <v>945081879</v>
      </c>
      <c r="T110" s="5">
        <v>957675525</v>
      </c>
      <c r="U110" s="5">
        <v>965681557</v>
      </c>
      <c r="V110" s="5">
        <v>1000263703</v>
      </c>
      <c r="W110" s="5">
        <v>9185233096043</v>
      </c>
      <c r="X110" s="5">
        <v>9107034576501</v>
      </c>
      <c r="Y110" s="5">
        <v>9435139803808</v>
      </c>
      <c r="Z110" s="5">
        <v>10772697204168</v>
      </c>
    </row>
    <row r="111" spans="3:26" ht="15.5" x14ac:dyDescent="0.35">
      <c r="C111" t="s">
        <v>117</v>
      </c>
      <c r="L111" s="5">
        <v>582170</v>
      </c>
      <c r="M111" s="5">
        <v>3656794</v>
      </c>
      <c r="N111" s="5">
        <v>6398198</v>
      </c>
      <c r="O111" s="5">
        <v>7586008</v>
      </c>
      <c r="P111" s="5">
        <v>4796545</v>
      </c>
      <c r="X111" s="5">
        <v>324161880678</v>
      </c>
      <c r="Y111" s="5">
        <v>333553849154</v>
      </c>
      <c r="Z111" s="5">
        <v>369146883725</v>
      </c>
    </row>
    <row r="112" spans="3:26" ht="15.5" x14ac:dyDescent="0.35">
      <c r="C112" t="s">
        <v>638</v>
      </c>
      <c r="D112" s="5">
        <v>34920527</v>
      </c>
      <c r="E112" s="5">
        <v>34920527</v>
      </c>
      <c r="F112" s="5">
        <v>34920527</v>
      </c>
      <c r="G112" s="5">
        <v>34920527</v>
      </c>
      <c r="I112" s="5">
        <v>34920527</v>
      </c>
      <c r="J112" s="5">
        <v>34567174</v>
      </c>
      <c r="K112" s="5">
        <v>33196458</v>
      </c>
      <c r="L112" s="5">
        <v>31883604</v>
      </c>
      <c r="M112" s="5">
        <v>30622670</v>
      </c>
      <c r="N112" s="5">
        <v>29411604</v>
      </c>
      <c r="O112" s="5">
        <v>28245325</v>
      </c>
      <c r="P112" s="5">
        <v>27128278</v>
      </c>
      <c r="Q112" s="5">
        <v>26055409</v>
      </c>
      <c r="R112" s="5">
        <v>25024969</v>
      </c>
      <c r="S112" s="5">
        <v>24032636</v>
      </c>
      <c r="T112" s="5">
        <v>23082193</v>
      </c>
      <c r="U112" s="5">
        <v>22624894</v>
      </c>
      <c r="V112" s="5">
        <v>22169338</v>
      </c>
      <c r="W112" s="5">
        <v>198997359748</v>
      </c>
      <c r="X112" s="5">
        <v>189504468044</v>
      </c>
      <c r="Y112" s="5">
        <v>190289560544</v>
      </c>
      <c r="Z112" s="5">
        <v>213983222773</v>
      </c>
    </row>
    <row r="113" spans="3:26" ht="15.5" x14ac:dyDescent="0.35">
      <c r="C113" t="s">
        <v>115</v>
      </c>
      <c r="Y113" s="5">
        <v>39571999261</v>
      </c>
      <c r="Z113" s="5">
        <v>39571999261</v>
      </c>
    </row>
    <row r="114" spans="3:26" ht="15.5" x14ac:dyDescent="0.35">
      <c r="C114" t="s">
        <v>312</v>
      </c>
      <c r="D114" s="5">
        <v>8035877</v>
      </c>
      <c r="E114" s="5">
        <v>6956387</v>
      </c>
      <c r="F114" s="5">
        <v>8319164</v>
      </c>
      <c r="G114" s="5">
        <v>7856071</v>
      </c>
      <c r="I114" s="5">
        <v>6956387</v>
      </c>
      <c r="J114" s="5">
        <v>6638197</v>
      </c>
      <c r="K114" s="5">
        <v>16821725</v>
      </c>
      <c r="L114" s="5">
        <v>13615447</v>
      </c>
      <c r="M114" s="5">
        <v>17664770</v>
      </c>
      <c r="N114" s="5">
        <v>15552864</v>
      </c>
      <c r="O114" s="5">
        <v>10760537</v>
      </c>
      <c r="P114" s="5">
        <v>7684124</v>
      </c>
      <c r="Q114" s="5">
        <v>9264538</v>
      </c>
      <c r="R114" s="5">
        <v>11986713</v>
      </c>
      <c r="S114" s="5">
        <v>12241858</v>
      </c>
      <c r="T114" s="5">
        <v>25584407</v>
      </c>
      <c r="U114" s="5">
        <v>33115314</v>
      </c>
      <c r="V114" s="5">
        <v>22949484</v>
      </c>
      <c r="W114" s="5">
        <v>215808272379</v>
      </c>
      <c r="X114" s="5">
        <v>223080294936</v>
      </c>
      <c r="Y114" s="5">
        <v>381749984520</v>
      </c>
      <c r="Z114" s="5">
        <v>218476385754</v>
      </c>
    </row>
    <row r="115" spans="3:26" ht="15.5" x14ac:dyDescent="0.35">
      <c r="C115" t="s">
        <v>587</v>
      </c>
      <c r="X115" s="5">
        <v>274011964</v>
      </c>
      <c r="Y115" s="5">
        <v>286476750</v>
      </c>
      <c r="Z115" s="5">
        <v>333714938</v>
      </c>
    </row>
    <row r="116" spans="3:26" ht="15.5" x14ac:dyDescent="0.35">
      <c r="C116" t="s">
        <v>118</v>
      </c>
      <c r="D116" s="5">
        <v>41979</v>
      </c>
      <c r="E116" s="5">
        <v>91184</v>
      </c>
      <c r="F116" s="5">
        <v>44643</v>
      </c>
      <c r="G116" s="5">
        <v>18139</v>
      </c>
      <c r="I116" s="5">
        <v>91184</v>
      </c>
      <c r="J116" s="5">
        <v>114179</v>
      </c>
      <c r="K116" s="5">
        <v>141212</v>
      </c>
      <c r="L116" s="5">
        <v>199295</v>
      </c>
      <c r="M116" s="5">
        <v>259509</v>
      </c>
      <c r="N116" s="5">
        <v>224030</v>
      </c>
      <c r="O116" s="5">
        <v>383061</v>
      </c>
      <c r="P116" s="5">
        <v>206707</v>
      </c>
      <c r="Q116" s="5">
        <v>185678</v>
      </c>
      <c r="R116" s="5">
        <v>145695</v>
      </c>
      <c r="S116" s="5">
        <v>149767</v>
      </c>
      <c r="T116" s="5">
        <v>159621</v>
      </c>
      <c r="U116" s="5">
        <v>1741319</v>
      </c>
      <c r="V116" s="5">
        <v>1751095</v>
      </c>
      <c r="W116" s="5">
        <v>17567520945</v>
      </c>
      <c r="X116" s="5">
        <v>22684826196</v>
      </c>
      <c r="Y116" s="5">
        <v>22993119491</v>
      </c>
      <c r="Z116" s="5">
        <v>24512438855</v>
      </c>
    </row>
    <row r="117" spans="3:26" ht="15.5" x14ac:dyDescent="0.35">
      <c r="C117" t="s">
        <v>119</v>
      </c>
      <c r="D117" s="5">
        <v>47982180</v>
      </c>
      <c r="E117" s="5">
        <v>48471492</v>
      </c>
      <c r="F117" s="5">
        <v>48060916</v>
      </c>
      <c r="G117" s="5">
        <v>48090740</v>
      </c>
      <c r="I117" s="5">
        <v>48471492</v>
      </c>
      <c r="J117" s="5">
        <v>47411211</v>
      </c>
      <c r="K117" s="5">
        <v>49789060</v>
      </c>
      <c r="L117" s="5">
        <v>46672353</v>
      </c>
      <c r="M117" s="5">
        <v>48550600</v>
      </c>
      <c r="N117" s="5">
        <v>47621139</v>
      </c>
      <c r="O117" s="5">
        <v>48887402</v>
      </c>
      <c r="P117" s="5">
        <v>47899033</v>
      </c>
      <c r="Q117" s="5">
        <v>53599630</v>
      </c>
      <c r="R117" s="5">
        <v>56917886</v>
      </c>
      <c r="S117" s="5">
        <v>50446641</v>
      </c>
      <c r="T117" s="5">
        <v>50151419</v>
      </c>
      <c r="U117" s="5">
        <v>36967461</v>
      </c>
      <c r="V117" s="5">
        <v>43319170</v>
      </c>
      <c r="W117" s="5">
        <v>413557919140</v>
      </c>
      <c r="X117" s="5">
        <v>695686772082</v>
      </c>
      <c r="Y117" s="5">
        <v>747446678605</v>
      </c>
      <c r="Z117" s="5">
        <v>709155002019</v>
      </c>
    </row>
    <row r="118" spans="3:26" ht="15.5" x14ac:dyDescent="0.35">
      <c r="C118" t="s">
        <v>313</v>
      </c>
    </row>
    <row r="119" spans="3:26" ht="15.5" x14ac:dyDescent="0.35">
      <c r="C119" t="s">
        <v>482</v>
      </c>
      <c r="D119" s="5">
        <v>22445000</v>
      </c>
      <c r="E119" s="5">
        <v>22445000</v>
      </c>
      <c r="F119" s="5">
        <v>22445000</v>
      </c>
      <c r="G119" s="5">
        <v>22445000</v>
      </c>
      <c r="I119" s="5">
        <v>22445000</v>
      </c>
      <c r="J119" s="5">
        <v>22445000</v>
      </c>
      <c r="K119" s="5">
        <v>22445000</v>
      </c>
      <c r="L119" s="5">
        <v>22445000</v>
      </c>
      <c r="M119" s="5">
        <v>22445000</v>
      </c>
      <c r="N119" s="5">
        <v>22445000</v>
      </c>
      <c r="O119" s="5">
        <v>22445000</v>
      </c>
      <c r="P119" s="5">
        <v>22445000</v>
      </c>
      <c r="Q119" s="5">
        <v>22695000</v>
      </c>
      <c r="R119" s="5">
        <v>23570000</v>
      </c>
      <c r="S119" s="5">
        <v>22070000</v>
      </c>
      <c r="T119" s="5">
        <v>22070000</v>
      </c>
      <c r="U119" s="5">
        <v>17340000</v>
      </c>
      <c r="W119" s="5">
        <v>131486000000</v>
      </c>
      <c r="X119" s="5">
        <v>326174259309</v>
      </c>
      <c r="Y119" s="5">
        <v>344463801162</v>
      </c>
      <c r="Z119" s="5">
        <v>397243266705</v>
      </c>
    </row>
    <row r="120" spans="3:26" ht="15.5" x14ac:dyDescent="0.35">
      <c r="C120" t="s">
        <v>125</v>
      </c>
      <c r="U120" s="5">
        <v>27132</v>
      </c>
      <c r="V120" s="5">
        <v>55535</v>
      </c>
      <c r="W120" s="5">
        <v>440023412</v>
      </c>
      <c r="X120" s="5">
        <v>696228253</v>
      </c>
      <c r="Y120" s="5">
        <v>154802097</v>
      </c>
      <c r="Z120" s="5">
        <v>153462516</v>
      </c>
    </row>
    <row r="121" spans="3:26" ht="15.5" x14ac:dyDescent="0.35">
      <c r="C121" t="s">
        <v>463</v>
      </c>
      <c r="N121" s="5">
        <v>2162</v>
      </c>
      <c r="O121" s="5">
        <v>14475</v>
      </c>
      <c r="P121" s="5">
        <v>34212</v>
      </c>
      <c r="Q121" s="5">
        <v>42854</v>
      </c>
      <c r="R121" s="5">
        <v>67977</v>
      </c>
      <c r="S121" s="5">
        <v>5940</v>
      </c>
      <c r="T121" s="5">
        <v>47253</v>
      </c>
    </row>
    <row r="122" spans="3:26" ht="15.5" x14ac:dyDescent="0.35">
      <c r="C122" t="s">
        <v>315</v>
      </c>
      <c r="D122" s="5">
        <v>43561</v>
      </c>
      <c r="E122" s="5">
        <v>43561</v>
      </c>
      <c r="F122" s="5">
        <v>21993</v>
      </c>
      <c r="G122" s="5">
        <v>21993</v>
      </c>
      <c r="I122" s="5">
        <v>43561</v>
      </c>
      <c r="L122" s="5">
        <v>624856</v>
      </c>
      <c r="M122" s="5">
        <v>639617</v>
      </c>
      <c r="N122" s="5">
        <v>583792</v>
      </c>
      <c r="O122" s="5">
        <v>31713</v>
      </c>
      <c r="P122" s="5">
        <v>68812</v>
      </c>
      <c r="Q122" s="5">
        <v>54549</v>
      </c>
      <c r="R122" s="5">
        <v>41718</v>
      </c>
      <c r="S122" s="5">
        <v>41379</v>
      </c>
      <c r="T122" s="5">
        <v>56131</v>
      </c>
      <c r="U122" s="5">
        <v>30572</v>
      </c>
      <c r="V122" s="5">
        <v>17404651</v>
      </c>
      <c r="W122" s="5">
        <v>77595187846</v>
      </c>
      <c r="X122" s="5">
        <v>78103605963</v>
      </c>
      <c r="Y122" s="5">
        <v>40585865970</v>
      </c>
      <c r="Z122" s="5">
        <v>47364009333</v>
      </c>
    </row>
    <row r="123" spans="3:26" ht="15.5" x14ac:dyDescent="0.35">
      <c r="C123" t="s">
        <v>121</v>
      </c>
      <c r="D123" s="5">
        <v>60336175</v>
      </c>
      <c r="E123" s="5">
        <v>60251843</v>
      </c>
      <c r="F123" s="5">
        <v>61844237</v>
      </c>
      <c r="G123" s="5">
        <v>61846332</v>
      </c>
      <c r="I123" s="5">
        <v>60251843</v>
      </c>
      <c r="J123" s="5">
        <v>61403977</v>
      </c>
      <c r="K123" s="5">
        <v>66531827</v>
      </c>
      <c r="L123" s="5">
        <v>75957429</v>
      </c>
      <c r="M123" s="5">
        <v>80439572</v>
      </c>
      <c r="N123" s="5">
        <v>77427776</v>
      </c>
      <c r="O123" s="5">
        <v>72789865</v>
      </c>
      <c r="P123" s="5">
        <v>67515608</v>
      </c>
      <c r="Q123" s="5">
        <v>63083563</v>
      </c>
      <c r="R123" s="5">
        <v>60017715</v>
      </c>
      <c r="S123" s="5">
        <v>56080903</v>
      </c>
      <c r="T123" s="5">
        <v>55967055</v>
      </c>
      <c r="U123" s="5">
        <v>49621692</v>
      </c>
      <c r="V123" s="5">
        <v>32499610</v>
      </c>
      <c r="W123" s="5">
        <v>439077401833</v>
      </c>
      <c r="X123" s="5">
        <v>679863410474</v>
      </c>
      <c r="Y123" s="5">
        <v>799417975028</v>
      </c>
      <c r="Z123" s="5">
        <v>945621318605</v>
      </c>
    </row>
    <row r="124" spans="3:26" ht="15.5" x14ac:dyDescent="0.35">
      <c r="C124" t="s">
        <v>122</v>
      </c>
      <c r="D124" s="5">
        <v>60336175</v>
      </c>
      <c r="E124" s="5">
        <v>60251843</v>
      </c>
      <c r="F124" s="5">
        <v>61844237</v>
      </c>
      <c r="G124" s="5">
        <v>61846332</v>
      </c>
      <c r="I124" s="5">
        <v>60251843</v>
      </c>
      <c r="J124" s="5">
        <v>61403977</v>
      </c>
      <c r="K124" s="5">
        <v>66531827</v>
      </c>
      <c r="L124" s="5">
        <v>75957429</v>
      </c>
      <c r="M124" s="5">
        <v>80439572</v>
      </c>
      <c r="N124" s="5">
        <v>77427776</v>
      </c>
      <c r="O124" s="5">
        <v>72789865</v>
      </c>
      <c r="P124" s="5">
        <v>67515608</v>
      </c>
      <c r="Q124" s="5">
        <v>63083563</v>
      </c>
      <c r="R124" s="5">
        <v>60017715</v>
      </c>
      <c r="S124" s="5">
        <v>56080903</v>
      </c>
      <c r="T124" s="5">
        <v>55967055</v>
      </c>
      <c r="U124" s="5">
        <v>49621692</v>
      </c>
      <c r="V124" s="5">
        <v>32499610</v>
      </c>
      <c r="W124" s="5">
        <v>439077401833</v>
      </c>
      <c r="X124" s="5">
        <v>679863410474</v>
      </c>
      <c r="Y124" s="5">
        <v>799417975028</v>
      </c>
      <c r="Z124" s="5">
        <v>945621318605</v>
      </c>
    </row>
    <row r="125" spans="3:26" ht="15.5" x14ac:dyDescent="0.35">
      <c r="C125" t="s">
        <v>316</v>
      </c>
    </row>
    <row r="126" spans="3:26" ht="15.5" x14ac:dyDescent="0.35">
      <c r="C126" t="s">
        <v>1475</v>
      </c>
      <c r="F126" s="5">
        <v>207924</v>
      </c>
      <c r="G126" s="5">
        <v>207925</v>
      </c>
      <c r="J126" s="5">
        <v>80554</v>
      </c>
    </row>
    <row r="127" spans="3:26" ht="15.5" x14ac:dyDescent="0.35">
      <c r="C127" t="s">
        <v>317</v>
      </c>
      <c r="D127" s="5">
        <v>57365527</v>
      </c>
      <c r="E127" s="5">
        <v>57365527</v>
      </c>
      <c r="F127" s="5">
        <v>57573451</v>
      </c>
      <c r="G127" s="5">
        <v>57573452</v>
      </c>
      <c r="I127" s="5">
        <v>57365527</v>
      </c>
      <c r="J127" s="5">
        <v>57092728</v>
      </c>
      <c r="K127" s="5">
        <v>55641458</v>
      </c>
      <c r="L127" s="5">
        <v>54328604</v>
      </c>
      <c r="M127" s="5">
        <v>53067670</v>
      </c>
      <c r="N127" s="5">
        <v>51858766</v>
      </c>
      <c r="O127" s="5">
        <v>50704800</v>
      </c>
      <c r="P127" s="5">
        <v>49607490</v>
      </c>
      <c r="Q127" s="5">
        <v>48793263</v>
      </c>
      <c r="R127" s="5">
        <v>48662946</v>
      </c>
      <c r="S127" s="5">
        <v>46108576</v>
      </c>
      <c r="T127" s="5">
        <v>45199446</v>
      </c>
      <c r="U127" s="5">
        <v>39992026</v>
      </c>
      <c r="V127" s="5">
        <v>22224873</v>
      </c>
      <c r="W127" s="5">
        <v>330923383160</v>
      </c>
      <c r="X127" s="5">
        <v>516374955606</v>
      </c>
      <c r="Y127" s="5">
        <v>534908163803</v>
      </c>
      <c r="Z127" s="5">
        <v>611379951994</v>
      </c>
    </row>
    <row r="128" spans="3:26" ht="15.5" x14ac:dyDescent="0.35">
      <c r="C128" t="s">
        <v>347</v>
      </c>
      <c r="L128" s="5">
        <v>10374728</v>
      </c>
      <c r="M128" s="5">
        <v>8756875</v>
      </c>
      <c r="N128" s="5">
        <v>6189122</v>
      </c>
      <c r="O128" s="5">
        <v>6012286</v>
      </c>
      <c r="P128" s="5">
        <v>3535039</v>
      </c>
      <c r="Q128" s="5">
        <v>194252</v>
      </c>
      <c r="W128" s="5">
        <v>30516083167</v>
      </c>
      <c r="X128" s="5">
        <v>89854542024</v>
      </c>
      <c r="Y128" s="5">
        <v>150181963385</v>
      </c>
      <c r="Z128" s="5">
        <v>228403315906</v>
      </c>
    </row>
    <row r="129" spans="2:26" ht="15.5" x14ac:dyDescent="0.35">
      <c r="C129" t="s">
        <v>127</v>
      </c>
      <c r="D129" s="5">
        <v>1102823878</v>
      </c>
      <c r="E129" s="5">
        <v>1107663283</v>
      </c>
      <c r="F129" s="5">
        <v>1110702848</v>
      </c>
      <c r="G129" s="5">
        <v>1114529858</v>
      </c>
      <c r="I129" s="5">
        <v>1107663283</v>
      </c>
      <c r="J129" s="5">
        <v>1112059643</v>
      </c>
      <c r="K129" s="5">
        <v>1166388998</v>
      </c>
      <c r="L129" s="5">
        <v>1172514690</v>
      </c>
      <c r="M129" s="5">
        <v>1199167483</v>
      </c>
      <c r="N129" s="5">
        <v>1193903207</v>
      </c>
      <c r="O129" s="5">
        <v>1183397441</v>
      </c>
      <c r="P129" s="5">
        <v>1167672439</v>
      </c>
      <c r="Q129" s="5">
        <v>1174807927</v>
      </c>
      <c r="R129" s="5">
        <v>1168715677</v>
      </c>
      <c r="S129" s="5">
        <v>1157901961</v>
      </c>
      <c r="T129" s="5">
        <v>1182813251</v>
      </c>
      <c r="U129" s="5">
        <v>1181392184</v>
      </c>
      <c r="V129" s="5">
        <v>1201091140</v>
      </c>
      <c r="W129" s="5">
        <v>11025252370786</v>
      </c>
      <c r="X129" s="5">
        <v>11900692882309</v>
      </c>
      <c r="Y129" s="5">
        <v>12449681562930</v>
      </c>
      <c r="Z129" s="5">
        <v>13979999729862</v>
      </c>
    </row>
    <row r="130" spans="2:26" ht="15.5" x14ac:dyDescent="0.35">
      <c r="C130" t="s">
        <v>128</v>
      </c>
    </row>
    <row r="131" spans="2:26" ht="15.5" x14ac:dyDescent="0.35">
      <c r="C131" t="s">
        <v>129</v>
      </c>
      <c r="D131" s="5">
        <v>635689317</v>
      </c>
      <c r="E131" s="5">
        <v>635689316</v>
      </c>
      <c r="F131" s="5">
        <v>635689316</v>
      </c>
      <c r="G131" s="5">
        <v>635689317</v>
      </c>
      <c r="I131" s="5">
        <v>635689316</v>
      </c>
      <c r="J131" s="5">
        <v>635689316</v>
      </c>
      <c r="K131" s="5">
        <v>635689316</v>
      </c>
      <c r="L131" s="5">
        <v>635689316</v>
      </c>
      <c r="M131" s="5">
        <v>635689316</v>
      </c>
      <c r="N131" s="5">
        <v>635689316</v>
      </c>
      <c r="O131" s="5">
        <v>635689316</v>
      </c>
      <c r="P131" s="5">
        <v>635689316</v>
      </c>
      <c r="Q131" s="5">
        <v>635689316</v>
      </c>
      <c r="R131" s="5">
        <v>635689316</v>
      </c>
      <c r="S131" s="5">
        <v>635689316</v>
      </c>
      <c r="T131" s="5">
        <v>635689316</v>
      </c>
      <c r="U131" s="5">
        <v>635689316</v>
      </c>
      <c r="V131" s="5">
        <v>635689316</v>
      </c>
      <c r="W131" s="5">
        <v>2283248477500</v>
      </c>
      <c r="X131" s="5">
        <v>2283248477500</v>
      </c>
      <c r="Y131" s="5">
        <v>2283248477500</v>
      </c>
      <c r="Z131" s="5">
        <v>2283248477500</v>
      </c>
    </row>
    <row r="132" spans="2:26" ht="15.5" x14ac:dyDescent="0.35">
      <c r="C132" t="s">
        <v>130</v>
      </c>
      <c r="D132" s="5">
        <v>624323168</v>
      </c>
      <c r="E132" s="5">
        <v>624323168</v>
      </c>
      <c r="F132" s="5">
        <v>624323168</v>
      </c>
      <c r="G132" s="5">
        <v>624323168</v>
      </c>
      <c r="I132" s="5">
        <v>624323168</v>
      </c>
      <c r="J132" s="5">
        <v>624323168</v>
      </c>
      <c r="K132" s="5">
        <v>624323168</v>
      </c>
      <c r="L132" s="5">
        <v>624323168</v>
      </c>
      <c r="M132" s="5">
        <v>624323168</v>
      </c>
      <c r="N132" s="5">
        <v>624323168</v>
      </c>
      <c r="O132" s="5">
        <v>624323168</v>
      </c>
      <c r="P132" s="5">
        <v>624323168</v>
      </c>
      <c r="Q132" s="5">
        <v>624323168</v>
      </c>
      <c r="R132" s="5">
        <v>624323168</v>
      </c>
      <c r="S132" s="5">
        <v>624323168</v>
      </c>
      <c r="T132" s="5">
        <v>624323168</v>
      </c>
      <c r="U132" s="5">
        <v>624344507</v>
      </c>
      <c r="V132" s="5">
        <v>624344507</v>
      </c>
      <c r="W132" s="5">
        <v>5586506149053</v>
      </c>
      <c r="X132" s="5">
        <v>5586506149053</v>
      </c>
      <c r="Y132" s="5">
        <v>5586506149053</v>
      </c>
      <c r="Z132" s="5">
        <v>5586506149053</v>
      </c>
    </row>
    <row r="133" spans="2:26" ht="15.5" x14ac:dyDescent="0.35">
      <c r="C133" t="s">
        <v>131</v>
      </c>
      <c r="D133" s="5">
        <v>-2284966187</v>
      </c>
      <c r="E133" s="5">
        <v>-2282228950</v>
      </c>
      <c r="F133" s="5">
        <v>-2272467601</v>
      </c>
      <c r="G133" s="5">
        <v>-2272683146</v>
      </c>
      <c r="I133" s="5">
        <v>-2282228950</v>
      </c>
      <c r="J133" s="5">
        <v>-2263078039</v>
      </c>
      <c r="K133" s="5">
        <v>-2215185915</v>
      </c>
      <c r="L133" s="5">
        <v>-2204450696</v>
      </c>
      <c r="M133" s="5">
        <v>-2220973187</v>
      </c>
      <c r="N133" s="5">
        <v>-2222885575</v>
      </c>
      <c r="O133" s="5">
        <v>-2201358380</v>
      </c>
      <c r="P133" s="5">
        <v>-2189438095</v>
      </c>
      <c r="Q133" s="5">
        <v>-2203253456</v>
      </c>
      <c r="R133" s="5">
        <v>-2197578645</v>
      </c>
      <c r="S133" s="5">
        <v>-2185419209</v>
      </c>
      <c r="T133" s="5">
        <v>-2167849482</v>
      </c>
      <c r="U133" s="5">
        <v>-2087913264</v>
      </c>
      <c r="V133" s="5">
        <v>-2057851333</v>
      </c>
      <c r="W133" s="5">
        <v>-15223876355833</v>
      </c>
      <c r="X133" s="5">
        <v>-15789287562728</v>
      </c>
      <c r="Y133" s="5">
        <v>-15755982148821</v>
      </c>
      <c r="Z133" s="5">
        <v>-16938770103809</v>
      </c>
    </row>
    <row r="134" spans="2:26" ht="15.5" x14ac:dyDescent="0.35">
      <c r="C134" t="s">
        <v>132</v>
      </c>
      <c r="D134" s="5">
        <v>2345301</v>
      </c>
      <c r="E134" s="5">
        <v>2345301</v>
      </c>
      <c r="F134" s="5">
        <v>2345301</v>
      </c>
      <c r="G134" s="5">
        <v>2345301</v>
      </c>
      <c r="I134" s="5">
        <v>2345301</v>
      </c>
      <c r="J134" s="5">
        <v>2345301</v>
      </c>
      <c r="K134" s="5">
        <v>2345301</v>
      </c>
      <c r="L134" s="5">
        <v>2345301</v>
      </c>
      <c r="M134" s="5">
        <v>2345301</v>
      </c>
      <c r="N134" s="5">
        <v>2345301</v>
      </c>
      <c r="O134" s="5">
        <v>2345301</v>
      </c>
      <c r="P134" s="5">
        <v>2345301</v>
      </c>
      <c r="Q134" s="5">
        <v>2345301</v>
      </c>
      <c r="R134" s="5">
        <v>2345301</v>
      </c>
      <c r="S134" s="5">
        <v>2345301</v>
      </c>
      <c r="T134" s="5">
        <v>2345301</v>
      </c>
      <c r="U134" s="5">
        <v>2345301</v>
      </c>
      <c r="V134" s="5">
        <v>2345301</v>
      </c>
      <c r="W134" s="5">
        <v>8280000000</v>
      </c>
      <c r="X134" s="5">
        <v>8280000000</v>
      </c>
      <c r="Y134" s="5">
        <v>8280000000</v>
      </c>
      <c r="Z134" s="5">
        <v>8280000000</v>
      </c>
    </row>
    <row r="135" spans="2:26" ht="15.5" x14ac:dyDescent="0.35">
      <c r="C135" t="s">
        <v>133</v>
      </c>
      <c r="D135" s="5">
        <v>-2287311488</v>
      </c>
      <c r="E135" s="5">
        <v>-2284574251</v>
      </c>
      <c r="F135" s="5">
        <v>-2274812902</v>
      </c>
      <c r="G135" s="5">
        <v>-2275028447</v>
      </c>
      <c r="I135" s="5">
        <v>-2284574251</v>
      </c>
      <c r="J135" s="5">
        <v>-2265423340</v>
      </c>
      <c r="K135" s="5">
        <v>-2217531216</v>
      </c>
      <c r="L135" s="5">
        <v>-2206795997</v>
      </c>
      <c r="M135" s="5">
        <v>-2223318488</v>
      </c>
      <c r="N135" s="5">
        <v>-2225230876</v>
      </c>
      <c r="O135" s="5">
        <v>-2203703681</v>
      </c>
      <c r="P135" s="5">
        <v>-2191783396</v>
      </c>
      <c r="Q135" s="5">
        <v>-2205598757</v>
      </c>
      <c r="R135" s="5">
        <v>-2199923946</v>
      </c>
      <c r="S135" s="5">
        <v>-2187764510</v>
      </c>
      <c r="T135" s="5">
        <v>-2170194783</v>
      </c>
      <c r="U135" s="5">
        <v>-2090258565</v>
      </c>
      <c r="V135" s="5">
        <v>-2060196634</v>
      </c>
      <c r="W135" s="5">
        <v>-15232156355833</v>
      </c>
      <c r="X135" s="5">
        <v>-15797567562728</v>
      </c>
      <c r="Y135" s="5">
        <v>-15764262148821</v>
      </c>
      <c r="Z135" s="5">
        <v>-16947050103809</v>
      </c>
    </row>
    <row r="136" spans="2:26" ht="15.5" x14ac:dyDescent="0.35">
      <c r="C136" t="s">
        <v>134</v>
      </c>
      <c r="D136" s="5">
        <v>-2284966187</v>
      </c>
      <c r="E136" s="5">
        <v>-2282228950</v>
      </c>
      <c r="F136" s="5">
        <v>-2272467601</v>
      </c>
      <c r="G136" s="5">
        <v>-2272683146</v>
      </c>
      <c r="I136" s="5">
        <v>-2282228950</v>
      </c>
      <c r="J136" s="5">
        <v>-2263078039</v>
      </c>
      <c r="K136" s="5">
        <v>-2215185915</v>
      </c>
      <c r="L136" s="5">
        <v>-2204450696</v>
      </c>
      <c r="M136" s="5">
        <v>-2220973187</v>
      </c>
      <c r="N136" s="5">
        <v>-2222885575</v>
      </c>
      <c r="O136" s="5">
        <v>-2201358380</v>
      </c>
      <c r="P136" s="5">
        <v>-2189438095</v>
      </c>
      <c r="Q136" s="5">
        <v>-2203253456</v>
      </c>
      <c r="R136" s="5">
        <v>-2197578645</v>
      </c>
      <c r="S136" s="5">
        <v>-2185419209</v>
      </c>
      <c r="T136" s="5">
        <v>-2167849482</v>
      </c>
      <c r="U136" s="5">
        <v>-2087913264</v>
      </c>
      <c r="V136" s="5">
        <v>-2057851333</v>
      </c>
      <c r="W136" s="5">
        <v>-15223876355833</v>
      </c>
      <c r="X136" s="5">
        <v>-15789287562728</v>
      </c>
      <c r="Y136" s="5">
        <v>-15755982148821</v>
      </c>
      <c r="Z136" s="5">
        <v>-16938770103809</v>
      </c>
    </row>
    <row r="137" spans="2:26" ht="15.5" x14ac:dyDescent="0.35">
      <c r="C137" t="s">
        <v>135</v>
      </c>
    </row>
    <row r="138" spans="2:26" ht="15.5" x14ac:dyDescent="0.35">
      <c r="C138" t="s">
        <v>9</v>
      </c>
      <c r="D138" s="5">
        <v>-1024953702</v>
      </c>
      <c r="E138" s="5">
        <v>-1022216466</v>
      </c>
      <c r="F138" s="5">
        <v>-1012455117</v>
      </c>
      <c r="G138" s="5">
        <v>-1012670661</v>
      </c>
      <c r="I138" s="5">
        <v>-1022216466</v>
      </c>
      <c r="J138" s="5">
        <v>-1003065555</v>
      </c>
      <c r="K138" s="5">
        <v>-955173431</v>
      </c>
      <c r="L138" s="5">
        <v>-944438212</v>
      </c>
      <c r="M138" s="5">
        <v>-960960703</v>
      </c>
      <c r="N138" s="5">
        <v>-962873091</v>
      </c>
      <c r="O138" s="5">
        <v>-941345896</v>
      </c>
      <c r="P138" s="5">
        <v>-929425611</v>
      </c>
      <c r="Q138" s="5">
        <v>-943240972</v>
      </c>
      <c r="R138" s="5">
        <v>-937566161</v>
      </c>
      <c r="S138" s="5">
        <v>-925406725</v>
      </c>
      <c r="T138" s="5">
        <v>-907836998</v>
      </c>
      <c r="U138" s="5">
        <v>-827900780</v>
      </c>
      <c r="V138" s="5">
        <v>-797838849</v>
      </c>
      <c r="W138" s="5">
        <v>-7342046634232</v>
      </c>
      <c r="X138" s="5">
        <v>-7912250769919</v>
      </c>
      <c r="Y138" s="5">
        <v>-7880057909013</v>
      </c>
      <c r="Z138" s="5">
        <v>-9067009539855</v>
      </c>
    </row>
    <row r="139" spans="2:26" ht="15.5" x14ac:dyDescent="0.35">
      <c r="C139" t="s">
        <v>136</v>
      </c>
      <c r="D139" s="5">
        <v>77870176</v>
      </c>
      <c r="E139" s="5">
        <v>85446817</v>
      </c>
      <c r="F139" s="5">
        <v>98247731</v>
      </c>
      <c r="G139" s="5">
        <v>101859197</v>
      </c>
      <c r="I139" s="5">
        <v>85446817</v>
      </c>
      <c r="J139" s="5">
        <v>108994088</v>
      </c>
      <c r="K139" s="5">
        <v>211215567</v>
      </c>
      <c r="L139" s="5">
        <v>228076478</v>
      </c>
      <c r="M139" s="5">
        <v>238206780</v>
      </c>
      <c r="N139" s="5">
        <v>231030116</v>
      </c>
      <c r="O139" s="5">
        <v>242051545</v>
      </c>
      <c r="P139" s="5">
        <v>238246828</v>
      </c>
      <c r="Q139" s="5">
        <v>231566955</v>
      </c>
      <c r="R139" s="5">
        <v>231149516</v>
      </c>
      <c r="S139" s="5">
        <v>232495236</v>
      </c>
      <c r="T139" s="5">
        <v>274976253</v>
      </c>
      <c r="U139" s="5">
        <v>353491404</v>
      </c>
      <c r="V139" s="5">
        <v>403252291</v>
      </c>
      <c r="W139" s="5">
        <v>3683205736554</v>
      </c>
      <c r="X139" s="5">
        <v>3988442112390</v>
      </c>
      <c r="Y139" s="5">
        <v>4569623653917</v>
      </c>
      <c r="Z139" s="5">
        <v>4912990190007</v>
      </c>
    </row>
    <row r="140" spans="2:26" ht="15.5" x14ac:dyDescent="0.35">
      <c r="C140" t="s">
        <v>137</v>
      </c>
      <c r="D140" s="5">
        <v>2495753347</v>
      </c>
      <c r="E140" s="5">
        <v>2495753347</v>
      </c>
      <c r="F140" s="5">
        <v>2495753347</v>
      </c>
      <c r="G140" s="5">
        <v>2495753347</v>
      </c>
      <c r="I140" s="5">
        <v>2495753347</v>
      </c>
      <c r="J140" s="5">
        <v>2495753347</v>
      </c>
      <c r="K140" s="5">
        <v>2495753347</v>
      </c>
      <c r="L140" s="5">
        <v>2495753347</v>
      </c>
      <c r="M140" s="5">
        <v>2495753347</v>
      </c>
      <c r="N140" s="5">
        <v>2495753347</v>
      </c>
      <c r="O140" s="5">
        <v>2495753347</v>
      </c>
      <c r="P140" s="5">
        <v>2495753347</v>
      </c>
      <c r="Q140" s="5">
        <v>2495753347</v>
      </c>
      <c r="R140" s="5">
        <v>2495753347</v>
      </c>
      <c r="S140" s="5">
        <v>2495753347</v>
      </c>
      <c r="T140" s="5">
        <v>2495753347</v>
      </c>
      <c r="U140" s="5">
        <v>2495753347</v>
      </c>
      <c r="V140" s="5">
        <v>2495753347</v>
      </c>
      <c r="W140" s="5">
        <v>2376907950</v>
      </c>
      <c r="X140" s="5">
        <v>2376907950</v>
      </c>
      <c r="Y140" s="5">
        <v>2376907950</v>
      </c>
      <c r="Z140" s="5">
        <v>2376907950</v>
      </c>
    </row>
    <row r="142" spans="2:26" ht="15.5" x14ac:dyDescent="0.35">
      <c r="B142" t="s">
        <v>138</v>
      </c>
      <c r="C142" t="s">
        <v>139</v>
      </c>
      <c r="D142" s="5">
        <v>-555795</v>
      </c>
      <c r="E142" s="5">
        <v>5321955</v>
      </c>
      <c r="F142" s="5">
        <v>-673922</v>
      </c>
      <c r="G142" s="5">
        <v>595888</v>
      </c>
      <c r="I142" s="5">
        <v>5878224</v>
      </c>
      <c r="J142" s="5">
        <v>27319856</v>
      </c>
      <c r="K142" s="5">
        <v>2209588</v>
      </c>
      <c r="L142" s="5">
        <v>6554145</v>
      </c>
      <c r="M142" s="5">
        <v>-1786740</v>
      </c>
      <c r="N142" s="5">
        <v>13475976</v>
      </c>
      <c r="O142" s="5">
        <v>8260004</v>
      </c>
      <c r="P142" s="5">
        <v>-1167123</v>
      </c>
      <c r="Q142" s="5">
        <v>18676931</v>
      </c>
      <c r="R142" s="5">
        <v>13938501</v>
      </c>
      <c r="S142" s="5">
        <v>2854535</v>
      </c>
      <c r="T142" s="5">
        <v>7887017</v>
      </c>
      <c r="U142" s="5">
        <v>3528446</v>
      </c>
      <c r="V142" s="5">
        <v>433561180</v>
      </c>
      <c r="W142" s="5">
        <v>3985312361553</v>
      </c>
      <c r="X142" s="5">
        <v>2561652559178</v>
      </c>
      <c r="Y142" s="5">
        <v>1809652703518</v>
      </c>
      <c r="Z142" s="5">
        <v>1907670611880</v>
      </c>
    </row>
    <row r="143" spans="2:26" ht="15.5" x14ac:dyDescent="0.35">
      <c r="C143" t="s">
        <v>140</v>
      </c>
      <c r="D143" s="5">
        <v>12263862</v>
      </c>
      <c r="E143" s="5">
        <v>12555877</v>
      </c>
      <c r="F143" s="5">
        <v>11063472</v>
      </c>
      <c r="G143" s="5">
        <v>13021351</v>
      </c>
      <c r="I143" s="5">
        <v>48618730</v>
      </c>
      <c r="J143" s="5">
        <v>211475905</v>
      </c>
      <c r="K143" s="5">
        <v>294687255</v>
      </c>
      <c r="L143" s="5">
        <v>406461003</v>
      </c>
      <c r="M143" s="5">
        <v>364541841</v>
      </c>
      <c r="N143" s="5">
        <v>262261547</v>
      </c>
      <c r="O143" s="5">
        <v>406363218</v>
      </c>
      <c r="P143" s="5">
        <v>526891497</v>
      </c>
      <c r="Q143" s="5">
        <v>452275268</v>
      </c>
      <c r="R143" s="5">
        <v>359942630</v>
      </c>
      <c r="S143" s="5">
        <v>401800894</v>
      </c>
      <c r="T143" s="5">
        <v>538453200</v>
      </c>
      <c r="U143" s="5">
        <v>614050209</v>
      </c>
      <c r="V143" s="5">
        <v>634181470</v>
      </c>
      <c r="W143" s="5">
        <v>5673816758805</v>
      </c>
      <c r="X143" s="5">
        <v>4571801149332</v>
      </c>
      <c r="Y143" s="5">
        <v>3395660300013</v>
      </c>
      <c r="Z143" s="5">
        <v>3714799265496</v>
      </c>
    </row>
    <row r="144" spans="2:26" ht="15.5" x14ac:dyDescent="0.35">
      <c r="C144" t="s">
        <v>143</v>
      </c>
      <c r="D144" s="5">
        <v>-9144505</v>
      </c>
      <c r="E144" s="5">
        <v>-10559366</v>
      </c>
      <c r="F144" s="5">
        <v>-7855182</v>
      </c>
      <c r="G144" s="5">
        <v>-11978994</v>
      </c>
      <c r="I144" s="5">
        <v>-35360158</v>
      </c>
      <c r="J144" s="5">
        <v>-162572572</v>
      </c>
      <c r="K144" s="5">
        <v>-229720798</v>
      </c>
      <c r="L144" s="5">
        <v>-321999926</v>
      </c>
      <c r="M144" s="5">
        <v>-287306918</v>
      </c>
      <c r="N144" s="5">
        <v>-219630338</v>
      </c>
      <c r="O144" s="5">
        <v>-371741246</v>
      </c>
      <c r="P144" s="5">
        <v>-445506832</v>
      </c>
      <c r="Q144" s="5">
        <v>-366149955</v>
      </c>
      <c r="R144" s="5">
        <v>-253401986</v>
      </c>
      <c r="S144" s="5">
        <v>-288202470</v>
      </c>
      <c r="T144" s="5">
        <v>-420652470</v>
      </c>
      <c r="U144" s="5">
        <v>-488283983</v>
      </c>
      <c r="V144" s="5">
        <v>-107539191</v>
      </c>
      <c r="W144" s="5">
        <v>-1067788023128</v>
      </c>
      <c r="X144" s="5">
        <v>-1266559784992</v>
      </c>
      <c r="Y144" s="5">
        <v>-1192280554455</v>
      </c>
      <c r="Z144" s="5">
        <v>-1506943893794</v>
      </c>
    </row>
    <row r="145" spans="3:26" ht="15.5" x14ac:dyDescent="0.35">
      <c r="C145" t="s">
        <v>394</v>
      </c>
      <c r="Y145" s="5">
        <v>-110946103942</v>
      </c>
      <c r="Z145" s="5">
        <v>-118696059286</v>
      </c>
    </row>
    <row r="146" spans="3:26" ht="15.5" x14ac:dyDescent="0.35">
      <c r="C146" t="s">
        <v>1476</v>
      </c>
      <c r="D146" s="5">
        <v>-1116447</v>
      </c>
      <c r="E146" s="5">
        <v>-2277203</v>
      </c>
      <c r="F146" s="5">
        <v>-3184640</v>
      </c>
      <c r="G146" s="5">
        <v>-1557324</v>
      </c>
      <c r="I146" s="5">
        <v>-9033973</v>
      </c>
      <c r="J146" s="5">
        <v>-21949477</v>
      </c>
      <c r="K146" s="5">
        <v>-23497857</v>
      </c>
      <c r="L146" s="5">
        <v>-24137130</v>
      </c>
      <c r="M146" s="5">
        <v>-24200954</v>
      </c>
      <c r="N146" s="5">
        <v>-20174821</v>
      </c>
      <c r="O146" s="5">
        <v>-8772568</v>
      </c>
      <c r="P146" s="5">
        <v>-10015611</v>
      </c>
      <c r="Q146" s="5">
        <v>-10335562</v>
      </c>
      <c r="R146" s="5">
        <v>-8830852</v>
      </c>
      <c r="S146" s="5">
        <v>-8702467</v>
      </c>
      <c r="T146" s="5">
        <v>-16024232</v>
      </c>
      <c r="U146" s="5">
        <v>-16309277</v>
      </c>
      <c r="V146" s="5">
        <v>-16579363</v>
      </c>
      <c r="W146" s="5">
        <v>-136621636479</v>
      </c>
      <c r="X146" s="5">
        <v>-135561458905</v>
      </c>
    </row>
    <row r="147" spans="3:26" ht="15.5" x14ac:dyDescent="0.35">
      <c r="C147" t="s">
        <v>1477</v>
      </c>
      <c r="D147" s="5">
        <v>-2579563</v>
      </c>
      <c r="E147" s="5">
        <v>5957171</v>
      </c>
      <c r="F147" s="5">
        <v>-1414019</v>
      </c>
      <c r="G147" s="5">
        <v>-1028168</v>
      </c>
      <c r="I147" s="5">
        <v>-303712</v>
      </c>
      <c r="J147" s="5">
        <v>-473747</v>
      </c>
      <c r="K147" s="5">
        <v>-38581095</v>
      </c>
      <c r="L147" s="5">
        <v>-58921607</v>
      </c>
      <c r="M147" s="5">
        <v>-54066260</v>
      </c>
      <c r="N147" s="5">
        <v>-12616594</v>
      </c>
      <c r="O147" s="5">
        <v>-13220764</v>
      </c>
      <c r="P147" s="5">
        <v>-66304170</v>
      </c>
      <c r="Q147" s="5">
        <v>-55333452</v>
      </c>
      <c r="R147" s="5">
        <v>-88909037</v>
      </c>
      <c r="S147" s="5">
        <v>-96818606</v>
      </c>
      <c r="T147" s="5">
        <v>-91616880</v>
      </c>
      <c r="U147" s="5">
        <v>-89127238</v>
      </c>
      <c r="V147" s="5">
        <v>-61251557</v>
      </c>
      <c r="W147" s="5">
        <v>-308982916599</v>
      </c>
      <c r="X147" s="5">
        <v>-544180971694</v>
      </c>
      <c r="Y147" s="5">
        <v>-134920575440</v>
      </c>
      <c r="Z147" s="5">
        <v>-132503549079</v>
      </c>
    </row>
    <row r="148" spans="3:26" ht="15.5" x14ac:dyDescent="0.35">
      <c r="C148" t="s">
        <v>158</v>
      </c>
    </row>
    <row r="149" spans="3:26" ht="15.5" x14ac:dyDescent="0.35">
      <c r="C149" t="s">
        <v>1478</v>
      </c>
      <c r="D149" s="5">
        <v>5990</v>
      </c>
      <c r="E149" s="5">
        <v>4992</v>
      </c>
      <c r="F149" s="5">
        <v>374709</v>
      </c>
      <c r="G149" s="5">
        <v>2005</v>
      </c>
      <c r="I149" s="5">
        <v>26755</v>
      </c>
      <c r="J149" s="5">
        <v>10778</v>
      </c>
      <c r="K149" s="5">
        <v>22665</v>
      </c>
      <c r="L149" s="5">
        <v>78153</v>
      </c>
      <c r="M149" s="5">
        <v>24603</v>
      </c>
      <c r="N149" s="5">
        <v>40131</v>
      </c>
      <c r="O149" s="5">
        <v>12841</v>
      </c>
      <c r="P149" s="5">
        <v>12841</v>
      </c>
      <c r="Q149" s="5">
        <v>22181</v>
      </c>
      <c r="R149" s="5">
        <v>23557</v>
      </c>
      <c r="S149" s="5">
        <v>22622</v>
      </c>
      <c r="T149" s="5">
        <v>23975</v>
      </c>
      <c r="U149" s="5">
        <v>35938</v>
      </c>
      <c r="V149" s="5">
        <v>31754</v>
      </c>
      <c r="W149" s="5">
        <v>180331211</v>
      </c>
      <c r="X149" s="5">
        <v>252699933</v>
      </c>
      <c r="Y149" s="5">
        <v>566751853</v>
      </c>
      <c r="Z149" s="5">
        <v>558136929</v>
      </c>
    </row>
    <row r="150" spans="3:26" ht="15.5" x14ac:dyDescent="0.35">
      <c r="C150" t="s">
        <v>1479</v>
      </c>
      <c r="D150" s="5">
        <v>-23332</v>
      </c>
      <c r="E150" s="5">
        <v>83021</v>
      </c>
      <c r="F150" s="5">
        <v>-209179</v>
      </c>
      <c r="G150" s="5">
        <v>-66602</v>
      </c>
      <c r="I150" s="5">
        <v>-381418</v>
      </c>
      <c r="J150" s="5">
        <v>-1502721</v>
      </c>
      <c r="K150" s="5">
        <v>-4822344</v>
      </c>
      <c r="L150" s="5">
        <v>-3538780</v>
      </c>
      <c r="M150" s="5">
        <v>-4481444</v>
      </c>
      <c r="N150" s="5">
        <v>-4434969</v>
      </c>
      <c r="O150" s="5">
        <v>-3635414</v>
      </c>
      <c r="P150" s="5">
        <v>-6571755</v>
      </c>
      <c r="Q150" s="5">
        <v>-3297599</v>
      </c>
      <c r="R150" s="5">
        <v>-3824705</v>
      </c>
      <c r="S150" s="5">
        <v>-7221113</v>
      </c>
      <c r="T150" s="5">
        <v>-5364680</v>
      </c>
      <c r="U150" s="5">
        <v>-14782498</v>
      </c>
      <c r="V150" s="5">
        <v>-17979160</v>
      </c>
      <c r="W150" s="5">
        <v>-138419839803</v>
      </c>
      <c r="X150" s="5">
        <v>-122398599984</v>
      </c>
      <c r="Y150" s="5">
        <v>-34763593460</v>
      </c>
      <c r="Z150" s="5">
        <v>-26267848928</v>
      </c>
    </row>
    <row r="151" spans="3:26" ht="15.5" x14ac:dyDescent="0.35">
      <c r="C151" t="s">
        <v>1480</v>
      </c>
      <c r="J151" s="5">
        <v>11089</v>
      </c>
      <c r="K151" s="5">
        <v>580</v>
      </c>
      <c r="L151" s="5">
        <v>42285</v>
      </c>
      <c r="M151" s="5">
        <v>40223</v>
      </c>
      <c r="N151" s="5">
        <v>44440</v>
      </c>
      <c r="O151" s="5">
        <v>155513</v>
      </c>
      <c r="P151" s="5">
        <v>1749272</v>
      </c>
      <c r="Q151" s="5">
        <v>1497966</v>
      </c>
      <c r="R151" s="5">
        <v>5688253</v>
      </c>
      <c r="S151" s="5">
        <v>1703128</v>
      </c>
      <c r="T151" s="5">
        <v>3583335</v>
      </c>
      <c r="U151" s="5">
        <v>271492</v>
      </c>
      <c r="V151" s="5">
        <v>1667691</v>
      </c>
      <c r="W151" s="5">
        <v>1101259119</v>
      </c>
      <c r="X151" s="5">
        <v>989928087</v>
      </c>
      <c r="Y151" s="5">
        <v>1575708669</v>
      </c>
      <c r="Z151" s="5">
        <v>97453652</v>
      </c>
    </row>
    <row r="152" spans="3:26" ht="15.5" x14ac:dyDescent="0.35">
      <c r="C152" t="s">
        <v>146</v>
      </c>
      <c r="E152" s="5">
        <v>-156955</v>
      </c>
      <c r="I152" s="5">
        <v>-156955</v>
      </c>
      <c r="J152" s="5">
        <v>-763674</v>
      </c>
      <c r="K152" s="5">
        <v>-1676233</v>
      </c>
      <c r="L152" s="5">
        <v>-2119363</v>
      </c>
      <c r="M152" s="5">
        <v>-1415401</v>
      </c>
      <c r="N152" s="5">
        <v>-836031</v>
      </c>
      <c r="O152" s="5">
        <v>-3008483</v>
      </c>
      <c r="P152" s="5">
        <v>-3304233</v>
      </c>
      <c r="Q152" s="5">
        <v>-2903110</v>
      </c>
      <c r="R152" s="5">
        <v>-2175977</v>
      </c>
      <c r="S152" s="5">
        <v>-4475260</v>
      </c>
      <c r="T152" s="5">
        <v>-5426618</v>
      </c>
      <c r="U152" s="5">
        <v>-6314637</v>
      </c>
      <c r="V152" s="5">
        <v>-4911388</v>
      </c>
      <c r="W152" s="5">
        <v>-102802042218</v>
      </c>
      <c r="X152" s="5">
        <v>-8463579257</v>
      </c>
      <c r="Y152" s="5">
        <v>-115239229720</v>
      </c>
      <c r="Z152" s="5">
        <v>-26714303661</v>
      </c>
    </row>
    <row r="153" spans="3:26" ht="15.5" x14ac:dyDescent="0.35">
      <c r="C153" t="s">
        <v>1481</v>
      </c>
      <c r="E153" s="5">
        <v>-285582</v>
      </c>
      <c r="F153" s="5">
        <v>550917</v>
      </c>
      <c r="G153" s="5">
        <v>2203620</v>
      </c>
      <c r="I153" s="5">
        <v>2468955</v>
      </c>
      <c r="J153" s="5">
        <v>3084275</v>
      </c>
      <c r="K153" s="5">
        <v>5797415</v>
      </c>
      <c r="L153" s="5">
        <v>10689510</v>
      </c>
      <c r="M153" s="5">
        <v>5077570</v>
      </c>
      <c r="N153" s="5">
        <v>8822611</v>
      </c>
      <c r="O153" s="5">
        <v>2106907</v>
      </c>
      <c r="P153" s="5">
        <v>1881868</v>
      </c>
      <c r="Q153" s="5">
        <v>2901194</v>
      </c>
      <c r="R153" s="5">
        <v>5426618</v>
      </c>
      <c r="S153" s="5">
        <v>4747807</v>
      </c>
      <c r="T153" s="5">
        <v>4911387</v>
      </c>
      <c r="U153" s="5">
        <v>3988440</v>
      </c>
      <c r="V153" s="5">
        <v>5940924</v>
      </c>
      <c r="W153" s="5">
        <v>64828470645</v>
      </c>
      <c r="X153" s="5">
        <v>65773176658</v>
      </c>
      <c r="Z153" s="5">
        <v>3341410551</v>
      </c>
    </row>
    <row r="154" spans="3:26" ht="15.5" x14ac:dyDescent="0.35">
      <c r="C154" t="s">
        <v>457</v>
      </c>
    </row>
    <row r="155" spans="3:26" ht="15.5" x14ac:dyDescent="0.35">
      <c r="C155" t="s">
        <v>642</v>
      </c>
      <c r="D155" s="5">
        <v>38200</v>
      </c>
    </row>
    <row r="156" spans="3:26" ht="15.5" x14ac:dyDescent="0.35">
      <c r="C156" t="s">
        <v>159</v>
      </c>
      <c r="E156" s="5">
        <v>-4950851</v>
      </c>
      <c r="F156" s="5">
        <v>-967957</v>
      </c>
      <c r="G156" s="5">
        <v>491575</v>
      </c>
      <c r="I156" s="5">
        <v>-6918808</v>
      </c>
      <c r="J156" s="5">
        <v>-26600505</v>
      </c>
      <c r="K156" s="5">
        <v>-4580476</v>
      </c>
      <c r="L156" s="5">
        <v>-1135921</v>
      </c>
      <c r="M156" s="5">
        <v>4675690</v>
      </c>
      <c r="N156" s="5">
        <v>-2866714</v>
      </c>
      <c r="O156" s="5">
        <v>1313599</v>
      </c>
      <c r="P156" s="5">
        <v>3264789</v>
      </c>
      <c r="Q156" s="5">
        <v>5406529</v>
      </c>
      <c r="R156" s="5">
        <v>-975686</v>
      </c>
      <c r="S156" s="5">
        <v>-170806</v>
      </c>
      <c r="T156" s="5">
        <v>4661977</v>
      </c>
      <c r="U156" s="5">
        <v>-64843</v>
      </c>
      <c r="V156" s="5">
        <v>-409673612</v>
      </c>
      <c r="W156" s="5">
        <v>-3913238478435</v>
      </c>
      <c r="X156" s="5">
        <v>-2461293592638</v>
      </c>
      <c r="Y156" s="5">
        <v>-1796507219678</v>
      </c>
      <c r="Z156" s="5">
        <v>-1872393596167</v>
      </c>
    </row>
    <row r="157" spans="3:26" ht="15.5" x14ac:dyDescent="0.35">
      <c r="C157" t="s">
        <v>160</v>
      </c>
      <c r="E157" s="5">
        <v>-129632</v>
      </c>
      <c r="F157" s="5">
        <v>26541</v>
      </c>
      <c r="G157" s="5">
        <v>127215</v>
      </c>
      <c r="I157" s="5">
        <v>24124</v>
      </c>
      <c r="J157" s="5">
        <v>711687</v>
      </c>
      <c r="K157" s="5">
        <v>2784922</v>
      </c>
      <c r="L157" s="5">
        <v>-2244243</v>
      </c>
      <c r="M157" s="5">
        <v>-8217427</v>
      </c>
      <c r="N157" s="5">
        <v>-5720282</v>
      </c>
      <c r="O157" s="5">
        <v>-7490637</v>
      </c>
      <c r="P157" s="5">
        <v>-4667026</v>
      </c>
      <c r="Q157" s="5">
        <v>-2538928</v>
      </c>
      <c r="R157" s="5">
        <v>-12402592</v>
      </c>
      <c r="S157" s="5">
        <v>-6450627</v>
      </c>
      <c r="T157" s="5">
        <v>-11337591</v>
      </c>
      <c r="U157" s="5">
        <v>-8101426</v>
      </c>
      <c r="V157" s="5">
        <v>-16040704</v>
      </c>
      <c r="W157" s="5">
        <v>-137853649388</v>
      </c>
      <c r="X157" s="5">
        <v>-55711766088</v>
      </c>
      <c r="Y157" s="5">
        <v>-23325127</v>
      </c>
      <c r="Z157" s="5">
        <v>-17849736351</v>
      </c>
    </row>
    <row r="158" spans="3:26" ht="15.5" x14ac:dyDescent="0.35">
      <c r="C158" t="s">
        <v>161</v>
      </c>
      <c r="J158" s="5">
        <v>-1487</v>
      </c>
      <c r="K158" s="5">
        <v>-1077304</v>
      </c>
      <c r="L158" s="5">
        <v>-1669572</v>
      </c>
      <c r="M158" s="5">
        <v>-8176203</v>
      </c>
      <c r="N158" s="5">
        <v>-5720282</v>
      </c>
      <c r="O158" s="5">
        <v>-7535220</v>
      </c>
      <c r="P158" s="5">
        <v>-4735614</v>
      </c>
      <c r="Q158" s="5">
        <v>-2538928</v>
      </c>
      <c r="R158" s="5">
        <v>-12431261</v>
      </c>
      <c r="S158" s="5">
        <v>-6450627</v>
      </c>
      <c r="T158" s="5">
        <v>-11225409</v>
      </c>
      <c r="U158" s="5">
        <v>-8471616</v>
      </c>
      <c r="V158" s="5">
        <v>-13295299</v>
      </c>
      <c r="W158" s="5">
        <v>-80771119003</v>
      </c>
      <c r="X158" s="5">
        <v>-32157279361</v>
      </c>
      <c r="Z158" s="5">
        <v>-17634691202</v>
      </c>
    </row>
    <row r="159" spans="3:26" ht="15.5" x14ac:dyDescent="0.35">
      <c r="C159" t="s">
        <v>779</v>
      </c>
      <c r="L159" s="5">
        <v>-641740</v>
      </c>
      <c r="M159" s="5">
        <v>-41224</v>
      </c>
      <c r="T159" s="5">
        <v>-112182</v>
      </c>
    </row>
    <row r="160" spans="3:26" ht="15.5" x14ac:dyDescent="0.35">
      <c r="C160" t="s">
        <v>352</v>
      </c>
      <c r="E160" s="5">
        <v>-129632</v>
      </c>
      <c r="F160" s="5">
        <v>26541</v>
      </c>
      <c r="G160" s="5">
        <v>127215</v>
      </c>
      <c r="I160" s="5">
        <v>24124</v>
      </c>
      <c r="J160" s="5">
        <v>713174</v>
      </c>
      <c r="K160" s="5">
        <v>3862226</v>
      </c>
      <c r="L160" s="5">
        <v>67069</v>
      </c>
      <c r="O160" s="5">
        <v>44583</v>
      </c>
      <c r="P160" s="5">
        <v>68588</v>
      </c>
      <c r="R160" s="5">
        <v>28669</v>
      </c>
      <c r="X160" s="5">
        <v>572727273</v>
      </c>
      <c r="Z160" s="5">
        <v>70000000</v>
      </c>
    </row>
    <row r="161" spans="3:26" ht="15.5" x14ac:dyDescent="0.35">
      <c r="C161" t="s">
        <v>141</v>
      </c>
    </row>
    <row r="162" spans="3:26" ht="15.5" x14ac:dyDescent="0.35">
      <c r="C162" t="s">
        <v>469</v>
      </c>
      <c r="U162" s="5">
        <v>370190</v>
      </c>
      <c r="V162" s="5">
        <v>-521237</v>
      </c>
      <c r="W162" s="5">
        <v>-24322087086</v>
      </c>
    </row>
    <row r="163" spans="3:26" ht="15.5" x14ac:dyDescent="0.35">
      <c r="C163" t="s">
        <v>1482</v>
      </c>
      <c r="V163" s="5">
        <v>-2224168</v>
      </c>
      <c r="W163" s="5">
        <v>-24713231369</v>
      </c>
    </row>
    <row r="164" spans="3:26" ht="15.5" x14ac:dyDescent="0.35">
      <c r="C164" t="s">
        <v>1483</v>
      </c>
      <c r="W164" s="5">
        <v>-6047211930</v>
      </c>
      <c r="X164" s="5">
        <v>-24127214000</v>
      </c>
      <c r="Y164" s="5">
        <v>-23325127</v>
      </c>
      <c r="Z164" s="5">
        <v>-285045149</v>
      </c>
    </row>
    <row r="165" spans="3:26" ht="15.5" x14ac:dyDescent="0.35">
      <c r="C165" t="s">
        <v>1484</v>
      </c>
      <c r="W165" s="5">
        <v>-2000000000</v>
      </c>
    </row>
    <row r="166" spans="3:26" ht="15.5" x14ac:dyDescent="0.35">
      <c r="C166" t="s">
        <v>170</v>
      </c>
      <c r="E166" s="5">
        <v>-4950851</v>
      </c>
      <c r="F166" s="5">
        <v>-967957</v>
      </c>
      <c r="G166" s="5">
        <v>491575</v>
      </c>
      <c r="I166" s="5">
        <v>-6918808</v>
      </c>
      <c r="J166" s="5">
        <v>-26600505</v>
      </c>
      <c r="K166" s="5">
        <v>-4580476</v>
      </c>
      <c r="L166" s="5">
        <v>-1135921</v>
      </c>
      <c r="M166" s="5">
        <v>4675690</v>
      </c>
      <c r="N166" s="5">
        <v>-2866714</v>
      </c>
      <c r="O166" s="5">
        <v>1313599</v>
      </c>
      <c r="P166" s="5">
        <v>3264789</v>
      </c>
      <c r="Q166" s="5">
        <v>5406529</v>
      </c>
      <c r="R166" s="5">
        <v>-975686</v>
      </c>
      <c r="S166" s="5">
        <v>-170806</v>
      </c>
      <c r="T166" s="5">
        <v>4661977</v>
      </c>
      <c r="U166" s="5">
        <v>-64843</v>
      </c>
      <c r="V166" s="5">
        <v>-409673612</v>
      </c>
      <c r="W166" s="5">
        <v>-3913238478435</v>
      </c>
      <c r="X166" s="5">
        <v>-2461293592638</v>
      </c>
      <c r="Y166" s="5">
        <v>-1796507219678</v>
      </c>
      <c r="Z166" s="5">
        <v>-1872393596167</v>
      </c>
    </row>
    <row r="167" spans="3:26" ht="15.5" x14ac:dyDescent="0.35">
      <c r="C167" t="s">
        <v>790</v>
      </c>
      <c r="V167" s="5">
        <v>591434</v>
      </c>
    </row>
    <row r="168" spans="3:26" ht="15.5" x14ac:dyDescent="0.35">
      <c r="C168" t="s">
        <v>178</v>
      </c>
      <c r="F168" s="5">
        <v>1000000</v>
      </c>
      <c r="G168" s="5">
        <v>-1000000</v>
      </c>
      <c r="K168" s="5">
        <v>869991</v>
      </c>
      <c r="L168" s="5">
        <v>1667607</v>
      </c>
      <c r="M168" s="5">
        <v>8159289</v>
      </c>
      <c r="N168" s="5">
        <v>-502878</v>
      </c>
      <c r="O168" s="5">
        <v>-1316291</v>
      </c>
      <c r="P168" s="5">
        <v>-1164716</v>
      </c>
      <c r="V168" s="5">
        <v>-404619673</v>
      </c>
      <c r="W168" s="5">
        <v>-3759896128247</v>
      </c>
      <c r="X168" s="5">
        <v>-2349271697000</v>
      </c>
      <c r="Y168" s="5">
        <v>-1573118620614</v>
      </c>
      <c r="Z168" s="5">
        <v>-1914462769000</v>
      </c>
    </row>
    <row r="169" spans="3:26" ht="15.5" x14ac:dyDescent="0.35">
      <c r="C169" t="s">
        <v>181</v>
      </c>
      <c r="E169" s="5">
        <v>-3321545</v>
      </c>
      <c r="F169" s="5">
        <v>-3493474</v>
      </c>
      <c r="I169" s="5">
        <v>-6815019</v>
      </c>
      <c r="J169" s="5">
        <v>-26334385</v>
      </c>
      <c r="K169" s="5">
        <v>-4100000</v>
      </c>
    </row>
    <row r="170" spans="3:26" ht="15.5" x14ac:dyDescent="0.35">
      <c r="C170" t="s">
        <v>1485</v>
      </c>
      <c r="R170" s="5">
        <v>1500000</v>
      </c>
      <c r="T170" s="5">
        <v>4730000</v>
      </c>
      <c r="U170" s="5">
        <v>700000</v>
      </c>
      <c r="V170" s="5">
        <v>12940000</v>
      </c>
      <c r="W170" s="5">
        <v>74474100000</v>
      </c>
      <c r="X170" s="5">
        <v>35653947627</v>
      </c>
      <c r="Y170" s="5">
        <v>5845040863</v>
      </c>
      <c r="Z170" s="5">
        <v>7882390000</v>
      </c>
    </row>
    <row r="171" spans="3:26" ht="15.5" x14ac:dyDescent="0.35">
      <c r="C171" t="s">
        <v>1486</v>
      </c>
      <c r="P171" s="5">
        <v>11682706</v>
      </c>
      <c r="Q171" s="5">
        <v>6293821</v>
      </c>
      <c r="R171" s="5">
        <v>-2405857</v>
      </c>
      <c r="S171" s="5">
        <v>-114741</v>
      </c>
      <c r="U171" s="5">
        <v>-700000</v>
      </c>
      <c r="V171" s="5">
        <v>-18600000</v>
      </c>
      <c r="W171" s="5">
        <v>-227601948781</v>
      </c>
    </row>
    <row r="172" spans="3:26" ht="15.5" x14ac:dyDescent="0.35">
      <c r="C172" t="s">
        <v>1487</v>
      </c>
      <c r="P172" s="5">
        <v>77424</v>
      </c>
      <c r="V172" s="5">
        <v>83316</v>
      </c>
      <c r="W172" s="5">
        <v>305238390</v>
      </c>
    </row>
    <row r="173" spans="3:26" ht="15.5" x14ac:dyDescent="0.35">
      <c r="C173" t="s">
        <v>1488</v>
      </c>
      <c r="L173" s="5">
        <v>-2137</v>
      </c>
      <c r="M173" s="5">
        <v>-11569</v>
      </c>
      <c r="N173" s="5">
        <v>-31807</v>
      </c>
      <c r="O173" s="5">
        <v>-72668</v>
      </c>
      <c r="P173" s="5">
        <v>-65768</v>
      </c>
      <c r="Q173" s="5">
        <v>-12292</v>
      </c>
      <c r="R173" s="5">
        <v>-69829</v>
      </c>
      <c r="S173" s="5">
        <v>-56065</v>
      </c>
      <c r="T173" s="5">
        <v>-68023</v>
      </c>
      <c r="U173" s="5">
        <v>-64843</v>
      </c>
      <c r="V173" s="5">
        <v>-68689</v>
      </c>
      <c r="W173" s="5">
        <v>-519739797</v>
      </c>
      <c r="X173" s="5">
        <v>-274216087</v>
      </c>
      <c r="Y173" s="5">
        <v>-402663000</v>
      </c>
      <c r="Z173" s="5">
        <v>-107588842</v>
      </c>
    </row>
    <row r="174" spans="3:26" ht="15.5" x14ac:dyDescent="0.35">
      <c r="C174" t="s">
        <v>1279</v>
      </c>
    </row>
    <row r="175" spans="3:26" ht="15.5" x14ac:dyDescent="0.35">
      <c r="C175" t="s">
        <v>1278</v>
      </c>
      <c r="Y175" s="5">
        <v>-228231303829</v>
      </c>
      <c r="Z175" s="5">
        <v>31789098114</v>
      </c>
    </row>
    <row r="176" spans="3:26" ht="15.5" x14ac:dyDescent="0.35">
      <c r="C176" t="s">
        <v>760</v>
      </c>
      <c r="X176" s="5">
        <v>-147401627178</v>
      </c>
    </row>
    <row r="177" spans="2:26" ht="15.5" x14ac:dyDescent="0.35">
      <c r="C177" t="s">
        <v>491</v>
      </c>
      <c r="G177" s="5">
        <v>1491575</v>
      </c>
      <c r="K177" s="5">
        <v>-582170</v>
      </c>
      <c r="L177" s="5">
        <v>-2189660</v>
      </c>
      <c r="M177" s="5">
        <v>-2858520</v>
      </c>
      <c r="N177" s="5">
        <v>-1687609</v>
      </c>
      <c r="O177" s="5">
        <v>-1569638</v>
      </c>
    </row>
    <row r="178" spans="2:26" ht="15.5" x14ac:dyDescent="0.35">
      <c r="C178" t="s">
        <v>1489</v>
      </c>
      <c r="O178" s="5">
        <v>4272196</v>
      </c>
      <c r="P178" s="5">
        <v>-7014857</v>
      </c>
      <c r="Z178" s="5">
        <v>1613850000</v>
      </c>
    </row>
    <row r="179" spans="2:26" ht="15.5" x14ac:dyDescent="0.35">
      <c r="C179" t="s">
        <v>336</v>
      </c>
      <c r="Y179" s="5">
        <v>5000000</v>
      </c>
      <c r="Z179" s="5">
        <v>14000000</v>
      </c>
    </row>
    <row r="180" spans="2:26" ht="15.5" x14ac:dyDescent="0.35">
      <c r="C180" t="s">
        <v>1402</v>
      </c>
      <c r="Y180" s="5">
        <v>-604673098</v>
      </c>
      <c r="Z180" s="5">
        <v>996578686</v>
      </c>
    </row>
    <row r="181" spans="2:26" ht="15.5" x14ac:dyDescent="0.35">
      <c r="C181" t="s">
        <v>1490</v>
      </c>
      <c r="E181" s="5">
        <v>-103789</v>
      </c>
      <c r="I181" s="5">
        <v>-103789</v>
      </c>
      <c r="J181" s="5">
        <v>-266120</v>
      </c>
      <c r="K181" s="5">
        <v>-768297</v>
      </c>
      <c r="L181" s="5">
        <v>-611731</v>
      </c>
      <c r="M181" s="5">
        <v>-613510</v>
      </c>
      <c r="N181" s="5">
        <v>-644420</v>
      </c>
      <c r="Z181" s="5">
        <v>-119155125</v>
      </c>
    </row>
    <row r="182" spans="2:26" ht="15.5" x14ac:dyDescent="0.35">
      <c r="C182" t="s">
        <v>1491</v>
      </c>
      <c r="E182" s="5">
        <v>-1525517</v>
      </c>
      <c r="F182" s="5">
        <v>1525517</v>
      </c>
    </row>
    <row r="183" spans="2:26" ht="15.5" x14ac:dyDescent="0.35">
      <c r="C183" t="s">
        <v>1492</v>
      </c>
    </row>
    <row r="184" spans="2:26" ht="15.5" x14ac:dyDescent="0.35">
      <c r="C184" t="s">
        <v>1493</v>
      </c>
    </row>
    <row r="185" spans="2:26" ht="15.5" x14ac:dyDescent="0.35">
      <c r="C185" t="s">
        <v>1494</v>
      </c>
      <c r="P185" s="5">
        <v>-250000</v>
      </c>
      <c r="Q185" s="5">
        <v>-875000</v>
      </c>
    </row>
    <row r="186" spans="2:26" ht="15.5" x14ac:dyDescent="0.35">
      <c r="C186" t="s">
        <v>362</v>
      </c>
      <c r="D186" s="5">
        <v>-555795</v>
      </c>
      <c r="E186" s="5">
        <v>241472</v>
      </c>
      <c r="F186" s="5">
        <v>-1615338</v>
      </c>
      <c r="G186" s="5">
        <v>1214678</v>
      </c>
      <c r="I186" s="5">
        <v>-1016460</v>
      </c>
      <c r="J186" s="5">
        <v>1431038</v>
      </c>
      <c r="K186" s="5">
        <v>414034</v>
      </c>
      <c r="L186" s="5">
        <v>3173981</v>
      </c>
      <c r="M186" s="5">
        <v>-5328477</v>
      </c>
      <c r="N186" s="5">
        <v>4888980</v>
      </c>
      <c r="O186" s="5">
        <v>2082966</v>
      </c>
      <c r="P186" s="5">
        <v>-2569360</v>
      </c>
      <c r="Q186" s="5">
        <v>21544532</v>
      </c>
      <c r="R186" s="5">
        <v>560223</v>
      </c>
      <c r="S186" s="5">
        <v>-3766898</v>
      </c>
      <c r="T186" s="5">
        <v>1211403</v>
      </c>
      <c r="U186" s="5">
        <v>-4637823</v>
      </c>
      <c r="V186" s="5">
        <v>7846864</v>
      </c>
      <c r="W186" s="5">
        <v>-65779766270</v>
      </c>
      <c r="X186" s="5">
        <v>44647200452</v>
      </c>
      <c r="Y186" s="5">
        <v>13122158713</v>
      </c>
      <c r="Z186" s="5">
        <v>17427279362</v>
      </c>
    </row>
    <row r="187" spans="2:26" ht="15.5" x14ac:dyDescent="0.35">
      <c r="C187" t="s">
        <v>339</v>
      </c>
      <c r="D187" s="5">
        <v>-33482</v>
      </c>
      <c r="E187" s="5">
        <v>-255258</v>
      </c>
      <c r="F187" s="5">
        <v>-168726</v>
      </c>
      <c r="G187" s="5">
        <v>-27800</v>
      </c>
      <c r="I187" s="5">
        <v>-443715</v>
      </c>
      <c r="J187" s="5">
        <v>-198052</v>
      </c>
      <c r="K187" s="5">
        <v>-2565097</v>
      </c>
      <c r="L187" s="5">
        <v>-1760373</v>
      </c>
      <c r="M187" s="5">
        <v>400978</v>
      </c>
      <c r="N187" s="5">
        <v>377725</v>
      </c>
      <c r="O187" s="5">
        <v>-2713985</v>
      </c>
      <c r="P187" s="5">
        <v>1225947</v>
      </c>
      <c r="Q187" s="5">
        <v>-18772416</v>
      </c>
      <c r="R187" s="5">
        <v>251098</v>
      </c>
      <c r="S187" s="5">
        <v>239952</v>
      </c>
      <c r="T187" s="5">
        <v>-128730</v>
      </c>
      <c r="U187" s="5">
        <v>-54745</v>
      </c>
      <c r="V187" s="5">
        <v>-1491039</v>
      </c>
      <c r="W187" s="5">
        <v>9368132922</v>
      </c>
      <c r="X187" s="5">
        <v>-18989918197</v>
      </c>
      <c r="Y187" s="5">
        <v>22714751322</v>
      </c>
      <c r="Z187" s="5">
        <v>-22537676299</v>
      </c>
    </row>
    <row r="188" spans="2:26" ht="15.5" x14ac:dyDescent="0.35">
      <c r="C188" t="s">
        <v>1495</v>
      </c>
      <c r="W188" s="5">
        <v>-303966452</v>
      </c>
    </row>
    <row r="189" spans="2:26" ht="15.5" x14ac:dyDescent="0.35">
      <c r="C189" t="s">
        <v>188</v>
      </c>
      <c r="D189" s="5">
        <v>3640715</v>
      </c>
      <c r="I189" s="5">
        <v>5100890</v>
      </c>
      <c r="J189" s="5">
        <v>3867904</v>
      </c>
      <c r="K189" s="5">
        <v>6018967</v>
      </c>
      <c r="L189" s="5">
        <v>4605359</v>
      </c>
      <c r="M189" s="5">
        <v>9532858</v>
      </c>
      <c r="N189" s="5">
        <v>4266153</v>
      </c>
      <c r="O189" s="5">
        <v>4897172</v>
      </c>
      <c r="P189" s="5">
        <v>6240585</v>
      </c>
      <c r="Q189" s="5">
        <v>3468469</v>
      </c>
      <c r="R189" s="5">
        <v>2657148</v>
      </c>
      <c r="S189" s="5">
        <v>6184094</v>
      </c>
      <c r="T189" s="5">
        <v>5101421</v>
      </c>
      <c r="U189" s="5">
        <v>9793989</v>
      </c>
      <c r="V189" s="5">
        <v>3438164</v>
      </c>
      <c r="W189" s="5">
        <v>87892873462</v>
      </c>
      <c r="X189" s="5">
        <v>62235591207</v>
      </c>
      <c r="Y189" s="5">
        <v>26398681172</v>
      </c>
      <c r="Z189" s="5">
        <v>31509078109</v>
      </c>
    </row>
    <row r="190" spans="2:26" ht="15.5" x14ac:dyDescent="0.35">
      <c r="C190" t="s">
        <v>189</v>
      </c>
      <c r="D190" s="5">
        <v>3051438</v>
      </c>
      <c r="E190" s="5">
        <v>-13786</v>
      </c>
      <c r="F190" s="5">
        <v>-1784064</v>
      </c>
      <c r="G190" s="5">
        <v>1186878</v>
      </c>
      <c r="I190" s="5">
        <v>3640715</v>
      </c>
      <c r="J190" s="5">
        <v>5100890</v>
      </c>
      <c r="K190" s="5">
        <v>3867904</v>
      </c>
      <c r="L190" s="5">
        <v>6018967</v>
      </c>
      <c r="M190" s="5">
        <v>4605359</v>
      </c>
      <c r="N190" s="5">
        <v>9532858</v>
      </c>
      <c r="O190" s="5">
        <v>4266153</v>
      </c>
      <c r="P190" s="5">
        <v>4897172</v>
      </c>
      <c r="Q190" s="5">
        <v>6240585</v>
      </c>
      <c r="R190" s="5">
        <v>3468469</v>
      </c>
      <c r="S190" s="5">
        <v>2657148</v>
      </c>
      <c r="T190" s="5">
        <v>6184094</v>
      </c>
      <c r="U190" s="5">
        <v>5101421</v>
      </c>
      <c r="V190" s="5">
        <v>9793989</v>
      </c>
      <c r="W190" s="5">
        <v>31177273662</v>
      </c>
      <c r="X190" s="5">
        <v>87892873462</v>
      </c>
      <c r="Y190" s="5">
        <v>62235591207</v>
      </c>
      <c r="Z190" s="5">
        <v>26398681172</v>
      </c>
    </row>
    <row r="192" spans="2:26" ht="15.5" x14ac:dyDescent="0.35">
      <c r="B192" t="s">
        <v>190</v>
      </c>
      <c r="C192" t="s">
        <v>11</v>
      </c>
      <c r="D192" s="5">
        <v>2500000000</v>
      </c>
      <c r="E192" s="5">
        <v>2500000000</v>
      </c>
      <c r="F192" s="5">
        <v>2500000000</v>
      </c>
      <c r="G192" s="5">
        <v>2500000000</v>
      </c>
      <c r="I192" s="5">
        <v>2500000000</v>
      </c>
      <c r="J192" s="5">
        <v>2500000000</v>
      </c>
      <c r="K192" s="5">
        <v>2500000000</v>
      </c>
      <c r="L192" s="5">
        <v>2500000000</v>
      </c>
      <c r="M192" s="5">
        <v>2500000000</v>
      </c>
      <c r="N192" s="5">
        <v>2500000000</v>
      </c>
      <c r="O192" s="5">
        <v>2500000000</v>
      </c>
      <c r="P192" s="5">
        <v>2500000000</v>
      </c>
      <c r="Q192" s="5">
        <v>2500000000</v>
      </c>
      <c r="R192" s="5">
        <v>2500000000</v>
      </c>
      <c r="S192" s="5">
        <v>2500000000</v>
      </c>
      <c r="T192" s="5">
        <v>2500000000</v>
      </c>
      <c r="U192" s="5">
        <v>2500000000</v>
      </c>
      <c r="V192" s="5">
        <v>2500000000</v>
      </c>
      <c r="W192" s="5">
        <v>2380000000</v>
      </c>
      <c r="X192" s="5">
        <v>2380000000</v>
      </c>
      <c r="Y192" s="5">
        <v>2380000000</v>
      </c>
      <c r="Z192" s="5">
        <v>2380000000</v>
      </c>
    </row>
    <row r="193" spans="3:7" ht="15.5" x14ac:dyDescent="0.35">
      <c r="C193" t="s">
        <v>191</v>
      </c>
      <c r="D193" s="6">
        <v>-18.489999999999998</v>
      </c>
      <c r="E193" s="6">
        <v>-65.09</v>
      </c>
      <c r="F193" s="6">
        <v>1.41</v>
      </c>
      <c r="G193" s="6">
        <v>-53.95</v>
      </c>
    </row>
    <row r="194" spans="3:7" ht="15.5" x14ac:dyDescent="0.35">
      <c r="C194" t="s">
        <v>192</v>
      </c>
      <c r="D194" s="6">
        <v>-2.11</v>
      </c>
      <c r="E194" s="6">
        <v>-0.43</v>
      </c>
      <c r="F194" s="6">
        <v>23.4</v>
      </c>
      <c r="G194" s="6">
        <v>-0.33</v>
      </c>
    </row>
    <row r="195" spans="3:7" ht="15.5" x14ac:dyDescent="0.35">
      <c r="C195" t="s">
        <v>59</v>
      </c>
      <c r="D195" s="6">
        <v>0.56000000000000005</v>
      </c>
      <c r="E195" s="6">
        <v>0.39</v>
      </c>
      <c r="F195" s="6">
        <v>0.43</v>
      </c>
      <c r="G195" s="6">
        <v>0.25</v>
      </c>
    </row>
    <row r="196" spans="3:7" ht="15.5" x14ac:dyDescent="0.35">
      <c r="C196" t="s">
        <v>193</v>
      </c>
      <c r="D196" s="5">
        <v>-10740000000</v>
      </c>
      <c r="E196" s="5">
        <v>-199770000000</v>
      </c>
      <c r="F196" s="5">
        <v>30710000000</v>
      </c>
      <c r="G196" s="5">
        <v>-94800000000</v>
      </c>
    </row>
    <row r="197" spans="3:7" ht="15.5" x14ac:dyDescent="0.35">
      <c r="C197" t="s">
        <v>194</v>
      </c>
      <c r="D197" s="6">
        <v>-3.49E-2</v>
      </c>
      <c r="E197" s="6">
        <v>-0.1137</v>
      </c>
      <c r="F197" s="6">
        <v>2.2000000000000001E-3</v>
      </c>
      <c r="G197" s="6">
        <v>-8.14E-2</v>
      </c>
    </row>
    <row r="198" spans="3:7" ht="15.5" x14ac:dyDescent="0.35">
      <c r="C198" t="s">
        <v>195</v>
      </c>
      <c r="D198" s="6">
        <v>2.5999999999999999E-3</v>
      </c>
      <c r="E198" s="6">
        <v>9.4999999999999998E-3</v>
      </c>
      <c r="F198" s="6">
        <v>-2.0000000000000001E-4</v>
      </c>
      <c r="G198" s="6">
        <v>8.199999999999999E-3</v>
      </c>
    </row>
    <row r="199" spans="3:7" ht="15.5" x14ac:dyDescent="0.35">
      <c r="C199" t="s">
        <v>196</v>
      </c>
      <c r="D199" s="6">
        <v>1.1000000000000001E-3</v>
      </c>
      <c r="E199" s="6">
        <v>1.38E-2</v>
      </c>
      <c r="F199" s="6">
        <v>-5.9999999999999995E-4</v>
      </c>
      <c r="G199" s="6">
        <v>7.4999999999999997E-3</v>
      </c>
    </row>
    <row r="200" spans="3:7" ht="15.5" x14ac:dyDescent="0.35">
      <c r="C200" t="s">
        <v>197</v>
      </c>
      <c r="D200" s="6">
        <v>-62.79</v>
      </c>
      <c r="E200" s="6">
        <v>-163.11000000000001</v>
      </c>
      <c r="F200" s="6">
        <v>5.9</v>
      </c>
      <c r="G200" s="6">
        <v>-3505.45</v>
      </c>
    </row>
    <row r="201" spans="3:7" ht="15.5" x14ac:dyDescent="0.35">
      <c r="C201" t="s">
        <v>198</v>
      </c>
      <c r="D201" s="5">
        <v>-17423000000000</v>
      </c>
      <c r="E201" s="5">
        <v>-17091000000000</v>
      </c>
      <c r="F201" s="5">
        <v>-16900000000000</v>
      </c>
      <c r="G201" s="5">
        <v>-16437000000000</v>
      </c>
    </row>
    <row r="202" spans="3:7" ht="15.5" x14ac:dyDescent="0.35">
      <c r="C202" t="s">
        <v>199</v>
      </c>
      <c r="D202" s="6">
        <v>-0.01</v>
      </c>
      <c r="E202" s="5">
        <v>0</v>
      </c>
      <c r="F202" s="5">
        <v>0</v>
      </c>
      <c r="G202" s="5">
        <v>0</v>
      </c>
    </row>
    <row r="203" spans="3:7" ht="15.5" x14ac:dyDescent="0.35">
      <c r="C203" t="s">
        <v>200</v>
      </c>
      <c r="D203" s="6">
        <v>-6981.13</v>
      </c>
      <c r="E203" s="6">
        <v>-6848.22</v>
      </c>
      <c r="F203" s="6">
        <v>-6771.46</v>
      </c>
      <c r="G203" s="6">
        <v>-6585.85</v>
      </c>
    </row>
    <row r="204" spans="3:7" ht="15.5" x14ac:dyDescent="0.35">
      <c r="C204" t="s">
        <v>201</v>
      </c>
      <c r="D204" s="6">
        <v>-0.01</v>
      </c>
      <c r="E204" s="5">
        <v>0</v>
      </c>
      <c r="F204" s="5">
        <v>0</v>
      </c>
      <c r="G204" s="5">
        <v>0</v>
      </c>
    </row>
    <row r="205" spans="3:7" ht="15.5" x14ac:dyDescent="0.35">
      <c r="C205" t="s">
        <v>202</v>
      </c>
      <c r="D205" s="6">
        <v>-6982.93</v>
      </c>
      <c r="E205" s="6">
        <v>-6850.22</v>
      </c>
      <c r="F205" s="6">
        <v>-6773.7</v>
      </c>
      <c r="G205" s="6">
        <v>-6588.26</v>
      </c>
    </row>
    <row r="206" spans="3:7" ht="15.5" x14ac:dyDescent="0.35">
      <c r="C206" t="s">
        <v>203</v>
      </c>
      <c r="D206" s="5">
        <v>16730000000000</v>
      </c>
      <c r="E206" s="5">
        <v>16486000000000</v>
      </c>
      <c r="F206" s="5">
        <v>16532000000000</v>
      </c>
      <c r="G206" s="5">
        <v>16131000000000</v>
      </c>
    </row>
    <row r="207" spans="3:7" ht="15.5" x14ac:dyDescent="0.35">
      <c r="C207" t="s">
        <v>204</v>
      </c>
      <c r="D207" s="5">
        <v>975000000000</v>
      </c>
      <c r="E207" s="5">
        <v>959000000000</v>
      </c>
      <c r="F207" s="5">
        <v>958000000000</v>
      </c>
      <c r="G207" s="5">
        <v>931000000000</v>
      </c>
    </row>
    <row r="208" spans="3:7" ht="15.5" x14ac:dyDescent="0.35">
      <c r="C208" t="s">
        <v>205</v>
      </c>
      <c r="D208" s="5">
        <v>-17423000000000</v>
      </c>
      <c r="E208" s="5">
        <v>-17091000000000</v>
      </c>
      <c r="F208" s="5">
        <v>-16900000000000</v>
      </c>
      <c r="G208" s="5">
        <v>-16437000000000</v>
      </c>
    </row>
    <row r="209" spans="3:26" ht="15.5" x14ac:dyDescent="0.35">
      <c r="C209" t="s">
        <v>23</v>
      </c>
      <c r="D209" s="5">
        <v>17705000000000</v>
      </c>
      <c r="E209" s="5">
        <v>17445000000000</v>
      </c>
      <c r="F209" s="5">
        <v>17490000000000</v>
      </c>
      <c r="G209" s="5">
        <v>17062000000000</v>
      </c>
    </row>
    <row r="210" spans="3:26" ht="15.5" x14ac:dyDescent="0.35">
      <c r="C210" t="s">
        <v>20</v>
      </c>
      <c r="D210" s="5">
        <v>17653000000000</v>
      </c>
      <c r="E210" s="5">
        <v>17384000000000</v>
      </c>
      <c r="F210" s="5">
        <v>17429000000000</v>
      </c>
      <c r="G210" s="5">
        <v>16974000000000</v>
      </c>
    </row>
    <row r="211" spans="3:26" ht="15.5" x14ac:dyDescent="0.35">
      <c r="C211" t="s">
        <v>206</v>
      </c>
      <c r="D211" s="5">
        <v>-17341000000000</v>
      </c>
      <c r="E211" s="5">
        <v>-17121000000000</v>
      </c>
      <c r="F211" s="5">
        <v>-16872000000000</v>
      </c>
      <c r="G211" s="5">
        <v>-16429000000000</v>
      </c>
    </row>
    <row r="212" spans="3:26" ht="15.5" x14ac:dyDescent="0.35">
      <c r="C212" t="s">
        <v>207</v>
      </c>
      <c r="D212" s="5">
        <v>-9000000000</v>
      </c>
      <c r="E212" s="5">
        <v>89000000000</v>
      </c>
      <c r="F212" s="5">
        <v>-11000000000</v>
      </c>
      <c r="G212" s="5">
        <v>9000000000</v>
      </c>
    </row>
    <row r="213" spans="3:26" ht="15.5" x14ac:dyDescent="0.35">
      <c r="C213" t="s">
        <v>208</v>
      </c>
    </row>
    <row r="214" spans="3:26" ht="15.5" x14ac:dyDescent="0.35">
      <c r="C214" t="s">
        <v>12</v>
      </c>
      <c r="D214" s="5">
        <v>-9000000000</v>
      </c>
      <c r="E214" s="5">
        <v>89000000000</v>
      </c>
      <c r="F214" s="5">
        <v>-11000000000</v>
      </c>
      <c r="G214" s="5">
        <v>9000000000</v>
      </c>
    </row>
    <row r="215" spans="3:26" ht="15.5" x14ac:dyDescent="0.35">
      <c r="C215" t="s">
        <v>15</v>
      </c>
      <c r="D215" s="6">
        <v>-3.79</v>
      </c>
      <c r="E215" s="6">
        <v>35.659999999999997</v>
      </c>
      <c r="F215" s="6">
        <v>-4.28</v>
      </c>
      <c r="G215" s="6">
        <v>3.79</v>
      </c>
    </row>
    <row r="216" spans="3:26" ht="15.5" x14ac:dyDescent="0.35">
      <c r="C216" t="s">
        <v>44</v>
      </c>
      <c r="I216" s="6">
        <v>-126.33</v>
      </c>
      <c r="J216" s="6">
        <v>-308.02</v>
      </c>
      <c r="K216" s="6">
        <v>68.540000000000006</v>
      </c>
      <c r="L216" s="6">
        <v>73.400000000000006</v>
      </c>
      <c r="M216" s="6">
        <v>9.67</v>
      </c>
      <c r="N216" s="6">
        <v>-120.02</v>
      </c>
      <c r="O216" s="6">
        <v>-67.540000000000006</v>
      </c>
      <c r="P216" s="6">
        <v>73.27</v>
      </c>
      <c r="Q216" s="6">
        <v>-23.64</v>
      </c>
      <c r="R216" s="6">
        <v>-63.28</v>
      </c>
      <c r="S216" s="6">
        <v>-95.44</v>
      </c>
      <c r="T216" s="6">
        <v>-398.47</v>
      </c>
      <c r="U216" s="6">
        <v>-146.93</v>
      </c>
      <c r="V216" s="6">
        <v>-124.45</v>
      </c>
      <c r="W216" s="6">
        <v>256.37</v>
      </c>
      <c r="X216" s="6">
        <v>140.93</v>
      </c>
      <c r="Y216" s="6">
        <v>497.62</v>
      </c>
      <c r="Z216" s="6">
        <v>-892.2</v>
      </c>
    </row>
    <row r="217" spans="3:26" ht="15.5" x14ac:dyDescent="0.35">
      <c r="C217" t="s">
        <v>58</v>
      </c>
      <c r="I217" s="6">
        <v>-0.22</v>
      </c>
      <c r="J217" s="6">
        <v>-7.0000000000000007E-2</v>
      </c>
      <c r="K217" s="6">
        <v>0.73</v>
      </c>
      <c r="L217" s="6">
        <v>0.75</v>
      </c>
      <c r="M217" s="6">
        <v>8.48</v>
      </c>
      <c r="N217" s="6">
        <v>-0.5</v>
      </c>
      <c r="O217" s="6">
        <v>-0.87</v>
      </c>
      <c r="P217" s="6">
        <v>2.0499999999999998</v>
      </c>
      <c r="Q217" s="5">
        <v>-3</v>
      </c>
      <c r="R217" s="6">
        <v>-0.87</v>
      </c>
      <c r="S217" s="6">
        <v>-0.56999999999999995</v>
      </c>
      <c r="T217" s="6">
        <v>-0.24</v>
      </c>
      <c r="U217" s="6">
        <v>-0.54</v>
      </c>
      <c r="V217" s="6">
        <v>-1.55</v>
      </c>
      <c r="W217" s="6">
        <v>1.76</v>
      </c>
      <c r="X217" s="6">
        <v>1.7</v>
      </c>
      <c r="Y217" s="6">
        <v>0.26</v>
      </c>
      <c r="Z217" s="6">
        <v>-0.06</v>
      </c>
    </row>
    <row r="218" spans="3:26" ht="15.5" x14ac:dyDescent="0.35">
      <c r="C218" t="s">
        <v>61</v>
      </c>
      <c r="I218" s="6">
        <v>0.09</v>
      </c>
      <c r="J218" s="6">
        <v>0.02</v>
      </c>
      <c r="K218" s="6">
        <v>0.03</v>
      </c>
      <c r="L218" s="6">
        <v>0.02</v>
      </c>
      <c r="M218" s="6">
        <v>0.04</v>
      </c>
      <c r="N218" s="6">
        <v>0.04</v>
      </c>
      <c r="O218" s="6">
        <v>0.03</v>
      </c>
      <c r="P218" s="6">
        <v>0.05</v>
      </c>
      <c r="Q218" s="6">
        <v>0.03</v>
      </c>
      <c r="R218" s="6">
        <v>0.03</v>
      </c>
      <c r="S218" s="6">
        <v>0.03</v>
      </c>
      <c r="T218" s="6">
        <v>0.04</v>
      </c>
      <c r="U218" s="6">
        <v>0.03</v>
      </c>
      <c r="V218" s="6">
        <v>0.08</v>
      </c>
      <c r="W218" s="6">
        <v>0.19</v>
      </c>
      <c r="X218" s="6">
        <v>0.13</v>
      </c>
      <c r="Y218" s="6">
        <v>0.09</v>
      </c>
      <c r="Z218" s="6">
        <v>0.03</v>
      </c>
    </row>
    <row r="219" spans="3:26" ht="15.5" x14ac:dyDescent="0.35">
      <c r="C219" t="s">
        <v>209</v>
      </c>
      <c r="I219" s="5">
        <v>-272640000000</v>
      </c>
      <c r="J219" s="5">
        <v>-638490000000</v>
      </c>
      <c r="K219" s="5">
        <v>-236720000000</v>
      </c>
      <c r="L219" s="5">
        <v>351820000000</v>
      </c>
      <c r="M219" s="5">
        <v>209620000000</v>
      </c>
      <c r="N219" s="6">
        <v>-135550000000.00002</v>
      </c>
      <c r="O219" s="5">
        <v>14410000000</v>
      </c>
      <c r="P219" s="5">
        <v>357980000000</v>
      </c>
    </row>
    <row r="220" spans="3:26" ht="15.5" x14ac:dyDescent="0.35">
      <c r="C220" t="s">
        <v>210</v>
      </c>
      <c r="I220" s="6">
        <v>-0.22070000000000001</v>
      </c>
      <c r="J220" s="6">
        <v>-0.4365</v>
      </c>
      <c r="K220" s="6">
        <v>5.2499999999999998E-2</v>
      </c>
      <c r="L220" s="6">
        <v>5.1500000000000004E-2</v>
      </c>
      <c r="M220" s="6">
        <v>7.0999999999999995E-3</v>
      </c>
      <c r="N220" s="6">
        <v>-9.1899999999999996E-2</v>
      </c>
      <c r="O220" s="6">
        <v>-5.0099999999999999E-2</v>
      </c>
      <c r="P220" s="6">
        <v>5.2999999999999999E-2</v>
      </c>
      <c r="Q220" s="6">
        <v>-1.8799999999999997E-2</v>
      </c>
      <c r="R220" s="6">
        <v>-5.0900000000000001E-2</v>
      </c>
      <c r="S220" s="6">
        <v>-7.4299999999999991E-2</v>
      </c>
      <c r="T220" s="6">
        <v>-0.29070000000000001</v>
      </c>
      <c r="U220" s="6">
        <v>-8.5000000000000006E-2</v>
      </c>
      <c r="V220" s="6">
        <v>-7.9600000000000004E-2</v>
      </c>
      <c r="W220" s="6">
        <v>0.16539999999999999</v>
      </c>
      <c r="X220" s="6">
        <v>8.4000000000000005E-2</v>
      </c>
      <c r="Y220" s="6">
        <v>0.25879999999999997</v>
      </c>
      <c r="Z220" s="6">
        <v>-0.43159999999999998</v>
      </c>
    </row>
    <row r="221" spans="3:26" ht="15.5" x14ac:dyDescent="0.35">
      <c r="C221" t="s">
        <v>211</v>
      </c>
      <c r="I221" s="6">
        <v>1.84E-2</v>
      </c>
      <c r="J221" s="6">
        <v>4.7400000000000005E-2</v>
      </c>
      <c r="K221" s="6">
        <v>-1.1599999999999999E-2</v>
      </c>
      <c r="L221" s="6">
        <v>-1.24E-2</v>
      </c>
      <c r="M221" s="6">
        <v>-1.8E-3</v>
      </c>
      <c r="N221" s="6">
        <v>2.2099999999999998E-2</v>
      </c>
      <c r="O221" s="6">
        <v>1.29E-2</v>
      </c>
      <c r="P221" s="6">
        <v>-1.3600000000000001E-2</v>
      </c>
      <c r="Q221" s="6">
        <v>4.5999999999999999E-3</v>
      </c>
      <c r="R221" s="6">
        <v>1.2500000000000001E-2</v>
      </c>
      <c r="S221" s="6">
        <v>1.8700000000000001E-2</v>
      </c>
      <c r="T221" s="6">
        <v>8.8100000000000012E-2</v>
      </c>
      <c r="U221" s="6">
        <v>3.6299999999999999E-2</v>
      </c>
      <c r="V221" s="6">
        <v>4.0300000000000002E-2</v>
      </c>
      <c r="W221" s="6">
        <v>-8.3000000000000004E-2</v>
      </c>
      <c r="X221" s="6">
        <v>-4.2300000000000004E-2</v>
      </c>
      <c r="Y221" s="6">
        <v>-0.15010000000000001</v>
      </c>
      <c r="Z221" s="6">
        <v>0.2339</v>
      </c>
    </row>
    <row r="222" spans="3:26" ht="15.5" x14ac:dyDescent="0.35">
      <c r="C222" t="s">
        <v>212</v>
      </c>
      <c r="I222" s="6">
        <v>2.2799999999999997E-2</v>
      </c>
      <c r="J222" s="6">
        <v>5.0300000000000004E-2</v>
      </c>
      <c r="K222" s="6">
        <v>2.3799999999999998E-2</v>
      </c>
      <c r="L222" s="6">
        <v>-2.1099999999999997E-2</v>
      </c>
      <c r="M222" s="6">
        <v>-1.1399999999999999E-2</v>
      </c>
      <c r="N222" s="6">
        <v>1.7100000000000001E-2</v>
      </c>
      <c r="O222" s="6">
        <v>4.0999999999999995E-3</v>
      </c>
      <c r="P222" s="6">
        <v>-2.4E-2</v>
      </c>
      <c r="Q222" s="6">
        <v>-2.8000000000000004E-3</v>
      </c>
      <c r="R222" s="6">
        <v>2.8999999999999998E-3</v>
      </c>
      <c r="S222" s="6">
        <v>4.5000000000000005E-3</v>
      </c>
      <c r="T222" s="6">
        <v>4.0300000000000002E-2</v>
      </c>
      <c r="U222" s="6">
        <v>2.87E-2</v>
      </c>
      <c r="V222" s="6">
        <v>3.1800000000000002E-2</v>
      </c>
      <c r="W222" s="6">
        <v>-4.0999999999999995E-3</v>
      </c>
      <c r="X222" s="6">
        <v>-5.79E-2</v>
      </c>
      <c r="Y222" s="6">
        <v>-0.16320000000000001</v>
      </c>
      <c r="Z222" s="6">
        <v>0.5212</v>
      </c>
    </row>
    <row r="223" spans="3:26" ht="15.5" x14ac:dyDescent="0.35">
      <c r="C223" t="s">
        <v>213</v>
      </c>
      <c r="I223" s="6">
        <v>-59.89</v>
      </c>
      <c r="J223" s="6">
        <v>-17.239999999999998</v>
      </c>
      <c r="K223" s="6">
        <v>-4.42</v>
      </c>
      <c r="L223" s="6">
        <v>3.15</v>
      </c>
      <c r="M223" s="6">
        <v>1.72</v>
      </c>
      <c r="N223" s="6">
        <v>-2.52</v>
      </c>
      <c r="O223" s="6">
        <v>-0.61</v>
      </c>
      <c r="P223" s="6">
        <v>3.87</v>
      </c>
      <c r="Q223" s="6">
        <v>0.72</v>
      </c>
      <c r="R223" s="6">
        <v>-0.56999999999999995</v>
      </c>
      <c r="S223" s="6">
        <v>-0.48</v>
      </c>
      <c r="T223" s="6">
        <v>-2.19</v>
      </c>
      <c r="U223" s="6">
        <v>-1.19</v>
      </c>
      <c r="V223" s="6">
        <v>-1.29</v>
      </c>
      <c r="W223" s="6">
        <v>0.2</v>
      </c>
      <c r="X223" s="6">
        <v>7.88</v>
      </c>
      <c r="Y223" s="6">
        <v>21.56</v>
      </c>
      <c r="Z223" s="6">
        <v>-44.87</v>
      </c>
    </row>
    <row r="224" spans="3:26" ht="15.5" x14ac:dyDescent="0.35">
      <c r="C224" t="s">
        <v>55</v>
      </c>
      <c r="I224" s="5">
        <v>0</v>
      </c>
      <c r="J224" s="5">
        <v>0</v>
      </c>
      <c r="K224" s="6">
        <v>-0.01</v>
      </c>
      <c r="L224" s="6">
        <v>-0.01</v>
      </c>
      <c r="M224" s="6">
        <v>-0.01</v>
      </c>
      <c r="N224" s="6">
        <v>-0.01</v>
      </c>
      <c r="O224" s="6">
        <v>-0.01</v>
      </c>
      <c r="P224" s="6">
        <v>-0.03</v>
      </c>
      <c r="Q224" s="6">
        <v>-0.01</v>
      </c>
      <c r="R224" s="6">
        <v>-0.01</v>
      </c>
      <c r="S224" s="6">
        <v>-0.01</v>
      </c>
      <c r="T224" s="6">
        <v>-0.02</v>
      </c>
      <c r="U224" s="6">
        <v>-0.02</v>
      </c>
      <c r="V224" s="6">
        <v>-0.06</v>
      </c>
      <c r="W224" s="6">
        <v>-0.15</v>
      </c>
      <c r="X224" s="6">
        <v>-7.0000000000000007E-2</v>
      </c>
      <c r="Y224" s="6">
        <v>-0.04</v>
      </c>
      <c r="Z224" s="6">
        <v>-0.01</v>
      </c>
    </row>
    <row r="225" spans="2:26" ht="15.5" x14ac:dyDescent="0.35">
      <c r="C225" t="s">
        <v>52</v>
      </c>
      <c r="I225" s="6">
        <v>-6848.22</v>
      </c>
      <c r="J225" s="6">
        <v>-6493.64</v>
      </c>
      <c r="K225" s="6">
        <v>-5908.81</v>
      </c>
      <c r="L225" s="6">
        <v>-5900.29</v>
      </c>
      <c r="M225" s="6">
        <v>-5497.58</v>
      </c>
      <c r="N225" s="6">
        <v>-5441.77</v>
      </c>
      <c r="O225" s="6">
        <v>-5243.17</v>
      </c>
      <c r="P225" s="6">
        <v>-5392.77</v>
      </c>
      <c r="Q225" s="6">
        <v>-5120.3100000000004</v>
      </c>
      <c r="R225" s="6">
        <v>-5047.43</v>
      </c>
      <c r="S225" s="6">
        <v>-5115.08</v>
      </c>
      <c r="T225" s="6">
        <v>-4525.45</v>
      </c>
      <c r="U225" s="6">
        <v>-4046.37</v>
      </c>
      <c r="V225" s="6">
        <v>-3091.29</v>
      </c>
      <c r="W225" s="6">
        <v>-3088.91</v>
      </c>
      <c r="X225" s="6">
        <v>-3328.8</v>
      </c>
      <c r="Y225" s="6">
        <v>-3315.26</v>
      </c>
      <c r="Z225" s="6">
        <v>-3814.62</v>
      </c>
    </row>
    <row r="226" spans="2:26" ht="15.5" x14ac:dyDescent="0.35">
      <c r="C226" t="s">
        <v>214</v>
      </c>
      <c r="I226" s="5">
        <v>0</v>
      </c>
      <c r="J226" s="5">
        <v>0</v>
      </c>
      <c r="K226" s="6">
        <v>-0.01</v>
      </c>
      <c r="L226" s="6">
        <v>-0.01</v>
      </c>
      <c r="M226" s="6">
        <v>-0.01</v>
      </c>
      <c r="N226" s="6">
        <v>-0.01</v>
      </c>
      <c r="O226" s="6">
        <v>-0.01</v>
      </c>
      <c r="P226" s="6">
        <v>-0.03</v>
      </c>
      <c r="Q226" s="6">
        <v>-0.01</v>
      </c>
      <c r="R226" s="6">
        <v>-0.01</v>
      </c>
      <c r="S226" s="6">
        <v>-0.01</v>
      </c>
      <c r="T226" s="6">
        <v>-0.02</v>
      </c>
      <c r="U226" s="6">
        <v>-0.02</v>
      </c>
      <c r="V226" s="6">
        <v>-0.06</v>
      </c>
      <c r="W226" s="6">
        <v>-0.15</v>
      </c>
      <c r="X226" s="6">
        <v>-7.0000000000000007E-2</v>
      </c>
      <c r="Y226" s="6">
        <v>-0.04</v>
      </c>
      <c r="Z226" s="6">
        <v>-0.01</v>
      </c>
    </row>
    <row r="227" spans="2:26" ht="15.5" x14ac:dyDescent="0.35">
      <c r="C227" t="s">
        <v>215</v>
      </c>
      <c r="I227" s="6">
        <v>-6850.22</v>
      </c>
      <c r="J227" s="6">
        <v>-6496.5</v>
      </c>
      <c r="K227" s="6">
        <v>-5912.42</v>
      </c>
      <c r="L227" s="6">
        <v>-5904.84</v>
      </c>
      <c r="M227" s="6">
        <v>-5498.21</v>
      </c>
      <c r="N227" s="6">
        <v>-5442.24</v>
      </c>
      <c r="O227" s="6">
        <v>-5243.66</v>
      </c>
      <c r="P227" s="6">
        <v>-5393.32</v>
      </c>
      <c r="Q227" s="6">
        <v>-5120.8599999999997</v>
      </c>
      <c r="R227" s="6">
        <v>-5048.01</v>
      </c>
      <c r="S227" s="6">
        <v>-5115.71</v>
      </c>
      <c r="T227" s="6">
        <v>-4526.04</v>
      </c>
      <c r="U227" s="6">
        <v>-4046.43</v>
      </c>
      <c r="V227" s="6">
        <v>-3091.34</v>
      </c>
      <c r="W227" s="6">
        <v>-3088.91</v>
      </c>
      <c r="X227" s="6">
        <v>-3328.8</v>
      </c>
      <c r="Y227" s="6">
        <v>-3315.26</v>
      </c>
      <c r="Z227" s="6">
        <v>-3814.62</v>
      </c>
    </row>
    <row r="228" spans="2:26" ht="15.5" x14ac:dyDescent="0.35">
      <c r="C228" t="s">
        <v>216</v>
      </c>
      <c r="I228" s="5">
        <v>16486000000000</v>
      </c>
      <c r="J228" s="5">
        <v>16056000000000</v>
      </c>
      <c r="K228" s="5">
        <v>15862000000000</v>
      </c>
      <c r="L228" s="5">
        <v>16067000000000</v>
      </c>
      <c r="M228" s="5">
        <v>14924000000000</v>
      </c>
      <c r="N228" s="5">
        <v>14743000000000</v>
      </c>
      <c r="O228" s="5">
        <v>14521000000000</v>
      </c>
      <c r="P228" s="5">
        <v>15048000000000</v>
      </c>
      <c r="Q228" s="5">
        <v>14118000000000</v>
      </c>
      <c r="R228" s="5">
        <v>13890000000000</v>
      </c>
      <c r="S228" s="5">
        <v>14254000000000</v>
      </c>
      <c r="T228" s="5">
        <v>13013000000000</v>
      </c>
      <c r="U228" s="5">
        <v>12852000000000</v>
      </c>
      <c r="V228" s="5">
        <v>10602000000000</v>
      </c>
      <c r="W228" s="5">
        <v>9901000000000</v>
      </c>
      <c r="X228" s="5">
        <v>10124000000000</v>
      </c>
      <c r="Y228" s="5">
        <v>10406000000000</v>
      </c>
      <c r="Z228" s="5">
        <v>11966000000000</v>
      </c>
    </row>
    <row r="229" spans="2:26" ht="15.5" x14ac:dyDescent="0.35">
      <c r="C229" t="s">
        <v>217</v>
      </c>
      <c r="I229" s="5">
        <v>959000000000</v>
      </c>
      <c r="J229" s="5">
        <v>921000000000</v>
      </c>
      <c r="K229" s="5">
        <v>859000000000</v>
      </c>
      <c r="L229" s="5">
        <v>847000000000</v>
      </c>
      <c r="M229" s="5">
        <v>758000000000</v>
      </c>
      <c r="N229" s="5">
        <v>731000000000</v>
      </c>
      <c r="O229" s="5">
        <v>705000000000</v>
      </c>
      <c r="P229" s="5">
        <v>718000000000</v>
      </c>
      <c r="Q229" s="5">
        <v>661000000000</v>
      </c>
      <c r="R229" s="5">
        <v>654000000000</v>
      </c>
      <c r="S229" s="5">
        <v>636000000000</v>
      </c>
      <c r="T229" s="5">
        <v>562000000000</v>
      </c>
      <c r="U229" s="5">
        <v>488000000000</v>
      </c>
      <c r="V229" s="5">
        <v>215000000000</v>
      </c>
      <c r="W229" s="5">
        <v>331000000000</v>
      </c>
      <c r="X229" s="5">
        <v>516000000000</v>
      </c>
      <c r="Y229" s="5">
        <v>535000000000</v>
      </c>
      <c r="Z229" s="5">
        <v>611000000000</v>
      </c>
    </row>
    <row r="230" spans="2:26" ht="15.5" x14ac:dyDescent="0.35">
      <c r="C230" t="s">
        <v>25</v>
      </c>
      <c r="I230" s="5">
        <v>17445000000000</v>
      </c>
      <c r="J230" s="5">
        <v>16977000000000</v>
      </c>
      <c r="K230" s="5">
        <v>16721000000000</v>
      </c>
      <c r="L230" s="5">
        <v>16914000000000</v>
      </c>
      <c r="M230" s="5">
        <v>15681000000000</v>
      </c>
      <c r="N230" s="5">
        <v>15474000000000</v>
      </c>
      <c r="O230" s="5">
        <v>15226000000000</v>
      </c>
      <c r="P230" s="5">
        <v>15767000000000</v>
      </c>
      <c r="Q230" s="5">
        <v>14779000000000</v>
      </c>
      <c r="R230" s="5">
        <v>14543000000000</v>
      </c>
      <c r="S230" s="5">
        <v>14890000000000</v>
      </c>
      <c r="T230" s="5">
        <v>13575000000000</v>
      </c>
      <c r="U230" s="5">
        <v>13340000000000</v>
      </c>
      <c r="V230" s="5">
        <v>10817000000000</v>
      </c>
      <c r="W230" s="5">
        <v>10232000000000</v>
      </c>
      <c r="X230" s="5">
        <v>10640000000000</v>
      </c>
      <c r="Y230" s="5">
        <v>10941000000000</v>
      </c>
      <c r="Z230" s="5">
        <v>12578000000000</v>
      </c>
    </row>
    <row r="231" spans="2:26" ht="15.5" x14ac:dyDescent="0.35">
      <c r="C231" t="s">
        <v>22</v>
      </c>
      <c r="I231" s="5">
        <v>17384000000000</v>
      </c>
      <c r="J231" s="5">
        <v>16895000000000</v>
      </c>
      <c r="K231" s="5">
        <v>16661000000000</v>
      </c>
      <c r="L231" s="5">
        <v>16820000000000</v>
      </c>
      <c r="M231" s="5">
        <v>15616000000000</v>
      </c>
      <c r="N231" s="5">
        <v>15340000000000</v>
      </c>
      <c r="O231" s="5">
        <v>15167000000000</v>
      </c>
      <c r="P231" s="5">
        <v>15696000000000</v>
      </c>
      <c r="Q231" s="5">
        <v>14695000000000</v>
      </c>
      <c r="R231" s="5">
        <v>14497000000000</v>
      </c>
      <c r="S231" s="5">
        <v>14853000000000</v>
      </c>
      <c r="T231" s="5">
        <v>13498000000000</v>
      </c>
      <c r="U231" s="5">
        <v>13278000000000</v>
      </c>
      <c r="V231" s="5">
        <v>10723000000000</v>
      </c>
      <c r="W231" s="5">
        <v>10200000000000</v>
      </c>
      <c r="X231" s="5">
        <v>10552000000000</v>
      </c>
      <c r="Y231" s="5">
        <v>10879000000000</v>
      </c>
      <c r="Z231" s="5">
        <v>12551000000000</v>
      </c>
    </row>
    <row r="232" spans="2:26" ht="15.5" x14ac:dyDescent="0.35">
      <c r="C232" t="s">
        <v>218</v>
      </c>
      <c r="I232" s="5">
        <v>-17121000000000</v>
      </c>
      <c r="J232" s="5">
        <v>-16256000000000</v>
      </c>
      <c r="K232" s="5">
        <v>-15370000000000</v>
      </c>
      <c r="L232" s="5">
        <v>-15265000000000</v>
      </c>
      <c r="M232" s="5">
        <v>-14186000000000</v>
      </c>
      <c r="N232" s="5">
        <v>-14035000000000</v>
      </c>
      <c r="O232" s="5">
        <v>-13585000000000</v>
      </c>
      <c r="P232" s="5">
        <v>-13993000000000</v>
      </c>
      <c r="Q232" s="5">
        <v>-13381000000000</v>
      </c>
      <c r="R232" s="5">
        <v>-13311000000000</v>
      </c>
      <c r="S232" s="5">
        <v>-13223000000000</v>
      </c>
      <c r="T232" s="5">
        <v>-11812000000000</v>
      </c>
      <c r="U232" s="5">
        <v>-10929000000000</v>
      </c>
      <c r="V232" s="5">
        <v>-9008000000000</v>
      </c>
      <c r="W232" s="5">
        <v>-8486000000000</v>
      </c>
      <c r="X232" s="5">
        <v>-9096000000000</v>
      </c>
      <c r="Y232" s="5">
        <v>-10226000000000</v>
      </c>
      <c r="Z232" s="5">
        <v>-11799000000000</v>
      </c>
    </row>
    <row r="233" spans="2:26" ht="15.5" x14ac:dyDescent="0.35">
      <c r="C233" t="s">
        <v>219</v>
      </c>
      <c r="I233" s="5">
        <v>98000000000</v>
      </c>
      <c r="J233" s="5">
        <v>441000000000</v>
      </c>
      <c r="K233" s="5">
        <v>34000000000</v>
      </c>
      <c r="L233" s="5">
        <v>102000000000</v>
      </c>
      <c r="M233" s="5">
        <v>-26000000000</v>
      </c>
      <c r="N233" s="5">
        <v>190000000000</v>
      </c>
      <c r="O233" s="5">
        <v>115000000000</v>
      </c>
      <c r="P233" s="5">
        <v>-17000000000</v>
      </c>
      <c r="Q233" s="5">
        <v>253000000000</v>
      </c>
      <c r="R233" s="5">
        <v>187000000000</v>
      </c>
      <c r="S233" s="5">
        <v>39000000000</v>
      </c>
      <c r="T233" s="5">
        <v>98000000000</v>
      </c>
      <c r="U233" s="5">
        <v>43000000000</v>
      </c>
      <c r="V233" s="5">
        <v>4193000000000</v>
      </c>
      <c r="W233" s="5">
        <v>3985000000000</v>
      </c>
      <c r="X233" s="5">
        <v>2562000000000</v>
      </c>
      <c r="Y233" s="5">
        <v>1810000000000</v>
      </c>
      <c r="Z233" s="5">
        <v>1908000000000</v>
      </c>
    </row>
    <row r="234" spans="2:26" ht="15.5" x14ac:dyDescent="0.35">
      <c r="C234" t="s">
        <v>220</v>
      </c>
      <c r="J234" s="5">
        <v>0</v>
      </c>
      <c r="K234" s="5">
        <v>-17000000000</v>
      </c>
      <c r="L234" s="5">
        <v>-36000000000</v>
      </c>
      <c r="M234" s="5">
        <v>-117000000000</v>
      </c>
      <c r="N234" s="5">
        <v>-81000000000</v>
      </c>
      <c r="O234" s="5">
        <v>-105000000000</v>
      </c>
      <c r="P234" s="5">
        <v>-69000000000</v>
      </c>
      <c r="Q234" s="5">
        <v>-34000000000</v>
      </c>
      <c r="R234" s="5">
        <v>-167000000000</v>
      </c>
      <c r="S234" s="5">
        <v>-89000000000</v>
      </c>
      <c r="T234" s="5">
        <v>-141000000000</v>
      </c>
      <c r="U234" s="5">
        <v>-103000000000</v>
      </c>
      <c r="V234" s="5">
        <v>-129000000000</v>
      </c>
      <c r="W234" s="5">
        <v>-81000000000</v>
      </c>
      <c r="X234" s="5">
        <v>-32000000000</v>
      </c>
      <c r="Z234" s="5">
        <v>-18000000000</v>
      </c>
    </row>
    <row r="235" spans="2:26" ht="15.5" x14ac:dyDescent="0.35">
      <c r="C235" t="s">
        <v>14</v>
      </c>
      <c r="I235" s="5">
        <v>98000000000</v>
      </c>
      <c r="J235" s="5">
        <v>441000000000</v>
      </c>
      <c r="K235" s="5">
        <v>17000000000</v>
      </c>
      <c r="L235" s="5">
        <v>66000000000</v>
      </c>
      <c r="M235" s="5">
        <v>-143000000000</v>
      </c>
      <c r="N235" s="5">
        <v>109000000000</v>
      </c>
      <c r="O235" s="5">
        <v>10000000000</v>
      </c>
      <c r="P235" s="5">
        <v>-85000000000</v>
      </c>
      <c r="Q235" s="5">
        <v>219000000000</v>
      </c>
      <c r="R235" s="5">
        <v>20000000000</v>
      </c>
      <c r="S235" s="5">
        <v>-50000000000</v>
      </c>
      <c r="T235" s="5">
        <v>-43000000000</v>
      </c>
      <c r="U235" s="5">
        <v>-60000000000</v>
      </c>
      <c r="V235" s="5">
        <v>4064000000000</v>
      </c>
      <c r="W235" s="5">
        <v>3905000000000</v>
      </c>
      <c r="X235" s="5">
        <v>2529000000000</v>
      </c>
      <c r="Y235" s="5">
        <v>1810000000000</v>
      </c>
      <c r="Z235" s="5">
        <v>1890000000000</v>
      </c>
    </row>
    <row r="236" spans="2:26" ht="15.5" x14ac:dyDescent="0.35">
      <c r="C236" t="s">
        <v>16</v>
      </c>
      <c r="I236" s="6">
        <v>39.380000000000003</v>
      </c>
      <c r="J236" s="6">
        <v>176.85</v>
      </c>
      <c r="K236" s="5">
        <v>7</v>
      </c>
      <c r="L236" s="6">
        <v>26.51</v>
      </c>
      <c r="M236" s="6">
        <v>-57.23</v>
      </c>
      <c r="N236" s="6">
        <v>43.83</v>
      </c>
      <c r="O236" s="6">
        <v>4.04</v>
      </c>
      <c r="P236" s="6">
        <v>-34.25</v>
      </c>
      <c r="Q236" s="6">
        <v>87.6</v>
      </c>
      <c r="R236" s="6">
        <v>8.11</v>
      </c>
      <c r="S236" s="6">
        <v>-19.88</v>
      </c>
      <c r="T236" s="6">
        <v>-17.2</v>
      </c>
      <c r="U236" s="6">
        <v>-24.16</v>
      </c>
      <c r="V236" s="6">
        <v>1628.35</v>
      </c>
      <c r="W236" s="6">
        <v>1642.7</v>
      </c>
      <c r="X236" s="6">
        <v>1064.2</v>
      </c>
      <c r="Y236" s="6">
        <v>761.35</v>
      </c>
      <c r="Z236" s="6">
        <v>795.17</v>
      </c>
    </row>
    <row r="238" spans="2:26" ht="15.5" x14ac:dyDescent="0.35">
      <c r="B238" t="s">
        <v>221</v>
      </c>
      <c r="C238" t="s">
        <v>222</v>
      </c>
      <c r="D238" s="5">
        <v>-46000000000</v>
      </c>
      <c r="E238" s="5">
        <v>-162000000000</v>
      </c>
      <c r="F238" s="5">
        <v>4000000000</v>
      </c>
      <c r="G238" s="5">
        <v>-135000000000</v>
      </c>
      <c r="H238" s="5">
        <v>-185000000000</v>
      </c>
      <c r="I238" s="5">
        <v>-315000000000</v>
      </c>
      <c r="J238" s="5">
        <v>-769000000000</v>
      </c>
      <c r="K238" s="5">
        <v>171000000000</v>
      </c>
      <c r="L238" s="5">
        <v>183000000000</v>
      </c>
      <c r="M238" s="5">
        <v>24000000000</v>
      </c>
      <c r="N238" s="5">
        <v>-300000000000</v>
      </c>
      <c r="O238" s="5">
        <v>-169000000000</v>
      </c>
      <c r="P238" s="5">
        <v>183000000000</v>
      </c>
      <c r="Q238" s="5">
        <v>-59000000000</v>
      </c>
    </row>
    <row r="239" spans="2:26" ht="15.5" x14ac:dyDescent="0.35">
      <c r="C239" t="s">
        <v>223</v>
      </c>
      <c r="H239" s="5">
        <v>-339000000000</v>
      </c>
      <c r="I239" s="5">
        <v>-315000000000</v>
      </c>
      <c r="J239" s="5">
        <v>-769000000000</v>
      </c>
      <c r="K239" s="5">
        <v>171000000000</v>
      </c>
      <c r="L239" s="5">
        <v>183000000000</v>
      </c>
      <c r="M239" s="5">
        <v>24000000000</v>
      </c>
      <c r="N239" s="5">
        <v>-300000000000</v>
      </c>
      <c r="O239" s="5">
        <v>-169000000000</v>
      </c>
      <c r="P239" s="5">
        <v>183000000000</v>
      </c>
      <c r="Q239" s="5">
        <v>-59000000000</v>
      </c>
    </row>
    <row r="240" spans="2:26" ht="15.5" x14ac:dyDescent="0.35">
      <c r="C240" t="s">
        <v>43</v>
      </c>
      <c r="D240" s="6">
        <v>-19.95</v>
      </c>
      <c r="E240" s="6">
        <v>-70.22</v>
      </c>
      <c r="F240" s="6">
        <v>1.53</v>
      </c>
      <c r="G240" s="6">
        <v>-58.21</v>
      </c>
      <c r="H240" s="6">
        <v>-79.8</v>
      </c>
      <c r="I240" s="6">
        <v>-136.31</v>
      </c>
      <c r="J240" s="6">
        <v>-332.34</v>
      </c>
      <c r="K240" s="6">
        <v>73.95</v>
      </c>
      <c r="L240" s="6">
        <v>79.19</v>
      </c>
      <c r="M240" s="6">
        <v>10.43</v>
      </c>
      <c r="N240" s="6">
        <v>-129.5</v>
      </c>
      <c r="O240" s="6">
        <v>-72.87</v>
      </c>
      <c r="P240" s="6">
        <v>79.05</v>
      </c>
      <c r="Q240" s="6">
        <v>-25.51</v>
      </c>
    </row>
    <row r="241" spans="3:17" ht="15.5" x14ac:dyDescent="0.35">
      <c r="C241" t="s">
        <v>226</v>
      </c>
      <c r="H241" s="6">
        <v>-146.54</v>
      </c>
      <c r="I241" s="6">
        <v>-136.31</v>
      </c>
      <c r="J241" s="6">
        <v>-332.34</v>
      </c>
      <c r="K241" s="6">
        <v>73.95</v>
      </c>
      <c r="L241" s="6">
        <v>79.19</v>
      </c>
      <c r="M241" s="6">
        <v>10.43</v>
      </c>
      <c r="N241" s="6">
        <v>-129.5</v>
      </c>
      <c r="O241" s="6">
        <v>-72.87</v>
      </c>
      <c r="P241" s="6">
        <v>79.05</v>
      </c>
      <c r="Q241" s="6">
        <v>-25.51</v>
      </c>
    </row>
    <row r="242" spans="3:17" ht="15.5" x14ac:dyDescent="0.35">
      <c r="C242" t="s">
        <v>229</v>
      </c>
      <c r="D242" s="5">
        <v>173000000000</v>
      </c>
      <c r="E242" s="5">
        <v>181000000000</v>
      </c>
      <c r="F242" s="5">
        <v>190000000000</v>
      </c>
      <c r="G242" s="5">
        <v>183000000000</v>
      </c>
      <c r="H242" s="5">
        <v>693000000000</v>
      </c>
      <c r="I242" s="5">
        <v>743000000000</v>
      </c>
      <c r="J242" s="5">
        <v>3043000000000</v>
      </c>
      <c r="K242" s="5">
        <v>4442000000000</v>
      </c>
      <c r="L242" s="5">
        <v>5905000000000</v>
      </c>
      <c r="M242" s="5">
        <v>5338000000000</v>
      </c>
      <c r="N242" s="5">
        <v>3804000000000</v>
      </c>
      <c r="O242" s="5">
        <v>5666000000000</v>
      </c>
      <c r="P242" s="5">
        <v>6828000000000</v>
      </c>
      <c r="Q242" s="5">
        <v>5351000000000</v>
      </c>
    </row>
    <row r="243" spans="3:17" ht="15.5" x14ac:dyDescent="0.35">
      <c r="C243" t="s">
        <v>230</v>
      </c>
      <c r="H243" s="5">
        <v>728000000000</v>
      </c>
      <c r="I243" s="5">
        <v>743000000000</v>
      </c>
      <c r="J243" s="5">
        <v>3043000000000</v>
      </c>
      <c r="K243" s="5">
        <v>4442000000000</v>
      </c>
      <c r="L243" s="5">
        <v>5905000000000</v>
      </c>
      <c r="M243" s="5">
        <v>5338000000000</v>
      </c>
      <c r="N243" s="5">
        <v>3804000000000</v>
      </c>
      <c r="O243" s="5">
        <v>5666000000000</v>
      </c>
      <c r="P243" s="5">
        <v>6828000000000</v>
      </c>
      <c r="Q243" s="5">
        <v>5351000000000</v>
      </c>
    </row>
    <row r="244" spans="3:17" ht="15.5" x14ac:dyDescent="0.35">
      <c r="C244" t="s">
        <v>234</v>
      </c>
      <c r="I244" s="6">
        <v>-0.4</v>
      </c>
    </row>
    <row r="245" spans="3:17" ht="15.5" x14ac:dyDescent="0.35">
      <c r="C245" t="s">
        <v>235</v>
      </c>
      <c r="I245" s="6">
        <v>-0.22</v>
      </c>
    </row>
    <row r="246" spans="3:17" ht="15.5" x14ac:dyDescent="0.35">
      <c r="C246" t="s">
        <v>236</v>
      </c>
      <c r="I246" s="6">
        <v>7.42</v>
      </c>
    </row>
    <row r="247" spans="3:17" ht="15.5" x14ac:dyDescent="0.35">
      <c r="C247" t="s">
        <v>237</v>
      </c>
      <c r="I247" s="6">
        <v>-4.5794999999999995</v>
      </c>
    </row>
    <row r="248" spans="3:17" ht="15.5" x14ac:dyDescent="0.35">
      <c r="C248" t="s">
        <v>238</v>
      </c>
      <c r="I248" s="6">
        <v>0.1</v>
      </c>
    </row>
    <row r="249" spans="3:17" ht="15.5" x14ac:dyDescent="0.35">
      <c r="C249" t="s">
        <v>240</v>
      </c>
      <c r="I249" s="6">
        <v>0.94</v>
      </c>
    </row>
    <row r="250" spans="3:17" ht="15.5" x14ac:dyDescent="0.35">
      <c r="C250" t="s">
        <v>241</v>
      </c>
      <c r="I250" s="6">
        <v>0.94</v>
      </c>
    </row>
    <row r="251" spans="3:17" ht="15.5" x14ac:dyDescent="0.35">
      <c r="C251" t="s">
        <v>242</v>
      </c>
      <c r="I251" s="6">
        <v>-51.27</v>
      </c>
    </row>
    <row r="252" spans="3:17" ht="15.5" x14ac:dyDescent="0.35">
      <c r="C252" t="s">
        <v>243</v>
      </c>
      <c r="I252" s="6">
        <v>-64.73</v>
      </c>
    </row>
    <row r="253" spans="3:17" ht="15.5" x14ac:dyDescent="0.35">
      <c r="C253" t="s">
        <v>245</v>
      </c>
      <c r="I253" s="6">
        <v>-0.01</v>
      </c>
    </row>
    <row r="254" spans="3:17" ht="15.5" x14ac:dyDescent="0.35">
      <c r="C254" t="s">
        <v>246</v>
      </c>
      <c r="I254" s="6">
        <v>-146.54</v>
      </c>
    </row>
    <row r="255" spans="3:17" ht="15.5" x14ac:dyDescent="0.35">
      <c r="C255" t="s">
        <v>247</v>
      </c>
      <c r="I255" s="6">
        <v>-79.8</v>
      </c>
    </row>
    <row r="256" spans="3:17" ht="15.5" x14ac:dyDescent="0.35">
      <c r="C256" t="s">
        <v>248</v>
      </c>
      <c r="I256" s="6">
        <v>314.52999999999997</v>
      </c>
    </row>
    <row r="257" spans="3:9" ht="15.5" x14ac:dyDescent="0.35">
      <c r="C257" t="s">
        <v>249</v>
      </c>
      <c r="D257" s="6">
        <v>22.42</v>
      </c>
    </row>
    <row r="258" spans="3:9" ht="15.5" x14ac:dyDescent="0.35">
      <c r="C258" t="s">
        <v>250</v>
      </c>
      <c r="I258" s="6">
        <v>-7532.35</v>
      </c>
    </row>
    <row r="259" spans="3:9" ht="15.5" x14ac:dyDescent="0.35">
      <c r="C259" t="s">
        <v>251</v>
      </c>
      <c r="I259" s="6">
        <v>33.86</v>
      </c>
    </row>
    <row r="260" spans="3:9" ht="15.5" x14ac:dyDescent="0.35">
      <c r="C260" t="s">
        <v>252</v>
      </c>
      <c r="D260" s="6">
        <v>0.02</v>
      </c>
    </row>
    <row r="261" spans="3:9" ht="15.5" x14ac:dyDescent="0.35">
      <c r="C261" t="s">
        <v>253</v>
      </c>
      <c r="D261" s="6">
        <v>0.01</v>
      </c>
    </row>
    <row r="262" spans="3:9" ht="15.5" x14ac:dyDescent="0.35">
      <c r="C262" t="s">
        <v>254</v>
      </c>
      <c r="D262" s="6">
        <v>-1.02</v>
      </c>
    </row>
    <row r="263" spans="3:9" ht="15.5" x14ac:dyDescent="0.35">
      <c r="C263" t="s">
        <v>255</v>
      </c>
      <c r="D263" s="6">
        <v>-0.06</v>
      </c>
    </row>
    <row r="264" spans="3:9" ht="15.5" x14ac:dyDescent="0.35">
      <c r="C264" t="s">
        <v>256</v>
      </c>
      <c r="D264" s="6">
        <v>-1.08</v>
      </c>
    </row>
    <row r="265" spans="3:9" ht="15.5" x14ac:dyDescent="0.35">
      <c r="C265" t="s">
        <v>257</v>
      </c>
      <c r="D265" s="6">
        <v>13.38</v>
      </c>
    </row>
    <row r="266" spans="3:9" ht="15.5" x14ac:dyDescent="0.35">
      <c r="C266" t="s">
        <v>258</v>
      </c>
      <c r="D266" s="6">
        <v>-0.08</v>
      </c>
    </row>
    <row r="267" spans="3:9" ht="15.5" x14ac:dyDescent="0.35">
      <c r="C267" t="s">
        <v>259</v>
      </c>
      <c r="I267" s="6">
        <v>-840.89</v>
      </c>
    </row>
    <row r="268" spans="3:9" ht="15.5" x14ac:dyDescent="0.35">
      <c r="C268" t="s">
        <v>12</v>
      </c>
      <c r="D268" s="5">
        <v>-9000000000</v>
      </c>
    </row>
    <row r="269" spans="3:9" ht="15.5" x14ac:dyDescent="0.35">
      <c r="C269" t="s">
        <v>260</v>
      </c>
      <c r="I269" s="6">
        <v>-184.33</v>
      </c>
    </row>
    <row r="270" spans="3:9" ht="15.5" x14ac:dyDescent="0.35">
      <c r="C270" t="s">
        <v>261</v>
      </c>
      <c r="I270" s="6">
        <v>-0.25609999999999999</v>
      </c>
    </row>
    <row r="271" spans="3:9" ht="15.5" x14ac:dyDescent="0.35">
      <c r="C271" t="s">
        <v>262</v>
      </c>
      <c r="I271" s="6">
        <v>1.95E-2</v>
      </c>
    </row>
    <row r="272" spans="3:9" ht="15.5" x14ac:dyDescent="0.35">
      <c r="C272" t="s">
        <v>263</v>
      </c>
      <c r="I272" s="6">
        <v>2.1299999999999999E-2</v>
      </c>
    </row>
    <row r="273" spans="3:9" ht="15.5" x14ac:dyDescent="0.35">
      <c r="C273" t="s">
        <v>264</v>
      </c>
      <c r="I273" s="6">
        <v>-1.1741999999999999</v>
      </c>
    </row>
    <row r="274" spans="3:9" ht="15.5" x14ac:dyDescent="0.35">
      <c r="C274" t="s">
        <v>265</v>
      </c>
      <c r="D274" s="6">
        <v>33.770000000000003</v>
      </c>
    </row>
    <row r="275" spans="3:9" ht="15.5" x14ac:dyDescent="0.35">
      <c r="C275" t="s">
        <v>266</v>
      </c>
      <c r="D275" s="6">
        <v>67.22</v>
      </c>
    </row>
    <row r="276" spans="3:9" ht="15.5" x14ac:dyDescent="0.35">
      <c r="C276" t="s">
        <v>340</v>
      </c>
      <c r="D276" s="6">
        <v>68.31</v>
      </c>
    </row>
    <row r="277" spans="3:9" ht="15.5" x14ac:dyDescent="0.35">
      <c r="C277" t="s">
        <v>267</v>
      </c>
      <c r="D277" s="6">
        <v>32.68</v>
      </c>
    </row>
    <row r="278" spans="3:9" ht="15.5" x14ac:dyDescent="0.35">
      <c r="C278" t="s">
        <v>268</v>
      </c>
      <c r="D278" s="6">
        <v>2.69</v>
      </c>
    </row>
    <row r="279" spans="3:9" ht="15.5" x14ac:dyDescent="0.35">
      <c r="C279" t="s">
        <v>269</v>
      </c>
      <c r="I279" s="6">
        <v>0.53</v>
      </c>
    </row>
    <row r="280" spans="3:9" ht="15.5" x14ac:dyDescent="0.35">
      <c r="C280" t="s">
        <v>270</v>
      </c>
      <c r="I280" s="6">
        <v>7.86</v>
      </c>
    </row>
    <row r="281" spans="3:9" ht="15.5" x14ac:dyDescent="0.35">
      <c r="C281" t="s">
        <v>39</v>
      </c>
      <c r="I281" s="5">
        <v>74000000000</v>
      </c>
    </row>
    <row r="282" spans="3:9" ht="15.5" x14ac:dyDescent="0.35">
      <c r="C282" t="s">
        <v>271</v>
      </c>
      <c r="I282" s="5">
        <v>17727000000000</v>
      </c>
    </row>
    <row r="283" spans="3:9" ht="15.5" x14ac:dyDescent="0.35">
      <c r="C283" t="s">
        <v>272</v>
      </c>
      <c r="I283" s="5">
        <v>2310000000</v>
      </c>
    </row>
    <row r="284" spans="3:9" ht="15.5" x14ac:dyDescent="0.35">
      <c r="C284" t="s">
        <v>273</v>
      </c>
      <c r="I284" s="6">
        <v>0.28489999999999999</v>
      </c>
    </row>
    <row r="285" spans="3:9" ht="15.5" x14ac:dyDescent="0.35">
      <c r="C285" t="s">
        <v>274</v>
      </c>
      <c r="D285" s="6">
        <v>3.3500000000000002E-2</v>
      </c>
    </row>
    <row r="286" spans="3:9" ht="15.5" x14ac:dyDescent="0.35">
      <c r="C286" t="s">
        <v>275</v>
      </c>
      <c r="D286" s="6">
        <v>-0.10630000000000001</v>
      </c>
    </row>
    <row r="287" spans="3:9" ht="15.5" x14ac:dyDescent="0.35">
      <c r="C287" t="s">
        <v>276</v>
      </c>
      <c r="D287" s="6">
        <v>-0.26619999999999999</v>
      </c>
    </row>
    <row r="288" spans="3:9" ht="15.5" x14ac:dyDescent="0.35">
      <c r="C288" t="s">
        <v>277</v>
      </c>
      <c r="D288" s="6">
        <v>-8.3800000000000013E-2</v>
      </c>
    </row>
    <row r="289" spans="3:9" ht="15.5" x14ac:dyDescent="0.35">
      <c r="C289" t="s">
        <v>278</v>
      </c>
      <c r="D289" s="6">
        <v>-0.51249999999999996</v>
      </c>
    </row>
    <row r="290" spans="3:9" ht="15.5" x14ac:dyDescent="0.35">
      <c r="C290" t="s">
        <v>279</v>
      </c>
      <c r="D290" s="6">
        <v>-0.94830000000000003</v>
      </c>
    </row>
    <row r="291" spans="3:9" ht="15.5" x14ac:dyDescent="0.35">
      <c r="C291" t="s">
        <v>286</v>
      </c>
      <c r="I291" s="5">
        <v>4</v>
      </c>
    </row>
    <row r="292" spans="3:9" ht="15.5" x14ac:dyDescent="0.35">
      <c r="C292" t="s">
        <v>287</v>
      </c>
      <c r="I292" s="6">
        <v>0.79</v>
      </c>
    </row>
    <row r="293" spans="3:9" ht="15.5" x14ac:dyDescent="0.35">
      <c r="C293" t="s">
        <v>288</v>
      </c>
      <c r="I293" s="6">
        <v>0.06</v>
      </c>
    </row>
    <row r="294" spans="3:9" ht="15.5" x14ac:dyDescent="0.35">
      <c r="C294" t="s">
        <v>289</v>
      </c>
      <c r="I294" s="5">
        <v>1</v>
      </c>
    </row>
    <row r="295" spans="3:9" ht="15.5" x14ac:dyDescent="0.35">
      <c r="C295" t="s">
        <v>553</v>
      </c>
      <c r="I295" s="6">
        <v>0.01</v>
      </c>
    </row>
    <row r="296" spans="3:9" ht="15.5" x14ac:dyDescent="0.35">
      <c r="C296" t="s">
        <v>290</v>
      </c>
      <c r="I296" s="6">
        <v>0.97</v>
      </c>
    </row>
    <row r="297" spans="3:9" ht="15.5" x14ac:dyDescent="0.35">
      <c r="C297" t="s">
        <v>291</v>
      </c>
      <c r="I297" s="5">
        <v>0</v>
      </c>
    </row>
    <row r="298" spans="3:9" ht="15.5" x14ac:dyDescent="0.35">
      <c r="C298" t="s">
        <v>292</v>
      </c>
      <c r="I298" s="6">
        <v>0.49</v>
      </c>
    </row>
    <row r="299" spans="3:9" ht="15.5" x14ac:dyDescent="0.35">
      <c r="C299" t="s">
        <v>293</v>
      </c>
      <c r="I299" s="5">
        <v>728000000000</v>
      </c>
    </row>
    <row r="300" spans="3:9" ht="15.5" x14ac:dyDescent="0.35">
      <c r="C300" t="s">
        <v>294</v>
      </c>
      <c r="I300" s="5">
        <v>-259000000000</v>
      </c>
    </row>
    <row r="301" spans="3:9" ht="15.5" x14ac:dyDescent="0.35">
      <c r="C301" t="s">
        <v>295</v>
      </c>
      <c r="I301" s="5">
        <v>-272000000000</v>
      </c>
    </row>
    <row r="302" spans="3:9" ht="15.5" x14ac:dyDescent="0.35">
      <c r="C302" t="s">
        <v>296</v>
      </c>
      <c r="I302" s="5">
        <v>-339000000000</v>
      </c>
    </row>
    <row r="303" spans="3:9" ht="15.5" x14ac:dyDescent="0.35">
      <c r="C303" t="s">
        <v>297</v>
      </c>
      <c r="D303" s="5">
        <v>52000000000</v>
      </c>
    </row>
    <row r="304" spans="3:9" ht="15.5" x14ac:dyDescent="0.35">
      <c r="C304" t="s">
        <v>298</v>
      </c>
      <c r="D304" s="5">
        <v>1324000000000</v>
      </c>
    </row>
    <row r="305" spans="3:9" ht="15.5" x14ac:dyDescent="0.35">
      <c r="C305" t="s">
        <v>299</v>
      </c>
      <c r="D305" s="5">
        <v>18747000000000</v>
      </c>
    </row>
    <row r="306" spans="3:9" ht="15.5" x14ac:dyDescent="0.35">
      <c r="C306" t="s">
        <v>206</v>
      </c>
      <c r="D306" s="5">
        <v>-17341000000000</v>
      </c>
    </row>
    <row r="307" spans="3:9" ht="15.5" x14ac:dyDescent="0.35">
      <c r="C307" t="s">
        <v>205</v>
      </c>
      <c r="I307" s="5">
        <v>-17423000000000</v>
      </c>
    </row>
    <row r="308" spans="3:9" ht="15.5" x14ac:dyDescent="0.35">
      <c r="C308" t="s">
        <v>204</v>
      </c>
      <c r="D308" s="5">
        <v>975000000000</v>
      </c>
    </row>
    <row r="309" spans="3:9" ht="15.5" x14ac:dyDescent="0.35">
      <c r="C309" t="s">
        <v>203</v>
      </c>
      <c r="D309" s="5">
        <v>16730000000000</v>
      </c>
    </row>
    <row r="310" spans="3:9" ht="15.5" x14ac:dyDescent="0.35">
      <c r="C310" t="s">
        <v>23</v>
      </c>
      <c r="D310" s="5">
        <v>17705000000000</v>
      </c>
    </row>
    <row r="311" spans="3:9" ht="15.5" x14ac:dyDescent="0.35">
      <c r="C311" t="s">
        <v>20</v>
      </c>
      <c r="D311" s="5">
        <v>17653000000000</v>
      </c>
    </row>
    <row r="312" spans="3:9" ht="15.5" x14ac:dyDescent="0.35">
      <c r="C312" t="s">
        <v>300</v>
      </c>
      <c r="I312" s="5">
        <v>-17423000000000</v>
      </c>
    </row>
    <row r="313" spans="3:9" ht="15.5" x14ac:dyDescent="0.35">
      <c r="C313" t="s">
        <v>301</v>
      </c>
      <c r="I313" s="5">
        <v>78000000000</v>
      </c>
    </row>
    <row r="314" spans="3:9" ht="15.5" x14ac:dyDescent="0.35">
      <c r="C314" t="s">
        <v>302</v>
      </c>
      <c r="I314" s="5">
        <v>0</v>
      </c>
    </row>
    <row r="315" spans="3:9" ht="15.5" x14ac:dyDescent="0.35">
      <c r="C315" t="s">
        <v>303</v>
      </c>
      <c r="I315" s="5">
        <v>-91000000000</v>
      </c>
    </row>
    <row r="316" spans="3:9" ht="15.5" x14ac:dyDescent="0.35">
      <c r="C316" t="s">
        <v>305</v>
      </c>
      <c r="I316" s="5">
        <v>78000000000</v>
      </c>
    </row>
  </sheetData>
  <pageMargins left="0.7" right="0.7" top="0.75" bottom="0.75" header="0.3" footer="0.3"/>
  <ignoredErrors>
    <ignoredError sqref="A1:Z317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1496</v>
      </c>
      <c r="D1" t="s">
        <v>1</v>
      </c>
      <c r="H1" t="s">
        <v>2</v>
      </c>
      <c r="I1" s="1">
        <v>44560</v>
      </c>
      <c r="J1" s="1">
        <v>44195</v>
      </c>
      <c r="K1" s="1">
        <v>43829</v>
      </c>
      <c r="L1" s="1">
        <v>43462</v>
      </c>
      <c r="M1" s="1">
        <v>43098</v>
      </c>
      <c r="N1" s="1">
        <v>42734</v>
      </c>
      <c r="O1" s="1">
        <v>42368</v>
      </c>
      <c r="P1" s="1">
        <v>42003</v>
      </c>
      <c r="Q1" s="1">
        <v>41638</v>
      </c>
    </row>
    <row r="2" spans="1:17" ht="15.5" x14ac:dyDescent="0.35">
      <c r="C2" t="s">
        <v>1497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Q2" ca="1" si="0">IFERROR(_xlfn.STOCKHISTORY("XIDX:" &amp; $C$1, I1, , 0, 0, 1), "Libur")</f>
        <v>Libur</v>
      </c>
      <c r="J2" s="2" t="str">
        <f t="shared" ca="1" si="0"/>
        <v>Libur</v>
      </c>
      <c r="K2" s="2" vm="135">
        <f t="shared" ca="1" si="0"/>
        <v>156</v>
      </c>
      <c r="L2" s="2" vm="254">
        <f t="shared" ca="1" si="0"/>
        <v>5075</v>
      </c>
      <c r="M2" s="2" vm="255">
        <f t="shared" ca="1" si="0"/>
        <v>4050</v>
      </c>
      <c r="N2" s="2" vm="256">
        <f t="shared" ca="1" si="0"/>
        <v>1788.1297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H3" s="1">
        <f>IFERROR(INDEX(D3:G3,COUNT(D3:G3)),"")</f>
        <v>46111</v>
      </c>
    </row>
    <row r="4" spans="1:17" ht="15.5" x14ac:dyDescent="0.35">
      <c r="B4" t="s">
        <v>4</v>
      </c>
      <c r="C4" t="s">
        <v>5</v>
      </c>
      <c r="D4" s="2">
        <f>IFERROR(INDEX(D51:D500,MATCH($C$4,$C$51:$C$500,0)),"")</f>
        <v>-156964204</v>
      </c>
      <c r="H4" s="2">
        <f>IFERROR(SUM(D4:G4)*(4/MAX(1,COUNT(D4:G4))),"")</f>
        <v>-627856816</v>
      </c>
      <c r="I4" s="2">
        <f t="shared" ref="I4:Q4" si="1">IFERROR(INDEX(I51:I500,MATCH($C$4,$C$51:$C$500,0)),"")</f>
        <v>-58195374930</v>
      </c>
      <c r="J4" s="2">
        <f t="shared" si="1"/>
        <v>34354878512</v>
      </c>
      <c r="K4" s="2">
        <f t="shared" si="1"/>
        <v>-309993361316</v>
      </c>
      <c r="L4" s="2">
        <f t="shared" si="1"/>
        <v>298410987</v>
      </c>
      <c r="M4" s="2">
        <f t="shared" si="1"/>
        <v>214025744461</v>
      </c>
      <c r="N4" s="2">
        <f t="shared" si="1"/>
        <v>-13422951126</v>
      </c>
      <c r="O4" s="2">
        <f t="shared" si="1"/>
        <v>6846109558</v>
      </c>
      <c r="P4" s="2">
        <f t="shared" si="1"/>
        <v>18023429191</v>
      </c>
      <c r="Q4" s="2">
        <f t="shared" si="1"/>
        <v>7109103458</v>
      </c>
    </row>
    <row r="5" spans="1:17" ht="15.5" x14ac:dyDescent="0.35">
      <c r="B5" t="s">
        <v>6</v>
      </c>
      <c r="C5" t="s">
        <v>7</v>
      </c>
      <c r="D5" s="2">
        <f>IFERROR(INDEX(D51:D500,MATCH($C$5,$C$51:$C$500,0)),"")</f>
        <v>7184703185</v>
      </c>
      <c r="H5" s="2">
        <f>IFERROR(SUM(D5:G5)*(4/MAX(1,COUNT(D5:G5))),"")</f>
        <v>28738812740</v>
      </c>
      <c r="I5" s="2">
        <f t="shared" ref="I5:Q5" si="2">IFERROR(INDEX(I51:I500,MATCH($C$5,$C$51:$C$500,0)),"")</f>
        <v>-141528843661</v>
      </c>
      <c r="J5" s="2">
        <f t="shared" si="2"/>
        <v>-73247469262</v>
      </c>
      <c r="K5" s="2">
        <f t="shared" si="2"/>
        <v>-405764716187</v>
      </c>
      <c r="L5" s="2">
        <f t="shared" si="2"/>
        <v>-52609525860</v>
      </c>
      <c r="M5" s="2">
        <f t="shared" si="2"/>
        <v>224563845321</v>
      </c>
      <c r="N5" s="2">
        <f t="shared" si="2"/>
        <v>8589429804</v>
      </c>
      <c r="O5" s="2">
        <f t="shared" si="2"/>
        <v>8533712430</v>
      </c>
      <c r="P5" s="2">
        <f t="shared" si="2"/>
        <v>19101987487</v>
      </c>
      <c r="Q5" s="2">
        <f t="shared" si="2"/>
        <v>2434383320</v>
      </c>
    </row>
    <row r="6" spans="1:17" ht="15.5" x14ac:dyDescent="0.35">
      <c r="B6" t="s">
        <v>8</v>
      </c>
      <c r="C6" t="s">
        <v>9</v>
      </c>
      <c r="D6" s="2">
        <f>IFERROR(INDEX(D51:D500,MATCH($C$6,$C$51:$C$500,0)),"")</f>
        <v>424021148587</v>
      </c>
      <c r="H6" s="2">
        <f>IFERROR(INDEX(D6:G6,COUNT(D6:G6)),"")</f>
        <v>424021148587</v>
      </c>
      <c r="I6" s="2">
        <f t="shared" ref="I6:Q6" si="3">IFERROR(INDEX(I51:I500,MATCH($C$6,$C$51:$C$500,0)),"")</f>
        <v>407512536429</v>
      </c>
      <c r="J6" s="2">
        <f t="shared" si="3"/>
        <v>479290603728</v>
      </c>
      <c r="K6" s="2">
        <f t="shared" si="3"/>
        <v>560856621702</v>
      </c>
      <c r="L6" s="2">
        <f t="shared" si="3"/>
        <v>949823701619</v>
      </c>
      <c r="M6" s="2">
        <f t="shared" si="3"/>
        <v>875696357140</v>
      </c>
      <c r="N6" s="2">
        <f t="shared" si="3"/>
        <v>545401550265</v>
      </c>
      <c r="O6" s="2">
        <f t="shared" si="3"/>
        <v>147310633345</v>
      </c>
      <c r="P6" s="2">
        <f t="shared" si="3"/>
        <v>141571843006</v>
      </c>
      <c r="Q6" s="2">
        <f t="shared" si="3"/>
        <v>123213526800</v>
      </c>
    </row>
    <row r="7" spans="1:17" ht="15.5" x14ac:dyDescent="0.35">
      <c r="B7" t="s">
        <v>10</v>
      </c>
      <c r="C7" t="s">
        <v>11</v>
      </c>
      <c r="D7" s="3">
        <f>IFERROR(INDEX(D51:D500,MATCH($C$7,$C$51:$C$500,0))/1000000000,"")</f>
        <v>2.34</v>
      </c>
      <c r="H7" s="3">
        <f>IFERROR(INDEX(D7:G7,COUNT(D7:G7)),"")</f>
        <v>2.34</v>
      </c>
      <c r="I7" s="3">
        <f t="shared" ref="I7:Q7" si="4">IFERROR(INDEX(I51:I500,MATCH($C$7,$C$51:$C$500,0))/1000000000,"")</f>
        <v>2.34</v>
      </c>
      <c r="J7" s="3">
        <f t="shared" si="4"/>
        <v>2.34</v>
      </c>
      <c r="K7" s="3">
        <f t="shared" si="4"/>
        <v>2.34</v>
      </c>
      <c r="L7" s="3">
        <f t="shared" si="4"/>
        <v>2.25</v>
      </c>
      <c r="M7" s="3">
        <f t="shared" si="4"/>
        <v>2.25</v>
      </c>
      <c r="N7" s="3">
        <f t="shared" si="4"/>
        <v>1.8</v>
      </c>
      <c r="O7" s="3">
        <f t="shared" si="4"/>
        <v>0.22</v>
      </c>
      <c r="P7" s="3">
        <f t="shared" si="4"/>
        <v>0.22</v>
      </c>
      <c r="Q7" s="3">
        <f t="shared" si="4"/>
        <v>0.22</v>
      </c>
    </row>
    <row r="8" spans="1:1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-11000000000</v>
      </c>
      <c r="H8" s="2">
        <f>IFERROR(INDEX(D8:G8,COUNT(D8:G8)),"")</f>
        <v>-11000000000</v>
      </c>
      <c r="I8" s="2">
        <f t="shared" ref="I8:Q8" si="5">IFERROR(INDEX(I51:I500,MATCH($C$8,$C$51:$C$500,0)),"")</f>
        <v>16000000000</v>
      </c>
      <c r="J8" s="2">
        <f t="shared" si="5"/>
        <v>-28000000000</v>
      </c>
      <c r="K8" s="2">
        <f t="shared" si="5"/>
        <v>6000000000</v>
      </c>
      <c r="L8" s="2">
        <f t="shared" si="5"/>
        <v>-155000000000</v>
      </c>
      <c r="M8" s="2">
        <f t="shared" si="5"/>
        <v>90000000000</v>
      </c>
      <c r="N8" s="2">
        <f t="shared" si="5"/>
        <v>-29000000000</v>
      </c>
      <c r="O8" s="2">
        <f t="shared" si="5"/>
        <v>-2000000000</v>
      </c>
      <c r="P8" s="2">
        <f t="shared" si="5"/>
        <v>4000000000</v>
      </c>
      <c r="Q8" s="2">
        <f t="shared" si="5"/>
        <v>-1000000000</v>
      </c>
    </row>
    <row r="9" spans="1:17" ht="15.5" x14ac:dyDescent="0.35">
      <c r="A9" t="s">
        <v>15</v>
      </c>
      <c r="C9" t="s">
        <v>16</v>
      </c>
      <c r="D9" s="3">
        <f>IFERROR(INDEX(D51:D500,MATCH("Free cash flow per share (Quarter)",$C$51:$C$500,0)),"")</f>
        <v>-4.7300000000000004</v>
      </c>
      <c r="H9" s="3">
        <f>IFERROR(INDEX(D9:G9,COUNT(D9:G9)),"")</f>
        <v>-4.7300000000000004</v>
      </c>
      <c r="I9" s="3">
        <f t="shared" ref="I9:Q9" si="6">IFERROR(INDEX(I51:I500,MATCH($C$9,$C$51:$C$500,0)),"")</f>
        <v>6.76</v>
      </c>
      <c r="J9" s="3">
        <f t="shared" si="6"/>
        <v>-12.16</v>
      </c>
      <c r="K9" s="3">
        <f t="shared" si="6"/>
        <v>2.5299999999999998</v>
      </c>
      <c r="L9" s="3">
        <f t="shared" si="6"/>
        <v>-68.75</v>
      </c>
      <c r="M9" s="3">
        <f t="shared" si="6"/>
        <v>39.79</v>
      </c>
      <c r="N9" s="3">
        <f t="shared" si="6"/>
        <v>-16.3</v>
      </c>
      <c r="O9" s="3">
        <f t="shared" si="6"/>
        <v>-9.9600000000000009</v>
      </c>
      <c r="P9" s="3">
        <f t="shared" si="6"/>
        <v>17.28</v>
      </c>
      <c r="Q9" s="3">
        <f t="shared" si="6"/>
        <v>-5.99</v>
      </c>
    </row>
    <row r="10" spans="1:17" ht="15.5" x14ac:dyDescent="0.35">
      <c r="C10" t="s">
        <v>17</v>
      </c>
      <c r="D10" s="3" t="str">
        <f ca="1">IFERROR(IF(D9=0,"",D2/D9),"")</f>
        <v/>
      </c>
      <c r="I10" s="3" t="str">
        <f t="shared" ref="I10:Q10" ca="1" si="7">IFERROR(IF(I9=0,"",I2/I9),"")</f>
        <v/>
      </c>
      <c r="J10" s="3" t="str">
        <f t="shared" ca="1" si="7"/>
        <v/>
      </c>
      <c r="K10" s="3">
        <f t="shared" ca="1" si="7"/>
        <v>61.660079051383406</v>
      </c>
      <c r="L10" s="3">
        <f t="shared" ca="1" si="7"/>
        <v>-73.818181818181813</v>
      </c>
      <c r="M10" s="3">
        <f t="shared" ca="1" si="7"/>
        <v>101.78436793164111</v>
      </c>
      <c r="N10" s="3">
        <f t="shared" ca="1" si="7"/>
        <v>-109.70120858895704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18</v>
      </c>
      <c r="C11" t="s">
        <v>19</v>
      </c>
      <c r="D11" s="2">
        <f>IFERROR(INDEX(D51:D500,MATCH($C$11,$C$51:$C$500,0)),"")</f>
        <v>40129233377</v>
      </c>
      <c r="H11" s="2">
        <f>IFERROR(INDEX(D11:G11,COUNT(D11:G11)),"")</f>
        <v>40129233377</v>
      </c>
      <c r="I11" s="2">
        <f t="shared" ref="I11:Q11" si="8">IFERROR(INDEX(I51:I500,MATCH($C$11,$C$51:$C$500,0)),"")</f>
        <v>96638740893</v>
      </c>
      <c r="J11" s="2">
        <f t="shared" si="8"/>
        <v>21320299746</v>
      </c>
      <c r="K11" s="2">
        <f t="shared" si="8"/>
        <v>23919934207</v>
      </c>
      <c r="L11" s="2">
        <f t="shared" si="8"/>
        <v>45509380257</v>
      </c>
      <c r="M11" s="2">
        <f t="shared" si="8"/>
        <v>74813781448</v>
      </c>
      <c r="N11" s="2">
        <f t="shared" si="8"/>
        <v>186809973191</v>
      </c>
      <c r="O11" s="2">
        <f t="shared" si="8"/>
        <v>2068524730</v>
      </c>
      <c r="P11" s="2">
        <f t="shared" si="8"/>
        <v>20386020474</v>
      </c>
      <c r="Q11" s="2">
        <f t="shared" si="8"/>
        <v>13430885065</v>
      </c>
    </row>
    <row r="12" spans="1:1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26</v>
      </c>
      <c r="D14" s="2">
        <f>IFERROR(INDEX(D51:D500,MATCH($C$14,$C$51:$C$500,0)),"")</f>
        <v>-136818814</v>
      </c>
      <c r="H14" s="2">
        <f>IFERROR(SUM(D14:G14)*(4/MAX(1,COUNT(D14:G14))),"")</f>
        <v>-547275256</v>
      </c>
      <c r="I14" s="2">
        <f t="shared" ref="I14:Q14" si="11">IFERROR(INDEX(I51:I500,MATCH($C$14,$C$51:$C$500,0)),"")</f>
        <v>-171646059</v>
      </c>
      <c r="J14" s="2">
        <f t="shared" si="11"/>
        <v>-1643315489</v>
      </c>
      <c r="K14" s="2">
        <f t="shared" si="11"/>
        <v>-6667328795</v>
      </c>
      <c r="L14" s="2">
        <f t="shared" si="11"/>
        <v>-4822029400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7717542990</v>
      </c>
      <c r="J15" s="2">
        <f t="shared" si="12"/>
        <v>9418871788</v>
      </c>
      <c r="K15" s="2">
        <f t="shared" si="12"/>
        <v>1974273936</v>
      </c>
      <c r="L15" s="2">
        <f t="shared" si="12"/>
        <v>-6600396754</v>
      </c>
      <c r="M15" s="2">
        <f t="shared" si="12"/>
        <v>-11916083688</v>
      </c>
      <c r="N15" s="2">
        <f t="shared" si="12"/>
        <v>-36847320153</v>
      </c>
      <c r="O15" s="2">
        <f t="shared" si="12"/>
        <v>-330611846</v>
      </c>
      <c r="P15" s="2">
        <f t="shared" si="12"/>
        <v>-585745307</v>
      </c>
      <c r="Q15" s="2">
        <f t="shared" si="12"/>
        <v>-30386359</v>
      </c>
    </row>
    <row r="16" spans="1:17" ht="15.5" x14ac:dyDescent="0.35">
      <c r="C16" t="s">
        <v>28</v>
      </c>
      <c r="D16" s="2">
        <f>IFERROR(INDEX(D51:D500,MATCH($C$16,$C$51:$C$500,0)),"")</f>
        <v>9415181961</v>
      </c>
      <c r="H16" s="2">
        <f>IFERROR(SUM(D16:G16)*(4/MAX(1,COUNT(D16:G16))),"")</f>
        <v>37660727844</v>
      </c>
      <c r="I16" s="2">
        <f t="shared" ref="I16:Q16" si="13">IFERROR(INDEX(I51:I500,MATCH($C$16,$C$51:$C$500,0)),"")</f>
        <v>-162499446483</v>
      </c>
      <c r="J16" s="2">
        <f t="shared" si="13"/>
        <v>-91693080488</v>
      </c>
      <c r="K16" s="2">
        <f t="shared" si="13"/>
        <v>-420750527188</v>
      </c>
      <c r="L16" s="2">
        <f t="shared" si="13"/>
        <v>-54264658240</v>
      </c>
      <c r="M16" s="2">
        <f t="shared" si="13"/>
        <v>236896886133</v>
      </c>
      <c r="N16" s="2">
        <f t="shared" si="13"/>
        <v>55419146778</v>
      </c>
      <c r="O16" s="2">
        <f t="shared" si="13"/>
        <v>9364929827</v>
      </c>
      <c r="P16" s="2">
        <f t="shared" si="13"/>
        <v>19538862001</v>
      </c>
      <c r="Q16" s="2">
        <f t="shared" si="13"/>
        <v>4678841147</v>
      </c>
    </row>
    <row r="17" spans="1:17" ht="15.5" x14ac:dyDescent="0.35">
      <c r="A17" t="s">
        <v>29</v>
      </c>
    </row>
    <row r="18" spans="1:17" ht="15.5" x14ac:dyDescent="0.35">
      <c r="A18" t="s">
        <v>30</v>
      </c>
      <c r="D18" t="s">
        <v>1</v>
      </c>
      <c r="H18" t="s">
        <v>2</v>
      </c>
      <c r="I18" t="s">
        <v>35</v>
      </c>
      <c r="J18" t="s">
        <v>539</v>
      </c>
      <c r="K18" t="s">
        <v>540</v>
      </c>
      <c r="L18" t="s">
        <v>541</v>
      </c>
      <c r="M18" t="s">
        <v>907</v>
      </c>
      <c r="N18" t="s">
        <v>1142</v>
      </c>
      <c r="O18" t="s">
        <v>1143</v>
      </c>
      <c r="P18" t="s">
        <v>1144</v>
      </c>
      <c r="Q18" t="s">
        <v>1145</v>
      </c>
    </row>
    <row r="19" spans="1:17" ht="15.5" x14ac:dyDescent="0.35">
      <c r="A19" t="s">
        <v>36</v>
      </c>
      <c r="C19" t="s">
        <v>37</v>
      </c>
    </row>
    <row r="20" spans="1:17" ht="15.5" x14ac:dyDescent="0.35">
      <c r="A20" t="s">
        <v>38</v>
      </c>
      <c r="C20" t="s">
        <v>39</v>
      </c>
      <c r="D20" s="2" t="str">
        <f ca="1">IFERROR(D21*D2,"")</f>
        <v/>
      </c>
      <c r="H20" s="2" t="str">
        <f t="shared" ref="H20:Q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365040000000</v>
      </c>
      <c r="L20" s="2">
        <f t="shared" ca="1" si="14"/>
        <v>11418750000000</v>
      </c>
      <c r="M20" s="2">
        <f t="shared" ca="1" si="14"/>
        <v>9112500000000</v>
      </c>
      <c r="N20" s="2">
        <f t="shared" ca="1" si="14"/>
        <v>3218633460000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11</v>
      </c>
      <c r="D21" s="2">
        <f>IFERROR(INDEX(D51:D500,MATCH($C$7,$C$51:$C$500,0)),"")</f>
        <v>2340000000</v>
      </c>
      <c r="H21" s="2">
        <f>IFERROR(INDEX(D21:G21,COUNT(D21:G21)),"")</f>
        <v>2340000000</v>
      </c>
      <c r="I21" s="2">
        <f t="shared" ref="I21:Q21" si="15">IFERROR(INDEX(I51:I500,MATCH($C$7,$C$51:$C$500,0)),"")</f>
        <v>2340000000</v>
      </c>
      <c r="J21" s="2">
        <f t="shared" si="15"/>
        <v>2340000000</v>
      </c>
      <c r="K21" s="2">
        <f t="shared" si="15"/>
        <v>2340000000</v>
      </c>
      <c r="L21" s="2">
        <f t="shared" si="15"/>
        <v>2250000000</v>
      </c>
      <c r="M21" s="2">
        <f t="shared" si="15"/>
        <v>2250000000</v>
      </c>
      <c r="N21" s="2">
        <f t="shared" si="15"/>
        <v>1800000000</v>
      </c>
      <c r="O21" s="2">
        <f t="shared" si="15"/>
        <v>220000000</v>
      </c>
      <c r="P21" s="2">
        <f t="shared" si="15"/>
        <v>220000000</v>
      </c>
      <c r="Q21" s="2">
        <f t="shared" si="15"/>
        <v>220000000</v>
      </c>
    </row>
    <row r="23" spans="1:17" ht="15.5" x14ac:dyDescent="0.35">
      <c r="B23" t="s">
        <v>40</v>
      </c>
      <c r="C23" t="s">
        <v>41</v>
      </c>
      <c r="D23" s="3">
        <f>IFERROR(D5/D6*100,"")</f>
        <v>1.6944209525732778</v>
      </c>
      <c r="H23" s="3">
        <f t="shared" ref="H23:Q23" si="16">IFERROR(H5/H6*100,"")</f>
        <v>6.7776838102931114</v>
      </c>
      <c r="I23" s="3">
        <f t="shared" si="16"/>
        <v>-34.729936139193661</v>
      </c>
      <c r="J23" s="3">
        <f t="shared" si="16"/>
        <v>-15.282475536192305</v>
      </c>
      <c r="K23" s="3">
        <f t="shared" si="16"/>
        <v>-72.347316673492884</v>
      </c>
      <c r="L23" s="3">
        <f t="shared" si="16"/>
        <v>-5.538872716097277</v>
      </c>
      <c r="M23" s="3">
        <f t="shared" si="16"/>
        <v>25.644031003442709</v>
      </c>
      <c r="N23" s="3">
        <f t="shared" si="16"/>
        <v>1.5748818095266806</v>
      </c>
      <c r="O23" s="3">
        <f t="shared" si="16"/>
        <v>5.793005050771951</v>
      </c>
      <c r="P23" s="3">
        <f t="shared" si="16"/>
        <v>13.49278718239928</v>
      </c>
      <c r="Q23" s="3">
        <f t="shared" si="16"/>
        <v>1.9757435593508228</v>
      </c>
    </row>
    <row r="24" spans="1:17" ht="15.5" x14ac:dyDescent="0.35">
      <c r="C24" t="s">
        <v>42</v>
      </c>
      <c r="D24" s="4" t="str">
        <f>IFERROR(_xlfn.RRI(5,I23,D23),"")</f>
        <v/>
      </c>
      <c r="H24" s="4">
        <f t="shared" ref="H24:Q24" si="17">IFERROR(_xlfn.RRI(5,M23,H23),"")</f>
        <v>-0.2336643980096651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43</v>
      </c>
      <c r="C25" t="s">
        <v>44</v>
      </c>
      <c r="D25" s="3">
        <f>IFERROR(INDEX(D51:D500,MATCH($A$25,$C$51:$C$500,0)),"")</f>
        <v>3.07</v>
      </c>
      <c r="H25" s="3">
        <f>IFERROR(INDEX(D25:G25,COUNT(D25:G25)),"")</f>
        <v>3.07</v>
      </c>
      <c r="I25" s="3">
        <f t="shared" ref="I25:Q25" si="18">IFERROR(INDEX(I51:I500,MATCH($C$25,$C$51:$C$500,0)),"")</f>
        <v>-61.44</v>
      </c>
      <c r="J25" s="3">
        <f t="shared" si="18"/>
        <v>-31.24</v>
      </c>
      <c r="K25" s="3">
        <f t="shared" si="18"/>
        <v>-173.27</v>
      </c>
      <c r="L25" s="3">
        <f t="shared" si="18"/>
        <v>-27.79</v>
      </c>
      <c r="M25" s="3">
        <f t="shared" si="18"/>
        <v>99.99</v>
      </c>
      <c r="N25" s="3">
        <f t="shared" si="18"/>
        <v>10.35</v>
      </c>
      <c r="O25" s="3">
        <f t="shared" si="18"/>
        <v>40</v>
      </c>
      <c r="P25" s="3">
        <f t="shared" si="18"/>
        <v>84.2</v>
      </c>
      <c r="Q25" s="3">
        <f t="shared" si="18"/>
        <v>21.18</v>
      </c>
    </row>
    <row r="26" spans="1:17" ht="15.5" x14ac:dyDescent="0.35">
      <c r="C26" t="s">
        <v>45</v>
      </c>
      <c r="D26" s="4" t="str">
        <f>IFERROR(_xlfn.RRI(5,I25,D25),"")</f>
        <v/>
      </c>
      <c r="H26" s="4">
        <f t="shared" ref="H26:Q26" si="19">IFERROR(_xlfn.RRI(5,M25,H25),"")</f>
        <v>-0.50176255772901579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46</v>
      </c>
      <c r="D27" s="3">
        <f>IFERROR(D4/D21,"")</f>
        <v>-6.7078719658119665E-2</v>
      </c>
      <c r="H27" s="3">
        <f t="shared" ref="H27:Q27" si="20">IFERROR(H4/H21,"")</f>
        <v>-0.26831487863247866</v>
      </c>
      <c r="I27" s="3">
        <f t="shared" si="20"/>
        <v>-24.869818346153846</v>
      </c>
      <c r="J27" s="3">
        <f t="shared" si="20"/>
        <v>14.681572013675213</v>
      </c>
      <c r="K27" s="3">
        <f t="shared" si="20"/>
        <v>-132.47579543418803</v>
      </c>
      <c r="L27" s="3">
        <f t="shared" si="20"/>
        <v>0.13262710533333333</v>
      </c>
      <c r="M27" s="3">
        <f t="shared" si="20"/>
        <v>95.122553093777782</v>
      </c>
      <c r="N27" s="3">
        <f t="shared" si="20"/>
        <v>-7.45719507</v>
      </c>
      <c r="O27" s="3">
        <f t="shared" si="20"/>
        <v>31.11867980909091</v>
      </c>
      <c r="P27" s="3">
        <f t="shared" si="20"/>
        <v>81.924678140909094</v>
      </c>
      <c r="Q27" s="3">
        <f t="shared" si="20"/>
        <v>32.314106627272729</v>
      </c>
    </row>
    <row r="28" spans="1:17" ht="15.5" x14ac:dyDescent="0.35">
      <c r="C28" t="s">
        <v>47</v>
      </c>
      <c r="D28" s="4">
        <f>IFERROR(_xlfn.RRI(5,I27,D27),"")</f>
        <v>-0.69367500838837581</v>
      </c>
      <c r="H28" s="4" t="str">
        <f t="shared" ref="H28:Q28" si="21">IFERROR(_xlfn.RRI(5,M27,H27),"")</f>
        <v/>
      </c>
      <c r="I28" s="4">
        <f t="shared" si="21"/>
        <v>0.27238758185804857</v>
      </c>
      <c r="J28" s="4">
        <f t="shared" si="21"/>
        <v>-0.13950117997138167</v>
      </c>
      <c r="K28" s="4" t="str">
        <f t="shared" si="21"/>
        <v/>
      </c>
      <c r="L28" s="4">
        <f t="shared" si="21"/>
        <v>-0.66684370210929078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48</v>
      </c>
      <c r="H29" s="4">
        <f t="shared" ref="H29:Q29" si="22">IFERROR(((H25-I25)/I25)*100%,"")</f>
        <v>-1.0499674479166665</v>
      </c>
      <c r="I29" s="4">
        <f t="shared" si="22"/>
        <v>0.96670934699103717</v>
      </c>
      <c r="J29" s="4">
        <f t="shared" si="22"/>
        <v>-0.8197033531482657</v>
      </c>
      <c r="K29" s="4">
        <f t="shared" si="22"/>
        <v>5.234976610291473</v>
      </c>
      <c r="L29" s="4">
        <f t="shared" si="22"/>
        <v>-1.277927792779278</v>
      </c>
      <c r="M29" s="4">
        <f t="shared" si="22"/>
        <v>8.660869565217391</v>
      </c>
      <c r="N29" s="4">
        <f t="shared" si="22"/>
        <v>-0.74124999999999996</v>
      </c>
      <c r="O29" s="4">
        <f t="shared" si="22"/>
        <v>-0.52494061757719712</v>
      </c>
      <c r="P29" s="4">
        <f t="shared" si="22"/>
        <v>2.975448536355052</v>
      </c>
      <c r="Q29" s="4" t="str">
        <f t="shared" si="22"/>
        <v/>
      </c>
    </row>
    <row r="30" spans="1:17" ht="15.5" x14ac:dyDescent="0.35">
      <c r="C30" t="s">
        <v>49</v>
      </c>
      <c r="H30" s="4">
        <f t="shared" ref="H30:Q30" si="23">IFERROR(((H27-I27)/I27)*100%,"")</f>
        <v>-0.9892112248309215</v>
      </c>
      <c r="I30" s="4">
        <f t="shared" si="23"/>
        <v>-2.6939479180423422</v>
      </c>
      <c r="J30" s="4">
        <f t="shared" si="23"/>
        <v>-1.1108245620685386</v>
      </c>
      <c r="K30" s="4">
        <f t="shared" si="23"/>
        <v>-999.85913291430882</v>
      </c>
      <c r="L30" s="4">
        <f t="shared" si="23"/>
        <v>-0.99860572386863322</v>
      </c>
      <c r="M30" s="4">
        <f t="shared" si="23"/>
        <v>-13.755808611799903</v>
      </c>
      <c r="N30" s="4">
        <f t="shared" si="23"/>
        <v>-1.2396372569706984</v>
      </c>
      <c r="O30" s="4">
        <f t="shared" si="23"/>
        <v>-0.62015499462118984</v>
      </c>
      <c r="P30" s="4">
        <f t="shared" si="23"/>
        <v>1.5352605004950259</v>
      </c>
      <c r="Q30" s="4" t="str">
        <f t="shared" si="23"/>
        <v/>
      </c>
    </row>
    <row r="32" spans="1:17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159.35</v>
      </c>
      <c r="H32" s="3">
        <f>IFERROR(INDEX(D32:G32,COUNT(D32:G32)),"")</f>
        <v>159.35</v>
      </c>
      <c r="I32" s="3">
        <f t="shared" ref="I32:Q32" si="24">IFERROR(INDEX(I51:I500,MATCH($C$32,$C$51:$C$500,0)),"")</f>
        <v>153.08000000000001</v>
      </c>
      <c r="J32" s="3">
        <f t="shared" si="24"/>
        <v>179.07</v>
      </c>
      <c r="K32" s="3">
        <f t="shared" si="24"/>
        <v>210</v>
      </c>
      <c r="L32" s="3">
        <f t="shared" si="24"/>
        <v>385.81</v>
      </c>
      <c r="M32" s="3">
        <f t="shared" si="24"/>
        <v>389.21</v>
      </c>
      <c r="N32" s="3">
        <f t="shared" si="24"/>
        <v>302.86</v>
      </c>
      <c r="O32" s="3">
        <f t="shared" si="24"/>
        <v>653.26</v>
      </c>
      <c r="P32" s="3">
        <f t="shared" si="24"/>
        <v>627.85</v>
      </c>
      <c r="Q32" s="3">
        <f t="shared" si="24"/>
        <v>560.54</v>
      </c>
    </row>
    <row r="33" spans="1:17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0.31</v>
      </c>
      <c r="H33" s="3">
        <f>IFERROR(INDEX(D33:G33,COUNT(D33:G33)),"")</f>
        <v>0.31</v>
      </c>
      <c r="I33" s="3">
        <f t="shared" ref="I33:Q33" si="25">IFERROR(INDEX(I51:I500,MATCH($C$33,$C$51:$C$500,0)),"")</f>
        <v>0.33</v>
      </c>
      <c r="J33" s="3">
        <f t="shared" si="25"/>
        <v>0.28000000000000003</v>
      </c>
      <c r="K33" s="3">
        <f t="shared" si="25"/>
        <v>0.74</v>
      </c>
      <c r="L33" s="3">
        <f t="shared" si="25"/>
        <v>13.15</v>
      </c>
      <c r="M33" s="3">
        <f t="shared" si="25"/>
        <v>10.41</v>
      </c>
      <c r="N33" s="3">
        <f t="shared" si="25"/>
        <v>7.16</v>
      </c>
      <c r="O33" s="3">
        <f t="shared" si="25"/>
        <v>2.2000000000000002</v>
      </c>
      <c r="P33" s="3">
        <f t="shared" si="25"/>
        <v>2.2999999999999998</v>
      </c>
      <c r="Q33" s="3">
        <f t="shared" si="25"/>
        <v>1.44</v>
      </c>
    </row>
    <row r="34" spans="1:17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16.29</v>
      </c>
      <c r="H34" s="3">
        <f>IFERROR(INDEX(D34:G34,COUNT(D34:G34)),"")</f>
        <v>16.29</v>
      </c>
      <c r="I34" s="3">
        <f t="shared" ref="I34:Q34" si="26">IFERROR(INDEX(I51:I500,MATCH($C$34,$C$51:$C$500,0)),"")</f>
        <v>-0.81</v>
      </c>
      <c r="J34" s="3">
        <f t="shared" si="26"/>
        <v>-1.6</v>
      </c>
      <c r="K34" s="3">
        <f t="shared" si="26"/>
        <v>-0.9</v>
      </c>
      <c r="L34" s="3">
        <f t="shared" si="26"/>
        <v>-182.62</v>
      </c>
      <c r="M34" s="3">
        <f t="shared" si="26"/>
        <v>40.5</v>
      </c>
      <c r="N34" s="3">
        <f t="shared" si="26"/>
        <v>209.47</v>
      </c>
      <c r="O34" s="3">
        <f t="shared" si="26"/>
        <v>35.92</v>
      </c>
      <c r="P34" s="3">
        <f t="shared" si="26"/>
        <v>17.11</v>
      </c>
      <c r="Q34" s="3">
        <f t="shared" si="26"/>
        <v>38.200000000000003</v>
      </c>
    </row>
    <row r="35" spans="1:17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-745.83</v>
      </c>
      <c r="H35" s="3">
        <f>IFERROR(INDEX(D35:G35,COUNT(D35:G35)),"")</f>
        <v>-745.83</v>
      </c>
      <c r="I35" s="3">
        <f t="shared" ref="I35:Q35" si="27">IFERROR(INDEX(I51:I500,MATCH($C$35,$C$51:$C$500,0)),"")</f>
        <v>-2.0099999999999998</v>
      </c>
      <c r="J35" s="3">
        <f t="shared" si="27"/>
        <v>3.41</v>
      </c>
      <c r="K35" s="3">
        <f t="shared" si="27"/>
        <v>-1.18</v>
      </c>
      <c r="L35" s="3">
        <f t="shared" si="27"/>
        <v>38268.089999999997</v>
      </c>
      <c r="M35" s="3">
        <f t="shared" si="27"/>
        <v>42.58</v>
      </c>
      <c r="N35" s="3">
        <f t="shared" si="27"/>
        <v>-290.72000000000003</v>
      </c>
      <c r="O35" s="3">
        <f t="shared" si="27"/>
        <v>47.23</v>
      </c>
      <c r="P35" s="3">
        <f t="shared" si="27"/>
        <v>17.989999999999998</v>
      </c>
      <c r="Q35" s="3">
        <f t="shared" si="27"/>
        <v>24.95</v>
      </c>
    </row>
    <row r="36" spans="1:17" ht="15.5" x14ac:dyDescent="0.35">
      <c r="B36" t="s">
        <v>62</v>
      </c>
      <c r="C36" t="s">
        <v>63</v>
      </c>
      <c r="D36" s="4" t="str">
        <f>IFERROR(INDEX(D51:D500,MATCH($C$36,$C$51:$C$500,0)),"")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64</v>
      </c>
      <c r="C37" t="s">
        <v>65</v>
      </c>
      <c r="D37" s="3" t="str">
        <f>IFERROR(INDEX(D51:D500,MATCH($C$37,$C$51:$C$500,0)),"")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1498</v>
      </c>
      <c r="E50" t="s">
        <v>1499</v>
      </c>
      <c r="F50" t="s">
        <v>1500</v>
      </c>
      <c r="G50" t="s">
        <v>1501</v>
      </c>
      <c r="H50" t="s">
        <v>1502</v>
      </c>
      <c r="I50" t="s">
        <v>35</v>
      </c>
      <c r="J50" t="s">
        <v>539</v>
      </c>
      <c r="K50" t="s">
        <v>540</v>
      </c>
      <c r="L50" t="s">
        <v>541</v>
      </c>
      <c r="M50" t="s">
        <v>907</v>
      </c>
      <c r="N50" t="s">
        <v>1142</v>
      </c>
      <c r="O50" t="s">
        <v>1143</v>
      </c>
      <c r="P50" t="s">
        <v>1144</v>
      </c>
      <c r="Q50" t="s">
        <v>1145</v>
      </c>
    </row>
    <row r="51" spans="2:17" ht="15.5" x14ac:dyDescent="0.35">
      <c r="B51" t="s">
        <v>71</v>
      </c>
      <c r="C51" t="s">
        <v>5</v>
      </c>
      <c r="D51" s="5">
        <v>-156964204</v>
      </c>
      <c r="E51" s="5">
        <v>19719268089</v>
      </c>
      <c r="F51" s="5">
        <v>-485665902</v>
      </c>
      <c r="G51" s="5">
        <v>-83398916063</v>
      </c>
      <c r="I51" s="5">
        <v>-58195374930</v>
      </c>
      <c r="J51" s="5">
        <v>34354878512</v>
      </c>
      <c r="K51" s="5">
        <v>-309993361316</v>
      </c>
      <c r="L51" s="5">
        <v>298410987</v>
      </c>
      <c r="M51" s="5">
        <v>214025744461</v>
      </c>
      <c r="N51" s="5">
        <v>-13422951126</v>
      </c>
      <c r="O51" s="5">
        <v>6846109558</v>
      </c>
      <c r="P51" s="5">
        <v>18023429191</v>
      </c>
      <c r="Q51" s="5">
        <v>7109103458</v>
      </c>
    </row>
    <row r="52" spans="2:17" ht="15.5" x14ac:dyDescent="0.35">
      <c r="C52" t="s">
        <v>72</v>
      </c>
      <c r="N52" s="5">
        <v>-2737133148</v>
      </c>
      <c r="O52" s="5">
        <v>-3506165267</v>
      </c>
      <c r="P52" s="5">
        <v>-2913623513</v>
      </c>
      <c r="Q52" s="5">
        <v>-2578946163</v>
      </c>
    </row>
    <row r="53" spans="2:17" ht="15.5" x14ac:dyDescent="0.35">
      <c r="C53" t="s">
        <v>73</v>
      </c>
      <c r="D53" s="5">
        <v>-156964204</v>
      </c>
      <c r="E53" s="5">
        <v>19719268089</v>
      </c>
      <c r="F53" s="5">
        <v>-485665902</v>
      </c>
      <c r="G53" s="5">
        <v>-83398916063</v>
      </c>
      <c r="I53" s="5">
        <v>-58195374930</v>
      </c>
      <c r="J53" s="5">
        <v>34354878512</v>
      </c>
      <c r="K53" s="5">
        <v>-309993361316</v>
      </c>
      <c r="L53" s="5">
        <v>298410987</v>
      </c>
      <c r="M53" s="5">
        <v>214025744461</v>
      </c>
      <c r="N53" s="5">
        <v>-16160084274</v>
      </c>
      <c r="O53" s="5">
        <v>3339944291</v>
      </c>
      <c r="P53" s="5">
        <v>15109805678</v>
      </c>
      <c r="Q53" s="5">
        <v>4530157295</v>
      </c>
    </row>
    <row r="54" spans="2:17" ht="15.5" x14ac:dyDescent="0.35">
      <c r="C54" t="s">
        <v>1503</v>
      </c>
    </row>
    <row r="55" spans="2:17" ht="15.5" x14ac:dyDescent="0.35">
      <c r="C55" t="s">
        <v>1504</v>
      </c>
      <c r="D55" s="5">
        <v>-156964204</v>
      </c>
      <c r="E55" s="5">
        <v>19719268089</v>
      </c>
      <c r="F55" s="5">
        <v>-485665902</v>
      </c>
      <c r="G55" s="5">
        <v>-83398916063</v>
      </c>
      <c r="I55" s="5">
        <v>-58195374930</v>
      </c>
      <c r="J55" s="5">
        <v>34354878512</v>
      </c>
      <c r="K55" s="5">
        <v>-309993361316</v>
      </c>
      <c r="L55" s="5">
        <v>298410987</v>
      </c>
      <c r="M55" s="5">
        <v>214025744461</v>
      </c>
      <c r="N55" s="5">
        <v>-16160084274</v>
      </c>
      <c r="O55" s="5">
        <v>3339944291</v>
      </c>
      <c r="P55" s="5">
        <v>15109805678</v>
      </c>
      <c r="Q55" s="5">
        <v>4530157295</v>
      </c>
    </row>
    <row r="56" spans="2:17" ht="15.5" x14ac:dyDescent="0.35">
      <c r="C56" t="s">
        <v>74</v>
      </c>
      <c r="D56" s="5">
        <v>529288173</v>
      </c>
      <c r="E56" s="5">
        <v>-6077254486</v>
      </c>
      <c r="F56" s="5">
        <v>-6504527919</v>
      </c>
      <c r="G56" s="5">
        <v>-68733890596</v>
      </c>
      <c r="I56" s="5">
        <v>-104132425494</v>
      </c>
      <c r="J56" s="5">
        <v>-124404643511</v>
      </c>
      <c r="K56" s="5">
        <v>-104089837077</v>
      </c>
      <c r="L56" s="5">
        <v>-49741039827</v>
      </c>
      <c r="M56" s="5">
        <v>-52497636683</v>
      </c>
      <c r="N56" s="5">
        <v>-19756416352</v>
      </c>
      <c r="O56" s="5">
        <v>-6931750968</v>
      </c>
      <c r="P56" s="5">
        <v>-5773452597</v>
      </c>
      <c r="Q56" s="5">
        <v>-5414273083</v>
      </c>
    </row>
    <row r="57" spans="2:17" ht="15.5" x14ac:dyDescent="0.35">
      <c r="C57" t="s">
        <v>76</v>
      </c>
      <c r="M57" s="5">
        <v>-52497636683</v>
      </c>
      <c r="N57" s="5">
        <v>-19756416352</v>
      </c>
      <c r="O57" s="5">
        <v>-6931750968</v>
      </c>
      <c r="P57" s="5">
        <v>-5773452597</v>
      </c>
      <c r="Q57" s="5">
        <v>-5414273083</v>
      </c>
    </row>
    <row r="58" spans="2:17" ht="15.5" x14ac:dyDescent="0.35">
      <c r="C58" t="s">
        <v>75</v>
      </c>
      <c r="L58" s="5">
        <v>-785909390</v>
      </c>
    </row>
    <row r="59" spans="2:17" ht="15.5" x14ac:dyDescent="0.35">
      <c r="C59" t="s">
        <v>77</v>
      </c>
      <c r="D59" s="5">
        <v>2109696962</v>
      </c>
      <c r="E59" s="5">
        <v>-6102896008</v>
      </c>
      <c r="F59" s="5">
        <v>-6438977646</v>
      </c>
      <c r="G59" s="5">
        <v>-13770980800</v>
      </c>
      <c r="I59" s="5">
        <v>-36369146446</v>
      </c>
      <c r="J59" s="5">
        <v>-48736136439</v>
      </c>
      <c r="K59" s="5">
        <v>-76142792598</v>
      </c>
      <c r="L59" s="5">
        <v>-50502250010</v>
      </c>
    </row>
    <row r="60" spans="2:17" ht="15.5" x14ac:dyDescent="0.35">
      <c r="C60" t="s">
        <v>78</v>
      </c>
      <c r="D60" s="5">
        <v>9179676806</v>
      </c>
      <c r="E60" s="5">
        <v>-18122051088</v>
      </c>
      <c r="F60" s="5">
        <v>3044852454</v>
      </c>
      <c r="G60" s="5">
        <v>100509461602</v>
      </c>
      <c r="M60" s="5">
        <v>75368778355</v>
      </c>
      <c r="N60" s="5">
        <v>23032448903</v>
      </c>
      <c r="O60" s="5">
        <v>2469901160</v>
      </c>
      <c r="P60" s="5">
        <v>220803718</v>
      </c>
      <c r="Q60" s="5">
        <v>2376168414</v>
      </c>
    </row>
    <row r="61" spans="2:17" ht="15.5" x14ac:dyDescent="0.35">
      <c r="C61" t="s">
        <v>79</v>
      </c>
      <c r="D61" s="5">
        <v>372323969</v>
      </c>
      <c r="E61" s="5">
        <v>13642013603</v>
      </c>
      <c r="F61" s="5">
        <v>-6990193821</v>
      </c>
      <c r="G61" s="5">
        <v>-152132806659</v>
      </c>
      <c r="I61" s="5">
        <v>-162327800424</v>
      </c>
      <c r="J61" s="5">
        <v>-90049764999</v>
      </c>
      <c r="K61" s="5">
        <v>-414083198393</v>
      </c>
      <c r="L61" s="5">
        <v>-49442628840</v>
      </c>
      <c r="M61" s="5">
        <v>161528107778</v>
      </c>
      <c r="N61" s="5">
        <v>-35916500626</v>
      </c>
      <c r="O61" s="5">
        <v>-3591806677</v>
      </c>
      <c r="P61" s="5">
        <v>9336353081</v>
      </c>
      <c r="Q61" s="5">
        <v>-884115788</v>
      </c>
    </row>
    <row r="62" spans="2:17" ht="15.5" x14ac:dyDescent="0.35">
      <c r="C62" t="s">
        <v>80</v>
      </c>
      <c r="D62" s="5">
        <v>9042857992</v>
      </c>
      <c r="E62" s="5">
        <v>-18266910575</v>
      </c>
      <c r="F62" s="5">
        <v>3037436390</v>
      </c>
      <c r="G62" s="5">
        <v>100486298628</v>
      </c>
      <c r="I62" s="5">
        <v>-171646059</v>
      </c>
      <c r="J62" s="5">
        <v>-1643315489</v>
      </c>
      <c r="K62" s="5">
        <v>-6667328795</v>
      </c>
      <c r="L62" s="5">
        <v>-4822029400</v>
      </c>
      <c r="M62" s="5">
        <v>75368778355</v>
      </c>
      <c r="N62" s="5">
        <v>91335647404</v>
      </c>
      <c r="O62" s="5">
        <v>12956736504</v>
      </c>
      <c r="P62" s="5">
        <v>10202508920</v>
      </c>
      <c r="Q62" s="5">
        <v>5562956935</v>
      </c>
    </row>
    <row r="63" spans="2:17" ht="15.5" x14ac:dyDescent="0.35">
      <c r="C63" t="s">
        <v>390</v>
      </c>
    </row>
    <row r="64" spans="2:17" ht="15.5" x14ac:dyDescent="0.35">
      <c r="C64" t="s">
        <v>389</v>
      </c>
      <c r="N64" s="5">
        <v>10328437570</v>
      </c>
      <c r="O64" s="5">
        <v>10486835344</v>
      </c>
      <c r="P64" s="5">
        <v>9981705202</v>
      </c>
      <c r="Q64" s="5">
        <v>3186788521</v>
      </c>
    </row>
    <row r="65" spans="3:17" ht="15.5" x14ac:dyDescent="0.35">
      <c r="C65" t="s">
        <v>637</v>
      </c>
      <c r="N65" s="5">
        <v>57974760931</v>
      </c>
    </row>
    <row r="66" spans="3:17" ht="15.5" x14ac:dyDescent="0.35">
      <c r="C66" t="s">
        <v>366</v>
      </c>
    </row>
    <row r="67" spans="3:17" ht="15.5" x14ac:dyDescent="0.35">
      <c r="C67" t="s">
        <v>26</v>
      </c>
      <c r="D67" s="5">
        <v>-136818814</v>
      </c>
      <c r="E67" s="5">
        <v>-144859487</v>
      </c>
      <c r="F67" s="5">
        <v>-7416064</v>
      </c>
      <c r="G67" s="5">
        <v>-23162974</v>
      </c>
      <c r="I67" s="5">
        <v>-171646059</v>
      </c>
      <c r="J67" s="5">
        <v>-1643315489</v>
      </c>
      <c r="K67" s="5">
        <v>-6667328795</v>
      </c>
      <c r="L67" s="5">
        <v>-4822029400</v>
      </c>
    </row>
    <row r="68" spans="3:17" ht="15.5" x14ac:dyDescent="0.35">
      <c r="C68" t="s">
        <v>81</v>
      </c>
      <c r="D68" s="5">
        <v>9042857992</v>
      </c>
      <c r="E68" s="5">
        <v>-18266910575</v>
      </c>
      <c r="F68" s="5">
        <v>3037436390</v>
      </c>
      <c r="G68" s="5">
        <v>100486298628</v>
      </c>
      <c r="I68" s="5">
        <v>-171646059</v>
      </c>
      <c r="J68" s="5">
        <v>-1643315489</v>
      </c>
      <c r="K68" s="5">
        <v>-6667328795</v>
      </c>
      <c r="L68" s="5">
        <v>-4822029400</v>
      </c>
      <c r="M68" s="5">
        <v>75368778355</v>
      </c>
      <c r="N68" s="5">
        <v>91335647404</v>
      </c>
      <c r="O68" s="5">
        <v>12956736504</v>
      </c>
      <c r="P68" s="5">
        <v>10202508920</v>
      </c>
      <c r="Q68" s="5">
        <v>5562956935</v>
      </c>
    </row>
    <row r="69" spans="3:17" ht="15.5" x14ac:dyDescent="0.35">
      <c r="C69" t="s">
        <v>28</v>
      </c>
      <c r="D69" s="5">
        <v>9415181961</v>
      </c>
      <c r="E69" s="5">
        <v>-4624896972</v>
      </c>
      <c r="F69" s="5">
        <v>-3952757431</v>
      </c>
      <c r="G69" s="5">
        <v>-51646508031</v>
      </c>
      <c r="I69" s="5">
        <v>-162499446483</v>
      </c>
      <c r="J69" s="5">
        <v>-91693080488</v>
      </c>
      <c r="K69" s="5">
        <v>-420750527188</v>
      </c>
      <c r="L69" s="5">
        <v>-54264658240</v>
      </c>
      <c r="M69" s="5">
        <v>236896886133</v>
      </c>
      <c r="N69" s="5">
        <v>55419146778</v>
      </c>
      <c r="O69" s="5">
        <v>9364929827</v>
      </c>
      <c r="P69" s="5">
        <v>19538862001</v>
      </c>
      <c r="Q69" s="5">
        <v>4678841147</v>
      </c>
    </row>
    <row r="70" spans="3:17" ht="15.5" x14ac:dyDescent="0.35">
      <c r="C70" t="s">
        <v>27</v>
      </c>
      <c r="G70" s="5">
        <v>7717542990</v>
      </c>
      <c r="I70" s="5">
        <v>7717542990</v>
      </c>
      <c r="J70" s="5">
        <v>9418871788</v>
      </c>
      <c r="K70" s="5">
        <v>1974273936</v>
      </c>
      <c r="L70" s="5">
        <v>-6600396754</v>
      </c>
      <c r="M70" s="5">
        <v>-11916083688</v>
      </c>
      <c r="N70" s="5">
        <v>-36847320153</v>
      </c>
      <c r="O70" s="5">
        <v>-330611846</v>
      </c>
      <c r="P70" s="5">
        <v>-585745307</v>
      </c>
      <c r="Q70" s="5">
        <v>-30386359</v>
      </c>
    </row>
    <row r="71" spans="3:17" ht="15.5" x14ac:dyDescent="0.35">
      <c r="C71" t="s">
        <v>82</v>
      </c>
      <c r="M71" s="5">
        <v>-5765723298</v>
      </c>
      <c r="N71" s="5">
        <v>-32176725023</v>
      </c>
      <c r="O71" s="5">
        <v>-43554144</v>
      </c>
      <c r="P71" s="5">
        <v>-93593513</v>
      </c>
      <c r="Q71" s="5">
        <v>-31255454</v>
      </c>
    </row>
    <row r="72" spans="3:17" ht="15.5" x14ac:dyDescent="0.35">
      <c r="C72" t="s">
        <v>83</v>
      </c>
      <c r="M72" s="5">
        <v>-6150360390</v>
      </c>
      <c r="N72" s="5">
        <v>-4670595130</v>
      </c>
      <c r="O72" s="5">
        <v>-287057702</v>
      </c>
      <c r="P72" s="5">
        <v>-492151794</v>
      </c>
      <c r="Q72" s="5">
        <v>869095</v>
      </c>
    </row>
    <row r="73" spans="3:17" ht="15.5" x14ac:dyDescent="0.35">
      <c r="C73" t="s">
        <v>367</v>
      </c>
    </row>
    <row r="74" spans="3:17" ht="15.5" x14ac:dyDescent="0.35">
      <c r="C74" t="s">
        <v>84</v>
      </c>
      <c r="G74" s="5">
        <v>7717542990</v>
      </c>
      <c r="I74" s="5">
        <v>7717542990</v>
      </c>
      <c r="J74" s="5">
        <v>9418871788</v>
      </c>
      <c r="K74" s="5">
        <v>1974273936</v>
      </c>
      <c r="L74" s="5">
        <v>-6600396754</v>
      </c>
      <c r="M74" s="5">
        <v>-11916083688</v>
      </c>
      <c r="N74" s="5">
        <v>-36847320153</v>
      </c>
      <c r="O74" s="5">
        <v>-330611846</v>
      </c>
      <c r="P74" s="5">
        <v>-585745307</v>
      </c>
      <c r="Q74" s="5">
        <v>-30386359</v>
      </c>
    </row>
    <row r="75" spans="3:17" ht="15.5" x14ac:dyDescent="0.35">
      <c r="C75" t="s">
        <v>308</v>
      </c>
      <c r="D75" s="5">
        <v>9415181961</v>
      </c>
      <c r="E75" s="5">
        <v>-4624896972</v>
      </c>
      <c r="F75" s="5">
        <v>-3952757431</v>
      </c>
      <c r="G75" s="5">
        <v>-43928965041</v>
      </c>
      <c r="I75" s="5">
        <v>-154781903493</v>
      </c>
      <c r="J75" s="5">
        <v>-82274208700</v>
      </c>
      <c r="K75" s="5">
        <v>-418776253252</v>
      </c>
      <c r="L75" s="5">
        <v>-60865054994</v>
      </c>
      <c r="M75" s="5">
        <v>224980802445</v>
      </c>
      <c r="N75" s="5">
        <v>18571826625</v>
      </c>
      <c r="O75" s="5">
        <v>9034317981</v>
      </c>
      <c r="P75" s="5">
        <v>18953116694</v>
      </c>
      <c r="Q75" s="5">
        <v>4648454788</v>
      </c>
    </row>
    <row r="76" spans="3:17" ht="15.5" x14ac:dyDescent="0.35">
      <c r="C76" t="s">
        <v>745</v>
      </c>
    </row>
    <row r="77" spans="3:17" ht="15.5" x14ac:dyDescent="0.35">
      <c r="C77" t="s">
        <v>309</v>
      </c>
    </row>
    <row r="78" spans="3:17" ht="15.5" x14ac:dyDescent="0.35">
      <c r="C78" t="s">
        <v>85</v>
      </c>
      <c r="D78" s="5">
        <v>9415181961</v>
      </c>
      <c r="E78" s="5">
        <v>-4624896972</v>
      </c>
      <c r="F78" s="5">
        <v>-3952757431</v>
      </c>
      <c r="G78" s="5">
        <v>-43928965041</v>
      </c>
      <c r="I78" s="5">
        <v>-154781903493</v>
      </c>
      <c r="J78" s="5">
        <v>-82274208700</v>
      </c>
      <c r="K78" s="5">
        <v>-418776253252</v>
      </c>
      <c r="L78" s="5">
        <v>-60865054994</v>
      </c>
      <c r="M78" s="5">
        <v>224980802445</v>
      </c>
      <c r="N78" s="5">
        <v>18571826625</v>
      </c>
      <c r="O78" s="5">
        <v>9034317981</v>
      </c>
      <c r="P78" s="5">
        <v>18953116694</v>
      </c>
      <c r="Q78" s="5">
        <v>4648454788</v>
      </c>
    </row>
    <row r="79" spans="3:17" ht="15.5" x14ac:dyDescent="0.35">
      <c r="C79" t="s">
        <v>86</v>
      </c>
      <c r="G79" s="5">
        <v>2346275291</v>
      </c>
      <c r="I79" s="5">
        <v>2346275291</v>
      </c>
      <c r="J79" s="5">
        <v>-138019514</v>
      </c>
      <c r="K79" s="5">
        <v>-69631047</v>
      </c>
      <c r="L79" s="5">
        <v>9931766743</v>
      </c>
      <c r="M79" s="5">
        <v>-413795417</v>
      </c>
      <c r="N79" s="5">
        <v>-10040014921</v>
      </c>
      <c r="O79" s="5">
        <v>-463633192</v>
      </c>
      <c r="P79" s="5">
        <v>156761552</v>
      </c>
      <c r="Q79" s="5">
        <v>-2210339286</v>
      </c>
    </row>
    <row r="80" spans="3:17" ht="15.5" x14ac:dyDescent="0.35">
      <c r="C80" t="s">
        <v>87</v>
      </c>
      <c r="D80" s="5">
        <v>9415181961</v>
      </c>
      <c r="E80" s="5">
        <v>-4624896972</v>
      </c>
      <c r="F80" s="5">
        <v>-3952757431</v>
      </c>
      <c r="G80" s="5">
        <v>-41582689750</v>
      </c>
      <c r="I80" s="5">
        <v>-152435628202</v>
      </c>
      <c r="J80" s="5">
        <v>-82412228214</v>
      </c>
      <c r="K80" s="5">
        <v>-418845884299</v>
      </c>
      <c r="L80" s="5">
        <v>-50933288251</v>
      </c>
      <c r="M80" s="5">
        <v>224567007028</v>
      </c>
      <c r="N80" s="5">
        <v>8531811704</v>
      </c>
      <c r="O80" s="5">
        <v>8570684789</v>
      </c>
      <c r="P80" s="5">
        <v>19109878246</v>
      </c>
      <c r="Q80" s="5">
        <v>2438115502</v>
      </c>
    </row>
    <row r="81" spans="2:17" ht="15.5" x14ac:dyDescent="0.35">
      <c r="C81" t="s">
        <v>88</v>
      </c>
      <c r="D81" s="5">
        <v>9415181961</v>
      </c>
      <c r="E81" s="5">
        <v>-4624896972</v>
      </c>
      <c r="F81" s="5">
        <v>-3952757431</v>
      </c>
      <c r="G81" s="5">
        <v>-43928965042</v>
      </c>
      <c r="I81" s="5">
        <v>-154781903493</v>
      </c>
      <c r="J81" s="5">
        <v>-82274208700</v>
      </c>
      <c r="K81" s="5">
        <v>-418776253252</v>
      </c>
      <c r="L81" s="5">
        <v>-60865054994</v>
      </c>
      <c r="M81" s="5">
        <v>224980802445</v>
      </c>
      <c r="N81" s="5">
        <v>18571826625</v>
      </c>
      <c r="O81" s="5">
        <v>9034317981</v>
      </c>
      <c r="P81" s="5">
        <v>18953116694</v>
      </c>
      <c r="Q81" s="5">
        <v>4648454788</v>
      </c>
    </row>
    <row r="82" spans="2:17" ht="15.5" x14ac:dyDescent="0.35">
      <c r="C82" t="s">
        <v>7</v>
      </c>
      <c r="D82" s="5">
        <v>7184703185</v>
      </c>
      <c r="E82" s="5">
        <v>-4088175642</v>
      </c>
      <c r="F82" s="5">
        <v>-4076883961</v>
      </c>
      <c r="G82" s="5">
        <v>-32263093390</v>
      </c>
      <c r="I82" s="5">
        <v>-141528843661</v>
      </c>
      <c r="J82" s="5">
        <v>-73247469262</v>
      </c>
      <c r="K82" s="5">
        <v>-405764716187</v>
      </c>
      <c r="L82" s="5">
        <v>-52609525860</v>
      </c>
      <c r="M82" s="5">
        <v>224563845321</v>
      </c>
      <c r="N82" s="5">
        <v>8589429804</v>
      </c>
      <c r="O82" s="5">
        <v>8533712430</v>
      </c>
      <c r="P82" s="5">
        <v>19101987487</v>
      </c>
      <c r="Q82" s="5">
        <v>2434383320</v>
      </c>
    </row>
    <row r="83" spans="2:17" ht="15.5" x14ac:dyDescent="0.35">
      <c r="C83" t="s">
        <v>89</v>
      </c>
      <c r="D83" s="5">
        <v>2230478776</v>
      </c>
      <c r="E83" s="5">
        <v>-536721330</v>
      </c>
      <c r="F83" s="5">
        <v>124126530</v>
      </c>
      <c r="G83" s="5">
        <v>-9319596362</v>
      </c>
      <c r="I83" s="5">
        <v>-10906784542</v>
      </c>
      <c r="J83" s="5">
        <v>-9164758952</v>
      </c>
      <c r="K83" s="5">
        <v>-13081168112</v>
      </c>
      <c r="L83" s="5">
        <v>1676237609</v>
      </c>
      <c r="M83" s="5">
        <v>3161707</v>
      </c>
      <c r="N83" s="5">
        <v>-57618100</v>
      </c>
      <c r="O83" s="5">
        <v>36972359</v>
      </c>
      <c r="P83" s="5">
        <v>7890759</v>
      </c>
      <c r="Q83" s="5">
        <v>3732182</v>
      </c>
    </row>
    <row r="84" spans="2:17" ht="15.5" x14ac:dyDescent="0.35">
      <c r="C84" t="s">
        <v>90</v>
      </c>
      <c r="D84" s="5">
        <v>9415181961</v>
      </c>
      <c r="E84" s="5">
        <v>-4624896972</v>
      </c>
      <c r="F84" s="5">
        <v>-3952757431</v>
      </c>
      <c r="G84" s="5">
        <v>-43928965042</v>
      </c>
      <c r="I84" s="5">
        <v>-154781903493</v>
      </c>
      <c r="J84" s="5">
        <v>-82274208700</v>
      </c>
      <c r="K84" s="5">
        <v>-418776253252</v>
      </c>
      <c r="L84" s="5">
        <v>-60865054994</v>
      </c>
      <c r="M84" s="5">
        <v>224980802445</v>
      </c>
      <c r="N84" s="5">
        <v>18571826625</v>
      </c>
      <c r="O84" s="5">
        <v>9034317981</v>
      </c>
      <c r="P84" s="5">
        <v>18953116694</v>
      </c>
      <c r="Q84" s="5">
        <v>4648454788</v>
      </c>
    </row>
    <row r="85" spans="2:17" ht="15.5" x14ac:dyDescent="0.35">
      <c r="C85" t="s">
        <v>91</v>
      </c>
      <c r="D85" s="5">
        <v>9415181961</v>
      </c>
      <c r="E85" s="5">
        <v>-4624896972</v>
      </c>
      <c r="F85" s="5">
        <v>-3952757431</v>
      </c>
      <c r="G85" s="5">
        <v>-41582689752</v>
      </c>
      <c r="I85" s="5">
        <v>-152435628203</v>
      </c>
      <c r="J85" s="5">
        <v>-82412228214</v>
      </c>
      <c r="K85" s="5">
        <v>-418845884299</v>
      </c>
      <c r="L85" s="5">
        <v>-50933288251</v>
      </c>
      <c r="M85" s="5">
        <v>224567007028</v>
      </c>
      <c r="N85" s="5">
        <v>8531811704</v>
      </c>
      <c r="O85" s="5">
        <v>8570684789</v>
      </c>
      <c r="P85" s="5">
        <v>19109878246</v>
      </c>
      <c r="Q85" s="5">
        <v>2438115502</v>
      </c>
    </row>
    <row r="86" spans="2:17" ht="15.5" x14ac:dyDescent="0.35">
      <c r="C86" t="s">
        <v>92</v>
      </c>
      <c r="D86" s="5">
        <v>9415181961</v>
      </c>
      <c r="E86" s="5">
        <v>-4624896972</v>
      </c>
      <c r="F86" s="5">
        <v>-3952757431</v>
      </c>
      <c r="G86" s="5">
        <v>-41582689752</v>
      </c>
      <c r="I86" s="5">
        <v>-152435628203</v>
      </c>
      <c r="J86" s="5">
        <v>-82412228214</v>
      </c>
      <c r="K86" s="5">
        <v>-418845884299</v>
      </c>
      <c r="L86" s="5">
        <v>-50933288251</v>
      </c>
      <c r="M86" s="5">
        <v>224567007028</v>
      </c>
      <c r="N86" s="5">
        <v>8531811704</v>
      </c>
      <c r="O86" s="5">
        <v>8570684789</v>
      </c>
      <c r="P86" s="5">
        <v>19109878246</v>
      </c>
      <c r="Q86" s="5">
        <v>2438115502</v>
      </c>
    </row>
    <row r="88" spans="2:17" ht="15.5" x14ac:dyDescent="0.35">
      <c r="B88" t="s">
        <v>93</v>
      </c>
      <c r="C88" t="s">
        <v>94</v>
      </c>
    </row>
    <row r="89" spans="2:17" ht="15.5" x14ac:dyDescent="0.35">
      <c r="C89" t="s">
        <v>95</v>
      </c>
    </row>
    <row r="90" spans="2:17" ht="15.5" x14ac:dyDescent="0.35">
      <c r="C90" t="s">
        <v>19</v>
      </c>
      <c r="D90" s="5">
        <v>40129233377</v>
      </c>
      <c r="E90" s="5">
        <v>69725249750</v>
      </c>
      <c r="F90" s="5">
        <v>79224291581</v>
      </c>
      <c r="G90" s="5">
        <v>96638740893</v>
      </c>
      <c r="I90" s="5">
        <v>96638740893</v>
      </c>
      <c r="J90" s="5">
        <v>21320299746</v>
      </c>
      <c r="K90" s="5">
        <v>23919934207</v>
      </c>
      <c r="L90" s="5">
        <v>45509380257</v>
      </c>
      <c r="M90" s="5">
        <v>74813781448</v>
      </c>
      <c r="N90" s="5">
        <v>186809973191</v>
      </c>
      <c r="O90" s="5">
        <v>2068524730</v>
      </c>
      <c r="P90" s="5">
        <v>20386020474</v>
      </c>
      <c r="Q90" s="5">
        <v>13430885065</v>
      </c>
    </row>
    <row r="91" spans="2:17" ht="15.5" x14ac:dyDescent="0.35">
      <c r="C91" t="s">
        <v>310</v>
      </c>
      <c r="D91" s="5">
        <v>92152926766</v>
      </c>
      <c r="E91" s="5">
        <v>91064403988</v>
      </c>
      <c r="F91" s="5">
        <v>92970340920</v>
      </c>
      <c r="G91" s="5">
        <v>99182624966</v>
      </c>
      <c r="I91" s="5">
        <v>99182624966</v>
      </c>
      <c r="J91" s="5">
        <v>172985733543</v>
      </c>
      <c r="K91" s="5">
        <v>211527481394</v>
      </c>
      <c r="L91" s="5">
        <v>559816923904</v>
      </c>
      <c r="M91" s="5">
        <v>607655357388</v>
      </c>
      <c r="N91" s="5">
        <v>135195282539</v>
      </c>
      <c r="O91" s="5">
        <v>55082517896</v>
      </c>
      <c r="P91" s="5">
        <v>68638006425</v>
      </c>
      <c r="Q91" s="5">
        <v>72633590315</v>
      </c>
    </row>
    <row r="92" spans="2:17" ht="15.5" x14ac:dyDescent="0.35">
      <c r="C92" t="s">
        <v>495</v>
      </c>
      <c r="K92" s="5">
        <v>10800000000</v>
      </c>
      <c r="L92" s="5">
        <v>11343416669</v>
      </c>
      <c r="M92" s="5">
        <v>1293651036</v>
      </c>
      <c r="N92" s="5">
        <v>6955430648</v>
      </c>
      <c r="O92" s="5">
        <v>6346585884</v>
      </c>
      <c r="P92" s="5">
        <v>5867810628</v>
      </c>
      <c r="Q92" s="5">
        <v>5531877866</v>
      </c>
    </row>
    <row r="93" spans="2:17" ht="15.5" x14ac:dyDescent="0.35">
      <c r="C93" t="s">
        <v>852</v>
      </c>
      <c r="D93" s="5">
        <v>92152926766</v>
      </c>
      <c r="E93" s="5">
        <v>91064403988</v>
      </c>
      <c r="F93" s="5">
        <v>92970340920</v>
      </c>
      <c r="G93" s="5">
        <v>99182624966</v>
      </c>
      <c r="I93" s="5">
        <v>99182624966</v>
      </c>
      <c r="K93" s="5">
        <v>11404631200</v>
      </c>
      <c r="L93" s="5">
        <v>548473507235</v>
      </c>
      <c r="M93" s="5">
        <v>606361706352</v>
      </c>
      <c r="N93" s="5">
        <v>128239851891</v>
      </c>
      <c r="O93" s="5">
        <v>48735932012</v>
      </c>
      <c r="P93" s="5">
        <v>62770195797</v>
      </c>
      <c r="Q93" s="5">
        <v>66553207449</v>
      </c>
    </row>
    <row r="94" spans="2:17" ht="15.5" x14ac:dyDescent="0.35">
      <c r="C94" t="s">
        <v>78</v>
      </c>
      <c r="D94" s="5">
        <v>28648782221</v>
      </c>
      <c r="E94" s="5">
        <v>27981618412</v>
      </c>
      <c r="F94" s="5">
        <v>28054202211</v>
      </c>
      <c r="G94" s="5">
        <v>26558300594</v>
      </c>
      <c r="I94" s="5">
        <v>26558300594</v>
      </c>
      <c r="J94" s="5">
        <v>24244365994</v>
      </c>
      <c r="K94" s="5">
        <v>24334246138</v>
      </c>
      <c r="L94" s="5">
        <v>23388694398</v>
      </c>
      <c r="M94" s="5">
        <v>-13469040669</v>
      </c>
      <c r="N94" s="5">
        <v>-9369225173</v>
      </c>
      <c r="O94" s="5">
        <v>529376383</v>
      </c>
      <c r="P94" s="5">
        <v>-686326224</v>
      </c>
      <c r="Q94" s="5">
        <v>-843087776</v>
      </c>
    </row>
    <row r="95" spans="2:17" ht="15.5" x14ac:dyDescent="0.35">
      <c r="C95" t="s">
        <v>1447</v>
      </c>
      <c r="D95" s="5">
        <v>92152926766</v>
      </c>
      <c r="E95" s="5">
        <v>91064403988</v>
      </c>
      <c r="F95" s="5">
        <v>92970340920</v>
      </c>
      <c r="G95" s="5">
        <v>99182624966</v>
      </c>
      <c r="I95" s="5">
        <v>99182624966</v>
      </c>
      <c r="J95" s="5">
        <v>172985733543</v>
      </c>
      <c r="K95" s="5">
        <v>211527481394</v>
      </c>
      <c r="L95" s="5">
        <v>559816923904</v>
      </c>
      <c r="M95" s="5">
        <v>607655357388</v>
      </c>
      <c r="N95" s="5">
        <v>135195282539</v>
      </c>
      <c r="O95" s="5">
        <v>55082517896</v>
      </c>
      <c r="P95" s="5">
        <v>68638006425</v>
      </c>
      <c r="Q95" s="5">
        <v>72633590315</v>
      </c>
    </row>
    <row r="96" spans="2:17" ht="15.5" x14ac:dyDescent="0.35">
      <c r="C96" t="s">
        <v>1048</v>
      </c>
      <c r="J96" s="5">
        <v>153528840565</v>
      </c>
      <c r="K96" s="5">
        <v>203471428657</v>
      </c>
      <c r="L96" s="5">
        <v>287796056804</v>
      </c>
      <c r="M96" s="5">
        <v>178090147936</v>
      </c>
      <c r="N96" s="5">
        <v>12723797848</v>
      </c>
    </row>
    <row r="97" spans="3:17" ht="15.5" x14ac:dyDescent="0.35">
      <c r="C97" t="s">
        <v>98</v>
      </c>
    </row>
    <row r="98" spans="3:17" ht="15.5" x14ac:dyDescent="0.35">
      <c r="C98" t="s">
        <v>97</v>
      </c>
    </row>
    <row r="99" spans="3:17" ht="15.5" x14ac:dyDescent="0.35">
      <c r="C99" t="s">
        <v>1162</v>
      </c>
      <c r="J99" s="5">
        <v>153528840565</v>
      </c>
      <c r="K99" s="5">
        <v>203471428657</v>
      </c>
      <c r="L99" s="5">
        <v>287796056804</v>
      </c>
      <c r="M99" s="5">
        <v>178090147936</v>
      </c>
      <c r="N99" s="5">
        <v>12723797848</v>
      </c>
    </row>
    <row r="100" spans="3:17" ht="15.5" x14ac:dyDescent="0.35">
      <c r="C100" t="s">
        <v>1079</v>
      </c>
      <c r="D100" s="5">
        <v>115451043864</v>
      </c>
      <c r="E100" s="5">
        <v>95658739423</v>
      </c>
      <c r="F100" s="5">
        <v>88539072067</v>
      </c>
      <c r="G100" s="5">
        <v>66754747269</v>
      </c>
      <c r="I100" s="5">
        <v>66754747269</v>
      </c>
      <c r="K100" s="5">
        <v>758153457</v>
      </c>
      <c r="L100" s="5">
        <v>315156991</v>
      </c>
      <c r="N100" s="5">
        <v>425009957</v>
      </c>
    </row>
    <row r="101" spans="3:17" ht="15.5" x14ac:dyDescent="0.35">
      <c r="C101" t="s">
        <v>1505</v>
      </c>
      <c r="D101" s="5">
        <v>115451043864</v>
      </c>
      <c r="E101" s="5">
        <v>95658739423</v>
      </c>
      <c r="F101" s="5">
        <v>88539072067</v>
      </c>
      <c r="G101" s="5">
        <v>66754747269</v>
      </c>
      <c r="I101" s="5">
        <v>66754747269</v>
      </c>
      <c r="K101" s="5">
        <v>758153457</v>
      </c>
      <c r="L101" s="5">
        <v>315156991</v>
      </c>
      <c r="N101" s="5">
        <v>425009957</v>
      </c>
    </row>
    <row r="102" spans="3:17" ht="15.5" x14ac:dyDescent="0.35">
      <c r="C102" t="s">
        <v>96</v>
      </c>
      <c r="M102" s="5">
        <v>3531395180</v>
      </c>
      <c r="N102" s="5">
        <v>905470259</v>
      </c>
      <c r="O102" s="5">
        <v>624025294</v>
      </c>
      <c r="P102" s="5">
        <v>635576490</v>
      </c>
      <c r="Q102" s="5">
        <v>1031765898</v>
      </c>
    </row>
    <row r="103" spans="3:17" ht="15.5" x14ac:dyDescent="0.35">
      <c r="C103" t="s">
        <v>99</v>
      </c>
      <c r="M103" s="5">
        <v>3531395180</v>
      </c>
      <c r="N103" s="5">
        <v>905470259</v>
      </c>
      <c r="O103" s="5">
        <v>624025294</v>
      </c>
      <c r="P103" s="5">
        <v>635576490</v>
      </c>
      <c r="Q103" s="5">
        <v>1031765898</v>
      </c>
    </row>
    <row r="104" spans="3:17" ht="15.5" x14ac:dyDescent="0.35">
      <c r="C104" t="s">
        <v>100</v>
      </c>
      <c r="M104" s="5">
        <v>30333756</v>
      </c>
      <c r="N104" s="5">
        <v>2660760262</v>
      </c>
      <c r="O104" s="5">
        <v>7073477279</v>
      </c>
      <c r="P104" s="5">
        <v>7558154567</v>
      </c>
      <c r="Q104" s="5">
        <v>899859416</v>
      </c>
    </row>
    <row r="105" spans="3:17" ht="15.5" x14ac:dyDescent="0.35">
      <c r="C105" t="s">
        <v>101</v>
      </c>
      <c r="M105" s="5">
        <v>30333756</v>
      </c>
      <c r="N105" s="5">
        <v>2660760262</v>
      </c>
      <c r="O105" s="5">
        <v>7073477279</v>
      </c>
      <c r="P105" s="5">
        <v>7558154567</v>
      </c>
      <c r="Q105" s="5">
        <v>899859416</v>
      </c>
    </row>
    <row r="106" spans="3:17" ht="15.5" x14ac:dyDescent="0.35">
      <c r="C106" t="s">
        <v>1506</v>
      </c>
      <c r="K106" s="5">
        <v>9598443954</v>
      </c>
      <c r="L106" s="5">
        <v>279163900210</v>
      </c>
    </row>
    <row r="107" spans="3:17" ht="15.5" x14ac:dyDescent="0.35">
      <c r="C107" t="s">
        <v>103</v>
      </c>
      <c r="D107" s="5">
        <v>28867854416</v>
      </c>
      <c r="N107" s="5">
        <v>9829205</v>
      </c>
      <c r="O107" s="5">
        <v>181210046</v>
      </c>
      <c r="P107" s="5">
        <v>232399812</v>
      </c>
      <c r="Q107" s="5">
        <v>176198570</v>
      </c>
    </row>
    <row r="108" spans="3:17" ht="15.5" x14ac:dyDescent="0.35">
      <c r="C108" t="s">
        <v>104</v>
      </c>
      <c r="D108" s="5">
        <v>285458699783</v>
      </c>
      <c r="E108" s="5">
        <v>263589495770</v>
      </c>
      <c r="F108" s="5">
        <v>338972647067</v>
      </c>
      <c r="G108" s="5">
        <v>329824220431</v>
      </c>
      <c r="I108" s="5">
        <v>329824220431</v>
      </c>
      <c r="J108" s="5">
        <v>350604943635</v>
      </c>
      <c r="K108" s="5">
        <v>487866884467</v>
      </c>
      <c r="L108" s="5">
        <v>1201313012825</v>
      </c>
      <c r="M108" s="5">
        <v>876457868396</v>
      </c>
      <c r="N108" s="5">
        <v>552007561840</v>
      </c>
      <c r="O108" s="5">
        <v>58782177676</v>
      </c>
      <c r="P108" s="5">
        <v>90439143933</v>
      </c>
      <c r="Q108" s="5">
        <v>87879656330</v>
      </c>
    </row>
    <row r="109" spans="3:17" ht="15.5" x14ac:dyDescent="0.35">
      <c r="C109" t="s">
        <v>105</v>
      </c>
    </row>
    <row r="110" spans="3:17" ht="15.5" x14ac:dyDescent="0.35">
      <c r="C110" t="s">
        <v>368</v>
      </c>
      <c r="N110" s="5">
        <v>17279862694</v>
      </c>
    </row>
    <row r="111" spans="3:17" ht="15.5" x14ac:dyDescent="0.35">
      <c r="C111" t="s">
        <v>106</v>
      </c>
      <c r="D111" s="5">
        <v>39470049148</v>
      </c>
      <c r="E111" s="5">
        <v>42808228405</v>
      </c>
      <c r="F111" s="5">
        <v>40690392238</v>
      </c>
      <c r="G111" s="5">
        <v>41490026203</v>
      </c>
      <c r="I111" s="5">
        <v>41490026203</v>
      </c>
      <c r="J111" s="5">
        <v>46487782159</v>
      </c>
      <c r="K111" s="5">
        <v>61833748863</v>
      </c>
      <c r="L111" s="5">
        <v>61909949131</v>
      </c>
      <c r="M111" s="5">
        <v>7522764722</v>
      </c>
      <c r="N111" s="5">
        <v>6041547345</v>
      </c>
      <c r="O111" s="5">
        <v>2668602051</v>
      </c>
      <c r="P111" s="5">
        <v>2746651727</v>
      </c>
      <c r="Q111" s="5">
        <v>2848425172</v>
      </c>
    </row>
    <row r="112" spans="3:17" ht="15.5" x14ac:dyDescent="0.35">
      <c r="C112" t="s">
        <v>391</v>
      </c>
      <c r="O112" s="5">
        <v>97726557418</v>
      </c>
      <c r="P112" s="5">
        <v>58605209565</v>
      </c>
      <c r="Q112" s="5">
        <v>48623504363</v>
      </c>
    </row>
    <row r="113" spans="3:17" ht="15.5" x14ac:dyDescent="0.35">
      <c r="C113" t="s">
        <v>108</v>
      </c>
      <c r="N113" s="5">
        <v>1736952713</v>
      </c>
      <c r="O113" s="5">
        <v>1922186084</v>
      </c>
      <c r="P113" s="5">
        <v>2108758747</v>
      </c>
      <c r="Q113" s="5">
        <v>2358188374</v>
      </c>
    </row>
    <row r="114" spans="3:17" ht="15.5" x14ac:dyDescent="0.35">
      <c r="C114" t="s">
        <v>107</v>
      </c>
      <c r="D114" s="5">
        <v>30844690445</v>
      </c>
      <c r="E114" s="5">
        <v>22024690445</v>
      </c>
      <c r="F114" s="5">
        <v>22024690445</v>
      </c>
      <c r="G114" s="5">
        <v>22024690445</v>
      </c>
      <c r="I114" s="5">
        <v>22024690445</v>
      </c>
      <c r="J114" s="5">
        <v>22024690445</v>
      </c>
      <c r="K114" s="5">
        <v>22024690445</v>
      </c>
      <c r="L114" s="5">
        <v>24256954162</v>
      </c>
      <c r="M114" s="5">
        <v>22024690445</v>
      </c>
      <c r="N114" s="5">
        <v>22024690445</v>
      </c>
    </row>
    <row r="115" spans="3:17" ht="15.5" x14ac:dyDescent="0.35">
      <c r="C115" t="s">
        <v>109</v>
      </c>
      <c r="D115" s="5">
        <v>24626202483</v>
      </c>
      <c r="E115" s="5">
        <v>24626202483</v>
      </c>
      <c r="F115" s="5">
        <v>24626202483</v>
      </c>
      <c r="G115" s="5">
        <v>24626202483</v>
      </c>
      <c r="I115" s="5">
        <v>24626202483</v>
      </c>
      <c r="J115" s="5">
        <v>15729212889</v>
      </c>
      <c r="K115" s="5">
        <v>6250927198</v>
      </c>
      <c r="L115" s="5">
        <v>1066764123</v>
      </c>
      <c r="M115" s="5">
        <v>722149781</v>
      </c>
      <c r="N115" s="5">
        <v>6741256021</v>
      </c>
      <c r="P115" s="5">
        <v>297894936</v>
      </c>
      <c r="Q115" s="5">
        <v>790046730</v>
      </c>
    </row>
    <row r="116" spans="3:17" ht="15.5" x14ac:dyDescent="0.35">
      <c r="C116" t="s">
        <v>369</v>
      </c>
      <c r="D116" s="5">
        <v>674429630</v>
      </c>
      <c r="E116" s="5">
        <v>753613418</v>
      </c>
      <c r="F116" s="5">
        <v>832797206</v>
      </c>
      <c r="G116" s="5">
        <v>911980994</v>
      </c>
      <c r="I116" s="5">
        <v>911980994</v>
      </c>
      <c r="J116" s="5">
        <v>891586337</v>
      </c>
      <c r="K116" s="5">
        <v>228031898</v>
      </c>
      <c r="L116" s="5">
        <v>262124432</v>
      </c>
      <c r="M116" s="5">
        <v>327807441</v>
      </c>
      <c r="N116" s="5">
        <v>613134992</v>
      </c>
      <c r="O116" s="5">
        <v>655889612</v>
      </c>
      <c r="P116" s="5">
        <v>698644232</v>
      </c>
      <c r="Q116" s="5">
        <v>741398852</v>
      </c>
    </row>
    <row r="117" spans="3:17" ht="15.5" x14ac:dyDescent="0.35">
      <c r="C117" t="s">
        <v>110</v>
      </c>
      <c r="D117" s="5">
        <v>150061669956</v>
      </c>
      <c r="E117" s="5">
        <v>146513822475</v>
      </c>
      <c r="F117" s="5">
        <v>144475170096</v>
      </c>
      <c r="G117" s="5">
        <v>143849198375</v>
      </c>
      <c r="I117" s="5">
        <v>143849198375</v>
      </c>
      <c r="J117" s="5">
        <v>139959447324</v>
      </c>
      <c r="K117" s="5">
        <v>131495256654</v>
      </c>
      <c r="L117" s="5">
        <v>89480626598</v>
      </c>
      <c r="M117" s="5">
        <v>32700752664</v>
      </c>
      <c r="N117" s="5">
        <v>58576113209</v>
      </c>
      <c r="O117" s="5">
        <v>112366656921</v>
      </c>
      <c r="P117" s="5">
        <v>73354263967</v>
      </c>
      <c r="Q117" s="5">
        <v>57453005917</v>
      </c>
    </row>
    <row r="118" spans="3:17" ht="15.5" x14ac:dyDescent="0.35">
      <c r="C118" t="s">
        <v>111</v>
      </c>
      <c r="D118" s="5">
        <v>435520369739</v>
      </c>
      <c r="E118" s="5">
        <v>410103318245</v>
      </c>
      <c r="F118" s="5">
        <v>483447817163</v>
      </c>
      <c r="G118" s="5">
        <v>473673418806</v>
      </c>
      <c r="I118" s="5">
        <v>473673418806</v>
      </c>
      <c r="J118" s="5">
        <v>490564390959</v>
      </c>
      <c r="K118" s="5">
        <v>619362141121</v>
      </c>
      <c r="L118" s="5">
        <v>1290793639423</v>
      </c>
      <c r="M118" s="5">
        <v>909158621060</v>
      </c>
      <c r="N118" s="5">
        <v>610583675049</v>
      </c>
      <c r="O118" s="5">
        <v>171148834597</v>
      </c>
      <c r="P118" s="5">
        <v>163793407900</v>
      </c>
      <c r="Q118" s="5">
        <v>145332662247</v>
      </c>
    </row>
    <row r="119" spans="3:17" ht="15.5" x14ac:dyDescent="0.35">
      <c r="C119" t="s">
        <v>112</v>
      </c>
    </row>
    <row r="120" spans="3:17" ht="15.5" x14ac:dyDescent="0.35">
      <c r="C120" t="s">
        <v>113</v>
      </c>
    </row>
    <row r="121" spans="3:17" ht="15.5" x14ac:dyDescent="0.35">
      <c r="C121" t="s">
        <v>114</v>
      </c>
      <c r="D121" s="5">
        <v>2191342571</v>
      </c>
      <c r="E121" s="5">
        <v>5288912711</v>
      </c>
      <c r="F121" s="5">
        <v>74937126575</v>
      </c>
      <c r="G121" s="5">
        <v>62280505919</v>
      </c>
      <c r="I121" s="5">
        <v>62280505919</v>
      </c>
      <c r="J121" s="5">
        <v>8839761774</v>
      </c>
      <c r="K121" s="5">
        <v>53206875841</v>
      </c>
      <c r="L121" s="5">
        <v>338267993184</v>
      </c>
      <c r="M121" s="5">
        <v>30925359584</v>
      </c>
      <c r="N121" s="5">
        <v>61084565791</v>
      </c>
      <c r="O121" s="5">
        <v>20046757083</v>
      </c>
      <c r="P121" s="5">
        <v>19192517095</v>
      </c>
      <c r="Q121" s="5">
        <v>19586414038</v>
      </c>
    </row>
    <row r="122" spans="3:17" ht="15.5" x14ac:dyDescent="0.35">
      <c r="C122" t="s">
        <v>115</v>
      </c>
    </row>
    <row r="123" spans="3:17" ht="15.5" x14ac:dyDescent="0.35">
      <c r="C123" t="s">
        <v>312</v>
      </c>
    </row>
    <row r="124" spans="3:17" ht="15.5" x14ac:dyDescent="0.35">
      <c r="C124" t="s">
        <v>116</v>
      </c>
      <c r="D124" s="5">
        <v>7335122922</v>
      </c>
      <c r="E124" s="5">
        <v>2227311032</v>
      </c>
      <c r="F124" s="5">
        <v>1226115315</v>
      </c>
      <c r="G124" s="5">
        <v>1651481802</v>
      </c>
      <c r="I124" s="5">
        <v>1651481802</v>
      </c>
    </row>
    <row r="125" spans="3:17" ht="15.5" x14ac:dyDescent="0.35">
      <c r="C125" t="s">
        <v>318</v>
      </c>
      <c r="D125" s="5">
        <v>7335122922</v>
      </c>
      <c r="E125" s="5">
        <v>2227311032</v>
      </c>
      <c r="F125" s="5">
        <v>1226115315</v>
      </c>
      <c r="G125" s="5">
        <v>1651481802</v>
      </c>
      <c r="I125" s="5">
        <v>1651481802</v>
      </c>
    </row>
    <row r="126" spans="3:17" ht="15.5" x14ac:dyDescent="0.35">
      <c r="C126" t="s">
        <v>345</v>
      </c>
    </row>
    <row r="127" spans="3:17" ht="15.5" x14ac:dyDescent="0.35">
      <c r="C127" t="s">
        <v>118</v>
      </c>
      <c r="D127" s="5">
        <v>300964940</v>
      </c>
      <c r="E127" s="5">
        <v>2194708044</v>
      </c>
      <c r="F127" s="5">
        <v>4877215321</v>
      </c>
      <c r="G127" s="5">
        <v>4818878242</v>
      </c>
      <c r="I127" s="5">
        <v>4818878242</v>
      </c>
      <c r="J127" s="5">
        <v>386904631</v>
      </c>
      <c r="K127" s="5">
        <v>1209493047</v>
      </c>
      <c r="L127" s="5">
        <v>7784334604</v>
      </c>
      <c r="M127" s="5">
        <v>3862343234</v>
      </c>
      <c r="N127" s="5">
        <v>39973894544</v>
      </c>
      <c r="O127" s="5">
        <v>176463543</v>
      </c>
      <c r="P127" s="5">
        <v>157409810</v>
      </c>
      <c r="Q127" s="5">
        <v>248484445</v>
      </c>
    </row>
    <row r="128" spans="3:17" ht="15.5" x14ac:dyDescent="0.35">
      <c r="C128" t="s">
        <v>1507</v>
      </c>
      <c r="K128" s="5">
        <v>7486039289</v>
      </c>
      <c r="L128" s="5">
        <v>9871742379</v>
      </c>
    </row>
    <row r="129" spans="3:17" ht="15.5" x14ac:dyDescent="0.35">
      <c r="C129" t="s">
        <v>1508</v>
      </c>
      <c r="L129" s="5">
        <v>18708661300</v>
      </c>
    </row>
    <row r="130" spans="3:17" ht="15.5" x14ac:dyDescent="0.35">
      <c r="C130" t="s">
        <v>120</v>
      </c>
      <c r="D130" s="5">
        <v>19592410</v>
      </c>
      <c r="E130" s="5">
        <v>48227838</v>
      </c>
      <c r="F130" s="5">
        <v>75984130</v>
      </c>
      <c r="G130" s="5">
        <v>102888277</v>
      </c>
      <c r="I130" s="5">
        <v>102888277</v>
      </c>
      <c r="J130" s="5">
        <v>1032056915</v>
      </c>
      <c r="K130" s="5">
        <v>836001274</v>
      </c>
      <c r="L130" s="5">
        <v>1371213915</v>
      </c>
    </row>
    <row r="131" spans="3:17" ht="15.5" x14ac:dyDescent="0.35">
      <c r="C131" t="s">
        <v>392</v>
      </c>
    </row>
    <row r="132" spans="3:17" ht="15.5" x14ac:dyDescent="0.35">
      <c r="C132" t="s">
        <v>119</v>
      </c>
      <c r="D132" s="5">
        <v>633969159</v>
      </c>
      <c r="E132" s="5">
        <v>387712897</v>
      </c>
      <c r="F132" s="5">
        <v>8589133990</v>
      </c>
      <c r="G132" s="5">
        <v>8301026013</v>
      </c>
      <c r="I132" s="5">
        <v>8301026013</v>
      </c>
      <c r="J132" s="5">
        <v>2445033423</v>
      </c>
      <c r="K132" s="5">
        <v>926593353</v>
      </c>
      <c r="L132" s="5">
        <v>2970234191</v>
      </c>
      <c r="M132" s="5">
        <v>5750237774</v>
      </c>
      <c r="N132" s="5">
        <v>1144043867</v>
      </c>
      <c r="O132" s="5">
        <v>538850298</v>
      </c>
      <c r="P132" s="5">
        <v>568632859</v>
      </c>
      <c r="Q132" s="5">
        <v>385801892</v>
      </c>
    </row>
    <row r="133" spans="3:17" ht="15.5" x14ac:dyDescent="0.35">
      <c r="C133" t="s">
        <v>121</v>
      </c>
      <c r="D133" s="5">
        <v>9307878580</v>
      </c>
      <c r="E133" s="5">
        <v>4456205690</v>
      </c>
      <c r="F133" s="5">
        <v>3455009973</v>
      </c>
      <c r="G133" s="5">
        <v>3880376460</v>
      </c>
      <c r="I133" s="5">
        <v>3880376460</v>
      </c>
      <c r="J133" s="5">
        <v>2434025457</v>
      </c>
      <c r="K133" s="5">
        <v>5298643578</v>
      </c>
      <c r="L133" s="5">
        <v>2701944620</v>
      </c>
      <c r="M133" s="5">
        <v>2536904335</v>
      </c>
      <c r="N133" s="5">
        <v>4097558993</v>
      </c>
      <c r="O133" s="5">
        <v>3791444169</v>
      </c>
      <c r="P133" s="5">
        <v>3029047799</v>
      </c>
      <c r="Q133" s="5">
        <v>2532721409</v>
      </c>
    </row>
    <row r="134" spans="3:17" ht="15.5" x14ac:dyDescent="0.35">
      <c r="C134" t="s">
        <v>122</v>
      </c>
      <c r="D134" s="5">
        <v>9307878580</v>
      </c>
      <c r="E134" s="5">
        <v>4456205690</v>
      </c>
      <c r="F134" s="5">
        <v>3455009973</v>
      </c>
      <c r="G134" s="5">
        <v>3880376460</v>
      </c>
      <c r="I134" s="5">
        <v>3880376460</v>
      </c>
      <c r="J134" s="5">
        <v>2434025457</v>
      </c>
      <c r="K134" s="5">
        <v>5298643578</v>
      </c>
      <c r="L134" s="5">
        <v>2701944620</v>
      </c>
      <c r="M134" s="5">
        <v>2536904335</v>
      </c>
      <c r="N134" s="5">
        <v>4097558993</v>
      </c>
      <c r="O134" s="5">
        <v>3791444169</v>
      </c>
      <c r="P134" s="5">
        <v>3029047799</v>
      </c>
      <c r="Q134" s="5">
        <v>2532721409</v>
      </c>
    </row>
    <row r="135" spans="3:17" ht="15.5" x14ac:dyDescent="0.35">
      <c r="C135" t="s">
        <v>127</v>
      </c>
      <c r="D135" s="5">
        <v>11499221151</v>
      </c>
      <c r="E135" s="5">
        <v>9745118401</v>
      </c>
      <c r="F135" s="5">
        <v>78392136548</v>
      </c>
      <c r="G135" s="5">
        <v>66160882379</v>
      </c>
      <c r="I135" s="5">
        <v>66160882379</v>
      </c>
      <c r="J135" s="5">
        <v>11273787231</v>
      </c>
      <c r="K135" s="5">
        <v>58505519419</v>
      </c>
      <c r="L135" s="5">
        <v>340969937804</v>
      </c>
      <c r="M135" s="5">
        <v>33462263919</v>
      </c>
      <c r="N135" s="5">
        <v>65182124784</v>
      </c>
      <c r="O135" s="5">
        <v>23838201252</v>
      </c>
      <c r="P135" s="5">
        <v>22221564894</v>
      </c>
      <c r="Q135" s="5">
        <v>22119135447</v>
      </c>
    </row>
    <row r="136" spans="3:17" ht="15.5" x14ac:dyDescent="0.35">
      <c r="C136" t="s">
        <v>128</v>
      </c>
    </row>
    <row r="137" spans="3:17" ht="15.5" x14ac:dyDescent="0.35">
      <c r="C137" t="s">
        <v>129</v>
      </c>
      <c r="D137" s="5">
        <v>585341566000</v>
      </c>
      <c r="E137" s="5">
        <v>585341566000</v>
      </c>
      <c r="F137" s="5">
        <v>585341566000</v>
      </c>
      <c r="G137" s="5">
        <v>585341566000</v>
      </c>
      <c r="I137" s="5">
        <v>585341566000</v>
      </c>
      <c r="J137" s="5">
        <v>585341566000</v>
      </c>
      <c r="K137" s="5">
        <v>585341541000</v>
      </c>
      <c r="L137" s="5">
        <v>562542787250</v>
      </c>
      <c r="M137" s="5">
        <v>562542116000</v>
      </c>
      <c r="N137" s="5">
        <v>449988008000</v>
      </c>
      <c r="O137" s="5">
        <v>56248501000</v>
      </c>
      <c r="P137" s="5">
        <v>56248501000</v>
      </c>
      <c r="Q137" s="5">
        <v>54818751000</v>
      </c>
    </row>
    <row r="138" spans="3:17" ht="15.5" x14ac:dyDescent="0.35">
      <c r="C138" t="s">
        <v>130</v>
      </c>
      <c r="D138" s="5">
        <v>6292000194</v>
      </c>
      <c r="E138" s="5">
        <v>6292000194</v>
      </c>
      <c r="F138" s="5">
        <v>6292000194</v>
      </c>
      <c r="G138" s="5">
        <v>6292000194</v>
      </c>
      <c r="I138" s="5">
        <v>6292000194</v>
      </c>
      <c r="J138" s="5">
        <v>6292000194</v>
      </c>
      <c r="K138" s="5">
        <v>6291994194</v>
      </c>
      <c r="L138" s="5">
        <v>820293294</v>
      </c>
      <c r="M138" s="5">
        <v>-474191510</v>
      </c>
      <c r="N138" s="5">
        <v>2405477564</v>
      </c>
      <c r="O138" s="5">
        <v>6723879348</v>
      </c>
      <c r="P138" s="5">
        <v>6723879348</v>
      </c>
      <c r="Q138" s="5">
        <v>6655251348</v>
      </c>
    </row>
    <row r="139" spans="3:17" ht="15.5" x14ac:dyDescent="0.35">
      <c r="C139" t="s">
        <v>131</v>
      </c>
      <c r="D139" s="5">
        <v>-247185745686</v>
      </c>
      <c r="E139" s="5">
        <v>-267951051844</v>
      </c>
      <c r="F139" s="5">
        <v>-263862876202</v>
      </c>
      <c r="G139" s="5">
        <v>-259785992241</v>
      </c>
      <c r="I139" s="5">
        <v>-259785992241</v>
      </c>
      <c r="J139" s="5">
        <v>-196600774884</v>
      </c>
      <c r="K139" s="5">
        <v>-124289365006</v>
      </c>
      <c r="L139" s="5">
        <v>281393649186</v>
      </c>
      <c r="M139" s="5">
        <v>327094311612</v>
      </c>
      <c r="N139" s="5">
        <v>102116609718</v>
      </c>
      <c r="O139" s="5">
        <v>83478578358</v>
      </c>
      <c r="P139" s="5">
        <v>78976816738</v>
      </c>
      <c r="Q139" s="5">
        <v>62281530843</v>
      </c>
    </row>
    <row r="140" spans="3:17" ht="15.5" x14ac:dyDescent="0.35">
      <c r="C140" t="s">
        <v>132</v>
      </c>
      <c r="D140" s="5">
        <v>113000000000</v>
      </c>
      <c r="E140" s="5">
        <v>113000000000</v>
      </c>
      <c r="F140" s="5">
        <v>113000000000</v>
      </c>
      <c r="G140" s="5">
        <v>113000000000</v>
      </c>
      <c r="I140" s="5">
        <v>113000000000</v>
      </c>
      <c r="J140" s="5">
        <v>113000000000</v>
      </c>
      <c r="K140" s="5">
        <v>113000000000</v>
      </c>
      <c r="L140" s="5">
        <v>113000000000</v>
      </c>
      <c r="M140" s="5">
        <v>90000000000</v>
      </c>
      <c r="N140" s="5">
        <v>12600000000</v>
      </c>
      <c r="O140" s="5">
        <v>12600000000</v>
      </c>
      <c r="P140" s="5">
        <v>5550000000</v>
      </c>
      <c r="Q140" s="5">
        <v>4550000000</v>
      </c>
    </row>
    <row r="141" spans="3:17" ht="15.5" x14ac:dyDescent="0.35">
      <c r="C141" t="s">
        <v>133</v>
      </c>
      <c r="D141" s="5">
        <v>-360185745686</v>
      </c>
      <c r="E141" s="5">
        <v>-380951051844</v>
      </c>
      <c r="F141" s="5">
        <v>-376862876202</v>
      </c>
      <c r="G141" s="5">
        <v>-372785992241</v>
      </c>
      <c r="I141" s="5">
        <v>-372785992241</v>
      </c>
      <c r="J141" s="5">
        <v>-309600774884</v>
      </c>
      <c r="K141" s="5">
        <v>-237289365006</v>
      </c>
      <c r="L141" s="5">
        <v>168393649186</v>
      </c>
      <c r="M141" s="5">
        <v>237094311612</v>
      </c>
      <c r="N141" s="5">
        <v>89516609718</v>
      </c>
      <c r="O141" s="5">
        <v>70878578358</v>
      </c>
      <c r="P141" s="5">
        <v>73426816738</v>
      </c>
      <c r="Q141" s="5">
        <v>57731530843</v>
      </c>
    </row>
    <row r="142" spans="3:17" ht="15.5" x14ac:dyDescent="0.35">
      <c r="C142" t="s">
        <v>134</v>
      </c>
      <c r="D142" s="5">
        <v>-247185745686</v>
      </c>
      <c r="E142" s="5">
        <v>-267951051844</v>
      </c>
      <c r="F142" s="5">
        <v>-263862876202</v>
      </c>
      <c r="G142" s="5">
        <v>-259785992241</v>
      </c>
      <c r="I142" s="5">
        <v>-259785992241</v>
      </c>
      <c r="J142" s="5">
        <v>-196600774884</v>
      </c>
      <c r="K142" s="5">
        <v>-124289365006</v>
      </c>
      <c r="L142" s="5">
        <v>281393649186</v>
      </c>
      <c r="M142" s="5">
        <v>327094311612</v>
      </c>
      <c r="N142" s="5">
        <v>102116609718</v>
      </c>
      <c r="O142" s="5">
        <v>83478578358</v>
      </c>
      <c r="P142" s="5">
        <v>78976816738</v>
      </c>
      <c r="Q142" s="5">
        <v>62281530843</v>
      </c>
    </row>
    <row r="143" spans="3:17" ht="15.5" x14ac:dyDescent="0.35">
      <c r="C143" t="s">
        <v>135</v>
      </c>
      <c r="D143" s="5">
        <v>50924545858</v>
      </c>
      <c r="E143" s="5">
        <v>48694067082</v>
      </c>
      <c r="F143" s="5">
        <v>49230788412</v>
      </c>
      <c r="G143" s="5">
        <v>49106661882</v>
      </c>
      <c r="I143" s="5">
        <v>49106661882</v>
      </c>
      <c r="J143" s="5">
        <v>60013446424</v>
      </c>
      <c r="K143" s="5">
        <v>69178205376</v>
      </c>
      <c r="L143" s="5">
        <v>81678277491</v>
      </c>
      <c r="M143" s="5">
        <v>3161707</v>
      </c>
      <c r="N143" s="5">
        <v>260680156</v>
      </c>
      <c r="O143" s="5">
        <v>330298256</v>
      </c>
      <c r="P143" s="5">
        <v>308972144</v>
      </c>
      <c r="Q143" s="5">
        <v>301081385</v>
      </c>
    </row>
    <row r="144" spans="3:17" ht="15.5" x14ac:dyDescent="0.35">
      <c r="C144" t="s">
        <v>9</v>
      </c>
      <c r="D144" s="5">
        <v>424021148587</v>
      </c>
      <c r="E144" s="5">
        <v>400358199844</v>
      </c>
      <c r="F144" s="5">
        <v>405055680615</v>
      </c>
      <c r="G144" s="5">
        <v>407512536429</v>
      </c>
      <c r="I144" s="5">
        <v>407512536429</v>
      </c>
      <c r="J144" s="5">
        <v>479290603728</v>
      </c>
      <c r="K144" s="5">
        <v>560856621702</v>
      </c>
      <c r="L144" s="5">
        <v>949823701619</v>
      </c>
      <c r="M144" s="5">
        <v>875696357140</v>
      </c>
      <c r="N144" s="5">
        <v>545401550265</v>
      </c>
      <c r="O144" s="5">
        <v>147310633345</v>
      </c>
      <c r="P144" s="5">
        <v>141571843006</v>
      </c>
      <c r="Q144" s="5">
        <v>123213526800</v>
      </c>
    </row>
    <row r="145" spans="2:17" ht="15.5" x14ac:dyDescent="0.35">
      <c r="C145" t="s">
        <v>136</v>
      </c>
      <c r="D145" s="5">
        <v>435520369738</v>
      </c>
      <c r="E145" s="5">
        <v>410103318245</v>
      </c>
      <c r="F145" s="5">
        <v>483447817163</v>
      </c>
      <c r="G145" s="5">
        <v>473673418808</v>
      </c>
      <c r="I145" s="5">
        <v>473673418808</v>
      </c>
      <c r="J145" s="5">
        <v>490564390959</v>
      </c>
      <c r="K145" s="5">
        <v>619362141121</v>
      </c>
      <c r="L145" s="5">
        <v>1290793639423</v>
      </c>
      <c r="M145" s="5">
        <v>909158621059</v>
      </c>
      <c r="N145" s="5">
        <v>610583675049</v>
      </c>
      <c r="O145" s="5">
        <v>171148834597</v>
      </c>
      <c r="P145" s="5">
        <v>163793407900</v>
      </c>
      <c r="Q145" s="5">
        <v>145332662247</v>
      </c>
    </row>
    <row r="146" spans="2:17" ht="15.5" x14ac:dyDescent="0.35">
      <c r="C146" t="s">
        <v>137</v>
      </c>
      <c r="D146" s="5">
        <v>2341366264</v>
      </c>
      <c r="E146" s="5">
        <v>2341366264</v>
      </c>
      <c r="F146" s="5">
        <v>2341366264</v>
      </c>
      <c r="G146" s="5">
        <v>2341366264</v>
      </c>
      <c r="I146" s="5">
        <v>2341366264</v>
      </c>
      <c r="J146" s="5">
        <v>2341366264</v>
      </c>
      <c r="K146" s="5">
        <v>2341366164</v>
      </c>
      <c r="L146" s="5">
        <v>2250171149</v>
      </c>
      <c r="M146" s="5">
        <v>2249940040</v>
      </c>
      <c r="N146" s="5">
        <v>1799952032</v>
      </c>
      <c r="O146" s="5">
        <v>224994004</v>
      </c>
      <c r="P146" s="5">
        <v>224994004</v>
      </c>
      <c r="Q146" s="5">
        <v>219275004</v>
      </c>
    </row>
    <row r="148" spans="2:17" ht="15.5" x14ac:dyDescent="0.35">
      <c r="B148" t="s">
        <v>138</v>
      </c>
      <c r="C148" t="s">
        <v>139</v>
      </c>
      <c r="D148" s="5">
        <v>-10779793393</v>
      </c>
      <c r="E148" s="5">
        <v>10397964085</v>
      </c>
      <c r="F148" s="5">
        <v>-34966257394</v>
      </c>
      <c r="G148" s="5">
        <v>14646443544</v>
      </c>
      <c r="I148" s="5">
        <v>16342809602</v>
      </c>
      <c r="J148" s="5">
        <v>-27495860792</v>
      </c>
      <c r="K148" s="5">
        <v>12673823821</v>
      </c>
      <c r="L148" s="5">
        <v>-104844072533</v>
      </c>
      <c r="M148" s="5">
        <v>89726806568</v>
      </c>
      <c r="N148" s="5">
        <v>-26518278093</v>
      </c>
      <c r="O148" s="5">
        <v>-2114857213</v>
      </c>
      <c r="P148" s="5">
        <v>4012496891</v>
      </c>
      <c r="Q148" s="5">
        <v>-982061487</v>
      </c>
    </row>
    <row r="149" spans="2:17" ht="15.5" x14ac:dyDescent="0.35">
      <c r="C149" t="s">
        <v>319</v>
      </c>
      <c r="D149" s="5">
        <v>-68912747312</v>
      </c>
      <c r="E149" s="5">
        <v>52934086091</v>
      </c>
      <c r="F149" s="5">
        <v>20699185587</v>
      </c>
      <c r="G149" s="5">
        <v>35312000000</v>
      </c>
      <c r="I149" s="5">
        <v>52629500000</v>
      </c>
      <c r="J149" s="5">
        <v>20651235196</v>
      </c>
      <c r="K149" s="5">
        <v>29614130537</v>
      </c>
      <c r="L149" s="5">
        <v>15140549929</v>
      </c>
      <c r="M149" s="5">
        <v>1961624881</v>
      </c>
      <c r="N149" s="5">
        <v>4773503258</v>
      </c>
      <c r="O149" s="5">
        <v>6662254055</v>
      </c>
      <c r="P149" s="5">
        <v>12227758253</v>
      </c>
      <c r="Q149" s="5">
        <v>4672398111</v>
      </c>
    </row>
    <row r="150" spans="2:17" ht="15.5" x14ac:dyDescent="0.35">
      <c r="C150" t="s">
        <v>1509</v>
      </c>
      <c r="D150" s="5">
        <v>21423741251</v>
      </c>
      <c r="E150" s="5">
        <v>33882154149</v>
      </c>
      <c r="F150" s="5">
        <v>19315963960</v>
      </c>
      <c r="G150" s="5">
        <v>57182290584</v>
      </c>
      <c r="I150" s="5">
        <v>98254215730</v>
      </c>
      <c r="J150" s="5">
        <v>79811462427</v>
      </c>
      <c r="K150" s="5">
        <v>207576003291</v>
      </c>
      <c r="L150" s="5">
        <v>139979376074</v>
      </c>
      <c r="M150" s="5">
        <v>308956031</v>
      </c>
      <c r="N150" s="5">
        <v>3663941069</v>
      </c>
    </row>
    <row r="151" spans="2:17" ht="15.5" x14ac:dyDescent="0.35">
      <c r="C151" t="s">
        <v>1510</v>
      </c>
      <c r="D151" s="5">
        <v>1280000000</v>
      </c>
      <c r="E151" s="5">
        <v>255440770</v>
      </c>
      <c r="F151" s="5">
        <v>2879559230</v>
      </c>
      <c r="G151" s="5">
        <v>-168708165</v>
      </c>
      <c r="I151" s="5">
        <v>2437538032</v>
      </c>
      <c r="J151" s="5">
        <v>6299300299</v>
      </c>
      <c r="K151" s="5">
        <v>18836336250</v>
      </c>
      <c r="L151" s="5">
        <v>13397468228</v>
      </c>
      <c r="M151" s="5">
        <v>18383912389</v>
      </c>
      <c r="N151" s="5">
        <v>5256258594</v>
      </c>
    </row>
    <row r="152" spans="2:17" ht="15.5" x14ac:dyDescent="0.35">
      <c r="C152" t="s">
        <v>1511</v>
      </c>
      <c r="D152" s="5">
        <v>-1310315603</v>
      </c>
      <c r="E152" s="5">
        <v>1316283049</v>
      </c>
      <c r="G152" s="5">
        <v>594508902</v>
      </c>
      <c r="I152" s="5">
        <v>1993940407</v>
      </c>
      <c r="J152" s="5">
        <v>4487314307</v>
      </c>
      <c r="K152" s="5">
        <v>5301688117</v>
      </c>
      <c r="L152" s="5">
        <v>2542297244</v>
      </c>
      <c r="M152" s="5">
        <v>3254664290</v>
      </c>
      <c r="N152" s="5">
        <v>268718650</v>
      </c>
      <c r="O152" s="5">
        <v>15096514</v>
      </c>
      <c r="P152" s="5">
        <v>47805438</v>
      </c>
      <c r="Q152" s="5">
        <v>60149778</v>
      </c>
    </row>
    <row r="153" spans="2:17" ht="15.5" x14ac:dyDescent="0.35">
      <c r="C153" t="s">
        <v>1512</v>
      </c>
      <c r="N153" s="5">
        <v>-148795134</v>
      </c>
    </row>
    <row r="154" spans="2:17" ht="15.5" x14ac:dyDescent="0.35">
      <c r="C154" t="s">
        <v>500</v>
      </c>
      <c r="E154" s="5">
        <v>-2495957</v>
      </c>
      <c r="F154" s="5">
        <v>2495957</v>
      </c>
    </row>
    <row r="155" spans="2:17" ht="15.5" x14ac:dyDescent="0.35">
      <c r="C155" t="s">
        <v>1513</v>
      </c>
    </row>
    <row r="156" spans="2:17" ht="15.5" x14ac:dyDescent="0.35">
      <c r="C156" t="s">
        <v>1514</v>
      </c>
    </row>
    <row r="157" spans="2:17" ht="15.5" x14ac:dyDescent="0.35">
      <c r="C157" t="s">
        <v>320</v>
      </c>
      <c r="D157" s="5">
        <v>53351932430</v>
      </c>
      <c r="E157" s="5">
        <v>-31374061411</v>
      </c>
      <c r="F157" s="5">
        <v>-37196992260</v>
      </c>
      <c r="G157" s="5">
        <v>-42064350036</v>
      </c>
      <c r="I157" s="5">
        <v>-73213356493</v>
      </c>
      <c r="J157" s="5">
        <v>-47476394856</v>
      </c>
      <c r="K157" s="5">
        <v>-7422260273</v>
      </c>
      <c r="L157" s="5">
        <v>-21881090012</v>
      </c>
      <c r="M157" s="5">
        <v>-539303613</v>
      </c>
      <c r="N157" s="5">
        <v>-22607421490</v>
      </c>
      <c r="O157" s="5">
        <v>-3880361888</v>
      </c>
      <c r="P157" s="5">
        <v>-4572312365</v>
      </c>
      <c r="Q157" s="5">
        <v>-5899386039</v>
      </c>
    </row>
    <row r="158" spans="2:17" ht="15.5" x14ac:dyDescent="0.35">
      <c r="C158" t="s">
        <v>394</v>
      </c>
      <c r="D158" s="5">
        <v>-3560810630</v>
      </c>
      <c r="E158" s="5">
        <v>-4625301084</v>
      </c>
      <c r="F158" s="5">
        <v>-2522583218</v>
      </c>
      <c r="G158" s="5">
        <v>-2377788846</v>
      </c>
      <c r="I158" s="5">
        <v>-13028956206</v>
      </c>
      <c r="J158" s="5">
        <v>-25036247928</v>
      </c>
      <c r="K158" s="5">
        <v>-46840198446</v>
      </c>
      <c r="L158" s="5">
        <v>-26595322148</v>
      </c>
      <c r="M158" s="5">
        <v>-17501194658</v>
      </c>
      <c r="N158" s="5">
        <v>-4200272210</v>
      </c>
      <c r="O158" s="5">
        <v>-5710054207</v>
      </c>
      <c r="P158" s="5">
        <v>-3734050630</v>
      </c>
      <c r="Q158" s="5">
        <v>-2315441803</v>
      </c>
    </row>
    <row r="159" spans="2:17" ht="15.5" x14ac:dyDescent="0.35">
      <c r="C159" t="s">
        <v>1067</v>
      </c>
    </row>
    <row r="160" spans="2:17" ht="15.5" x14ac:dyDescent="0.35">
      <c r="C160" t="s">
        <v>603</v>
      </c>
    </row>
    <row r="161" spans="3:17" ht="15.5" x14ac:dyDescent="0.35">
      <c r="C161" t="s">
        <v>1515</v>
      </c>
      <c r="J161" s="5">
        <v>-18175035695</v>
      </c>
      <c r="K161" s="5">
        <v>17853756200</v>
      </c>
      <c r="L161" s="5">
        <v>550000000</v>
      </c>
      <c r="M161" s="5">
        <v>9919012898</v>
      </c>
      <c r="N161" s="5">
        <v>4954252079</v>
      </c>
      <c r="O161" s="5">
        <v>927206073</v>
      </c>
      <c r="P161" s="5">
        <v>58622998</v>
      </c>
      <c r="Q161" s="5">
        <v>2456772897</v>
      </c>
    </row>
    <row r="162" spans="3:17" ht="15.5" x14ac:dyDescent="0.35">
      <c r="C162" t="s">
        <v>1516</v>
      </c>
      <c r="M162" s="5">
        <v>-12636459002</v>
      </c>
    </row>
    <row r="163" spans="3:17" ht="15.5" x14ac:dyDescent="0.35">
      <c r="C163" t="s">
        <v>1517</v>
      </c>
      <c r="J163" s="5">
        <v>-18175035695</v>
      </c>
      <c r="K163" s="5">
        <v>17853756200</v>
      </c>
      <c r="L163" s="5">
        <v>550000000</v>
      </c>
      <c r="M163" s="5">
        <v>-2717446104</v>
      </c>
      <c r="N163" s="5">
        <v>4954252079</v>
      </c>
      <c r="O163" s="5">
        <v>927206073</v>
      </c>
      <c r="P163" s="5">
        <v>58622998</v>
      </c>
      <c r="Q163" s="5">
        <v>2456772897</v>
      </c>
    </row>
    <row r="164" spans="3:17" ht="15.5" x14ac:dyDescent="0.35">
      <c r="C164" t="s">
        <v>563</v>
      </c>
      <c r="D164" s="5">
        <v>-1214572</v>
      </c>
      <c r="E164" s="5">
        <v>-5039561</v>
      </c>
      <c r="G164" s="5">
        <v>-11246834</v>
      </c>
      <c r="I164" s="5">
        <v>-163609807</v>
      </c>
      <c r="J164" s="5">
        <v>-1809101833</v>
      </c>
      <c r="K164" s="5">
        <v>-6631944131</v>
      </c>
      <c r="L164" s="5">
        <v>-4292755205</v>
      </c>
      <c r="N164" s="5">
        <v>-79270683</v>
      </c>
    </row>
    <row r="165" spans="3:17" ht="15.5" x14ac:dyDescent="0.35">
      <c r="C165" t="s">
        <v>1518</v>
      </c>
      <c r="E165" s="5">
        <v>2945853</v>
      </c>
      <c r="F165" s="5">
        <v>-2945853</v>
      </c>
      <c r="J165" s="5">
        <v>-32191283</v>
      </c>
    </row>
    <row r="166" spans="3:17" ht="15.5" x14ac:dyDescent="0.35">
      <c r="C166" t="s">
        <v>853</v>
      </c>
      <c r="D166" s="5">
        <v>954957276</v>
      </c>
      <c r="E166" s="5">
        <v>-1186047814</v>
      </c>
      <c r="F166" s="5">
        <v>-1628940797</v>
      </c>
      <c r="G166" s="5">
        <v>-1456012240</v>
      </c>
      <c r="I166" s="5">
        <v>-1456012240</v>
      </c>
      <c r="J166" s="5">
        <v>1300416216</v>
      </c>
      <c r="K166" s="5">
        <v>-7670559203</v>
      </c>
      <c r="L166" s="5">
        <v>-5011380723</v>
      </c>
      <c r="M166" s="5">
        <v>-37459043242</v>
      </c>
      <c r="N166" s="5">
        <v>-265078241</v>
      </c>
      <c r="O166" s="5">
        <v>-128997760</v>
      </c>
      <c r="P166" s="5">
        <v>-15326803</v>
      </c>
      <c r="Q166" s="5">
        <v>43445569</v>
      </c>
    </row>
    <row r="167" spans="3:17" ht="15.5" x14ac:dyDescent="0.35">
      <c r="C167" t="s">
        <v>159</v>
      </c>
      <c r="D167" s="5">
        <v>-11144743339</v>
      </c>
      <c r="E167" s="5">
        <v>-27756292</v>
      </c>
      <c r="F167" s="5">
        <v>225095854</v>
      </c>
      <c r="G167" s="5">
        <v>-3852714968</v>
      </c>
      <c r="I167" s="5">
        <v>-7040810543</v>
      </c>
      <c r="J167" s="5">
        <v>-20492133440</v>
      </c>
      <c r="K167" s="5">
        <v>5246766495</v>
      </c>
      <c r="L167" s="5">
        <v>149159029678</v>
      </c>
      <c r="M167" s="5">
        <v>111969161161</v>
      </c>
      <c r="N167" s="5">
        <v>395677876898</v>
      </c>
      <c r="O167" s="5">
        <v>-4039452829</v>
      </c>
      <c r="P167" s="5">
        <v>-7654076406</v>
      </c>
      <c r="Q167" s="5">
        <v>102142198</v>
      </c>
    </row>
    <row r="168" spans="3:17" ht="15.5" x14ac:dyDescent="0.35">
      <c r="C168" t="s">
        <v>160</v>
      </c>
      <c r="D168" s="5">
        <v>-7671479640</v>
      </c>
      <c r="E168" s="5">
        <v>-20375869560</v>
      </c>
      <c r="F168" s="5">
        <v>17833332164</v>
      </c>
      <c r="G168" s="5">
        <v>15638176584</v>
      </c>
      <c r="I168" s="5">
        <v>66016442088</v>
      </c>
      <c r="J168" s="5">
        <v>45388359771</v>
      </c>
      <c r="K168" s="5">
        <v>-39510036366</v>
      </c>
      <c r="L168" s="5">
        <v>-67074941925</v>
      </c>
      <c r="M168" s="5">
        <v>-348904637826</v>
      </c>
      <c r="N168" s="5">
        <v>-209325605939</v>
      </c>
      <c r="O168" s="5">
        <v>-12196800735</v>
      </c>
      <c r="P168" s="5">
        <v>10581740330</v>
      </c>
      <c r="Q168" s="5">
        <v>11589880291</v>
      </c>
    </row>
    <row r="169" spans="3:17" ht="15.5" x14ac:dyDescent="0.35">
      <c r="C169" t="s">
        <v>161</v>
      </c>
      <c r="D169" s="5">
        <v>-297289200</v>
      </c>
      <c r="G169" s="5">
        <v>-135532400</v>
      </c>
      <c r="I169" s="5">
        <v>-135532400</v>
      </c>
      <c r="J169" s="5">
        <v>-148317455</v>
      </c>
      <c r="K169" s="5">
        <v>-6611696876</v>
      </c>
      <c r="L169" s="5">
        <v>-49802490734</v>
      </c>
      <c r="M169" s="5">
        <v>-201541997</v>
      </c>
      <c r="N169" s="5">
        <v>-2819094327</v>
      </c>
      <c r="O169" s="5">
        <v>-126889080</v>
      </c>
      <c r="P169" s="5">
        <v>-124493255</v>
      </c>
      <c r="Q169" s="5">
        <v>-207071647</v>
      </c>
    </row>
    <row r="170" spans="3:17" ht="15.5" x14ac:dyDescent="0.35">
      <c r="C170" t="s">
        <v>352</v>
      </c>
      <c r="G170" s="5">
        <v>31876030</v>
      </c>
      <c r="I170" s="5">
        <v>318832552</v>
      </c>
      <c r="J170" s="5">
        <v>7811145000</v>
      </c>
      <c r="K170" s="5">
        <v>2499999</v>
      </c>
      <c r="L170" s="5">
        <v>139823501</v>
      </c>
      <c r="M170" s="5">
        <v>71317444786</v>
      </c>
      <c r="N170" s="5">
        <v>266800000</v>
      </c>
      <c r="O170" s="5">
        <v>1000000</v>
      </c>
    </row>
    <row r="171" spans="3:17" ht="15.5" x14ac:dyDescent="0.35">
      <c r="C171" t="s">
        <v>1519</v>
      </c>
      <c r="D171" s="5">
        <v>-333332164</v>
      </c>
      <c r="F171" s="5">
        <v>333332164</v>
      </c>
      <c r="G171" s="5">
        <v>71542781852</v>
      </c>
      <c r="I171" s="5">
        <v>61124201172</v>
      </c>
      <c r="J171" s="5">
        <v>27951429347</v>
      </c>
      <c r="K171" s="5">
        <v>781503139348</v>
      </c>
      <c r="L171" s="5">
        <v>556459261931</v>
      </c>
      <c r="M171" s="5">
        <v>32919318185</v>
      </c>
      <c r="N171" s="5">
        <v>15540092981</v>
      </c>
      <c r="O171" s="5">
        <v>23165190132</v>
      </c>
      <c r="P171" s="5">
        <v>14368204485</v>
      </c>
      <c r="Q171" s="5">
        <v>18683395081</v>
      </c>
    </row>
    <row r="172" spans="3:17" ht="15.5" x14ac:dyDescent="0.35">
      <c r="C172" t="s">
        <v>1520</v>
      </c>
      <c r="G172" s="5">
        <v>-11921933475</v>
      </c>
      <c r="I172" s="5">
        <v>-11921933475</v>
      </c>
      <c r="J172" s="5">
        <v>-187572000</v>
      </c>
      <c r="K172" s="5">
        <v>-803454034380</v>
      </c>
      <c r="L172" s="5">
        <v>-473314650436</v>
      </c>
      <c r="M172" s="5">
        <v>-4780000000</v>
      </c>
      <c r="N172" s="5">
        <v>-7136334059</v>
      </c>
      <c r="O172" s="5">
        <v>-14400000000</v>
      </c>
      <c r="P172" s="5">
        <v>-5201100900</v>
      </c>
      <c r="Q172" s="5">
        <v>-8999102385</v>
      </c>
    </row>
    <row r="173" spans="3:17" ht="15.5" x14ac:dyDescent="0.35">
      <c r="C173" t="s">
        <v>957</v>
      </c>
      <c r="M173" s="5">
        <v>6955430648</v>
      </c>
      <c r="N173" s="5">
        <v>235070497</v>
      </c>
      <c r="Q173" s="5">
        <v>17751836294</v>
      </c>
    </row>
    <row r="174" spans="3:17" ht="15.5" x14ac:dyDescent="0.35">
      <c r="C174" t="s">
        <v>956</v>
      </c>
      <c r="E174" s="5">
        <v>-17500000000</v>
      </c>
      <c r="F174" s="5">
        <v>17500000000</v>
      </c>
      <c r="G174" s="5">
        <v>17027282800</v>
      </c>
      <c r="I174" s="5">
        <v>17000000000</v>
      </c>
      <c r="J174" s="5">
        <v>10800000000</v>
      </c>
      <c r="K174" s="5">
        <v>-10800000000</v>
      </c>
      <c r="Q174" s="5">
        <v>-805019358</v>
      </c>
    </row>
    <row r="175" spans="3:17" ht="15.5" x14ac:dyDescent="0.35">
      <c r="C175" t="s">
        <v>1521</v>
      </c>
      <c r="M175" s="5">
        <v>-410000000000</v>
      </c>
      <c r="N175" s="5">
        <v>-11427841600</v>
      </c>
      <c r="O175" s="5">
        <v>-1060000000</v>
      </c>
      <c r="Q175" s="5">
        <v>-16530931528</v>
      </c>
    </row>
    <row r="176" spans="3:17" ht="15.5" x14ac:dyDescent="0.35">
      <c r="C176" t="s">
        <v>1522</v>
      </c>
      <c r="M176" s="5">
        <v>369083616663</v>
      </c>
      <c r="N176" s="5">
        <v>7526475924</v>
      </c>
      <c r="O176" s="5">
        <v>11963218213</v>
      </c>
      <c r="P176" s="5">
        <v>990625000</v>
      </c>
      <c r="Q176" s="5">
        <v>6132966959</v>
      </c>
    </row>
    <row r="177" spans="3:17" ht="15.5" x14ac:dyDescent="0.35">
      <c r="C177" t="s">
        <v>1523</v>
      </c>
      <c r="N177" s="5">
        <v>-96352906609</v>
      </c>
    </row>
    <row r="178" spans="3:17" ht="15.5" x14ac:dyDescent="0.35">
      <c r="C178" t="s">
        <v>1524</v>
      </c>
      <c r="D178" s="5">
        <v>333332164</v>
      </c>
      <c r="M178" s="5">
        <v>79552536900</v>
      </c>
      <c r="N178" s="5">
        <v>54620440103</v>
      </c>
    </row>
    <row r="179" spans="3:17" ht="15.5" x14ac:dyDescent="0.35">
      <c r="C179" t="s">
        <v>1525</v>
      </c>
      <c r="M179" s="5">
        <v>-465049042307</v>
      </c>
      <c r="O179" s="5">
        <v>-5239320000</v>
      </c>
    </row>
    <row r="180" spans="3:17" ht="15.5" x14ac:dyDescent="0.35">
      <c r="C180" t="s">
        <v>597</v>
      </c>
      <c r="Q180" s="5">
        <v>-125000000</v>
      </c>
    </row>
    <row r="181" spans="3:17" ht="15.5" x14ac:dyDescent="0.35">
      <c r="C181" t="s">
        <v>779</v>
      </c>
      <c r="G181" s="5">
        <v>-369125761</v>
      </c>
      <c r="I181" s="5">
        <v>-369125761</v>
      </c>
      <c r="J181" s="5">
        <v>-838325121</v>
      </c>
      <c r="K181" s="5">
        <v>-149944457</v>
      </c>
      <c r="L181" s="5">
        <v>-57886187</v>
      </c>
    </row>
    <row r="182" spans="3:17" ht="15.5" x14ac:dyDescent="0.35">
      <c r="C182" t="s">
        <v>695</v>
      </c>
      <c r="O182" s="5">
        <v>-27000000000</v>
      </c>
      <c r="Q182" s="5">
        <v>-4500000000</v>
      </c>
    </row>
    <row r="183" spans="3:17" ht="15.5" x14ac:dyDescent="0.35">
      <c r="C183" t="s">
        <v>1451</v>
      </c>
      <c r="N183" s="5">
        <v>166000000000</v>
      </c>
    </row>
    <row r="184" spans="3:17" ht="15.5" x14ac:dyDescent="0.35">
      <c r="C184" t="s">
        <v>1526</v>
      </c>
      <c r="M184" s="5">
        <v>1297599296</v>
      </c>
      <c r="N184" s="5">
        <v>6221691151</v>
      </c>
      <c r="P184" s="5">
        <v>548505000</v>
      </c>
    </row>
    <row r="185" spans="3:17" ht="15.5" x14ac:dyDescent="0.35">
      <c r="C185" t="s">
        <v>1527</v>
      </c>
      <c r="D185" s="5">
        <v>-10250060000</v>
      </c>
      <c r="G185" s="5">
        <v>-60537172462</v>
      </c>
      <c r="O185" s="5">
        <v>500000000</v>
      </c>
      <c r="Q185" s="5">
        <v>188806875</v>
      </c>
    </row>
    <row r="186" spans="3:17" ht="15.5" x14ac:dyDescent="0.35">
      <c r="C186" t="s">
        <v>1528</v>
      </c>
      <c r="D186" s="5">
        <v>2875869560</v>
      </c>
      <c r="E186" s="5">
        <v>-2875869560</v>
      </c>
      <c r="L186" s="5">
        <v>-100499000000</v>
      </c>
      <c r="M186" s="5">
        <v>-30000000000</v>
      </c>
      <c r="N186" s="5">
        <v>-342000000000</v>
      </c>
    </row>
    <row r="187" spans="3:17" ht="15.5" x14ac:dyDescent="0.35">
      <c r="C187" t="s">
        <v>170</v>
      </c>
      <c r="D187" s="5">
        <v>-11144743339</v>
      </c>
      <c r="E187" s="5">
        <v>-27756292</v>
      </c>
      <c r="F187" s="5">
        <v>225095854</v>
      </c>
      <c r="G187" s="5">
        <v>-3852714968</v>
      </c>
      <c r="I187" s="5">
        <v>-7040810543</v>
      </c>
      <c r="J187" s="5">
        <v>-20492133440</v>
      </c>
      <c r="K187" s="5">
        <v>5246766495</v>
      </c>
      <c r="L187" s="5">
        <v>149159029678</v>
      </c>
      <c r="M187" s="5">
        <v>111969161161</v>
      </c>
      <c r="N187" s="5">
        <v>395677876898</v>
      </c>
      <c r="O187" s="5">
        <v>-4039452829</v>
      </c>
      <c r="P187" s="5">
        <v>-7654076406</v>
      </c>
      <c r="Q187" s="5">
        <v>102142198</v>
      </c>
    </row>
    <row r="188" spans="3:17" ht="15.5" x14ac:dyDescent="0.35">
      <c r="C188" t="s">
        <v>487</v>
      </c>
      <c r="J188" s="5">
        <v>31000</v>
      </c>
      <c r="K188" s="5">
        <v>28270454650</v>
      </c>
      <c r="L188" s="5">
        <v>832350</v>
      </c>
      <c r="M188" s="5">
        <v>112554108000</v>
      </c>
      <c r="N188" s="5">
        <v>393739507000</v>
      </c>
    </row>
    <row r="189" spans="3:17" ht="15.5" x14ac:dyDescent="0.35">
      <c r="C189" t="s">
        <v>178</v>
      </c>
      <c r="D189" s="5">
        <v>-252000001</v>
      </c>
      <c r="F189" s="5">
        <v>252000001</v>
      </c>
      <c r="G189" s="5">
        <v>-2048971896</v>
      </c>
      <c r="I189" s="5">
        <v>-2048971896</v>
      </c>
      <c r="K189" s="5">
        <v>30603780096</v>
      </c>
      <c r="L189" s="5">
        <v>59588000000</v>
      </c>
    </row>
    <row r="190" spans="3:17" ht="15.5" x14ac:dyDescent="0.35">
      <c r="C190" t="s">
        <v>181</v>
      </c>
      <c r="D190" s="5">
        <v>-10864158311</v>
      </c>
      <c r="G190" s="5">
        <v>-1</v>
      </c>
      <c r="I190" s="5">
        <v>-3354341833</v>
      </c>
      <c r="J190" s="5">
        <v>-18585499215</v>
      </c>
      <c r="K190" s="5">
        <v>-54681172010</v>
      </c>
      <c r="L190" s="5">
        <v>-13389485033</v>
      </c>
      <c r="M190" s="5">
        <v>220066146</v>
      </c>
      <c r="N190" s="5">
        <v>-1802246708</v>
      </c>
    </row>
    <row r="191" spans="3:17" ht="15.5" x14ac:dyDescent="0.35">
      <c r="C191" t="s">
        <v>1529</v>
      </c>
      <c r="L191" s="5">
        <v>-4586908189</v>
      </c>
      <c r="M191" s="5">
        <v>-3813200606</v>
      </c>
      <c r="N191" s="5">
        <v>-4318401784</v>
      </c>
    </row>
    <row r="192" spans="3:17" ht="15.5" x14ac:dyDescent="0.35">
      <c r="C192" t="s">
        <v>612</v>
      </c>
      <c r="P192" s="5">
        <v>1498378000</v>
      </c>
      <c r="Q192" s="5">
        <v>3800301048</v>
      </c>
    </row>
    <row r="193" spans="3:17" ht="15.5" x14ac:dyDescent="0.35">
      <c r="C193" t="s">
        <v>1530</v>
      </c>
    </row>
    <row r="194" spans="3:17" ht="15.5" x14ac:dyDescent="0.35">
      <c r="C194" t="s">
        <v>409</v>
      </c>
      <c r="O194" s="5">
        <v>-4170698784</v>
      </c>
      <c r="P194" s="5">
        <v>-2407720688</v>
      </c>
      <c r="Q194" s="5">
        <v>-3805407024</v>
      </c>
    </row>
    <row r="195" spans="3:17" ht="15.5" x14ac:dyDescent="0.35">
      <c r="C195" t="s">
        <v>1531</v>
      </c>
    </row>
    <row r="196" spans="3:17" ht="15.5" x14ac:dyDescent="0.35">
      <c r="C196" t="s">
        <v>579</v>
      </c>
      <c r="G196" s="5">
        <v>-766714000</v>
      </c>
      <c r="M196" s="5">
        <v>3031857621</v>
      </c>
      <c r="N196" s="5">
        <v>7949121558</v>
      </c>
      <c r="O196" s="5">
        <v>131245955</v>
      </c>
      <c r="P196" s="5">
        <v>-6744733718</v>
      </c>
      <c r="Q196" s="5">
        <v>107248174</v>
      </c>
    </row>
    <row r="197" spans="3:17" ht="15.5" x14ac:dyDescent="0.35">
      <c r="C197" t="s">
        <v>186</v>
      </c>
      <c r="M197" s="5">
        <v>-23670000</v>
      </c>
      <c r="N197" s="5">
        <v>-40103168</v>
      </c>
    </row>
    <row r="198" spans="3:17" ht="15.5" x14ac:dyDescent="0.35">
      <c r="C198" t="s">
        <v>1532</v>
      </c>
      <c r="L198" s="5">
        <v>108000000000</v>
      </c>
    </row>
    <row r="199" spans="3:17" ht="15.5" x14ac:dyDescent="0.35">
      <c r="C199" t="s">
        <v>1533</v>
      </c>
      <c r="D199" s="5">
        <v>50400</v>
      </c>
      <c r="G199" s="5">
        <v>251781600</v>
      </c>
      <c r="I199" s="5">
        <v>251781600</v>
      </c>
      <c r="K199" s="5">
        <v>818042400</v>
      </c>
    </row>
    <row r="200" spans="3:17" ht="15.5" x14ac:dyDescent="0.35">
      <c r="C200" t="s">
        <v>1534</v>
      </c>
      <c r="G200" s="5">
        <v>-328700895</v>
      </c>
      <c r="I200" s="5">
        <v>-929168638</v>
      </c>
      <c r="J200" s="5">
        <v>-1721056509</v>
      </c>
      <c r="K200" s="5">
        <v>-535212641</v>
      </c>
      <c r="L200" s="5">
        <v>-453409450</v>
      </c>
    </row>
    <row r="201" spans="3:17" ht="15.5" x14ac:dyDescent="0.35">
      <c r="C201" t="s">
        <v>185</v>
      </c>
      <c r="D201" s="5">
        <v>-28635427</v>
      </c>
      <c r="E201" s="5">
        <v>-27756292</v>
      </c>
      <c r="F201" s="5">
        <v>-26904147</v>
      </c>
      <c r="J201" s="5">
        <v>-185608716</v>
      </c>
    </row>
    <row r="202" spans="3:17" ht="15.5" x14ac:dyDescent="0.35">
      <c r="C202" t="s">
        <v>1535</v>
      </c>
      <c r="G202" s="5">
        <v>-960109776</v>
      </c>
      <c r="I202" s="5">
        <v>-960109776</v>
      </c>
      <c r="K202" s="5">
        <v>770874000</v>
      </c>
    </row>
    <row r="203" spans="3:17" ht="15.5" x14ac:dyDescent="0.35">
      <c r="C203" t="s">
        <v>1536</v>
      </c>
    </row>
    <row r="204" spans="3:17" ht="15.5" x14ac:dyDescent="0.35">
      <c r="C204" t="s">
        <v>601</v>
      </c>
      <c r="N204" s="5">
        <v>150000000</v>
      </c>
    </row>
    <row r="205" spans="3:17" ht="15.5" x14ac:dyDescent="0.35">
      <c r="C205" t="s">
        <v>187</v>
      </c>
      <c r="D205" s="5">
        <v>-29596016372</v>
      </c>
      <c r="E205" s="5">
        <v>-10005661767</v>
      </c>
      <c r="F205" s="5">
        <v>-16907829376</v>
      </c>
      <c r="G205" s="5">
        <v>26431905160</v>
      </c>
      <c r="I205" s="5">
        <v>75318441147</v>
      </c>
      <c r="J205" s="5">
        <v>-2599634461</v>
      </c>
      <c r="K205" s="5">
        <v>-21589446050</v>
      </c>
      <c r="L205" s="5">
        <v>-22759984780</v>
      </c>
      <c r="M205" s="5">
        <v>-147208670097</v>
      </c>
      <c r="N205" s="5">
        <v>159833992866</v>
      </c>
      <c r="O205" s="5">
        <v>-18351110777</v>
      </c>
      <c r="P205" s="5">
        <v>6940160815</v>
      </c>
      <c r="Q205" s="5">
        <v>10709961002</v>
      </c>
    </row>
    <row r="206" spans="3:17" ht="15.5" x14ac:dyDescent="0.35">
      <c r="C206" t="s">
        <v>188</v>
      </c>
      <c r="F206" s="5">
        <v>96638740893</v>
      </c>
      <c r="G206" s="5">
        <v>960109777</v>
      </c>
      <c r="I206" s="5">
        <v>21320299746</v>
      </c>
      <c r="J206" s="5">
        <v>23919934207</v>
      </c>
      <c r="K206" s="5">
        <v>45509380257</v>
      </c>
      <c r="L206" s="5">
        <v>64813781448</v>
      </c>
      <c r="M206" s="5">
        <v>186809973191</v>
      </c>
      <c r="N206" s="5">
        <v>2068524730</v>
      </c>
      <c r="O206" s="5">
        <v>20386020474</v>
      </c>
      <c r="P206" s="5">
        <v>13430885065</v>
      </c>
      <c r="Q206" s="5">
        <v>2695782550</v>
      </c>
    </row>
    <row r="207" spans="3:17" ht="15.5" x14ac:dyDescent="0.35">
      <c r="C207" t="s">
        <v>1537</v>
      </c>
      <c r="L207" s="5">
        <v>3455583589</v>
      </c>
      <c r="M207" s="5">
        <v>35212478353</v>
      </c>
      <c r="N207" s="5">
        <v>24843519005</v>
      </c>
    </row>
    <row r="208" spans="3:17" ht="15.5" x14ac:dyDescent="0.35">
      <c r="C208" t="s">
        <v>1538</v>
      </c>
    </row>
    <row r="209" spans="2:17" ht="15.5" x14ac:dyDescent="0.35">
      <c r="C209" t="s">
        <v>339</v>
      </c>
      <c r="N209" s="5">
        <v>63936590</v>
      </c>
      <c r="O209" s="5">
        <v>33615033</v>
      </c>
      <c r="P209" s="5">
        <v>14974594</v>
      </c>
      <c r="Q209" s="5">
        <v>25141513</v>
      </c>
    </row>
    <row r="210" spans="2:17" ht="15.5" x14ac:dyDescent="0.35">
      <c r="C210" t="s">
        <v>1539</v>
      </c>
    </row>
    <row r="211" spans="2:17" ht="15.5" x14ac:dyDescent="0.35">
      <c r="C211" t="s">
        <v>189</v>
      </c>
      <c r="D211" s="5">
        <v>-29596016372</v>
      </c>
      <c r="E211" s="5">
        <v>-10005661767</v>
      </c>
      <c r="F211" s="5">
        <v>79730911517</v>
      </c>
      <c r="G211" s="5">
        <v>27392014937</v>
      </c>
      <c r="I211" s="5">
        <v>96638740893</v>
      </c>
      <c r="J211" s="5">
        <v>21320299746</v>
      </c>
      <c r="K211" s="5">
        <v>23919934207</v>
      </c>
      <c r="L211" s="5">
        <v>45509380257</v>
      </c>
      <c r="M211" s="5">
        <v>74813781447</v>
      </c>
      <c r="N211" s="5">
        <v>186809973191</v>
      </c>
      <c r="O211" s="5">
        <v>2068524730</v>
      </c>
      <c r="P211" s="5">
        <v>20386020474</v>
      </c>
      <c r="Q211" s="5">
        <v>13430885065</v>
      </c>
    </row>
    <row r="213" spans="2:17" ht="15.5" x14ac:dyDescent="0.35">
      <c r="B213" t="s">
        <v>190</v>
      </c>
      <c r="C213" t="s">
        <v>11</v>
      </c>
      <c r="D213" s="5">
        <v>2340000000</v>
      </c>
      <c r="E213" s="5">
        <v>2340000000</v>
      </c>
      <c r="F213" s="5">
        <v>2340000000</v>
      </c>
      <c r="G213" s="5">
        <v>2340000000</v>
      </c>
      <c r="I213" s="5">
        <v>2340000000</v>
      </c>
      <c r="J213" s="5">
        <v>2340000000</v>
      </c>
      <c r="K213" s="5">
        <v>2340000000</v>
      </c>
      <c r="L213" s="5">
        <v>2250000000</v>
      </c>
      <c r="M213" s="5">
        <v>2250000000</v>
      </c>
      <c r="N213" s="5">
        <v>1800000000</v>
      </c>
      <c r="O213" s="5">
        <v>220000000</v>
      </c>
      <c r="P213" s="5">
        <v>220000000</v>
      </c>
      <c r="Q213" s="5">
        <v>220000000</v>
      </c>
    </row>
    <row r="214" spans="2:17" ht="15.5" x14ac:dyDescent="0.35">
      <c r="C214" t="s">
        <v>191</v>
      </c>
      <c r="D214" s="6">
        <v>3.07</v>
      </c>
      <c r="E214" s="6">
        <v>-1.75</v>
      </c>
      <c r="F214" s="6">
        <v>-1.74</v>
      </c>
      <c r="G214" s="6">
        <v>-14.77</v>
      </c>
    </row>
    <row r="215" spans="2:17" ht="15.5" x14ac:dyDescent="0.35">
      <c r="C215" t="s">
        <v>192</v>
      </c>
      <c r="D215" s="6">
        <v>16.29</v>
      </c>
      <c r="E215" s="6">
        <v>-28.57</v>
      </c>
      <c r="F215" s="6">
        <v>-28.74</v>
      </c>
      <c r="G215" s="6">
        <v>-3.39</v>
      </c>
    </row>
    <row r="216" spans="2:17" ht="15.5" x14ac:dyDescent="0.35">
      <c r="C216" t="s">
        <v>59</v>
      </c>
      <c r="D216" s="6">
        <v>-745.83</v>
      </c>
      <c r="E216" s="6">
        <v>5.94</v>
      </c>
      <c r="F216" s="6">
        <v>-241.05</v>
      </c>
      <c r="G216" s="6">
        <v>-1.4</v>
      </c>
    </row>
    <row r="217" spans="2:17" ht="15.5" x14ac:dyDescent="0.35">
      <c r="C217" t="s">
        <v>193</v>
      </c>
      <c r="D217" s="5">
        <v>2410000000</v>
      </c>
      <c r="E217" s="5">
        <v>14480000000</v>
      </c>
      <c r="F217" s="5">
        <v>-6110000000</v>
      </c>
      <c r="G217" s="5">
        <v>-151090000000</v>
      </c>
    </row>
    <row r="218" spans="2:17" ht="15.5" x14ac:dyDescent="0.35">
      <c r="C218" t="s">
        <v>194</v>
      </c>
      <c r="D218" s="6">
        <v>1.6500000000000001E-2</v>
      </c>
      <c r="E218" s="6">
        <v>-0.01</v>
      </c>
      <c r="F218" s="6">
        <v>-8.3999999999999995E-3</v>
      </c>
      <c r="G218" s="6">
        <v>-7.2999999999999995E-2</v>
      </c>
    </row>
    <row r="219" spans="2:17" ht="15.5" x14ac:dyDescent="0.35">
      <c r="C219" t="s">
        <v>195</v>
      </c>
      <c r="D219" s="6">
        <v>1.9299999999999998E-2</v>
      </c>
      <c r="E219" s="6">
        <v>-1.1599999999999999E-2</v>
      </c>
      <c r="F219" s="6">
        <v>-1.15E-2</v>
      </c>
      <c r="G219" s="6">
        <v>-9.6500000000000002E-2</v>
      </c>
    </row>
    <row r="220" spans="2:17" ht="15.5" x14ac:dyDescent="0.35">
      <c r="C220" t="s">
        <v>196</v>
      </c>
      <c r="D220" s="6">
        <v>8.9999999999999998E-4</v>
      </c>
      <c r="E220" s="6">
        <v>3.3500000000000002E-2</v>
      </c>
      <c r="F220" s="6">
        <v>-1.7100000000000001E-2</v>
      </c>
      <c r="G220" s="6">
        <v>-0.35259999999999997</v>
      </c>
    </row>
    <row r="221" spans="2:17" ht="15.5" x14ac:dyDescent="0.35">
      <c r="C221" t="s">
        <v>197</v>
      </c>
      <c r="D221" s="6">
        <v>2.72</v>
      </c>
      <c r="E221" s="6">
        <v>94.17</v>
      </c>
      <c r="F221" s="6">
        <v>-942.57</v>
      </c>
      <c r="G221" s="6">
        <v>-6567.93</v>
      </c>
    </row>
    <row r="222" spans="2:17" ht="15.5" x14ac:dyDescent="0.35">
      <c r="C222" t="s">
        <v>199</v>
      </c>
      <c r="D222" s="6">
        <v>0.31</v>
      </c>
      <c r="E222" s="6">
        <v>0.33</v>
      </c>
      <c r="F222" s="6">
        <v>0.33</v>
      </c>
      <c r="G222" s="6">
        <v>0.33</v>
      </c>
    </row>
    <row r="223" spans="2:17" ht="15.5" x14ac:dyDescent="0.35">
      <c r="C223" t="s">
        <v>200</v>
      </c>
      <c r="D223" s="6">
        <v>159.35</v>
      </c>
      <c r="E223" s="6">
        <v>150.19999999999999</v>
      </c>
      <c r="F223" s="6">
        <v>151.97</v>
      </c>
      <c r="G223" s="6">
        <v>153.08000000000001</v>
      </c>
    </row>
    <row r="224" spans="2:17" ht="15.5" x14ac:dyDescent="0.35">
      <c r="C224" t="s">
        <v>201</v>
      </c>
      <c r="D224" s="6">
        <v>0.34</v>
      </c>
      <c r="E224" s="6">
        <v>0.36</v>
      </c>
      <c r="F224" s="6">
        <v>0.35</v>
      </c>
      <c r="G224" s="6">
        <v>0.35</v>
      </c>
    </row>
    <row r="225" spans="3:17" ht="15.5" x14ac:dyDescent="0.35">
      <c r="C225" t="s">
        <v>202</v>
      </c>
      <c r="D225" s="6">
        <v>145.88999999999999</v>
      </c>
      <c r="E225" s="6">
        <v>140.47</v>
      </c>
      <c r="F225" s="6">
        <v>142.21</v>
      </c>
      <c r="G225" s="6">
        <v>143.28</v>
      </c>
    </row>
    <row r="226" spans="3:17" ht="15.5" x14ac:dyDescent="0.35">
      <c r="C226" t="s">
        <v>203</v>
      </c>
    </row>
    <row r="227" spans="3:17" ht="15.5" x14ac:dyDescent="0.35">
      <c r="C227" t="s">
        <v>204</v>
      </c>
    </row>
    <row r="228" spans="3:17" ht="15.5" x14ac:dyDescent="0.35">
      <c r="C228" t="s">
        <v>300</v>
      </c>
      <c r="D228" s="5">
        <v>373000000000</v>
      </c>
      <c r="E228" s="5">
        <v>352000000000</v>
      </c>
      <c r="F228" s="5">
        <v>356000000000</v>
      </c>
      <c r="G228" s="5">
        <v>358000000000</v>
      </c>
    </row>
    <row r="229" spans="3:17" ht="15.5" x14ac:dyDescent="0.35">
      <c r="C229" t="s">
        <v>23</v>
      </c>
    </row>
    <row r="230" spans="3:17" ht="15.5" x14ac:dyDescent="0.35">
      <c r="C230" t="s">
        <v>20</v>
      </c>
    </row>
    <row r="231" spans="3:17" ht="15.5" x14ac:dyDescent="0.35">
      <c r="C231" t="s">
        <v>206</v>
      </c>
      <c r="D231" s="5">
        <v>283000000000</v>
      </c>
      <c r="E231" s="5">
        <v>258000000000</v>
      </c>
      <c r="F231" s="5">
        <v>264000000000</v>
      </c>
      <c r="G231" s="5">
        <v>268000000000</v>
      </c>
    </row>
    <row r="232" spans="3:17" ht="15.5" x14ac:dyDescent="0.35">
      <c r="C232" t="s">
        <v>207</v>
      </c>
      <c r="D232" s="5">
        <v>-11000000000</v>
      </c>
      <c r="E232" s="5">
        <v>10000000000</v>
      </c>
      <c r="F232" s="5">
        <v>-35000000000</v>
      </c>
      <c r="G232" s="5">
        <v>15000000000</v>
      </c>
    </row>
    <row r="233" spans="3:17" ht="15.5" x14ac:dyDescent="0.35">
      <c r="C233" t="s">
        <v>208</v>
      </c>
      <c r="D233" s="5">
        <v>0</v>
      </c>
      <c r="G233" s="5">
        <v>-1000000000</v>
      </c>
    </row>
    <row r="234" spans="3:17" ht="15.5" x14ac:dyDescent="0.35">
      <c r="C234" t="s">
        <v>12</v>
      </c>
      <c r="D234" s="5">
        <v>-11000000000</v>
      </c>
      <c r="E234" s="5">
        <v>10000000000</v>
      </c>
      <c r="F234" s="5">
        <v>-35000000000</v>
      </c>
      <c r="G234" s="5">
        <v>14000000000</v>
      </c>
    </row>
    <row r="235" spans="3:17" ht="15.5" x14ac:dyDescent="0.35">
      <c r="C235" t="s">
        <v>15</v>
      </c>
      <c r="D235" s="6">
        <v>-4.7300000000000004</v>
      </c>
      <c r="E235" s="6">
        <v>4.4400000000000004</v>
      </c>
      <c r="F235" s="6">
        <v>-14.93</v>
      </c>
      <c r="G235" s="6">
        <v>6.04</v>
      </c>
    </row>
    <row r="236" spans="3:17" ht="15.5" x14ac:dyDescent="0.35">
      <c r="C236" t="s">
        <v>44</v>
      </c>
      <c r="I236" s="6">
        <v>-61.44</v>
      </c>
      <c r="J236" s="6">
        <v>-31.24</v>
      </c>
      <c r="K236" s="6">
        <v>-173.27</v>
      </c>
      <c r="L236" s="6">
        <v>-27.79</v>
      </c>
      <c r="M236" s="6">
        <v>99.99</v>
      </c>
      <c r="N236" s="6">
        <v>10.35</v>
      </c>
      <c r="O236" s="5">
        <v>40</v>
      </c>
      <c r="P236" s="6">
        <v>84.2</v>
      </c>
      <c r="Q236" s="6">
        <v>21.18</v>
      </c>
    </row>
    <row r="237" spans="3:17" ht="15.5" x14ac:dyDescent="0.35">
      <c r="C237" t="s">
        <v>58</v>
      </c>
      <c r="I237" s="6">
        <v>-0.81</v>
      </c>
      <c r="J237" s="6">
        <v>-1.6</v>
      </c>
      <c r="K237" s="6">
        <v>-0.9</v>
      </c>
      <c r="L237" s="6">
        <v>-182.62</v>
      </c>
      <c r="M237" s="6">
        <v>40.5</v>
      </c>
      <c r="N237" s="6">
        <v>209.47</v>
      </c>
      <c r="O237" s="6">
        <v>35.92</v>
      </c>
      <c r="P237" s="6">
        <v>17.11</v>
      </c>
      <c r="Q237" s="6">
        <v>38.200000000000003</v>
      </c>
    </row>
    <row r="238" spans="3:17" ht="15.5" x14ac:dyDescent="0.35">
      <c r="C238" t="s">
        <v>61</v>
      </c>
      <c r="I238" s="6">
        <v>-2.0099999999999998</v>
      </c>
      <c r="J238" s="6">
        <v>3.41</v>
      </c>
      <c r="K238" s="6">
        <v>-1.18</v>
      </c>
      <c r="L238" s="6">
        <v>38268.089999999997</v>
      </c>
      <c r="M238" s="6">
        <v>42.58</v>
      </c>
      <c r="N238" s="6">
        <v>-290.72000000000003</v>
      </c>
      <c r="O238" s="6">
        <v>47.23</v>
      </c>
      <c r="P238" s="6">
        <v>17.989999999999998</v>
      </c>
      <c r="Q238" s="6">
        <v>24.95</v>
      </c>
    </row>
    <row r="239" spans="3:17" ht="15.5" x14ac:dyDescent="0.35">
      <c r="C239" t="s">
        <v>209</v>
      </c>
      <c r="I239" s="5">
        <v>-157310000000</v>
      </c>
      <c r="J239" s="5">
        <v>-84130000000</v>
      </c>
      <c r="K239" s="5">
        <v>-406090000000</v>
      </c>
      <c r="L239" s="5">
        <v>-46080000000</v>
      </c>
    </row>
    <row r="240" spans="3:17" ht="15.5" x14ac:dyDescent="0.35">
      <c r="C240" t="s">
        <v>210</v>
      </c>
      <c r="I240" s="6">
        <v>-0.30370000000000003</v>
      </c>
      <c r="J240" s="6">
        <v>-0.14910000000000001</v>
      </c>
      <c r="K240" s="6">
        <v>-0.65500000000000003</v>
      </c>
      <c r="L240" s="6">
        <v>-4.8499999999999995E-2</v>
      </c>
      <c r="M240" s="6">
        <v>0.2475</v>
      </c>
      <c r="N240" s="5">
        <v>0</v>
      </c>
      <c r="O240" s="6">
        <v>5.2600000000000001E-2</v>
      </c>
      <c r="P240" s="6">
        <v>0.1157</v>
      </c>
      <c r="Q240" s="6">
        <v>3.2000000000000001E-2</v>
      </c>
    </row>
    <row r="241" spans="3:17" ht="15.5" x14ac:dyDescent="0.35">
      <c r="C241" t="s">
        <v>211</v>
      </c>
      <c r="I241" s="6">
        <v>-0.40130000000000005</v>
      </c>
      <c r="J241" s="6">
        <v>-0.17449999999999999</v>
      </c>
      <c r="K241" s="6">
        <v>-0.82510000000000006</v>
      </c>
      <c r="L241" s="6">
        <v>-7.2000000000000008E-2</v>
      </c>
      <c r="M241" s="6">
        <v>0.25690000000000002</v>
      </c>
      <c r="N241" s="6">
        <v>3.4200000000000001E-2</v>
      </c>
      <c r="O241" s="6">
        <v>6.1200000000000004E-2</v>
      </c>
      <c r="P241" s="6">
        <v>0.1341</v>
      </c>
      <c r="Q241" s="6">
        <v>3.78E-2</v>
      </c>
    </row>
    <row r="242" spans="3:17" ht="15.5" x14ac:dyDescent="0.35">
      <c r="C242" t="s">
        <v>212</v>
      </c>
      <c r="I242" s="6">
        <v>-0.36349999999999999</v>
      </c>
      <c r="J242" s="6">
        <v>-0.17190000000000003</v>
      </c>
      <c r="K242" s="6">
        <v>-0.54530000000000001</v>
      </c>
      <c r="L242" s="6">
        <v>-5.4000000000000006E-2</v>
      </c>
      <c r="M242" s="6">
        <v>0.2263</v>
      </c>
      <c r="N242" s="6">
        <v>-0.10249999999999999</v>
      </c>
      <c r="O242" s="6">
        <v>-2.4300000000000002E-2</v>
      </c>
      <c r="P242" s="6">
        <v>6.9099999999999995E-2</v>
      </c>
      <c r="Q242" s="6">
        <v>-1.41E-2</v>
      </c>
    </row>
    <row r="243" spans="3:17" ht="15.5" x14ac:dyDescent="0.35">
      <c r="C243" t="s">
        <v>213</v>
      </c>
      <c r="I243" s="6">
        <v>-945.71</v>
      </c>
      <c r="J243" s="6">
        <v>-54.8</v>
      </c>
      <c r="K243" s="6">
        <v>-62.11</v>
      </c>
      <c r="L243" s="6">
        <v>-10.25</v>
      </c>
    </row>
    <row r="244" spans="3:17" ht="15.5" x14ac:dyDescent="0.35">
      <c r="C244" t="s">
        <v>55</v>
      </c>
      <c r="I244" s="6">
        <v>0.33</v>
      </c>
      <c r="J244" s="6">
        <v>0.28000000000000003</v>
      </c>
      <c r="K244" s="6">
        <v>0.74</v>
      </c>
      <c r="L244" s="6">
        <v>13.15</v>
      </c>
      <c r="M244" s="6">
        <v>10.41</v>
      </c>
      <c r="N244" s="6">
        <v>7.16</v>
      </c>
      <c r="O244" s="6">
        <v>2.2000000000000002</v>
      </c>
      <c r="P244" s="6">
        <v>2.2999999999999998</v>
      </c>
      <c r="Q244" s="6">
        <v>1.44</v>
      </c>
    </row>
    <row r="245" spans="3:17" ht="15.5" x14ac:dyDescent="0.35">
      <c r="C245" t="s">
        <v>52</v>
      </c>
      <c r="I245" s="6">
        <v>153.08000000000001</v>
      </c>
      <c r="J245" s="6">
        <v>179.07</v>
      </c>
      <c r="K245" s="5">
        <v>210</v>
      </c>
      <c r="L245" s="6">
        <v>385.81</v>
      </c>
      <c r="M245" s="6">
        <v>389.21</v>
      </c>
      <c r="N245" s="6">
        <v>302.86</v>
      </c>
      <c r="O245" s="6">
        <v>653.26</v>
      </c>
      <c r="P245" s="6">
        <v>627.85</v>
      </c>
      <c r="Q245" s="6">
        <v>560.54</v>
      </c>
    </row>
    <row r="246" spans="3:17" ht="15.5" x14ac:dyDescent="0.35">
      <c r="C246" t="s">
        <v>214</v>
      </c>
      <c r="I246" s="6">
        <v>0.35</v>
      </c>
      <c r="J246" s="6">
        <v>0.3</v>
      </c>
      <c r="K246" s="6">
        <v>0.78</v>
      </c>
      <c r="L246" s="6">
        <v>13.54</v>
      </c>
      <c r="M246" s="6">
        <v>10.68</v>
      </c>
      <c r="N246" s="6">
        <v>7.47</v>
      </c>
      <c r="O246" s="6">
        <v>2.21</v>
      </c>
      <c r="P246" s="6">
        <v>2.31</v>
      </c>
      <c r="Q246" s="6">
        <v>1.45</v>
      </c>
    </row>
    <row r="247" spans="3:17" ht="15.5" x14ac:dyDescent="0.35">
      <c r="C247" t="s">
        <v>215</v>
      </c>
      <c r="I247" s="6">
        <v>143.28</v>
      </c>
      <c r="J247" s="6">
        <v>169.29</v>
      </c>
      <c r="K247" s="6">
        <v>200.49</v>
      </c>
      <c r="L247" s="6">
        <v>374.92</v>
      </c>
      <c r="M247" s="6">
        <v>379.27</v>
      </c>
      <c r="N247" s="6">
        <v>290.29000000000002</v>
      </c>
      <c r="O247" s="6">
        <v>650.35</v>
      </c>
      <c r="P247" s="6">
        <v>624.75</v>
      </c>
      <c r="Q247" s="6">
        <v>557.16</v>
      </c>
    </row>
    <row r="248" spans="3:17" ht="15.5" x14ac:dyDescent="0.35">
      <c r="C248" t="s">
        <v>216</v>
      </c>
    </row>
    <row r="249" spans="3:17" ht="15.5" x14ac:dyDescent="0.35">
      <c r="C249" t="s">
        <v>217</v>
      </c>
    </row>
    <row r="250" spans="3:17" ht="15.5" x14ac:dyDescent="0.35">
      <c r="C250" t="s">
        <v>25</v>
      </c>
    </row>
    <row r="251" spans="3:17" ht="15.5" x14ac:dyDescent="0.35">
      <c r="C251" t="s">
        <v>22</v>
      </c>
    </row>
    <row r="252" spans="3:17" ht="15.5" x14ac:dyDescent="0.35">
      <c r="C252" t="s">
        <v>218</v>
      </c>
      <c r="I252" s="5">
        <v>268000000000</v>
      </c>
      <c r="J252" s="5">
        <v>342000000000</v>
      </c>
      <c r="K252" s="5">
        <v>435000000000</v>
      </c>
      <c r="L252" s="5">
        <v>863000000000</v>
      </c>
      <c r="M252" s="5">
        <v>846000000000</v>
      </c>
      <c r="N252" s="5">
        <v>491000000000</v>
      </c>
      <c r="O252" s="5">
        <v>39000000000</v>
      </c>
      <c r="P252" s="5">
        <v>71000000000</v>
      </c>
      <c r="Q252" s="5">
        <v>68000000000</v>
      </c>
    </row>
    <row r="253" spans="3:17" ht="15.5" x14ac:dyDescent="0.35">
      <c r="C253" t="s">
        <v>219</v>
      </c>
      <c r="I253" s="5">
        <v>16000000000</v>
      </c>
      <c r="J253" s="5">
        <v>-27000000000</v>
      </c>
      <c r="K253" s="5">
        <v>13000000000</v>
      </c>
      <c r="L253" s="5">
        <v>-105000000000</v>
      </c>
      <c r="M253" s="5">
        <v>90000000000</v>
      </c>
      <c r="N253" s="5">
        <v>-27000000000</v>
      </c>
      <c r="O253" s="5">
        <v>-2000000000</v>
      </c>
      <c r="P253" s="5">
        <v>4000000000</v>
      </c>
      <c r="Q253" s="5">
        <v>-1000000000</v>
      </c>
    </row>
    <row r="254" spans="3:17" ht="15.5" x14ac:dyDescent="0.35">
      <c r="C254" t="s">
        <v>220</v>
      </c>
      <c r="I254" s="5">
        <v>-1000000000</v>
      </c>
      <c r="J254" s="5">
        <v>-1000000000</v>
      </c>
      <c r="K254" s="5">
        <v>-7000000000</v>
      </c>
      <c r="L254" s="5">
        <v>-50000000000</v>
      </c>
      <c r="M254" s="5">
        <v>0</v>
      </c>
      <c r="N254" s="5">
        <v>-3000000000</v>
      </c>
      <c r="O254" s="5">
        <v>0</v>
      </c>
      <c r="P254" s="5">
        <v>0</v>
      </c>
      <c r="Q254" s="5">
        <v>0</v>
      </c>
    </row>
    <row r="255" spans="3:17" ht="15.5" x14ac:dyDescent="0.35">
      <c r="C255" t="s">
        <v>14</v>
      </c>
      <c r="I255" s="5">
        <v>16000000000</v>
      </c>
      <c r="J255" s="5">
        <v>-28000000000</v>
      </c>
      <c r="K255" s="5">
        <v>6000000000</v>
      </c>
      <c r="L255" s="5">
        <v>-155000000000</v>
      </c>
      <c r="M255" s="5">
        <v>90000000000</v>
      </c>
      <c r="N255" s="5">
        <v>-29000000000</v>
      </c>
      <c r="O255" s="5">
        <v>-2000000000</v>
      </c>
      <c r="P255" s="5">
        <v>4000000000</v>
      </c>
      <c r="Q255" s="5">
        <v>-1000000000</v>
      </c>
    </row>
    <row r="256" spans="3:17" ht="15.5" x14ac:dyDescent="0.35">
      <c r="C256" t="s">
        <v>16</v>
      </c>
      <c r="I256" s="6">
        <v>6.76</v>
      </c>
      <c r="J256" s="6">
        <v>-12.16</v>
      </c>
      <c r="K256" s="6">
        <v>2.5299999999999998</v>
      </c>
      <c r="L256" s="6">
        <v>-68.75</v>
      </c>
      <c r="M256" s="6">
        <v>39.79</v>
      </c>
      <c r="N256" s="6">
        <v>-16.3</v>
      </c>
      <c r="O256" s="6">
        <v>-9.9600000000000009</v>
      </c>
      <c r="P256" s="6">
        <v>17.28</v>
      </c>
      <c r="Q256" s="6">
        <v>-5.99</v>
      </c>
    </row>
    <row r="258" spans="2:17" ht="15.5" x14ac:dyDescent="0.35">
      <c r="B258" t="s">
        <v>221</v>
      </c>
      <c r="C258" t="s">
        <v>222</v>
      </c>
      <c r="D258" s="5">
        <v>7000000000</v>
      </c>
      <c r="E258" s="5">
        <v>-4000000000</v>
      </c>
      <c r="F258" s="5">
        <v>-4000000000</v>
      </c>
      <c r="G258" s="5">
        <v>-35000000000</v>
      </c>
      <c r="H258" s="5">
        <v>-1000000000</v>
      </c>
      <c r="I258" s="5">
        <v>-144000000000</v>
      </c>
      <c r="J258" s="5">
        <v>-73000000000</v>
      </c>
      <c r="K258" s="5">
        <v>-406000000000</v>
      </c>
      <c r="L258" s="5">
        <v>-63000000000</v>
      </c>
      <c r="M258" s="5">
        <v>225000000000</v>
      </c>
      <c r="N258" s="5">
        <v>19000000000</v>
      </c>
      <c r="O258" s="5">
        <v>9000000000</v>
      </c>
      <c r="P258" s="5">
        <v>19000000000</v>
      </c>
      <c r="Q258" s="5">
        <v>5000000000</v>
      </c>
    </row>
    <row r="259" spans="2:17" ht="15.5" x14ac:dyDescent="0.35">
      <c r="C259" t="s">
        <v>43</v>
      </c>
      <c r="D259" s="6">
        <v>3.07</v>
      </c>
      <c r="E259" s="6">
        <v>-1.75</v>
      </c>
      <c r="F259" s="6">
        <v>-1.74</v>
      </c>
      <c r="G259" s="6">
        <v>-14.77</v>
      </c>
      <c r="H259" s="6">
        <v>-0.56000000000000005</v>
      </c>
      <c r="I259" s="6">
        <v>-61.44</v>
      </c>
      <c r="J259" s="6">
        <v>-31.24</v>
      </c>
      <c r="K259" s="6">
        <v>-173.27</v>
      </c>
      <c r="L259" s="6">
        <v>-26.71</v>
      </c>
      <c r="M259" s="6">
        <v>96.09</v>
      </c>
      <c r="N259" s="6">
        <v>7.96</v>
      </c>
      <c r="O259" s="6">
        <v>3.84</v>
      </c>
      <c r="P259" s="6">
        <v>8.09</v>
      </c>
      <c r="Q259" s="6">
        <v>1.98</v>
      </c>
    </row>
    <row r="260" spans="2:17" ht="15.5" x14ac:dyDescent="0.35">
      <c r="C260" t="s">
        <v>229</v>
      </c>
      <c r="D260" s="5">
        <v>-157000000</v>
      </c>
      <c r="E260" s="5">
        <v>20000000000</v>
      </c>
      <c r="F260" s="5">
        <v>-486000000</v>
      </c>
      <c r="G260" s="5">
        <v>-83000000000</v>
      </c>
      <c r="H260" s="5">
        <v>25000000000</v>
      </c>
      <c r="I260" s="5">
        <v>-58000000000</v>
      </c>
      <c r="J260" s="5">
        <v>34000000000</v>
      </c>
      <c r="K260" s="5">
        <v>-310000000000</v>
      </c>
      <c r="L260" s="5">
        <v>298000000</v>
      </c>
      <c r="M260" s="5">
        <v>214000000000</v>
      </c>
      <c r="N260" s="5">
        <v>-13000000000</v>
      </c>
      <c r="O260" s="5">
        <v>7000000000</v>
      </c>
      <c r="P260" s="5">
        <v>18000000000</v>
      </c>
      <c r="Q260" s="5">
        <v>7000000000</v>
      </c>
    </row>
    <row r="261" spans="2:17" ht="15.5" x14ac:dyDescent="0.35">
      <c r="C261" t="s">
        <v>234</v>
      </c>
      <c r="I261" s="6">
        <v>-89.56</v>
      </c>
    </row>
    <row r="262" spans="2:17" ht="15.5" x14ac:dyDescent="0.35">
      <c r="C262" t="s">
        <v>235</v>
      </c>
      <c r="I262" s="6">
        <v>-3.29</v>
      </c>
    </row>
    <row r="263" spans="2:17" ht="15.5" x14ac:dyDescent="0.35">
      <c r="C263" t="s">
        <v>236</v>
      </c>
      <c r="I263" s="6">
        <v>7.42</v>
      </c>
    </row>
    <row r="264" spans="2:17" ht="15.5" x14ac:dyDescent="0.35">
      <c r="C264" t="s">
        <v>237</v>
      </c>
      <c r="I264" s="6">
        <v>-0.30370000000000003</v>
      </c>
    </row>
    <row r="265" spans="2:17" ht="15.5" x14ac:dyDescent="0.35">
      <c r="C265" t="s">
        <v>238</v>
      </c>
      <c r="I265" s="6">
        <v>-1.82</v>
      </c>
    </row>
    <row r="266" spans="2:17" ht="15.5" x14ac:dyDescent="0.35">
      <c r="C266" t="s">
        <v>239</v>
      </c>
      <c r="I266" s="6">
        <v>0.31</v>
      </c>
    </row>
    <row r="267" spans="2:17" ht="15.5" x14ac:dyDescent="0.35">
      <c r="C267" t="s">
        <v>240</v>
      </c>
      <c r="I267" s="6">
        <v>-5.66</v>
      </c>
    </row>
    <row r="268" spans="2:17" ht="15.5" x14ac:dyDescent="0.35">
      <c r="C268" t="s">
        <v>241</v>
      </c>
      <c r="I268" s="6">
        <v>-5.44</v>
      </c>
    </row>
    <row r="269" spans="2:17" ht="15.5" x14ac:dyDescent="0.35">
      <c r="C269" t="s">
        <v>242</v>
      </c>
      <c r="I269" s="6">
        <v>-0.88</v>
      </c>
    </row>
    <row r="270" spans="2:17" ht="15.5" x14ac:dyDescent="0.35">
      <c r="C270" t="s">
        <v>243</v>
      </c>
      <c r="I270" s="6">
        <v>-0.83</v>
      </c>
    </row>
    <row r="271" spans="2:17" ht="15.5" x14ac:dyDescent="0.35">
      <c r="C271" t="s">
        <v>246</v>
      </c>
      <c r="I271" s="6">
        <v>-15.19</v>
      </c>
    </row>
    <row r="272" spans="2:17" ht="15.5" x14ac:dyDescent="0.35">
      <c r="C272" t="s">
        <v>247</v>
      </c>
      <c r="I272" s="6">
        <v>-0.56000000000000005</v>
      </c>
    </row>
    <row r="273" spans="3:9" ht="15.5" x14ac:dyDescent="0.35">
      <c r="C273" t="s">
        <v>248</v>
      </c>
      <c r="I273" s="6">
        <v>-27.47</v>
      </c>
    </row>
    <row r="274" spans="3:9" ht="15.5" x14ac:dyDescent="0.35">
      <c r="C274" t="s">
        <v>249</v>
      </c>
      <c r="D274" s="6">
        <v>17.14</v>
      </c>
    </row>
    <row r="275" spans="3:9" ht="15.5" x14ac:dyDescent="0.35">
      <c r="C275" t="s">
        <v>250</v>
      </c>
      <c r="I275" s="6">
        <v>159.35</v>
      </c>
    </row>
    <row r="276" spans="3:9" ht="15.5" x14ac:dyDescent="0.35">
      <c r="C276" t="s">
        <v>251</v>
      </c>
      <c r="I276" s="6">
        <v>-9.18</v>
      </c>
    </row>
    <row r="277" spans="3:9" ht="15.5" x14ac:dyDescent="0.35">
      <c r="C277" t="s">
        <v>252</v>
      </c>
      <c r="D277" s="6">
        <v>130.27000000000001</v>
      </c>
    </row>
    <row r="278" spans="3:9" ht="15.5" x14ac:dyDescent="0.35">
      <c r="C278" t="s">
        <v>253</v>
      </c>
      <c r="D278" s="6">
        <v>117.09</v>
      </c>
    </row>
    <row r="279" spans="3:9" ht="15.5" x14ac:dyDescent="0.35">
      <c r="C279" t="s">
        <v>256</v>
      </c>
      <c r="D279" s="6">
        <v>0.03</v>
      </c>
    </row>
    <row r="280" spans="3:9" ht="15.5" x14ac:dyDescent="0.35">
      <c r="C280" t="s">
        <v>258</v>
      </c>
      <c r="D280" s="6">
        <v>1.17</v>
      </c>
    </row>
    <row r="281" spans="3:9" ht="15.5" x14ac:dyDescent="0.35">
      <c r="C281" t="s">
        <v>259</v>
      </c>
      <c r="I281" s="6">
        <v>-464.71</v>
      </c>
    </row>
    <row r="282" spans="3:9" ht="15.5" x14ac:dyDescent="0.35">
      <c r="C282" t="s">
        <v>12</v>
      </c>
      <c r="D282" s="5">
        <v>-11000000000</v>
      </c>
    </row>
    <row r="283" spans="3:9" ht="15.5" x14ac:dyDescent="0.35">
      <c r="C283" t="s">
        <v>260</v>
      </c>
      <c r="I283" s="6">
        <v>34.25</v>
      </c>
    </row>
    <row r="284" spans="3:9" ht="15.5" x14ac:dyDescent="0.35">
      <c r="C284" t="s">
        <v>261</v>
      </c>
      <c r="I284" s="6">
        <v>-8.1600000000000006E-2</v>
      </c>
    </row>
    <row r="285" spans="3:9" ht="15.5" x14ac:dyDescent="0.35">
      <c r="C285" t="s">
        <v>262</v>
      </c>
      <c r="I285" s="6">
        <v>-9.5299999999999996E-2</v>
      </c>
    </row>
    <row r="286" spans="3:9" ht="15.5" x14ac:dyDescent="0.35">
      <c r="C286" t="s">
        <v>263</v>
      </c>
      <c r="I286" s="6">
        <v>-0.34630000000000005</v>
      </c>
    </row>
    <row r="287" spans="3:9" ht="15.5" x14ac:dyDescent="0.35">
      <c r="C287" t="s">
        <v>264</v>
      </c>
      <c r="I287" s="6">
        <v>-0.40539999999999998</v>
      </c>
    </row>
    <row r="288" spans="3:9" ht="15.5" x14ac:dyDescent="0.35">
      <c r="C288" t="s">
        <v>269</v>
      </c>
      <c r="I288" s="6">
        <v>-0.15</v>
      </c>
    </row>
    <row r="289" spans="3:9" ht="15.5" x14ac:dyDescent="0.35">
      <c r="C289" t="s">
        <v>39</v>
      </c>
      <c r="I289" s="5">
        <v>117000000000</v>
      </c>
    </row>
    <row r="290" spans="3:9" ht="15.5" x14ac:dyDescent="0.35">
      <c r="C290" t="s">
        <v>271</v>
      </c>
      <c r="I290" s="5">
        <v>128000000000</v>
      </c>
    </row>
    <row r="291" spans="3:9" ht="15.5" x14ac:dyDescent="0.35">
      <c r="C291" t="s">
        <v>272</v>
      </c>
      <c r="I291" s="5">
        <v>2340000000</v>
      </c>
    </row>
    <row r="292" spans="3:9" ht="15.5" x14ac:dyDescent="0.35">
      <c r="C292" t="s">
        <v>273</v>
      </c>
      <c r="I292" s="6">
        <v>0.58260000000000001</v>
      </c>
    </row>
    <row r="293" spans="3:9" ht="15.5" x14ac:dyDescent="0.35">
      <c r="C293" t="s">
        <v>274</v>
      </c>
      <c r="D293" s="5">
        <v>1</v>
      </c>
    </row>
    <row r="294" spans="3:9" ht="15.5" x14ac:dyDescent="0.35">
      <c r="C294" t="s">
        <v>275</v>
      </c>
      <c r="D294" s="6">
        <v>-2.3719999999999999</v>
      </c>
    </row>
    <row r="295" spans="3:9" ht="15.5" x14ac:dyDescent="0.35">
      <c r="C295" t="s">
        <v>276</v>
      </c>
      <c r="D295" s="6">
        <v>-45.7729</v>
      </c>
    </row>
    <row r="296" spans="3:9" ht="15.5" x14ac:dyDescent="0.35">
      <c r="C296" t="s">
        <v>277</v>
      </c>
      <c r="D296" s="6">
        <v>-1.0015000000000001</v>
      </c>
    </row>
    <row r="297" spans="3:9" ht="15.5" x14ac:dyDescent="0.35">
      <c r="C297" t="s">
        <v>278</v>
      </c>
      <c r="D297" s="6">
        <v>-1.0015000000000001</v>
      </c>
    </row>
    <row r="298" spans="3:9" ht="15.5" x14ac:dyDescent="0.35">
      <c r="C298" t="s">
        <v>279</v>
      </c>
      <c r="D298" s="6">
        <v>4.8372999999999999</v>
      </c>
    </row>
    <row r="299" spans="3:9" ht="15.5" x14ac:dyDescent="0.35">
      <c r="C299" t="s">
        <v>280</v>
      </c>
      <c r="I299" s="5">
        <v>100</v>
      </c>
    </row>
    <row r="300" spans="3:9" ht="15.5" x14ac:dyDescent="0.35">
      <c r="C300" t="s">
        <v>284</v>
      </c>
      <c r="I300" t="s">
        <v>1540</v>
      </c>
    </row>
    <row r="301" spans="3:9" ht="15.5" x14ac:dyDescent="0.35">
      <c r="C301" t="s">
        <v>286</v>
      </c>
      <c r="I301" s="5">
        <v>5</v>
      </c>
    </row>
    <row r="302" spans="3:9" ht="15.5" x14ac:dyDescent="0.35">
      <c r="C302" t="s">
        <v>287</v>
      </c>
      <c r="I302" s="6">
        <v>0.64</v>
      </c>
    </row>
    <row r="303" spans="3:9" ht="15.5" x14ac:dyDescent="0.35">
      <c r="C303" t="s">
        <v>288</v>
      </c>
      <c r="I303" s="6">
        <v>0.12</v>
      </c>
    </row>
    <row r="304" spans="3:9" ht="15.5" x14ac:dyDescent="0.35">
      <c r="C304" t="s">
        <v>553</v>
      </c>
      <c r="I304" s="6">
        <v>0.08</v>
      </c>
    </row>
    <row r="305" spans="3:9" ht="15.5" x14ac:dyDescent="0.35">
      <c r="C305" t="s">
        <v>291</v>
      </c>
      <c r="I305" s="6">
        <v>0.92</v>
      </c>
    </row>
    <row r="306" spans="3:9" ht="15.5" x14ac:dyDescent="0.35">
      <c r="C306" t="s">
        <v>292</v>
      </c>
      <c r="I306" s="6">
        <v>0.95</v>
      </c>
    </row>
    <row r="307" spans="3:9" ht="15.5" x14ac:dyDescent="0.35">
      <c r="C307" t="s">
        <v>293</v>
      </c>
      <c r="I307" s="5">
        <v>-64000000000</v>
      </c>
    </row>
    <row r="308" spans="3:9" ht="15.5" x14ac:dyDescent="0.35">
      <c r="C308" t="s">
        <v>294</v>
      </c>
      <c r="I308" s="5">
        <v>-64000000000</v>
      </c>
    </row>
    <row r="309" spans="3:9" ht="15.5" x14ac:dyDescent="0.35">
      <c r="C309" t="s">
        <v>295</v>
      </c>
      <c r="I309" s="5">
        <v>3000000000</v>
      </c>
    </row>
    <row r="310" spans="3:9" ht="15.5" x14ac:dyDescent="0.35">
      <c r="C310" t="s">
        <v>296</v>
      </c>
      <c r="I310" s="5">
        <v>-36000000000</v>
      </c>
    </row>
    <row r="311" spans="3:9" ht="15.5" x14ac:dyDescent="0.35">
      <c r="C311" t="s">
        <v>297</v>
      </c>
      <c r="D311" s="5">
        <v>40000000000</v>
      </c>
    </row>
    <row r="312" spans="3:9" ht="15.5" x14ac:dyDescent="0.35">
      <c r="C312" t="s">
        <v>298</v>
      </c>
      <c r="D312" s="5">
        <v>436000000000</v>
      </c>
    </row>
    <row r="313" spans="3:9" ht="15.5" x14ac:dyDescent="0.35">
      <c r="C313" t="s">
        <v>299</v>
      </c>
      <c r="D313" s="5">
        <v>11000000000</v>
      </c>
    </row>
    <row r="314" spans="3:9" ht="15.5" x14ac:dyDescent="0.35">
      <c r="C314" t="s">
        <v>206</v>
      </c>
      <c r="D314" s="5">
        <v>283000000000</v>
      </c>
    </row>
    <row r="315" spans="3:9" ht="15.5" x14ac:dyDescent="0.35">
      <c r="C315" t="s">
        <v>205</v>
      </c>
      <c r="I315" s="5">
        <v>373000000000</v>
      </c>
    </row>
    <row r="316" spans="3:9" ht="15.5" x14ac:dyDescent="0.35">
      <c r="C316" t="s">
        <v>300</v>
      </c>
      <c r="I316" s="5">
        <v>424000000000</v>
      </c>
    </row>
    <row r="317" spans="3:9" ht="15.5" x14ac:dyDescent="0.35">
      <c r="C317" t="s">
        <v>301</v>
      </c>
      <c r="I317" s="5">
        <v>-21000000000</v>
      </c>
    </row>
    <row r="318" spans="3:9" ht="15.5" x14ac:dyDescent="0.35">
      <c r="C318" t="s">
        <v>302</v>
      </c>
      <c r="I318" s="5">
        <v>5000000000</v>
      </c>
    </row>
    <row r="319" spans="3:9" ht="15.5" x14ac:dyDescent="0.35">
      <c r="C319" t="s">
        <v>303</v>
      </c>
      <c r="I319" s="5">
        <v>-15000000000</v>
      </c>
    </row>
    <row r="320" spans="3:9" ht="15.5" x14ac:dyDescent="0.35">
      <c r="C320" t="s">
        <v>304</v>
      </c>
      <c r="I320" s="5">
        <v>-1000000000</v>
      </c>
    </row>
    <row r="321" spans="3:9" ht="15.5" x14ac:dyDescent="0.35">
      <c r="C321" t="s">
        <v>305</v>
      </c>
      <c r="I321" s="5">
        <v>-22000000000</v>
      </c>
    </row>
  </sheetData>
  <pageMargins left="0.7" right="0.7" top="0.75" bottom="0.75" header="0.3" footer="0.3"/>
  <ignoredErrors>
    <ignoredError sqref="A1:Q322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U33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1541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1542</v>
      </c>
      <c r="D2" s="2" vm="257">
        <f ca="1">IFERROR(_xlfn.STOCKHISTORY("XIDX:" &amp; $C$1, D3, , 0, 0, 1), "Libur")</f>
        <v>34</v>
      </c>
      <c r="H2" s="2" vm="257">
        <f ca="1">IFERROR(INDEX(D2:G2,COUNT(D2:G2)),"")</f>
        <v>34</v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vm="31">
        <f t="shared" ca="1" si="0"/>
        <v>50</v>
      </c>
      <c r="L2" s="2" vm="31">
        <f t="shared" ca="1" si="0"/>
        <v>50</v>
      </c>
      <c r="M2" s="2" vm="85">
        <f t="shared" ca="1" si="0"/>
        <v>58</v>
      </c>
      <c r="N2" s="2" vm="258">
        <f t="shared" ca="1" si="0"/>
        <v>94</v>
      </c>
      <c r="O2" s="2" vm="259">
        <f t="shared" ca="1" si="0"/>
        <v>68</v>
      </c>
      <c r="P2" s="2" vm="215">
        <f t="shared" ca="1" si="0"/>
        <v>117</v>
      </c>
      <c r="Q2" s="2" vm="62">
        <f t="shared" ca="1" si="0"/>
        <v>189</v>
      </c>
      <c r="R2" s="2" vm="260">
        <f t="shared" ca="1" si="0"/>
        <v>339.7851</v>
      </c>
      <c r="S2" s="2" vm="261">
        <f t="shared" ca="1" si="0"/>
        <v>44.471899999999998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H3" s="1">
        <f>IFERROR(INDEX(D3:G3,COUNT(D3:G3)),"")</f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78725590468</v>
      </c>
      <c r="H4" s="2">
        <f>IFERROR(SUM(D4:G4)*(4/MAX(1,COUNT(D4:G4))),"")</f>
        <v>314902361872</v>
      </c>
      <c r="I4" s="2">
        <f t="shared" ref="I4:U4" si="1">IFERROR(INDEX(I51:I500,MATCH($C$4,$C$51:$C$500,0)),"")</f>
        <v>323221982612</v>
      </c>
      <c r="J4" s="2">
        <f t="shared" si="1"/>
        <v>458507659754</v>
      </c>
      <c r="K4" s="2">
        <f t="shared" si="1"/>
        <v>1981346282626</v>
      </c>
      <c r="L4" s="2">
        <f t="shared" si="1"/>
        <v>1704677634556</v>
      </c>
      <c r="M4" s="2">
        <f t="shared" si="1"/>
        <v>862464587830</v>
      </c>
      <c r="N4" s="2">
        <f t="shared" si="1"/>
        <v>2075242421357</v>
      </c>
      <c r="O4" s="2">
        <f t="shared" si="1"/>
        <v>2510417039278</v>
      </c>
      <c r="P4" s="2">
        <f t="shared" si="1"/>
        <v>2556174514577</v>
      </c>
      <c r="Q4" s="2">
        <f t="shared" si="1"/>
        <v>2708881065095</v>
      </c>
      <c r="R4" s="2">
        <f t="shared" si="1"/>
        <v>2150061072104</v>
      </c>
      <c r="S4" s="2">
        <f t="shared" si="1"/>
        <v>1505172315341</v>
      </c>
      <c r="T4" s="2">
        <f t="shared" si="1"/>
        <v>554971556685</v>
      </c>
      <c r="U4" s="2">
        <f t="shared" si="1"/>
        <v>42171102043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-78236272664</v>
      </c>
      <c r="H5" s="2">
        <f>IFERROR(SUM(D5:G5)*(4/MAX(1,COUNT(D5:G5))),"")</f>
        <v>-312945090656</v>
      </c>
      <c r="I5" s="2">
        <f t="shared" ref="I5:U5" si="2">IFERROR(INDEX(I51:I500,MATCH($C$5,$C$51:$C$500,0)),"")</f>
        <v>-4817517602187</v>
      </c>
      <c r="J5" s="2">
        <f t="shared" si="2"/>
        <v>-1088250230574</v>
      </c>
      <c r="K5" s="2">
        <f t="shared" si="2"/>
        <v>-1299722133444</v>
      </c>
      <c r="L5" s="2">
        <f t="shared" si="2"/>
        <v>26096621196</v>
      </c>
      <c r="M5" s="2">
        <f t="shared" si="2"/>
        <v>45142859788</v>
      </c>
      <c r="N5" s="2">
        <f t="shared" si="2"/>
        <v>101057707422</v>
      </c>
      <c r="O5" s="2">
        <f t="shared" si="2"/>
        <v>369357728504</v>
      </c>
      <c r="P5" s="2">
        <f t="shared" si="2"/>
        <v>579177654944</v>
      </c>
      <c r="Q5" s="2">
        <f t="shared" si="2"/>
        <v>484619731263</v>
      </c>
      <c r="R5" s="2">
        <f t="shared" si="2"/>
        <v>365366146680</v>
      </c>
      <c r="S5" s="2">
        <f t="shared" si="2"/>
        <v>635657945869</v>
      </c>
      <c r="T5" s="2">
        <f t="shared" si="2"/>
        <v>106120859740</v>
      </c>
      <c r="U5" s="2">
        <f t="shared" si="2"/>
        <v>12001624843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6063979997474</v>
      </c>
      <c r="H6" s="2">
        <f>IFERROR(INDEX(D6:G6,COUNT(D6:G6)),"")</f>
        <v>6063979997474</v>
      </c>
      <c r="I6" s="2">
        <f t="shared" ref="I6:U6" si="3">IFERROR(INDEX(I51:I500,MATCH($C$6,$C$51:$C$500,0)),"")</f>
        <v>6144758500382</v>
      </c>
      <c r="J6" s="2">
        <f t="shared" si="3"/>
        <v>2196233342175</v>
      </c>
      <c r="K6" s="2">
        <f t="shared" si="3"/>
        <v>3286763595781</v>
      </c>
      <c r="L6" s="2">
        <f t="shared" si="3"/>
        <v>4555564002892</v>
      </c>
      <c r="M6" s="2">
        <f t="shared" si="3"/>
        <v>4498143793320</v>
      </c>
      <c r="N6" s="2">
        <f t="shared" si="3"/>
        <v>4544219996632</v>
      </c>
      <c r="O6" s="2">
        <f t="shared" si="3"/>
        <v>6125058340691</v>
      </c>
      <c r="P6" s="2">
        <f t="shared" si="3"/>
        <v>5818568010883</v>
      </c>
      <c r="Q6" s="2">
        <f t="shared" si="3"/>
        <v>5000108540934</v>
      </c>
      <c r="R6" s="2">
        <f t="shared" si="3"/>
        <v>2967910705048</v>
      </c>
      <c r="S6" s="2">
        <f t="shared" si="3"/>
        <v>2517586854239</v>
      </c>
      <c r="T6" s="2">
        <f t="shared" si="3"/>
        <v>1031328324833</v>
      </c>
      <c r="U6" s="2">
        <f t="shared" si="3"/>
        <v>925207760110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61.68</v>
      </c>
      <c r="H7" s="3">
        <f>IFERROR(INDEX(D7:G7,COUNT(D7:G7)),"")</f>
        <v>61.68</v>
      </c>
      <c r="I7" s="3">
        <f t="shared" ref="I7:U7" si="4">IFERROR(INDEX(I51:I500,MATCH($C$7,$C$51:$C$500,0))/1000000000,"")</f>
        <v>61.68</v>
      </c>
      <c r="J7" s="3">
        <f t="shared" si="4"/>
        <v>61.68</v>
      </c>
      <c r="K7" s="3">
        <f t="shared" si="4"/>
        <v>61.68</v>
      </c>
      <c r="L7" s="3">
        <f t="shared" si="4"/>
        <v>61.68</v>
      </c>
      <c r="M7" s="3">
        <f t="shared" si="4"/>
        <v>61.68</v>
      </c>
      <c r="N7" s="3">
        <f t="shared" si="4"/>
        <v>61.68</v>
      </c>
      <c r="O7" s="3">
        <f t="shared" si="4"/>
        <v>61.68</v>
      </c>
      <c r="P7" s="3">
        <f t="shared" si="4"/>
        <v>61.68</v>
      </c>
      <c r="Q7" s="3">
        <f t="shared" si="4"/>
        <v>61.68</v>
      </c>
      <c r="R7" s="3">
        <f t="shared" si="4"/>
        <v>14.04</v>
      </c>
      <c r="S7" s="3">
        <f t="shared" si="4"/>
        <v>14.04</v>
      </c>
      <c r="T7" s="3">
        <f t="shared" si="4"/>
        <v>9.1300000000000008</v>
      </c>
      <c r="U7" s="3">
        <f t="shared" si="4"/>
        <v>9.1300000000000008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11000000000</v>
      </c>
      <c r="H8" s="2">
        <f>IFERROR(INDEX(D8:G8,COUNT(D8:G8)),"")</f>
        <v>11000000000</v>
      </c>
      <c r="I8" s="2">
        <f t="shared" ref="I8:U8" si="5">IFERROR(INDEX(I51:I500,MATCH($C$8,$C$51:$C$500,0)),"")</f>
        <v>-3000000000</v>
      </c>
      <c r="J8" s="2">
        <f t="shared" si="5"/>
        <v>-879000000000</v>
      </c>
      <c r="K8" s="2">
        <f t="shared" si="5"/>
        <v>-64000000000</v>
      </c>
      <c r="L8" s="2">
        <f t="shared" si="5"/>
        <v>-887000000000</v>
      </c>
      <c r="M8" s="2">
        <f t="shared" si="5"/>
        <v>-1223000000000</v>
      </c>
      <c r="N8" s="2">
        <f t="shared" si="5"/>
        <v>-1707000000000</v>
      </c>
      <c r="O8" s="2">
        <f t="shared" si="5"/>
        <v>-1728000000000</v>
      </c>
      <c r="P8" s="2">
        <f t="shared" si="5"/>
        <v>-1660000000000</v>
      </c>
      <c r="Q8" s="2">
        <f t="shared" si="5"/>
        <v>-2140000000000</v>
      </c>
      <c r="R8" s="2">
        <f t="shared" si="5"/>
        <v>-1123000000000</v>
      </c>
      <c r="S8" s="2">
        <f t="shared" si="5"/>
        <v>-293000000000</v>
      </c>
      <c r="T8" s="2">
        <f t="shared" si="5"/>
        <v>-78000000000</v>
      </c>
      <c r="U8" s="2">
        <f t="shared" si="5"/>
        <v>-58000000000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0.18</v>
      </c>
      <c r="H9" s="3">
        <f>IFERROR(INDEX(D9:G9,COUNT(D9:G9)),"")</f>
        <v>0.18</v>
      </c>
      <c r="I9" s="3">
        <f t="shared" ref="I9:U9" si="6">IFERROR(INDEX(I51:I500,MATCH($C$9,$C$51:$C$500,0)),"")</f>
        <v>-0.05</v>
      </c>
      <c r="J9" s="3">
        <f t="shared" si="6"/>
        <v>-14.25</v>
      </c>
      <c r="K9" s="3">
        <f t="shared" si="6"/>
        <v>-1.03</v>
      </c>
      <c r="L9" s="3">
        <f t="shared" si="6"/>
        <v>-14.38</v>
      </c>
      <c r="M9" s="3">
        <f t="shared" si="6"/>
        <v>-19.829999999999998</v>
      </c>
      <c r="N9" s="3">
        <f t="shared" si="6"/>
        <v>-27.68</v>
      </c>
      <c r="O9" s="3">
        <f t="shared" si="6"/>
        <v>-28.01</v>
      </c>
      <c r="P9" s="3">
        <f t="shared" si="6"/>
        <v>-26.92</v>
      </c>
      <c r="Q9" s="3">
        <f t="shared" si="6"/>
        <v>-34.700000000000003</v>
      </c>
      <c r="R9" s="3">
        <f t="shared" si="6"/>
        <v>-79.98</v>
      </c>
      <c r="S9" s="3">
        <f t="shared" si="6"/>
        <v>-20.9</v>
      </c>
      <c r="T9" s="3">
        <f t="shared" si="6"/>
        <v>-8.59</v>
      </c>
      <c r="U9" s="3">
        <f t="shared" si="6"/>
        <v>-6.37</v>
      </c>
    </row>
    <row r="10" spans="1:21" ht="15.5" x14ac:dyDescent="0.35">
      <c r="C10" t="s">
        <v>17</v>
      </c>
      <c r="D10" s="3">
        <f ca="1">IFERROR(IF(D9=0,"",D2/D9),"")</f>
        <v>188.88888888888889</v>
      </c>
      <c r="I10" s="3" t="str">
        <f t="shared" ref="I10:U10" ca="1" si="7">IFERROR(IF(I9=0,"",I2/I9),"")</f>
        <v/>
      </c>
      <c r="J10" s="3" t="str">
        <f t="shared" ca="1" si="7"/>
        <v/>
      </c>
      <c r="K10" s="3">
        <f t="shared" ca="1" si="7"/>
        <v>-48.543689320388346</v>
      </c>
      <c r="L10" s="3">
        <f t="shared" ca="1" si="7"/>
        <v>-3.4770514603616132</v>
      </c>
      <c r="M10" s="3">
        <f t="shared" ca="1" si="7"/>
        <v>-2.9248613212304591</v>
      </c>
      <c r="N10" s="3">
        <f t="shared" ca="1" si="7"/>
        <v>-3.3959537572254335</v>
      </c>
      <c r="O10" s="3">
        <f t="shared" ca="1" si="7"/>
        <v>-2.4277043912888252</v>
      </c>
      <c r="P10" s="3">
        <f t="shared" ca="1" si="7"/>
        <v>-4.3462109955423474</v>
      </c>
      <c r="Q10" s="3">
        <f t="shared" ca="1" si="7"/>
        <v>-5.4466858789625352</v>
      </c>
      <c r="R10" s="3">
        <f t="shared" ca="1" si="7"/>
        <v>-4.2483758439609902</v>
      </c>
      <c r="S10" s="3">
        <f t="shared" ca="1" si="7"/>
        <v>-2.127842105263158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69498017670</v>
      </c>
      <c r="H11" s="2">
        <f>IFERROR(INDEX(D11:G11,COUNT(D11:G11)),"")</f>
        <v>69498017670</v>
      </c>
      <c r="I11" s="2">
        <f t="shared" ref="I11:U11" si="8">IFERROR(INDEX(I51:I500,MATCH($C$11,$C$51:$C$500,0)),"")</f>
        <v>83183320152</v>
      </c>
      <c r="J11" s="2">
        <f t="shared" si="8"/>
        <v>52721008846</v>
      </c>
      <c r="K11" s="2">
        <f t="shared" si="8"/>
        <v>774115642271</v>
      </c>
      <c r="L11" s="2">
        <f t="shared" si="8"/>
        <v>1482260092259</v>
      </c>
      <c r="M11" s="2">
        <f t="shared" si="8"/>
        <v>1689094320891</v>
      </c>
      <c r="N11" s="2">
        <f t="shared" si="8"/>
        <v>400710364759</v>
      </c>
      <c r="O11" s="2">
        <f t="shared" si="8"/>
        <v>516016628187</v>
      </c>
      <c r="P11" s="2">
        <f t="shared" si="8"/>
        <v>553969790532</v>
      </c>
      <c r="Q11" s="2">
        <f t="shared" si="8"/>
        <v>996491296843</v>
      </c>
      <c r="R11" s="2">
        <f t="shared" si="8"/>
        <v>624472314516</v>
      </c>
      <c r="S11" s="2">
        <f t="shared" si="8"/>
        <v>357422184987</v>
      </c>
      <c r="T11" s="2">
        <f t="shared" si="8"/>
        <v>228718742176</v>
      </c>
      <c r="U11" s="2">
        <f t="shared" si="8"/>
        <v>32276900834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947000000000</v>
      </c>
      <c r="H12" s="2">
        <f>IFERROR(INDEX(D12:G12,COUNT(D12:G12)),"")</f>
        <v>947000000000</v>
      </c>
      <c r="I12" s="2">
        <f t="shared" ref="I12:U12" si="9">IFERROR(INDEX(I51:I500,MATCH($C$12,$C$51:$C$500,0)),"")</f>
        <v>929000000000</v>
      </c>
      <c r="J12" s="2">
        <f t="shared" si="9"/>
        <v>2849000000000</v>
      </c>
      <c r="K12" s="2">
        <f t="shared" si="9"/>
        <v>2032000000000</v>
      </c>
      <c r="L12" s="2">
        <f t="shared" si="9"/>
        <v>3289000000000</v>
      </c>
      <c r="M12" s="2">
        <f t="shared" si="9"/>
        <v>3558000000000</v>
      </c>
      <c r="N12" s="2">
        <f t="shared" si="9"/>
        <v>6071000000000</v>
      </c>
      <c r="O12" s="2">
        <f t="shared" si="9"/>
        <v>6720000000000</v>
      </c>
      <c r="P12" s="2">
        <f t="shared" si="9"/>
        <v>4885000000000</v>
      </c>
      <c r="Q12" s="2">
        <f t="shared" si="9"/>
        <v>2570000000000</v>
      </c>
      <c r="R12" s="2">
        <f t="shared" si="9"/>
        <v>1458000000000</v>
      </c>
      <c r="S12" s="2">
        <f t="shared" si="9"/>
        <v>-8000000000</v>
      </c>
      <c r="T12" s="2">
        <f t="shared" si="9"/>
        <v>78000000000</v>
      </c>
      <c r="U12" s="2">
        <f t="shared" si="9"/>
        <v>-32000000000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1016000000000</v>
      </c>
      <c r="H13" s="2">
        <f>IFERROR(INDEX(D13:G13,COUNT(D13:G13)),"")</f>
        <v>1016000000000</v>
      </c>
      <c r="I13" s="2">
        <f t="shared" ref="I13:U13" si="10">IFERROR(INDEX(I51:I500,MATCH($C$13,$C$51:$C$500,0)),"")</f>
        <v>1012000000000</v>
      </c>
      <c r="J13" s="2">
        <f t="shared" si="10"/>
        <v>2902000000000</v>
      </c>
      <c r="K13" s="2">
        <f t="shared" si="10"/>
        <v>2806000000000</v>
      </c>
      <c r="L13" s="2">
        <f t="shared" si="10"/>
        <v>4771000000000</v>
      </c>
      <c r="M13" s="2">
        <f t="shared" si="10"/>
        <v>5247000000000</v>
      </c>
      <c r="N13" s="2">
        <f t="shared" si="10"/>
        <v>6471000000000</v>
      </c>
      <c r="O13" s="2">
        <f t="shared" si="10"/>
        <v>7236000000000</v>
      </c>
      <c r="P13" s="2">
        <f t="shared" si="10"/>
        <v>5438000000000</v>
      </c>
      <c r="Q13" s="2">
        <f t="shared" si="10"/>
        <v>3566000000000</v>
      </c>
      <c r="R13" s="2">
        <f t="shared" si="10"/>
        <v>2082000000000</v>
      </c>
      <c r="S13" s="2">
        <f t="shared" si="10"/>
        <v>349000000000</v>
      </c>
      <c r="T13" s="2">
        <f t="shared" si="10"/>
        <v>307000000000</v>
      </c>
      <c r="U13" s="2">
        <f t="shared" si="10"/>
        <v>0</v>
      </c>
    </row>
    <row r="14" spans="1:21" ht="15.5" x14ac:dyDescent="0.35">
      <c r="C14" t="s">
        <v>26</v>
      </c>
      <c r="D14" s="2">
        <f>IFERROR(INDEX(D51:D500,MATCH($C$14,$C$51:$C$500,0)),"")</f>
        <v>-35783871703</v>
      </c>
      <c r="H14" s="2">
        <f>IFERROR(SUM(D14:G14)*(4/MAX(1,COUNT(D14:G14))),"")</f>
        <v>-143135486812</v>
      </c>
      <c r="I14" s="2">
        <f t="shared" ref="I14:U14" si="11">IFERROR(INDEX(I51:I500,MATCH($C$14,$C$51:$C$500,0)),"")</f>
        <v>-178702270039</v>
      </c>
      <c r="J14" s="2">
        <f t="shared" si="11"/>
        <v>-891044681994</v>
      </c>
      <c r="K14" s="2">
        <f t="shared" si="11"/>
        <v>-983536047582</v>
      </c>
      <c r="L14" s="2">
        <f t="shared" si="11"/>
        <v>-121724480882</v>
      </c>
      <c r="M14" s="2">
        <f t="shared" si="11"/>
        <v>-135552203283</v>
      </c>
      <c r="N14" s="2">
        <f t="shared" si="11"/>
        <v>-99785526000</v>
      </c>
      <c r="O14" s="2">
        <f t="shared" si="11"/>
        <v>-73631592000</v>
      </c>
      <c r="P14" s="2">
        <f t="shared" si="11"/>
        <v>-63006500105</v>
      </c>
      <c r="Q14" s="2">
        <f t="shared" si="11"/>
        <v>-64950480888</v>
      </c>
      <c r="R14" s="2">
        <f t="shared" si="11"/>
        <v>-56973268553</v>
      </c>
      <c r="S14" s="2">
        <f t="shared" si="11"/>
        <v>-33843840140</v>
      </c>
      <c r="T14" s="2">
        <f t="shared" si="11"/>
        <v>-12746804548</v>
      </c>
      <c r="U14" s="2">
        <f t="shared" si="11"/>
        <v>-400000000</v>
      </c>
    </row>
    <row r="15" spans="1:21" ht="15.5" x14ac:dyDescent="0.35">
      <c r="C15" t="s">
        <v>27</v>
      </c>
      <c r="D15" s="2">
        <f>IFERROR(INDEX(D51:D500,MATCH($C$15,$C$51:$C$500,0)),"")</f>
        <v>-194420819</v>
      </c>
      <c r="H15" s="2">
        <f>IFERROR(SUM(D15:G15)*(4/MAX(1,COUNT(D15:G15))),"")</f>
        <v>-777683276</v>
      </c>
      <c r="I15" s="2">
        <f t="shared" ref="I15:U15" si="12">IFERROR(INDEX(I51:I500,MATCH($C$15,$C$51:$C$500,0)),"")</f>
        <v>-14215438737</v>
      </c>
      <c r="J15" s="2">
        <f t="shared" si="12"/>
        <v>-22933168032</v>
      </c>
      <c r="K15" s="2">
        <f t="shared" si="12"/>
        <v>-52650480000</v>
      </c>
      <c r="L15" s="2">
        <f t="shared" si="12"/>
        <v>-42357066705</v>
      </c>
      <c r="M15" s="2">
        <f t="shared" si="12"/>
        <v>-23727500881</v>
      </c>
      <c r="N15" s="2">
        <f t="shared" si="12"/>
        <v>-53776886525</v>
      </c>
      <c r="O15" s="2">
        <f t="shared" si="12"/>
        <v>-65055897179</v>
      </c>
      <c r="P15" s="2">
        <f t="shared" si="12"/>
        <v>-68984377428</v>
      </c>
      <c r="Q15" s="2">
        <f t="shared" si="12"/>
        <v>-78947741839</v>
      </c>
      <c r="R15" s="2">
        <f t="shared" si="12"/>
        <v>-95238361920</v>
      </c>
      <c r="S15" s="2">
        <f t="shared" si="12"/>
        <v>-72409324214</v>
      </c>
      <c r="T15" s="2">
        <f t="shared" si="12"/>
        <v>-24919865994</v>
      </c>
      <c r="U15" s="2">
        <f t="shared" si="12"/>
        <v>-1534741848</v>
      </c>
    </row>
    <row r="16" spans="1:21" ht="15.5" x14ac:dyDescent="0.35">
      <c r="C16" t="s">
        <v>28</v>
      </c>
      <c r="D16" s="2">
        <f>IFERROR(INDEX(D51:D500,MATCH($C$16,$C$51:$C$500,0)),"")</f>
        <v>-80584057634</v>
      </c>
      <c r="H16" s="2">
        <f>IFERROR(SUM(D16:G16)*(4/MAX(1,COUNT(D16:G16))),"")</f>
        <v>-322336230536</v>
      </c>
      <c r="I16" s="2">
        <f t="shared" ref="I16:U16" si="13">IFERROR(INDEX(I51:I500,MATCH($C$16,$C$51:$C$500,0)),"")</f>
        <v>-4840867631162</v>
      </c>
      <c r="J16" s="2">
        <f t="shared" si="13"/>
        <v>-1068859516010</v>
      </c>
      <c r="K16" s="2">
        <f t="shared" si="13"/>
        <v>-1231454143688</v>
      </c>
      <c r="L16" s="2">
        <f t="shared" si="13"/>
        <v>66631481571</v>
      </c>
      <c r="M16" s="2">
        <f t="shared" si="13"/>
        <v>44747398808</v>
      </c>
      <c r="N16" s="2">
        <f t="shared" si="13"/>
        <v>160153944103</v>
      </c>
      <c r="O16" s="2">
        <f t="shared" si="13"/>
        <v>425951233219</v>
      </c>
      <c r="P16" s="2">
        <f t="shared" si="13"/>
        <v>565767874248</v>
      </c>
      <c r="Q16" s="2">
        <f t="shared" si="13"/>
        <v>538590578252</v>
      </c>
      <c r="R16" s="2">
        <f t="shared" si="13"/>
        <v>460612681065</v>
      </c>
      <c r="S16" s="2">
        <f t="shared" si="13"/>
        <v>372737911973</v>
      </c>
      <c r="T16" s="2">
        <f t="shared" si="13"/>
        <v>131040430717</v>
      </c>
      <c r="U16" s="2">
        <f t="shared" si="13"/>
        <v>13536516739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539</v>
      </c>
      <c r="O18" t="s">
        <v>540</v>
      </c>
      <c r="P18" t="s">
        <v>541</v>
      </c>
      <c r="Q18" t="s">
        <v>907</v>
      </c>
      <c r="R18" t="s">
        <v>1142</v>
      </c>
      <c r="S18" t="s">
        <v>1143</v>
      </c>
      <c r="T18" t="s">
        <v>1144</v>
      </c>
      <c r="U18" t="s">
        <v>1145</v>
      </c>
    </row>
    <row r="19" spans="1:21" ht="15.5" x14ac:dyDescent="0.35">
      <c r="A19" t="s">
        <v>36</v>
      </c>
      <c r="C19" t="s">
        <v>37</v>
      </c>
    </row>
    <row r="20" spans="1:21" ht="15.5" x14ac:dyDescent="0.35">
      <c r="A20" t="s">
        <v>38</v>
      </c>
      <c r="C20" t="s">
        <v>39</v>
      </c>
      <c r="D20" s="2">
        <f ca="1">IFERROR(D21*D2,"")</f>
        <v>2097120000000</v>
      </c>
      <c r="H20" s="2">
        <f t="shared" ref="H20:U20" ca="1" si="14">IFERROR(H21*H2,"")</f>
        <v>2097120000000</v>
      </c>
      <c r="I20" s="2" t="str">
        <f t="shared" ca="1" si="14"/>
        <v/>
      </c>
      <c r="J20" s="2" t="str">
        <f t="shared" ca="1" si="14"/>
        <v/>
      </c>
      <c r="K20" s="2">
        <f t="shared" ca="1" si="14"/>
        <v>3084000000000</v>
      </c>
      <c r="L20" s="2">
        <f t="shared" ca="1" si="14"/>
        <v>3084000000000</v>
      </c>
      <c r="M20" s="2">
        <f t="shared" ca="1" si="14"/>
        <v>3577440000000</v>
      </c>
      <c r="N20" s="2">
        <f t="shared" ca="1" si="14"/>
        <v>5797920000000</v>
      </c>
      <c r="O20" s="2">
        <f t="shared" ca="1" si="14"/>
        <v>4194240000000</v>
      </c>
      <c r="P20" s="2">
        <f t="shared" ca="1" si="14"/>
        <v>7216560000000</v>
      </c>
      <c r="Q20" s="2">
        <f t="shared" ca="1" si="14"/>
        <v>11657520000000</v>
      </c>
      <c r="R20" s="2">
        <f t="shared" ca="1" si="14"/>
        <v>4770582804000</v>
      </c>
      <c r="S20" s="2">
        <f t="shared" ca="1" si="14"/>
        <v>624385476000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61680000000</v>
      </c>
      <c r="H21" s="2">
        <f>IFERROR(INDEX(D21:G21,COUNT(D21:G21)),"")</f>
        <v>61680000000</v>
      </c>
      <c r="I21" s="2">
        <f t="shared" ref="I21:U21" si="15">IFERROR(INDEX(I51:I500,MATCH($C$7,$C$51:$C$500,0)),"")</f>
        <v>61680000000</v>
      </c>
      <c r="J21" s="2">
        <f t="shared" si="15"/>
        <v>61680000000</v>
      </c>
      <c r="K21" s="2">
        <f t="shared" si="15"/>
        <v>61680000000</v>
      </c>
      <c r="L21" s="2">
        <f t="shared" si="15"/>
        <v>61680000000</v>
      </c>
      <c r="M21" s="2">
        <f t="shared" si="15"/>
        <v>61680000000</v>
      </c>
      <c r="N21" s="2">
        <f t="shared" si="15"/>
        <v>61680000000</v>
      </c>
      <c r="O21" s="2">
        <f t="shared" si="15"/>
        <v>61680000000</v>
      </c>
      <c r="P21" s="2">
        <f t="shared" si="15"/>
        <v>61680000000</v>
      </c>
      <c r="Q21" s="2">
        <f t="shared" si="15"/>
        <v>61680000000</v>
      </c>
      <c r="R21" s="2">
        <f t="shared" si="15"/>
        <v>14040000000</v>
      </c>
      <c r="S21" s="2">
        <f t="shared" si="15"/>
        <v>14040000000</v>
      </c>
      <c r="T21" s="2">
        <f t="shared" si="15"/>
        <v>9130000000</v>
      </c>
      <c r="U21" s="2">
        <f t="shared" si="15"/>
        <v>9130000000</v>
      </c>
    </row>
    <row r="23" spans="1:21" ht="15.5" x14ac:dyDescent="0.35">
      <c r="B23" t="s">
        <v>40</v>
      </c>
      <c r="C23" t="s">
        <v>41</v>
      </c>
      <c r="D23" s="3">
        <f>IFERROR(D5/D6*100,"")</f>
        <v>-1.2901802561451383</v>
      </c>
      <c r="H23" s="3">
        <f t="shared" ref="H23:U23" si="16">IFERROR(H5/H6*100,"")</f>
        <v>-5.1607210245805533</v>
      </c>
      <c r="I23" s="3">
        <f t="shared" si="16"/>
        <v>-78.400438388058873</v>
      </c>
      <c r="J23" s="3">
        <f t="shared" si="16"/>
        <v>-49.550756273296123</v>
      </c>
      <c r="K23" s="3">
        <f t="shared" si="16"/>
        <v>-39.544131957417534</v>
      </c>
      <c r="L23" s="3">
        <f t="shared" si="16"/>
        <v>0.57285159816508191</v>
      </c>
      <c r="M23" s="3">
        <f t="shared" si="16"/>
        <v>1.0035886326052921</v>
      </c>
      <c r="N23" s="3">
        <f t="shared" si="16"/>
        <v>2.2238735689931399</v>
      </c>
      <c r="O23" s="3">
        <f t="shared" si="16"/>
        <v>6.0302728228761788</v>
      </c>
      <c r="P23" s="3">
        <f t="shared" si="16"/>
        <v>9.9539552319524507</v>
      </c>
      <c r="Q23" s="3">
        <f t="shared" si="16"/>
        <v>9.6921842255143336</v>
      </c>
      <c r="R23" s="3">
        <f t="shared" si="16"/>
        <v>12.310550518200007</v>
      </c>
      <c r="S23" s="3">
        <f t="shared" si="16"/>
        <v>25.248699753841962</v>
      </c>
      <c r="T23" s="3">
        <f t="shared" si="16"/>
        <v>10.289726092530605</v>
      </c>
      <c r="U23" s="3">
        <f t="shared" si="16"/>
        <v>1.2971816018461735</v>
      </c>
    </row>
    <row r="24" spans="1:21" ht="15.5" x14ac:dyDescent="0.35">
      <c r="C24" t="s">
        <v>42</v>
      </c>
      <c r="D24" s="4">
        <f>IFERROR(_xlfn.RRI(5,I23,D23),"")</f>
        <v>-0.5601887033861086</v>
      </c>
      <c r="H24" s="4" t="str">
        <f t="shared" ref="H24:U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-0.43203170445069061</v>
      </c>
      <c r="M24" s="4">
        <f t="shared" si="17"/>
        <v>-0.39430268041180305</v>
      </c>
      <c r="N24" s="4">
        <f t="shared" si="17"/>
        <v>-0.38485965049841275</v>
      </c>
      <c r="O24" s="4">
        <f t="shared" si="17"/>
        <v>-0.10135817188979002</v>
      </c>
      <c r="P24" s="4">
        <f t="shared" si="17"/>
        <v>0.50313843769591737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43</v>
      </c>
      <c r="C25" t="s">
        <v>44</v>
      </c>
      <c r="D25" s="3">
        <f>IFERROR(INDEX(D51:D500,MATCH($A$25,$C$51:$C$500,0)),"")</f>
        <v>-1.27</v>
      </c>
      <c r="H25" s="3">
        <f>IFERROR(INDEX(D25:G25,COUNT(D25:G25)),"")</f>
        <v>-1.27</v>
      </c>
      <c r="I25" s="3">
        <f t="shared" ref="I25:U25" si="18">IFERROR(INDEX(I51:I500,MATCH($C$25,$C$51:$C$500,0)),"")</f>
        <v>-78.34</v>
      </c>
      <c r="J25" s="3">
        <f t="shared" si="18"/>
        <v>-17.670000000000002</v>
      </c>
      <c r="K25" s="3">
        <f t="shared" si="18"/>
        <v>-20.75</v>
      </c>
      <c r="L25" s="3">
        <f t="shared" si="18"/>
        <v>0.32</v>
      </c>
      <c r="M25" s="3">
        <f t="shared" si="18"/>
        <v>0.33</v>
      </c>
      <c r="N25" s="3">
        <f t="shared" si="18"/>
        <v>1.44</v>
      </c>
      <c r="O25" s="3">
        <f t="shared" si="18"/>
        <v>5.56</v>
      </c>
      <c r="P25" s="3">
        <f t="shared" si="18"/>
        <v>7.64</v>
      </c>
      <c r="Q25" s="3">
        <f t="shared" si="18"/>
        <v>7.21</v>
      </c>
      <c r="R25" s="3">
        <f t="shared" si="18"/>
        <v>26.02</v>
      </c>
      <c r="S25" s="3">
        <f t="shared" si="18"/>
        <v>21.38</v>
      </c>
      <c r="T25" s="3">
        <f t="shared" si="18"/>
        <v>11.62</v>
      </c>
      <c r="U25" s="3">
        <f t="shared" si="18"/>
        <v>1.31</v>
      </c>
    </row>
    <row r="26" spans="1:21" ht="15.5" x14ac:dyDescent="0.35">
      <c r="C26" t="s">
        <v>45</v>
      </c>
      <c r="D26" s="4">
        <f>IFERROR(_xlfn.RRI(5,I25,D25),"")</f>
        <v>-0.56150562082515632</v>
      </c>
      <c r="H26" s="4" t="str">
        <f t="shared" ref="H26:U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-0.46365659757843036</v>
      </c>
      <c r="M26" s="4">
        <f t="shared" si="19"/>
        <v>-0.5825145641624756</v>
      </c>
      <c r="N26" s="4">
        <f t="shared" si="19"/>
        <v>-0.41699677353507136</v>
      </c>
      <c r="O26" s="4">
        <f t="shared" si="19"/>
        <v>-0.1370736459105073</v>
      </c>
      <c r="P26" s="4">
        <f t="shared" si="19"/>
        <v>0.42286734570697004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46</v>
      </c>
      <c r="D27" s="3">
        <f>IFERROR(D4/D21,"")</f>
        <v>1.2763552280804151</v>
      </c>
      <c r="H27" s="3">
        <f t="shared" ref="H27:U27" si="20">IFERROR(H4/H21,"")</f>
        <v>5.1054209123216605</v>
      </c>
      <c r="I27" s="3">
        <f t="shared" si="20"/>
        <v>5.2403045170557716</v>
      </c>
      <c r="J27" s="3">
        <f t="shared" si="20"/>
        <v>7.4336520712386509</v>
      </c>
      <c r="K27" s="3">
        <f t="shared" si="20"/>
        <v>32.122994205998701</v>
      </c>
      <c r="L27" s="3">
        <f t="shared" si="20"/>
        <v>27.637445437029832</v>
      </c>
      <c r="M27" s="3">
        <f t="shared" si="20"/>
        <v>13.982888907749675</v>
      </c>
      <c r="N27" s="3">
        <f t="shared" si="20"/>
        <v>33.64530514521725</v>
      </c>
      <c r="O27" s="3">
        <f t="shared" si="20"/>
        <v>40.700665357944231</v>
      </c>
      <c r="P27" s="3">
        <f t="shared" si="20"/>
        <v>41.442518070314527</v>
      </c>
      <c r="Q27" s="3">
        <f t="shared" si="20"/>
        <v>43.91830520582036</v>
      </c>
      <c r="R27" s="3">
        <f t="shared" si="20"/>
        <v>153.13825299886039</v>
      </c>
      <c r="S27" s="3">
        <f t="shared" si="20"/>
        <v>107.20600536616809</v>
      </c>
      <c r="T27" s="3">
        <f t="shared" si="20"/>
        <v>60.785493612814896</v>
      </c>
      <c r="U27" s="3">
        <f t="shared" si="20"/>
        <v>4.6189596980284779</v>
      </c>
    </row>
    <row r="28" spans="1:21" ht="15.5" x14ac:dyDescent="0.35">
      <c r="C28" t="s">
        <v>47</v>
      </c>
      <c r="D28" s="4">
        <f>IFERROR(_xlfn.RRI(5,I27,D27),"")</f>
        <v>-0.24608391818743658</v>
      </c>
      <c r="H28" s="4">
        <f t="shared" ref="H28:U28" si="21">IFERROR(_xlfn.RRI(5,M27,H27),"")</f>
        <v>-0.18250156648452798</v>
      </c>
      <c r="I28" s="4">
        <f t="shared" si="21"/>
        <v>-0.31057597965457018</v>
      </c>
      <c r="J28" s="4">
        <f t="shared" si="21"/>
        <v>-0.28826201532592421</v>
      </c>
      <c r="K28" s="4">
        <f t="shared" si="21"/>
        <v>-4.9671012067982412E-2</v>
      </c>
      <c r="L28" s="4">
        <f t="shared" si="21"/>
        <v>-8.8471052485201818E-2</v>
      </c>
      <c r="M28" s="4">
        <f t="shared" si="21"/>
        <v>-0.38041250517808756</v>
      </c>
      <c r="N28" s="4">
        <f t="shared" si="21"/>
        <v>-0.20687603717708136</v>
      </c>
      <c r="O28" s="4">
        <f t="shared" si="21"/>
        <v>-7.7087958823196079E-2</v>
      </c>
      <c r="P28" s="4">
        <f t="shared" si="21"/>
        <v>0.55088784604212582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48</v>
      </c>
      <c r="H29" s="4">
        <f t="shared" ref="H29:U29" si="22">IFERROR(((H25-I25)/I25)*100%,"")</f>
        <v>-0.98378861373500137</v>
      </c>
      <c r="I29" s="4">
        <f t="shared" si="22"/>
        <v>3.4335031126202602</v>
      </c>
      <c r="J29" s="4">
        <f t="shared" si="22"/>
        <v>-0.14843373493975895</v>
      </c>
      <c r="K29" s="4">
        <f t="shared" si="22"/>
        <v>-65.84375</v>
      </c>
      <c r="L29" s="4">
        <f t="shared" si="22"/>
        <v>-3.0303030303030328E-2</v>
      </c>
      <c r="M29" s="4">
        <f t="shared" si="22"/>
        <v>-0.77083333333333326</v>
      </c>
      <c r="N29" s="4">
        <f t="shared" si="22"/>
        <v>-0.74100719424460426</v>
      </c>
      <c r="O29" s="4">
        <f t="shared" si="22"/>
        <v>-0.27225130890052357</v>
      </c>
      <c r="P29" s="4">
        <f t="shared" si="22"/>
        <v>5.9639389736477075E-2</v>
      </c>
      <c r="Q29" s="4">
        <f t="shared" si="22"/>
        <v>-0.72290545734050726</v>
      </c>
      <c r="R29" s="4">
        <f t="shared" si="22"/>
        <v>0.21702525724976618</v>
      </c>
      <c r="S29" s="4">
        <f t="shared" si="22"/>
        <v>0.83993115318416522</v>
      </c>
      <c r="T29" s="4">
        <f t="shared" si="22"/>
        <v>7.8702290076335863</v>
      </c>
      <c r="U29" s="4" t="str">
        <f t="shared" si="22"/>
        <v/>
      </c>
    </row>
    <row r="30" spans="1:21" ht="15.5" x14ac:dyDescent="0.35">
      <c r="C30" t="s">
        <v>49</v>
      </c>
      <c r="H30" s="4">
        <f t="shared" ref="H30:U30" si="23">IFERROR(((H27-I27)/I27)*100%,"")</f>
        <v>-2.5739650109092231E-2</v>
      </c>
      <c r="I30" s="4">
        <f t="shared" si="23"/>
        <v>-0.29505652580500813</v>
      </c>
      <c r="J30" s="4">
        <f t="shared" si="23"/>
        <v>-0.76858782143507409</v>
      </c>
      <c r="K30" s="4">
        <f t="shared" si="23"/>
        <v>0.16229968790671725</v>
      </c>
      <c r="L30" s="4">
        <f t="shared" si="23"/>
        <v>0.97651898826947359</v>
      </c>
      <c r="M30" s="4">
        <f t="shared" si="23"/>
        <v>-0.58440296952582782</v>
      </c>
      <c r="N30" s="4">
        <f t="shared" si="23"/>
        <v>-0.17334753991558194</v>
      </c>
      <c r="O30" s="4">
        <f t="shared" si="23"/>
        <v>-1.7900763440860716E-2</v>
      </c>
      <c r="P30" s="4">
        <f t="shared" si="23"/>
        <v>-5.6372556361253309E-2</v>
      </c>
      <c r="Q30" s="4">
        <f t="shared" si="23"/>
        <v>-0.71321139985743998</v>
      </c>
      <c r="R30" s="4">
        <f t="shared" si="23"/>
        <v>0.42844845748900129</v>
      </c>
      <c r="S30" s="4">
        <f t="shared" si="23"/>
        <v>0.76367746635468203</v>
      </c>
      <c r="T30" s="4">
        <f t="shared" si="23"/>
        <v>12.159996533150121</v>
      </c>
      <c r="U30" s="4" t="str">
        <f t="shared" si="23"/>
        <v/>
      </c>
    </row>
    <row r="32" spans="1:21" ht="15.5" x14ac:dyDescent="0.35">
      <c r="A32" t="s">
        <v>50</v>
      </c>
      <c r="B32" t="s">
        <v>51</v>
      </c>
      <c r="C32" t="s">
        <v>52</v>
      </c>
      <c r="D32" s="3">
        <f>IFERROR(INDEX(D51:D500,MATCH($A$32,$C$51:$C$500,0)),"")</f>
        <v>89.08</v>
      </c>
      <c r="H32" s="3">
        <f>IFERROR(INDEX(D32:G32,COUNT(D32:G32)),"")</f>
        <v>89.08</v>
      </c>
      <c r="I32" s="3">
        <f t="shared" ref="I32:U32" si="24">IFERROR(INDEX(I51:I500,MATCH($C$32,$C$51:$C$500,0)),"")</f>
        <v>90.35</v>
      </c>
      <c r="J32" s="3">
        <f t="shared" si="24"/>
        <v>25.95</v>
      </c>
      <c r="K32" s="3">
        <f t="shared" si="24"/>
        <v>43.6</v>
      </c>
      <c r="L32" s="3">
        <f t="shared" si="24"/>
        <v>64.73</v>
      </c>
      <c r="M32" s="3">
        <f t="shared" si="24"/>
        <v>64.25</v>
      </c>
      <c r="N32" s="3">
        <f t="shared" si="24"/>
        <v>65.010000000000005</v>
      </c>
      <c r="O32" s="3">
        <f t="shared" si="24"/>
        <v>89.95</v>
      </c>
      <c r="P32" s="3">
        <f t="shared" si="24"/>
        <v>85.48</v>
      </c>
      <c r="Q32" s="3">
        <f t="shared" si="24"/>
        <v>77.53</v>
      </c>
      <c r="R32" s="3">
        <f t="shared" si="24"/>
        <v>200.88</v>
      </c>
      <c r="S32" s="3">
        <f t="shared" si="24"/>
        <v>179.14</v>
      </c>
      <c r="T32" s="3">
        <f t="shared" si="24"/>
        <v>112.93</v>
      </c>
      <c r="U32" s="3">
        <f t="shared" si="24"/>
        <v>101.31</v>
      </c>
    </row>
    <row r="33" spans="1:21" ht="15.5" x14ac:dyDescent="0.35">
      <c r="A33" t="s">
        <v>53</v>
      </c>
      <c r="B33" t="s">
        <v>54</v>
      </c>
      <c r="C33" t="s">
        <v>55</v>
      </c>
      <c r="D33" s="3">
        <f>IFERROR(INDEX(D51:D500,MATCH($A$33,$C$51:$C$500,0)),"")</f>
        <v>0.36</v>
      </c>
      <c r="H33" s="3">
        <f>IFERROR(INDEX(D33:G33,COUNT(D33:G33)),"")</f>
        <v>0.36</v>
      </c>
      <c r="I33" s="3">
        <f t="shared" ref="I33:U33" si="25">IFERROR(INDEX(I51:I500,MATCH($C$33,$C$51:$C$500,0)),"")</f>
        <v>0.23</v>
      </c>
      <c r="J33" s="3">
        <f t="shared" si="25"/>
        <v>0.81</v>
      </c>
      <c r="K33" s="3">
        <f t="shared" si="25"/>
        <v>1.1499999999999999</v>
      </c>
      <c r="L33" s="3">
        <f t="shared" si="25"/>
        <v>0.77</v>
      </c>
      <c r="M33" s="3">
        <f t="shared" si="25"/>
        <v>0.9</v>
      </c>
      <c r="N33" s="3">
        <f t="shared" si="25"/>
        <v>1.45</v>
      </c>
      <c r="O33" s="3">
        <f t="shared" si="25"/>
        <v>0.76</v>
      </c>
      <c r="P33" s="3">
        <f t="shared" si="25"/>
        <v>1.37</v>
      </c>
      <c r="Q33" s="3">
        <f t="shared" si="25"/>
        <v>2.44</v>
      </c>
      <c r="R33" s="3">
        <f t="shared" si="25"/>
        <v>6.78</v>
      </c>
      <c r="S33" s="3">
        <f t="shared" si="25"/>
        <v>0.98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56</v>
      </c>
      <c r="B34" t="s">
        <v>57</v>
      </c>
      <c r="C34" t="s">
        <v>58</v>
      </c>
      <c r="D34" s="3">
        <f>IFERROR(INDEX(D51:D500,MATCH($A$34,$C$51:$C$500,0)),"")</f>
        <v>-25.2</v>
      </c>
      <c r="H34" s="3">
        <f>IFERROR(INDEX(D34:G34,COUNT(D34:G34)),"")</f>
        <v>-25.2</v>
      </c>
      <c r="I34" s="3">
        <f t="shared" ref="I34:U34" si="26">IFERROR(INDEX(I51:I500,MATCH($C$34,$C$51:$C$500,0)),"")</f>
        <v>-0.27</v>
      </c>
      <c r="J34" s="3">
        <f t="shared" si="26"/>
        <v>-1.19</v>
      </c>
      <c r="K34" s="3">
        <f t="shared" si="26"/>
        <v>-2.41</v>
      </c>
      <c r="L34" s="3">
        <f t="shared" si="26"/>
        <v>156.25</v>
      </c>
      <c r="M34" s="3">
        <f t="shared" si="26"/>
        <v>175.76</v>
      </c>
      <c r="N34" s="3">
        <f t="shared" si="26"/>
        <v>65.28</v>
      </c>
      <c r="O34" s="3">
        <f t="shared" si="26"/>
        <v>12.23</v>
      </c>
      <c r="P34" s="3">
        <f t="shared" si="26"/>
        <v>15.31</v>
      </c>
      <c r="Q34" s="3">
        <f t="shared" si="26"/>
        <v>26.21</v>
      </c>
      <c r="R34" s="3">
        <f t="shared" si="26"/>
        <v>52.31</v>
      </c>
      <c r="S34" s="3">
        <f t="shared" si="26"/>
        <v>8.23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59</v>
      </c>
      <c r="B35" t="s">
        <v>60</v>
      </c>
      <c r="C35" t="s">
        <v>61</v>
      </c>
      <c r="D35" s="3">
        <f>IFERROR(INDEX(D51:D500,MATCH($A$35,$C$51:$C$500,0)),"")</f>
        <v>25.07</v>
      </c>
      <c r="H35" s="3">
        <f>IFERROR(INDEX(D35:G35,COUNT(D35:G35)),"")</f>
        <v>25.07</v>
      </c>
      <c r="I35" s="3">
        <f t="shared" ref="I35:U35" si="27">IFERROR(INDEX(I51:I500,MATCH($C$35,$C$51:$C$500,0)),"")</f>
        <v>4.01</v>
      </c>
      <c r="J35" s="3">
        <f t="shared" si="27"/>
        <v>2.82</v>
      </c>
      <c r="K35" s="3">
        <f t="shared" si="27"/>
        <v>1.56</v>
      </c>
      <c r="L35" s="3">
        <f t="shared" si="27"/>
        <v>1.81</v>
      </c>
      <c r="M35" s="3">
        <f t="shared" si="27"/>
        <v>4.1500000000000004</v>
      </c>
      <c r="N35" s="3">
        <f t="shared" si="27"/>
        <v>2.79</v>
      </c>
      <c r="O35" s="3">
        <f t="shared" si="27"/>
        <v>1.67</v>
      </c>
      <c r="P35" s="3">
        <f t="shared" si="27"/>
        <v>2.82</v>
      </c>
      <c r="Q35" s="3">
        <f t="shared" si="27"/>
        <v>4.3</v>
      </c>
      <c r="R35" s="3">
        <f t="shared" si="27"/>
        <v>8.89</v>
      </c>
      <c r="S35" s="3">
        <f t="shared" si="27"/>
        <v>1.64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62</v>
      </c>
      <c r="C36" t="s">
        <v>63</v>
      </c>
      <c r="D36" s="4">
        <f>IFERROR(INDEX(D51:D500,MATCH($C$36,$C$51:$C$500,0)),"")</f>
        <v>0</v>
      </c>
      <c r="H36" s="4">
        <f t="shared" ref="H36:U36" si="28">IFERROR(INDEX(H51:H500,MATCH($C$36,$C$51:$C$500,0)),"")</f>
        <v>0</v>
      </c>
      <c r="I36" s="4">
        <f t="shared" si="28"/>
        <v>0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0.1008</v>
      </c>
      <c r="P36" s="4">
        <f t="shared" si="28"/>
        <v>0.20019999999999999</v>
      </c>
      <c r="Q36" s="4">
        <f t="shared" si="28"/>
        <v>0.19969999999999999</v>
      </c>
      <c r="R36" s="4">
        <f t="shared" si="28"/>
        <v>0</v>
      </c>
      <c r="S36" s="4">
        <f t="shared" si="28"/>
        <v>0</v>
      </c>
      <c r="T36" s="4">
        <f t="shared" si="28"/>
        <v>0</v>
      </c>
      <c r="U36" s="4">
        <f t="shared" si="28"/>
        <v>0</v>
      </c>
    </row>
    <row r="37" spans="1:21" ht="15.5" x14ac:dyDescent="0.35">
      <c r="B37" t="s">
        <v>64</v>
      </c>
      <c r="C37" t="s">
        <v>65</v>
      </c>
      <c r="D37" s="3">
        <f>IFERROR(INDEX(D51:D500,MATCH($C$37,$C$51:$C$500,0)),"")</f>
        <v>0</v>
      </c>
      <c r="H37" s="3">
        <f t="shared" ref="H37:U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0.56000000000000005</v>
      </c>
      <c r="P37" s="3">
        <f t="shared" si="29"/>
        <v>1.53</v>
      </c>
      <c r="Q37" s="3">
        <f t="shared" si="29"/>
        <v>1.44</v>
      </c>
      <c r="R37" s="3">
        <f t="shared" si="29"/>
        <v>0</v>
      </c>
      <c r="S37" s="3">
        <f t="shared" si="29"/>
        <v>0</v>
      </c>
      <c r="T37" s="3">
        <f t="shared" si="29"/>
        <v>0</v>
      </c>
      <c r="U37" s="3">
        <f t="shared" si="29"/>
        <v>0</v>
      </c>
    </row>
    <row r="50" spans="2:21" ht="15.5" x14ac:dyDescent="0.35"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539</v>
      </c>
      <c r="O50" t="s">
        <v>540</v>
      </c>
      <c r="P50" t="s">
        <v>541</v>
      </c>
      <c r="Q50" t="s">
        <v>907</v>
      </c>
      <c r="R50" t="s">
        <v>1142</v>
      </c>
      <c r="S50" t="s">
        <v>1143</v>
      </c>
      <c r="T50" t="s">
        <v>1144</v>
      </c>
      <c r="U50" t="s">
        <v>1145</v>
      </c>
    </row>
    <row r="51" spans="2:21" ht="15.5" x14ac:dyDescent="0.35">
      <c r="B51" t="s">
        <v>71</v>
      </c>
      <c r="C51" t="s">
        <v>5</v>
      </c>
      <c r="D51" s="5">
        <v>78725590468</v>
      </c>
      <c r="E51" s="5">
        <v>92248688835</v>
      </c>
      <c r="F51" s="5">
        <v>88731513493</v>
      </c>
      <c r="G51" s="5">
        <v>77696605753</v>
      </c>
      <c r="I51" s="5">
        <v>323221982612</v>
      </c>
      <c r="J51" s="5">
        <v>458507659754</v>
      </c>
      <c r="K51" s="5">
        <v>1981346282626</v>
      </c>
      <c r="L51" s="5">
        <v>1704677634556</v>
      </c>
      <c r="M51" s="5">
        <v>862464587830</v>
      </c>
      <c r="N51" s="5">
        <v>2075242421357</v>
      </c>
      <c r="O51" s="5">
        <v>2510417039278</v>
      </c>
      <c r="P51" s="5">
        <v>2556174514577</v>
      </c>
      <c r="Q51" s="5">
        <v>2708881065095</v>
      </c>
      <c r="R51" s="5">
        <v>2150061072104</v>
      </c>
      <c r="S51" s="5">
        <v>1505172315341</v>
      </c>
      <c r="T51" s="5">
        <v>554971556685</v>
      </c>
      <c r="U51" s="5">
        <v>42171102043</v>
      </c>
    </row>
    <row r="52" spans="2:21" ht="15.5" x14ac:dyDescent="0.35">
      <c r="C52" t="s">
        <v>78</v>
      </c>
      <c r="D52" s="5">
        <v>-2542205790</v>
      </c>
      <c r="E52" s="5">
        <v>-13003368780</v>
      </c>
      <c r="F52" s="5">
        <v>-2752435534</v>
      </c>
      <c r="G52" s="5">
        <v>-2821502426</v>
      </c>
      <c r="I52" s="5">
        <v>-23236226532</v>
      </c>
      <c r="J52" s="5">
        <v>-2280023032</v>
      </c>
      <c r="K52" s="5">
        <v>-4130490334</v>
      </c>
      <c r="L52" s="5">
        <v>4332675444</v>
      </c>
      <c r="M52" s="5">
        <v>931269844</v>
      </c>
      <c r="N52" s="5">
        <v>17434347817</v>
      </c>
      <c r="O52" s="5">
        <v>18404122964</v>
      </c>
      <c r="P52" s="5">
        <v>25592641433</v>
      </c>
      <c r="Q52" s="5">
        <v>15036256408</v>
      </c>
      <c r="R52" s="5">
        <v>-8511280</v>
      </c>
      <c r="S52" s="5">
        <v>3564804</v>
      </c>
      <c r="T52" s="5">
        <v>-295017</v>
      </c>
      <c r="U52" s="5">
        <v>150049</v>
      </c>
    </row>
    <row r="53" spans="2:21" ht="15.5" x14ac:dyDescent="0.35">
      <c r="C53" t="s">
        <v>72</v>
      </c>
      <c r="D53" s="5">
        <v>-75026732551</v>
      </c>
      <c r="E53" s="5">
        <v>-76180922116</v>
      </c>
      <c r="F53" s="5">
        <v>-84104437307</v>
      </c>
      <c r="G53" s="5">
        <v>-75157854458</v>
      </c>
      <c r="I53" s="5">
        <v>-300073870204</v>
      </c>
      <c r="J53" s="5">
        <v>-434458344155</v>
      </c>
      <c r="K53" s="5">
        <v>-1928254435098</v>
      </c>
      <c r="L53" s="5">
        <v>-1460964172241</v>
      </c>
      <c r="M53" s="5">
        <v>-766019821079</v>
      </c>
      <c r="N53" s="5">
        <v>-1747594089122</v>
      </c>
      <c r="O53" s="5">
        <v>-1929478428787</v>
      </c>
      <c r="P53" s="5">
        <v>-1893598010855</v>
      </c>
      <c r="Q53" s="5">
        <v>-2059293428854</v>
      </c>
      <c r="R53" s="5">
        <v>-1564157282532</v>
      </c>
      <c r="S53" s="5">
        <v>-1057349699089</v>
      </c>
      <c r="T53" s="5">
        <v>-395085493053</v>
      </c>
      <c r="U53" s="5">
        <v>-29743699739</v>
      </c>
    </row>
    <row r="54" spans="2:21" ht="15.5" x14ac:dyDescent="0.35">
      <c r="C54" t="s">
        <v>1030</v>
      </c>
      <c r="D54" s="5">
        <v>-75026732551</v>
      </c>
      <c r="E54" s="5">
        <v>-76180922116</v>
      </c>
      <c r="F54" s="5">
        <v>-84104437307</v>
      </c>
      <c r="G54" s="5">
        <v>-75157854458</v>
      </c>
      <c r="I54" s="5">
        <v>-300073870204</v>
      </c>
      <c r="J54" s="5">
        <v>-434458344155</v>
      </c>
      <c r="K54" s="5">
        <v>-1928254435098</v>
      </c>
      <c r="L54" s="5">
        <v>-1460964172241</v>
      </c>
      <c r="M54" s="5">
        <v>-766019821079</v>
      </c>
      <c r="N54" s="5">
        <v>-1747594089122</v>
      </c>
      <c r="O54" s="5">
        <v>-1929478428787</v>
      </c>
      <c r="P54" s="5">
        <v>-1893598010855</v>
      </c>
      <c r="Q54" s="5">
        <v>-2059293428854</v>
      </c>
      <c r="R54" s="5">
        <v>-1564157282532</v>
      </c>
      <c r="S54" s="5">
        <v>-1057349699089</v>
      </c>
      <c r="T54" s="5">
        <v>-395085493053</v>
      </c>
      <c r="U54" s="5">
        <v>-29743699739</v>
      </c>
    </row>
    <row r="55" spans="2:21" ht="15.5" x14ac:dyDescent="0.35">
      <c r="C55" t="s">
        <v>73</v>
      </c>
      <c r="D55" s="5">
        <v>3698857917</v>
      </c>
      <c r="E55" s="5">
        <v>16067766719</v>
      </c>
      <c r="F55" s="5">
        <v>4627076186</v>
      </c>
      <c r="G55" s="5">
        <v>2538751295</v>
      </c>
      <c r="I55" s="5">
        <v>23148112408</v>
      </c>
      <c r="J55" s="5">
        <v>24049315599</v>
      </c>
      <c r="K55" s="5">
        <v>53091847528</v>
      </c>
      <c r="L55" s="5">
        <v>243713462315</v>
      </c>
      <c r="M55" s="5">
        <v>96444766751</v>
      </c>
      <c r="N55" s="5">
        <v>327648332235</v>
      </c>
      <c r="O55" s="5">
        <v>580938610491</v>
      </c>
      <c r="P55" s="5">
        <v>662576503722</v>
      </c>
      <c r="Q55" s="5">
        <v>649587636241</v>
      </c>
      <c r="R55" s="5">
        <v>585903789572</v>
      </c>
      <c r="S55" s="5">
        <v>447822616252</v>
      </c>
      <c r="T55" s="5">
        <v>159886063632</v>
      </c>
      <c r="U55" s="5">
        <v>12427402304</v>
      </c>
    </row>
    <row r="56" spans="2:21" ht="15.5" x14ac:dyDescent="0.35">
      <c r="C56" t="s">
        <v>74</v>
      </c>
      <c r="D56" s="5">
        <v>-16235828591</v>
      </c>
      <c r="E56" s="5">
        <v>-65823565497</v>
      </c>
      <c r="F56" s="5">
        <v>-12347504830</v>
      </c>
      <c r="G56" s="5">
        <v>-12924772675</v>
      </c>
      <c r="I56" s="5">
        <v>-105273765379</v>
      </c>
      <c r="J56" s="5">
        <v>-84634614681</v>
      </c>
      <c r="K56" s="5">
        <v>-56193210937</v>
      </c>
      <c r="L56" s="5">
        <v>-54506710882</v>
      </c>
      <c r="M56" s="5">
        <v>-56417681215</v>
      </c>
      <c r="N56" s="5">
        <v>-57495202502</v>
      </c>
      <c r="O56" s="5">
        <v>-76423480075</v>
      </c>
      <c r="P56" s="5">
        <v>-147956459324</v>
      </c>
      <c r="Q56" s="5">
        <v>-85892362022</v>
      </c>
      <c r="R56" s="5">
        <v>-78631197540</v>
      </c>
      <c r="S56" s="5">
        <v>-62322690295</v>
      </c>
      <c r="T56" s="5">
        <v>-21576711370</v>
      </c>
      <c r="U56" s="5">
        <v>-2861297522</v>
      </c>
    </row>
    <row r="57" spans="2:21" ht="15.5" x14ac:dyDescent="0.35">
      <c r="C57" t="s">
        <v>1443</v>
      </c>
      <c r="Q57" s="5">
        <v>-44292809388</v>
      </c>
      <c r="R57" s="5">
        <v>-38698331790</v>
      </c>
      <c r="S57" s="5">
        <v>-29973534020</v>
      </c>
      <c r="T57" s="5">
        <v>-12622795039</v>
      </c>
      <c r="U57" s="5">
        <v>-1489696544</v>
      </c>
    </row>
    <row r="58" spans="2:21" ht="15.5" x14ac:dyDescent="0.35">
      <c r="C58" t="s">
        <v>77</v>
      </c>
      <c r="Q58" s="5">
        <v>-39646553905</v>
      </c>
      <c r="R58" s="5">
        <v>-38345060462</v>
      </c>
      <c r="S58" s="5">
        <v>-31410563524</v>
      </c>
      <c r="T58" s="5">
        <v>-8510971849</v>
      </c>
      <c r="U58" s="5">
        <v>-1254873134</v>
      </c>
    </row>
    <row r="59" spans="2:21" ht="15.5" x14ac:dyDescent="0.35">
      <c r="C59" t="s">
        <v>586</v>
      </c>
      <c r="Q59" s="5">
        <v>-469245690</v>
      </c>
      <c r="R59" s="5">
        <v>-269907187</v>
      </c>
      <c r="S59" s="5">
        <v>-470631562</v>
      </c>
    </row>
    <row r="60" spans="2:21" ht="15.5" x14ac:dyDescent="0.35">
      <c r="C60" t="s">
        <v>79</v>
      </c>
      <c r="D60" s="5">
        <v>-12536970674</v>
      </c>
      <c r="E60" s="5">
        <v>-49755798778</v>
      </c>
      <c r="F60" s="5">
        <v>-7720428644</v>
      </c>
      <c r="G60" s="5">
        <v>-10386021380</v>
      </c>
      <c r="I60" s="5">
        <v>-82125652971</v>
      </c>
      <c r="J60" s="5">
        <v>-60585299082</v>
      </c>
      <c r="K60" s="5">
        <v>-3101363409</v>
      </c>
      <c r="L60" s="5">
        <v>189206751433</v>
      </c>
      <c r="M60" s="5">
        <v>40027085536</v>
      </c>
      <c r="N60" s="5">
        <v>270153129733</v>
      </c>
      <c r="O60" s="5">
        <v>504515130416</v>
      </c>
      <c r="P60" s="5">
        <v>514620044398</v>
      </c>
      <c r="Q60" s="5">
        <v>563695274219</v>
      </c>
      <c r="R60" s="5">
        <v>507272592032</v>
      </c>
      <c r="S60" s="5">
        <v>385499925957</v>
      </c>
      <c r="T60" s="5">
        <v>138309352262</v>
      </c>
      <c r="U60" s="5">
        <v>9566104782</v>
      </c>
    </row>
    <row r="61" spans="2:21" ht="15.5" x14ac:dyDescent="0.35">
      <c r="C61" t="s">
        <v>80</v>
      </c>
      <c r="D61" s="5">
        <v>-68047086960</v>
      </c>
      <c r="E61" s="5">
        <v>-4750787236356</v>
      </c>
      <c r="F61" s="5">
        <v>-76515883005</v>
      </c>
      <c r="G61" s="5">
        <v>-83140130116</v>
      </c>
      <c r="I61" s="5">
        <v>-4758741978191</v>
      </c>
      <c r="J61" s="5">
        <v>-1008274216928</v>
      </c>
      <c r="K61" s="5">
        <v>-1228352780279</v>
      </c>
      <c r="L61" s="5">
        <v>-122575269862</v>
      </c>
      <c r="M61" s="5">
        <v>4720313272</v>
      </c>
      <c r="N61" s="5">
        <v>-109999185630</v>
      </c>
      <c r="O61" s="5">
        <v>-78563897197</v>
      </c>
      <c r="P61" s="5">
        <v>51147829850</v>
      </c>
      <c r="Q61" s="5">
        <v>-25104695967</v>
      </c>
      <c r="R61" s="5">
        <v>-46659910967</v>
      </c>
      <c r="S61" s="5">
        <v>-12762013984</v>
      </c>
      <c r="T61" s="5">
        <v>-7268921545</v>
      </c>
      <c r="U61" s="5">
        <v>3970411957</v>
      </c>
    </row>
    <row r="62" spans="2:21" ht="15.5" x14ac:dyDescent="0.35">
      <c r="C62" t="s">
        <v>366</v>
      </c>
      <c r="P62" s="5">
        <v>98849505105</v>
      </c>
    </row>
    <row r="63" spans="2:21" ht="15.5" x14ac:dyDescent="0.35">
      <c r="C63" t="s">
        <v>389</v>
      </c>
      <c r="D63" s="5">
        <v>-999842716</v>
      </c>
      <c r="E63" s="5">
        <v>-2563140998</v>
      </c>
      <c r="F63" s="5">
        <v>-66601547</v>
      </c>
      <c r="G63" s="5">
        <v>1755313501</v>
      </c>
    </row>
    <row r="64" spans="2:21" ht="15.5" x14ac:dyDescent="0.35">
      <c r="C64" t="s">
        <v>26</v>
      </c>
      <c r="D64" s="5">
        <v>-35783871703</v>
      </c>
      <c r="E64" s="5">
        <v>-37291495077</v>
      </c>
      <c r="F64" s="5">
        <v>-36584419090</v>
      </c>
      <c r="G64" s="5">
        <v>-38714542020</v>
      </c>
      <c r="I64" s="5">
        <v>-178702270039</v>
      </c>
      <c r="J64" s="5">
        <v>-891044681994</v>
      </c>
      <c r="K64" s="5">
        <v>-983536047582</v>
      </c>
      <c r="L64" s="5">
        <v>-121724480882</v>
      </c>
      <c r="M64" s="5">
        <v>-135552203283</v>
      </c>
      <c r="N64" s="5">
        <v>-99785526000</v>
      </c>
      <c r="O64" s="5">
        <v>-73631592000</v>
      </c>
      <c r="P64" s="5">
        <v>-63006500105</v>
      </c>
      <c r="Q64" s="5">
        <v>-64950480888</v>
      </c>
      <c r="R64" s="5">
        <v>-56973268553</v>
      </c>
      <c r="S64" s="5">
        <v>-33843840140</v>
      </c>
      <c r="T64" s="5">
        <v>-12746804548</v>
      </c>
      <c r="U64" s="5">
        <v>-400000000</v>
      </c>
    </row>
    <row r="65" spans="3:21" ht="15.5" x14ac:dyDescent="0.35">
      <c r="C65" t="s">
        <v>1543</v>
      </c>
      <c r="E65" s="5">
        <v>-44876238826</v>
      </c>
      <c r="I65" s="5">
        <v>-44876238826</v>
      </c>
      <c r="J65" s="5">
        <v>6999204205</v>
      </c>
      <c r="K65" s="5">
        <v>4048461931</v>
      </c>
      <c r="L65" s="5">
        <v>383937708</v>
      </c>
      <c r="M65" s="5">
        <v>-681282407</v>
      </c>
      <c r="N65" s="5">
        <v>-11337914928</v>
      </c>
      <c r="O65" s="5">
        <v>-14619741139</v>
      </c>
      <c r="P65" s="5">
        <v>3684448008</v>
      </c>
      <c r="Q65" s="5">
        <v>6077995312</v>
      </c>
      <c r="R65" s="5">
        <v>-2416242051</v>
      </c>
      <c r="S65" s="5">
        <v>1085676811</v>
      </c>
      <c r="T65" s="5">
        <v>1809397559</v>
      </c>
      <c r="U65" s="5">
        <v>4168352592</v>
      </c>
    </row>
    <row r="66" spans="3:21" ht="15.5" x14ac:dyDescent="0.35">
      <c r="C66" t="s">
        <v>81</v>
      </c>
      <c r="D66" s="5">
        <v>-68047086960</v>
      </c>
      <c r="E66" s="5">
        <v>-4750787236356</v>
      </c>
      <c r="F66" s="5">
        <v>-76515883005</v>
      </c>
      <c r="G66" s="5">
        <v>-83140130116</v>
      </c>
      <c r="I66" s="5">
        <v>-4758741978191</v>
      </c>
      <c r="J66" s="5">
        <v>-1008274216928</v>
      </c>
      <c r="K66" s="5">
        <v>-1228352780279</v>
      </c>
      <c r="L66" s="5">
        <v>-122575269862</v>
      </c>
      <c r="M66" s="5">
        <v>4720313272</v>
      </c>
      <c r="N66" s="5">
        <v>-109999185630</v>
      </c>
      <c r="O66" s="5">
        <v>-78563897197</v>
      </c>
      <c r="P66" s="5">
        <v>51147829850</v>
      </c>
      <c r="Q66" s="5">
        <v>-25104695967</v>
      </c>
      <c r="R66" s="5">
        <v>-46659910967</v>
      </c>
      <c r="S66" s="5">
        <v>-12762013984</v>
      </c>
      <c r="T66" s="5">
        <v>-7268921545</v>
      </c>
      <c r="U66" s="5">
        <v>3970411957</v>
      </c>
    </row>
    <row r="67" spans="3:21" ht="15.5" x14ac:dyDescent="0.35">
      <c r="C67" t="s">
        <v>28</v>
      </c>
      <c r="D67" s="5">
        <v>-80584057634</v>
      </c>
      <c r="E67" s="5">
        <v>-4800543035134</v>
      </c>
      <c r="F67" s="5">
        <v>-84236311649</v>
      </c>
      <c r="G67" s="5">
        <v>-93526151496</v>
      </c>
      <c r="I67" s="5">
        <v>-4840867631162</v>
      </c>
      <c r="J67" s="5">
        <v>-1068859516010</v>
      </c>
      <c r="K67" s="5">
        <v>-1231454143688</v>
      </c>
      <c r="L67" s="5">
        <v>66631481571</v>
      </c>
      <c r="M67" s="5">
        <v>44747398808</v>
      </c>
      <c r="N67" s="5">
        <v>160153944103</v>
      </c>
      <c r="O67" s="5">
        <v>425951233219</v>
      </c>
      <c r="P67" s="5">
        <v>565767874248</v>
      </c>
      <c r="Q67" s="5">
        <v>538590578252</v>
      </c>
      <c r="R67" s="5">
        <v>460612681065</v>
      </c>
      <c r="S67" s="5">
        <v>372737911973</v>
      </c>
      <c r="T67" s="5">
        <v>131040430717</v>
      </c>
      <c r="U67" s="5">
        <v>13536516739</v>
      </c>
    </row>
    <row r="68" spans="3:21" ht="15.5" x14ac:dyDescent="0.35">
      <c r="C68" t="s">
        <v>27</v>
      </c>
      <c r="D68" s="5">
        <v>-194420819</v>
      </c>
      <c r="E68" s="5">
        <v>-7280147702</v>
      </c>
      <c r="F68" s="5">
        <v>-2728190217</v>
      </c>
      <c r="G68" s="5">
        <v>-3938627782</v>
      </c>
      <c r="I68" s="5">
        <v>-14215438737</v>
      </c>
      <c r="J68" s="5">
        <v>-22933168032</v>
      </c>
      <c r="K68" s="5">
        <v>-52650480000</v>
      </c>
      <c r="L68" s="5">
        <v>-42357066705</v>
      </c>
      <c r="M68" s="5">
        <v>-23727500881</v>
      </c>
      <c r="N68" s="5">
        <v>-53776886525</v>
      </c>
      <c r="O68" s="5">
        <v>-65055897179</v>
      </c>
      <c r="P68" s="5">
        <v>-68984377428</v>
      </c>
      <c r="Q68" s="5">
        <v>-78947741839</v>
      </c>
      <c r="R68" s="5">
        <v>-95238361920</v>
      </c>
      <c r="S68" s="5">
        <v>-72409324214</v>
      </c>
      <c r="T68" s="5">
        <v>-24919865994</v>
      </c>
      <c r="U68" s="5">
        <v>-1534741848</v>
      </c>
    </row>
    <row r="69" spans="3:21" ht="15.5" x14ac:dyDescent="0.35">
      <c r="C69" t="s">
        <v>367</v>
      </c>
      <c r="E69" s="5">
        <v>-2941685227</v>
      </c>
      <c r="F69" s="5">
        <v>-2227074845</v>
      </c>
      <c r="I69" s="5">
        <v>-8787531417</v>
      </c>
      <c r="J69" s="5">
        <v>-18936489852</v>
      </c>
      <c r="K69" s="5">
        <v>-48205208400</v>
      </c>
      <c r="L69" s="5">
        <v>-41321439585</v>
      </c>
      <c r="M69" s="5">
        <v>-22021978289</v>
      </c>
      <c r="N69" s="5">
        <v>-52621018435</v>
      </c>
      <c r="O69" s="5">
        <v>-64248753018</v>
      </c>
      <c r="P69" s="5">
        <v>-64543621658</v>
      </c>
      <c r="Q69" s="5">
        <v>-75281326339</v>
      </c>
      <c r="R69" s="5">
        <v>-92390141420</v>
      </c>
      <c r="S69" s="5">
        <v>-71670645964</v>
      </c>
    </row>
    <row r="70" spans="3:21" ht="15.5" x14ac:dyDescent="0.35">
      <c r="C70" t="s">
        <v>83</v>
      </c>
      <c r="E70" s="5">
        <v>-4338462475</v>
      </c>
      <c r="F70" s="5">
        <v>-1089444845</v>
      </c>
      <c r="I70" s="5">
        <v>-5427907320</v>
      </c>
      <c r="J70" s="5">
        <v>-3996678180</v>
      </c>
    </row>
    <row r="71" spans="3:21" ht="15.5" x14ac:dyDescent="0.35">
      <c r="C71" t="s">
        <v>84</v>
      </c>
      <c r="D71" s="5">
        <v>-194420819</v>
      </c>
      <c r="E71" s="5">
        <v>-7280147702</v>
      </c>
      <c r="F71" s="5">
        <v>-2728190217</v>
      </c>
      <c r="G71" s="5">
        <v>-3938627782</v>
      </c>
      <c r="I71" s="5">
        <v>-14215438737</v>
      </c>
      <c r="J71" s="5">
        <v>-22933168032</v>
      </c>
      <c r="K71" s="5">
        <v>-52650480000</v>
      </c>
      <c r="L71" s="5">
        <v>-42357066705</v>
      </c>
      <c r="M71" s="5">
        <v>-23727500881</v>
      </c>
      <c r="N71" s="5">
        <v>-53776886525</v>
      </c>
      <c r="O71" s="5">
        <v>-65055897179</v>
      </c>
      <c r="P71" s="5">
        <v>-68984377428</v>
      </c>
      <c r="Q71" s="5">
        <v>-78947741839</v>
      </c>
      <c r="R71" s="5">
        <v>-95238361920</v>
      </c>
      <c r="S71" s="5">
        <v>-72409324214</v>
      </c>
      <c r="T71" s="5">
        <v>-24919865994</v>
      </c>
      <c r="U71" s="5">
        <v>-1534741848</v>
      </c>
    </row>
    <row r="72" spans="3:21" ht="15.5" x14ac:dyDescent="0.35">
      <c r="C72" t="s">
        <v>85</v>
      </c>
      <c r="D72" s="5">
        <v>-80778478453</v>
      </c>
      <c r="E72" s="5">
        <v>-4807823182836</v>
      </c>
      <c r="F72" s="5">
        <v>-86964501866</v>
      </c>
      <c r="G72" s="5">
        <v>-97464779278</v>
      </c>
      <c r="I72" s="5">
        <v>-4855083069899</v>
      </c>
      <c r="J72" s="5">
        <v>-1091792684042</v>
      </c>
      <c r="K72" s="5">
        <v>-1284104623688</v>
      </c>
      <c r="L72" s="5">
        <v>24274414866</v>
      </c>
      <c r="M72" s="5">
        <v>21019897927</v>
      </c>
      <c r="N72" s="5">
        <v>106377057578</v>
      </c>
      <c r="O72" s="5">
        <v>360895336040</v>
      </c>
      <c r="P72" s="5">
        <v>496783496820</v>
      </c>
      <c r="Q72" s="5">
        <v>459642836413</v>
      </c>
      <c r="R72" s="5">
        <v>365374319145</v>
      </c>
      <c r="S72" s="5">
        <v>300328587759</v>
      </c>
      <c r="T72" s="5">
        <v>106120564723</v>
      </c>
      <c r="U72" s="5">
        <v>12001774891</v>
      </c>
    </row>
    <row r="73" spans="3:21" ht="15.5" x14ac:dyDescent="0.35">
      <c r="C73" t="s">
        <v>86</v>
      </c>
      <c r="E73" s="5">
        <v>14329241180</v>
      </c>
      <c r="I73" s="5">
        <v>14329241180</v>
      </c>
      <c r="J73" s="5">
        <v>1262430436</v>
      </c>
      <c r="K73" s="5">
        <v>-19748000089</v>
      </c>
      <c r="L73" s="5">
        <v>6154881774</v>
      </c>
      <c r="M73" s="5">
        <v>25054231705</v>
      </c>
      <c r="N73" s="5">
        <v>12114997661</v>
      </c>
      <c r="O73" s="5">
        <v>26866515428</v>
      </c>
      <c r="P73" s="5">
        <v>107986799557</v>
      </c>
      <c r="Q73" s="5">
        <v>40013151258</v>
      </c>
      <c r="R73" s="5">
        <v>-16683745</v>
      </c>
      <c r="S73" s="5">
        <v>335332922914</v>
      </c>
    </row>
    <row r="74" spans="3:21" ht="15.5" x14ac:dyDescent="0.35">
      <c r="C74" t="s">
        <v>344</v>
      </c>
      <c r="E74" s="5">
        <v>14329241180</v>
      </c>
      <c r="I74" s="5">
        <v>14329241180</v>
      </c>
      <c r="J74" s="5">
        <v>1262430436</v>
      </c>
      <c r="K74" s="5">
        <v>-19748000089</v>
      </c>
      <c r="L74" s="5">
        <v>6154881774</v>
      </c>
      <c r="M74" s="5">
        <v>25054231705</v>
      </c>
      <c r="N74" s="5">
        <v>12114997661</v>
      </c>
      <c r="O74" s="5">
        <v>26866515428</v>
      </c>
      <c r="P74" s="5">
        <v>107986799557</v>
      </c>
      <c r="Q74" s="5">
        <v>40013151258</v>
      </c>
      <c r="R74" s="5">
        <v>-16683745</v>
      </c>
      <c r="S74" s="5">
        <v>335332922914</v>
      </c>
    </row>
    <row r="75" spans="3:21" ht="15.5" x14ac:dyDescent="0.35">
      <c r="C75" t="s">
        <v>87</v>
      </c>
      <c r="D75" s="5">
        <v>-80778478453</v>
      </c>
      <c r="E75" s="5">
        <v>-4793493941656</v>
      </c>
      <c r="F75" s="5">
        <v>-86964501866</v>
      </c>
      <c r="G75" s="5">
        <v>-97464779278</v>
      </c>
      <c r="I75" s="5">
        <v>-4840753828719</v>
      </c>
      <c r="J75" s="5">
        <v>-1090530253606</v>
      </c>
      <c r="K75" s="5">
        <v>-1303852623777</v>
      </c>
      <c r="L75" s="5">
        <v>30429296640</v>
      </c>
      <c r="M75" s="5">
        <v>46074129632</v>
      </c>
      <c r="N75" s="5">
        <v>118492055239</v>
      </c>
      <c r="O75" s="5">
        <v>387761851468</v>
      </c>
      <c r="P75" s="5">
        <v>604770296377</v>
      </c>
      <c r="Q75" s="5">
        <v>499655987671</v>
      </c>
      <c r="R75" s="5">
        <v>365357635400</v>
      </c>
      <c r="S75" s="5">
        <v>635661510673</v>
      </c>
      <c r="T75" s="5">
        <v>106120564723</v>
      </c>
      <c r="U75" s="5">
        <v>12001774891</v>
      </c>
    </row>
    <row r="76" spans="3:21" ht="15.5" x14ac:dyDescent="0.35">
      <c r="C76" t="s">
        <v>88</v>
      </c>
      <c r="D76" s="5">
        <v>-80778502027</v>
      </c>
      <c r="E76" s="5">
        <v>-4807823182837</v>
      </c>
      <c r="F76" s="5">
        <v>-86964501864</v>
      </c>
      <c r="G76" s="5">
        <v>-97464779277</v>
      </c>
      <c r="I76" s="5">
        <v>-4855083069899</v>
      </c>
      <c r="J76" s="5">
        <v>-1091792684042</v>
      </c>
      <c r="K76" s="5">
        <v>-1284104623688</v>
      </c>
      <c r="L76" s="5">
        <v>24274414866</v>
      </c>
      <c r="M76" s="5">
        <v>21019897927</v>
      </c>
      <c r="N76" s="5">
        <v>106377057578</v>
      </c>
      <c r="O76" s="5">
        <v>360895336040</v>
      </c>
      <c r="P76" s="5">
        <v>496783496821</v>
      </c>
      <c r="Q76" s="5">
        <v>459642836413</v>
      </c>
      <c r="R76" s="5">
        <v>365374319145</v>
      </c>
      <c r="S76" s="5">
        <v>300328587759</v>
      </c>
      <c r="T76" s="5">
        <v>106120564723</v>
      </c>
      <c r="U76" s="5">
        <v>12001774892</v>
      </c>
    </row>
    <row r="77" spans="3:21" ht="15.5" x14ac:dyDescent="0.35">
      <c r="C77" t="s">
        <v>7</v>
      </c>
      <c r="D77" s="5">
        <v>-78236272664</v>
      </c>
      <c r="E77" s="5">
        <v>-4780490572877</v>
      </c>
      <c r="F77" s="5">
        <v>-84212066330</v>
      </c>
      <c r="G77" s="5">
        <v>-94643276851</v>
      </c>
      <c r="I77" s="5">
        <v>-4817517602187</v>
      </c>
      <c r="J77" s="5">
        <v>-1088250230574</v>
      </c>
      <c r="K77" s="5">
        <v>-1299722133444</v>
      </c>
      <c r="L77" s="5">
        <v>26096621196</v>
      </c>
      <c r="M77" s="5">
        <v>45142859788</v>
      </c>
      <c r="N77" s="5">
        <v>101057707422</v>
      </c>
      <c r="O77" s="5">
        <v>369357728504</v>
      </c>
      <c r="P77" s="5">
        <v>579177654944</v>
      </c>
      <c r="Q77" s="5">
        <v>484619731263</v>
      </c>
      <c r="R77" s="5">
        <v>365366146680</v>
      </c>
      <c r="S77" s="5">
        <v>635657945869</v>
      </c>
      <c r="T77" s="5">
        <v>106120859740</v>
      </c>
      <c r="U77" s="5">
        <v>12001624843</v>
      </c>
    </row>
    <row r="78" spans="3:21" ht="15.5" x14ac:dyDescent="0.35">
      <c r="C78" t="s">
        <v>90</v>
      </c>
      <c r="D78" s="5">
        <v>-80778502027</v>
      </c>
      <c r="E78" s="5">
        <v>-4807823182837</v>
      </c>
      <c r="F78" s="5">
        <v>-86964501864</v>
      </c>
      <c r="G78" s="5">
        <v>-97464779277</v>
      </c>
      <c r="I78" s="5">
        <v>-4855083069899</v>
      </c>
      <c r="J78" s="5">
        <v>-1091792684042</v>
      </c>
      <c r="K78" s="5">
        <v>-1284104623688</v>
      </c>
      <c r="L78" s="5">
        <v>24274414866</v>
      </c>
      <c r="M78" s="5">
        <v>21019897927</v>
      </c>
      <c r="N78" s="5">
        <v>106377057578</v>
      </c>
      <c r="O78" s="5">
        <v>360895336040</v>
      </c>
      <c r="P78" s="5">
        <v>496783496821</v>
      </c>
      <c r="Q78" s="5">
        <v>459642836413</v>
      </c>
      <c r="R78" s="5">
        <v>365374319145</v>
      </c>
      <c r="S78" s="5">
        <v>300328587759</v>
      </c>
      <c r="T78" s="5">
        <v>106120564723</v>
      </c>
      <c r="U78" s="5">
        <v>12001774892</v>
      </c>
    </row>
    <row r="79" spans="3:21" ht="15.5" x14ac:dyDescent="0.35">
      <c r="C79" t="s">
        <v>91</v>
      </c>
      <c r="D79" s="5">
        <v>-80778478454</v>
      </c>
      <c r="E79" s="5">
        <v>-4793493941657</v>
      </c>
      <c r="F79" s="5">
        <v>-86964501864</v>
      </c>
      <c r="G79" s="5">
        <v>-97464779277</v>
      </c>
      <c r="I79" s="5">
        <v>-4840753828719</v>
      </c>
      <c r="J79" s="5">
        <v>-1090530253606</v>
      </c>
      <c r="K79" s="5">
        <v>-1303852623778</v>
      </c>
      <c r="L79" s="5">
        <v>30429296640</v>
      </c>
      <c r="M79" s="5">
        <v>46074129632</v>
      </c>
      <c r="N79" s="5">
        <v>118492055239</v>
      </c>
      <c r="O79" s="5">
        <v>387761851468</v>
      </c>
      <c r="P79" s="5">
        <v>604770296377</v>
      </c>
      <c r="Q79" s="5">
        <v>499655987671</v>
      </c>
      <c r="R79" s="5">
        <v>365357635400</v>
      </c>
      <c r="S79" s="5">
        <v>635661510673</v>
      </c>
      <c r="T79" s="5">
        <v>106120564723</v>
      </c>
      <c r="U79" s="5">
        <v>12001774892</v>
      </c>
    </row>
    <row r="80" spans="3:21" ht="15.5" x14ac:dyDescent="0.35">
      <c r="C80" t="s">
        <v>92</v>
      </c>
      <c r="D80" s="5">
        <v>-80778478454</v>
      </c>
      <c r="E80" s="5">
        <v>-4793493941657</v>
      </c>
      <c r="F80" s="5">
        <v>-86964501864</v>
      </c>
      <c r="G80" s="5">
        <v>-97464779277</v>
      </c>
      <c r="I80" s="5">
        <v>-4840753828719</v>
      </c>
      <c r="J80" s="5">
        <v>-1090530253606</v>
      </c>
      <c r="K80" s="5">
        <v>-1303852623778</v>
      </c>
      <c r="L80" s="5">
        <v>30429296640</v>
      </c>
      <c r="M80" s="5">
        <v>46074129632</v>
      </c>
      <c r="N80" s="5">
        <v>118492055239</v>
      </c>
      <c r="O80" s="5">
        <v>387761851468</v>
      </c>
      <c r="P80" s="5">
        <v>604770296377</v>
      </c>
      <c r="Q80" s="5">
        <v>499655987671</v>
      </c>
      <c r="R80" s="5">
        <v>365357635400</v>
      </c>
      <c r="S80" s="5">
        <v>635661510673</v>
      </c>
      <c r="T80" s="5">
        <v>106120564723</v>
      </c>
      <c r="U80" s="5">
        <v>12001774892</v>
      </c>
    </row>
    <row r="82" spans="2:21" ht="15.5" x14ac:dyDescent="0.35">
      <c r="B82" t="s">
        <v>93</v>
      </c>
      <c r="C82" t="s">
        <v>94</v>
      </c>
    </row>
    <row r="83" spans="2:21" ht="15.5" x14ac:dyDescent="0.35">
      <c r="C83" t="s">
        <v>95</v>
      </c>
    </row>
    <row r="84" spans="2:21" ht="15.5" x14ac:dyDescent="0.35">
      <c r="C84" t="s">
        <v>19</v>
      </c>
      <c r="D84" s="5">
        <v>69498017670</v>
      </c>
      <c r="E84" s="5">
        <v>83183320152</v>
      </c>
      <c r="F84" s="5">
        <v>47101679192</v>
      </c>
      <c r="G84" s="5">
        <v>45173219274</v>
      </c>
      <c r="I84" s="5">
        <v>83183320152</v>
      </c>
      <c r="J84" s="5">
        <v>52721008846</v>
      </c>
      <c r="K84" s="5">
        <v>774115642271</v>
      </c>
      <c r="L84" s="5">
        <v>1482260092259</v>
      </c>
      <c r="M84" s="5">
        <v>1689094320891</v>
      </c>
      <c r="N84" s="5">
        <v>400710364759</v>
      </c>
      <c r="O84" s="5">
        <v>516016628187</v>
      </c>
      <c r="P84" s="5">
        <v>553969790532</v>
      </c>
      <c r="Q84" s="5">
        <v>996491296843</v>
      </c>
      <c r="R84" s="5">
        <v>624472314516</v>
      </c>
      <c r="S84" s="5">
        <v>357422184987</v>
      </c>
      <c r="T84" s="5">
        <v>228718742176</v>
      </c>
      <c r="U84" s="5">
        <v>32276900834</v>
      </c>
    </row>
    <row r="85" spans="2:21" ht="15.5" x14ac:dyDescent="0.35">
      <c r="C85" t="s">
        <v>96</v>
      </c>
      <c r="K85" s="5">
        <v>1366821112785</v>
      </c>
      <c r="L85" s="5">
        <v>1360357524640</v>
      </c>
      <c r="M85" s="5">
        <v>841721204171</v>
      </c>
      <c r="N85" s="5">
        <v>210142422408</v>
      </c>
      <c r="O85" s="5">
        <v>286784149204</v>
      </c>
    </row>
    <row r="86" spans="2:21" ht="15.5" x14ac:dyDescent="0.35">
      <c r="C86" t="s">
        <v>97</v>
      </c>
      <c r="G86" s="5">
        <v>2001378507589</v>
      </c>
      <c r="J86" s="5">
        <v>3152831608064</v>
      </c>
      <c r="K86" s="5">
        <v>800000000000</v>
      </c>
      <c r="L86" s="5">
        <v>6076204803174</v>
      </c>
      <c r="M86" s="5">
        <v>5710528969941</v>
      </c>
      <c r="N86" s="5">
        <v>2851641117902</v>
      </c>
      <c r="O86" s="5">
        <v>766410986205</v>
      </c>
      <c r="P86" s="5">
        <v>766205040020</v>
      </c>
      <c r="Q86" s="5">
        <v>755129245348</v>
      </c>
      <c r="R86" s="5">
        <v>1033253024826</v>
      </c>
      <c r="S86" s="5">
        <v>979812393798</v>
      </c>
      <c r="T86" s="5">
        <v>444116849793</v>
      </c>
      <c r="U86" s="5">
        <v>372414727610</v>
      </c>
    </row>
    <row r="87" spans="2:21" ht="15.5" x14ac:dyDescent="0.35">
      <c r="C87" t="s">
        <v>98</v>
      </c>
      <c r="D87" s="5">
        <v>132022418553</v>
      </c>
      <c r="E87" s="5">
        <v>132022418554</v>
      </c>
      <c r="F87" s="5">
        <v>132022418553</v>
      </c>
      <c r="G87" s="5">
        <v>132022418553</v>
      </c>
      <c r="I87" s="5">
        <v>132022418554</v>
      </c>
      <c r="J87" s="5">
        <v>77120106188</v>
      </c>
      <c r="K87" s="5">
        <v>77250106053</v>
      </c>
      <c r="L87" s="5">
        <v>87773391950</v>
      </c>
      <c r="M87" s="5">
        <v>88109315316</v>
      </c>
      <c r="N87" s="5">
        <v>76435198449</v>
      </c>
      <c r="O87" s="5">
        <v>72790312500</v>
      </c>
      <c r="P87" s="5">
        <v>118391854167</v>
      </c>
      <c r="Q87" s="5">
        <v>361310393852</v>
      </c>
      <c r="R87" s="5">
        <v>548416162704</v>
      </c>
    </row>
    <row r="88" spans="2:21" ht="15.5" x14ac:dyDescent="0.35">
      <c r="C88" t="s">
        <v>99</v>
      </c>
      <c r="K88" s="5">
        <v>1366821112785</v>
      </c>
      <c r="L88" s="5">
        <v>1360357524640</v>
      </c>
      <c r="M88" s="5">
        <v>841721204171</v>
      </c>
      <c r="N88" s="5">
        <v>210142422408</v>
      </c>
      <c r="O88" s="5">
        <v>286784149204</v>
      </c>
    </row>
    <row r="89" spans="2:21" ht="15.5" x14ac:dyDescent="0.35">
      <c r="C89" t="s">
        <v>100</v>
      </c>
      <c r="D89" s="5">
        <v>73390193407</v>
      </c>
      <c r="E89" s="5">
        <v>71540538443</v>
      </c>
      <c r="F89" s="5">
        <v>147499101503</v>
      </c>
      <c r="G89" s="5">
        <v>157930004063</v>
      </c>
      <c r="I89" s="5">
        <v>71540538443</v>
      </c>
      <c r="J89" s="5">
        <v>170741301087</v>
      </c>
      <c r="K89" s="5">
        <v>99602670914</v>
      </c>
      <c r="L89" s="5">
        <v>100658772785</v>
      </c>
      <c r="M89" s="5">
        <v>92078165711</v>
      </c>
      <c r="Q89" s="5">
        <v>8288392467</v>
      </c>
      <c r="R89" s="5">
        <v>44975178172</v>
      </c>
      <c r="S89" s="5">
        <v>795616439</v>
      </c>
      <c r="T89" s="5">
        <v>72123287</v>
      </c>
      <c r="U89" s="5">
        <v>843206000</v>
      </c>
    </row>
    <row r="90" spans="2:21" ht="15.5" x14ac:dyDescent="0.35">
      <c r="C90" t="s">
        <v>101</v>
      </c>
      <c r="D90" s="5">
        <v>73390193407</v>
      </c>
      <c r="E90" s="5">
        <v>71540538443</v>
      </c>
      <c r="F90" s="5">
        <v>147499101503</v>
      </c>
      <c r="G90" s="5">
        <v>157930004063</v>
      </c>
      <c r="I90" s="5">
        <v>71540538443</v>
      </c>
      <c r="J90" s="5">
        <v>170741301087</v>
      </c>
      <c r="K90" s="5">
        <v>99602670914</v>
      </c>
      <c r="L90" s="5">
        <v>100658772785</v>
      </c>
      <c r="M90" s="5">
        <v>92078165711</v>
      </c>
      <c r="Q90" s="5">
        <v>8288392467</v>
      </c>
      <c r="R90" s="5">
        <v>44975178172</v>
      </c>
      <c r="S90" s="5">
        <v>795616439</v>
      </c>
      <c r="T90" s="5">
        <v>72123287</v>
      </c>
      <c r="U90" s="5">
        <v>843206000</v>
      </c>
    </row>
    <row r="91" spans="2:21" ht="15.5" x14ac:dyDescent="0.35">
      <c r="C91" t="s">
        <v>103</v>
      </c>
    </row>
    <row r="92" spans="2:21" ht="15.5" x14ac:dyDescent="0.35">
      <c r="C92" t="s">
        <v>78</v>
      </c>
      <c r="D92" s="5">
        <v>9946565192968</v>
      </c>
      <c r="E92" s="5">
        <v>9946565192967</v>
      </c>
      <c r="F92" s="5">
        <v>9892093129801</v>
      </c>
      <c r="G92" s="5">
        <v>7890714622212</v>
      </c>
      <c r="I92" s="5">
        <v>9946565192967</v>
      </c>
      <c r="J92" s="5">
        <v>257651335866</v>
      </c>
      <c r="K92" s="5">
        <v>256388905431</v>
      </c>
      <c r="L92" s="5">
        <v>279506881852</v>
      </c>
      <c r="M92" s="5">
        <v>505956591261</v>
      </c>
      <c r="N92" s="5">
        <v>544743250166</v>
      </c>
      <c r="O92" s="5">
        <v>532734331792</v>
      </c>
      <c r="P92" s="5">
        <v>506071820737</v>
      </c>
      <c r="Q92" s="5">
        <v>398151774094</v>
      </c>
      <c r="R92" s="5">
        <v>335316239168</v>
      </c>
      <c r="S92" s="5">
        <v>335332922914</v>
      </c>
    </row>
    <row r="93" spans="2:21" ht="15.5" x14ac:dyDescent="0.35">
      <c r="C93" t="s">
        <v>104</v>
      </c>
      <c r="D93" s="5">
        <v>7900833924236</v>
      </c>
      <c r="E93" s="5">
        <v>7979316762102</v>
      </c>
      <c r="F93" s="5">
        <v>12508548938555</v>
      </c>
      <c r="G93" s="5">
        <v>12633001660408</v>
      </c>
      <c r="I93" s="5">
        <v>7979316762102</v>
      </c>
      <c r="J93" s="5">
        <v>12827599705411</v>
      </c>
      <c r="K93" s="5">
        <v>12597278321200</v>
      </c>
      <c r="L93" s="5">
        <v>13620003874478</v>
      </c>
      <c r="M93" s="5">
        <v>13368116150617</v>
      </c>
      <c r="N93" s="5">
        <v>11490844438332</v>
      </c>
      <c r="O93" s="5">
        <v>12684155509975</v>
      </c>
      <c r="P93" s="5">
        <v>10413442231664</v>
      </c>
      <c r="Q93" s="5">
        <v>7106225520311</v>
      </c>
      <c r="R93" s="5">
        <v>5164653570503</v>
      </c>
      <c r="S93" s="5">
        <v>3186685729922</v>
      </c>
      <c r="T93" s="5">
        <v>2311194824644</v>
      </c>
      <c r="U93" s="5">
        <v>1120564740760</v>
      </c>
    </row>
    <row r="94" spans="2:21" ht="15.5" x14ac:dyDescent="0.35">
      <c r="C94" t="s">
        <v>105</v>
      </c>
    </row>
    <row r="95" spans="2:21" ht="15.5" x14ac:dyDescent="0.35">
      <c r="C95" t="s">
        <v>556</v>
      </c>
      <c r="D95" s="5">
        <v>1368697568078</v>
      </c>
      <c r="E95" s="5">
        <v>1368693134464</v>
      </c>
      <c r="F95" s="5">
        <v>3795754364371</v>
      </c>
      <c r="G95" s="5">
        <v>3795550090424</v>
      </c>
      <c r="I95" s="5">
        <v>1368693134464</v>
      </c>
      <c r="J95" s="5">
        <v>3795060858400</v>
      </c>
      <c r="K95" s="5">
        <v>3801246780398</v>
      </c>
      <c r="L95" s="5">
        <v>3831650243724</v>
      </c>
      <c r="M95" s="5">
        <v>3567103689902</v>
      </c>
      <c r="N95" s="5">
        <v>3728936173253</v>
      </c>
      <c r="O95" s="5">
        <v>3655593291045</v>
      </c>
      <c r="P95" s="5">
        <v>3439344303536</v>
      </c>
      <c r="Q95" s="5">
        <v>3154069617116</v>
      </c>
      <c r="R95" s="5">
        <v>1348698763640</v>
      </c>
      <c r="S95" s="5">
        <v>247992592095</v>
      </c>
      <c r="T95" s="5">
        <v>172372120118</v>
      </c>
      <c r="U95" s="5">
        <v>104523442095</v>
      </c>
    </row>
    <row r="96" spans="2:21" ht="15.5" x14ac:dyDescent="0.35">
      <c r="C96" t="s">
        <v>391</v>
      </c>
      <c r="D96" s="5">
        <v>125035937135</v>
      </c>
      <c r="E96" s="5">
        <v>126730904403</v>
      </c>
      <c r="F96" s="5">
        <v>124983590216</v>
      </c>
      <c r="G96" s="5">
        <v>125332657890</v>
      </c>
      <c r="I96" s="5">
        <v>126730904403</v>
      </c>
      <c r="J96" s="5">
        <v>125246888739</v>
      </c>
      <c r="K96" s="5">
        <v>128598737816</v>
      </c>
      <c r="L96" s="5">
        <v>139055510723</v>
      </c>
      <c r="M96" s="5">
        <v>144077975344</v>
      </c>
      <c r="N96" s="5">
        <v>233380687048</v>
      </c>
      <c r="O96" s="5">
        <v>244727325133</v>
      </c>
      <c r="P96" s="5">
        <v>229188162427</v>
      </c>
      <c r="Q96" s="5">
        <v>179663335044</v>
      </c>
      <c r="R96" s="5">
        <v>129792873385</v>
      </c>
      <c r="S96" s="5">
        <v>23500000000</v>
      </c>
      <c r="T96" s="5">
        <v>23500000000</v>
      </c>
    </row>
    <row r="97" spans="3:21" ht="15.5" x14ac:dyDescent="0.35">
      <c r="C97" t="s">
        <v>369</v>
      </c>
      <c r="D97" s="5">
        <v>13833704579</v>
      </c>
      <c r="E97" s="5">
        <v>13833704579</v>
      </c>
      <c r="F97" s="5">
        <v>31750000005</v>
      </c>
      <c r="G97" s="5">
        <v>31750000005</v>
      </c>
      <c r="I97" s="5">
        <v>13833704579</v>
      </c>
      <c r="J97" s="5">
        <v>31864222159</v>
      </c>
      <c r="K97" s="5">
        <v>32549555083</v>
      </c>
      <c r="L97" s="5">
        <v>8008595574</v>
      </c>
      <c r="M97" s="5">
        <v>33569541250</v>
      </c>
      <c r="N97" s="5">
        <v>34043430926</v>
      </c>
      <c r="O97" s="5">
        <v>33445432602</v>
      </c>
      <c r="P97" s="5">
        <v>34006378279</v>
      </c>
      <c r="Q97" s="5">
        <v>2802472849</v>
      </c>
      <c r="R97" s="5">
        <v>2245011313</v>
      </c>
      <c r="S97" s="5">
        <v>1121447184</v>
      </c>
      <c r="T97" s="5">
        <v>881771194</v>
      </c>
    </row>
    <row r="98" spans="3:21" ht="15.5" x14ac:dyDescent="0.35">
      <c r="C98" t="s">
        <v>108</v>
      </c>
      <c r="D98" s="5">
        <v>756498193218</v>
      </c>
      <c r="E98" s="5">
        <v>762380627732</v>
      </c>
      <c r="F98" s="5">
        <v>630815013079</v>
      </c>
      <c r="G98" s="5">
        <v>635028532567</v>
      </c>
      <c r="I98" s="5">
        <v>762380627732</v>
      </c>
      <c r="J98" s="5">
        <v>646662120000</v>
      </c>
      <c r="K98" s="5">
        <v>662961700000</v>
      </c>
      <c r="L98" s="5">
        <v>1514726765998</v>
      </c>
      <c r="M98" s="5">
        <v>1541917364000</v>
      </c>
    </row>
    <row r="99" spans="3:21" ht="15.5" x14ac:dyDescent="0.35">
      <c r="C99" t="s">
        <v>106</v>
      </c>
      <c r="D99" s="5">
        <v>259812917143</v>
      </c>
      <c r="E99" s="5">
        <v>262451957025</v>
      </c>
      <c r="F99" s="5">
        <v>404438107849</v>
      </c>
      <c r="G99" s="5">
        <v>407393748638</v>
      </c>
      <c r="I99" s="5">
        <v>262451957025</v>
      </c>
      <c r="J99" s="5">
        <v>561574103857</v>
      </c>
      <c r="K99" s="5">
        <v>940676173592</v>
      </c>
      <c r="L99" s="5">
        <v>1152905207878</v>
      </c>
      <c r="M99" s="5">
        <v>1393557773191</v>
      </c>
      <c r="N99" s="5">
        <v>2694031520761</v>
      </c>
      <c r="O99" s="5">
        <v>2481947878357</v>
      </c>
      <c r="P99" s="5">
        <v>2169718612941</v>
      </c>
      <c r="Q99" s="5">
        <v>1940116421607</v>
      </c>
      <c r="R99" s="5">
        <v>1997712794088</v>
      </c>
      <c r="S99" s="5">
        <v>1674282096261</v>
      </c>
      <c r="T99" s="5">
        <v>217302339974</v>
      </c>
      <c r="U99" s="5">
        <v>207019944444</v>
      </c>
    </row>
    <row r="100" spans="3:21" ht="15.5" x14ac:dyDescent="0.35">
      <c r="C100" t="s">
        <v>110</v>
      </c>
      <c r="D100" s="5">
        <v>2680129986735</v>
      </c>
      <c r="E100" s="5">
        <v>2689897116858</v>
      </c>
      <c r="F100" s="5">
        <v>5240951106847</v>
      </c>
      <c r="G100" s="5">
        <v>5249128385583</v>
      </c>
      <c r="I100" s="5">
        <v>2689897116858</v>
      </c>
      <c r="J100" s="5">
        <v>5414535815886</v>
      </c>
      <c r="K100" s="5">
        <v>7096110167447</v>
      </c>
      <c r="L100" s="5">
        <v>8192995574191</v>
      </c>
      <c r="M100" s="5">
        <v>7718310932958</v>
      </c>
      <c r="N100" s="5">
        <v>7098126033660</v>
      </c>
      <c r="O100" s="5">
        <v>6900525066458</v>
      </c>
      <c r="P100" s="5">
        <v>6062278254620</v>
      </c>
      <c r="Q100" s="5">
        <v>5453706801818</v>
      </c>
      <c r="R100" s="5">
        <v>3661630217835</v>
      </c>
      <c r="S100" s="5">
        <v>2132271002731</v>
      </c>
      <c r="T100" s="5">
        <v>419437231286</v>
      </c>
      <c r="U100" s="5">
        <v>316924386539</v>
      </c>
    </row>
    <row r="101" spans="3:21" ht="15.5" x14ac:dyDescent="0.35">
      <c r="C101" t="s">
        <v>111</v>
      </c>
      <c r="D101" s="5">
        <v>10580963910971</v>
      </c>
      <c r="E101" s="5">
        <v>10669213878960</v>
      </c>
      <c r="F101" s="5">
        <v>17749500045402</v>
      </c>
      <c r="G101" s="5">
        <v>17882130045991</v>
      </c>
      <c r="I101" s="5">
        <v>10669213878960</v>
      </c>
      <c r="J101" s="5">
        <v>18242135521297</v>
      </c>
      <c r="K101" s="5">
        <v>19693388488647</v>
      </c>
      <c r="L101" s="5">
        <v>21812999448669</v>
      </c>
      <c r="M101" s="5">
        <v>21086427083575</v>
      </c>
      <c r="N101" s="5">
        <v>18588970471992</v>
      </c>
      <c r="O101" s="5">
        <v>19584680576433</v>
      </c>
      <c r="P101" s="5">
        <v>16475720486284</v>
      </c>
      <c r="Q101" s="5">
        <v>12559932322129</v>
      </c>
      <c r="R101" s="5">
        <v>8826283788338</v>
      </c>
      <c r="S101" s="5">
        <v>5318956732653</v>
      </c>
      <c r="T101" s="5">
        <v>2730632055930</v>
      </c>
      <c r="U101" s="5">
        <v>1437489127299</v>
      </c>
    </row>
    <row r="102" spans="3:21" ht="15.5" x14ac:dyDescent="0.35">
      <c r="C102" t="s">
        <v>112</v>
      </c>
    </row>
    <row r="103" spans="3:21" ht="15.5" x14ac:dyDescent="0.35">
      <c r="C103" t="s">
        <v>113</v>
      </c>
    </row>
    <row r="104" spans="3:21" ht="15.5" x14ac:dyDescent="0.35">
      <c r="C104" t="s">
        <v>114</v>
      </c>
      <c r="D104" s="5">
        <v>2633102914588</v>
      </c>
      <c r="E104" s="5">
        <v>2645818848164</v>
      </c>
      <c r="F104" s="5">
        <v>2970707658495</v>
      </c>
      <c r="G104" s="5">
        <v>3008804668747</v>
      </c>
      <c r="I104" s="5">
        <v>2645818848164</v>
      </c>
      <c r="J104" s="5">
        <v>10569112229802</v>
      </c>
      <c r="K104" s="5">
        <v>12477301729748</v>
      </c>
      <c r="L104" s="5">
        <v>7637304658687</v>
      </c>
      <c r="M104" s="5">
        <v>7562356662423</v>
      </c>
      <c r="N104" s="5">
        <v>6760191759915</v>
      </c>
      <c r="O104" s="5">
        <v>7147437444680</v>
      </c>
      <c r="P104" s="5">
        <v>5685378489565</v>
      </c>
      <c r="Q104" s="5">
        <v>3395076140604</v>
      </c>
      <c r="R104" s="5">
        <v>2778511765532</v>
      </c>
      <c r="S104" s="5">
        <v>1628967894092</v>
      </c>
      <c r="T104" s="5">
        <v>1108859608575</v>
      </c>
      <c r="U104" s="5">
        <v>139866639579</v>
      </c>
    </row>
    <row r="105" spans="3:21" ht="15.5" x14ac:dyDescent="0.35">
      <c r="C105" t="s">
        <v>1544</v>
      </c>
      <c r="T105" s="5">
        <v>150000000000</v>
      </c>
    </row>
    <row r="106" spans="3:21" ht="15.5" x14ac:dyDescent="0.35">
      <c r="C106" t="s">
        <v>345</v>
      </c>
      <c r="J106" s="5">
        <v>90000000000</v>
      </c>
      <c r="K106" s="5">
        <v>19577102949</v>
      </c>
      <c r="L106" s="5">
        <v>992099454182</v>
      </c>
      <c r="M106" s="5">
        <v>115679828837</v>
      </c>
      <c r="N106" s="5">
        <v>339947093506</v>
      </c>
      <c r="O106" s="5">
        <v>113458413452</v>
      </c>
      <c r="P106" s="5">
        <v>200000000000</v>
      </c>
      <c r="Q106" s="5">
        <v>200000000000</v>
      </c>
    </row>
    <row r="107" spans="3:21" ht="15.5" x14ac:dyDescent="0.35">
      <c r="C107" t="s">
        <v>115</v>
      </c>
    </row>
    <row r="108" spans="3:21" ht="15.5" x14ac:dyDescent="0.35">
      <c r="C108" t="s">
        <v>312</v>
      </c>
      <c r="D108" s="5">
        <v>346869033493</v>
      </c>
      <c r="E108" s="5">
        <v>346869033493</v>
      </c>
      <c r="I108" s="5">
        <v>346869033493</v>
      </c>
    </row>
    <row r="109" spans="3:21" ht="15.5" x14ac:dyDescent="0.35">
      <c r="C109" t="s">
        <v>116</v>
      </c>
    </row>
    <row r="110" spans="3:21" ht="15.5" x14ac:dyDescent="0.35">
      <c r="C110" t="s">
        <v>318</v>
      </c>
      <c r="D110" s="5">
        <v>132022418553</v>
      </c>
      <c r="E110" s="5">
        <v>132022418554</v>
      </c>
      <c r="F110" s="5">
        <v>132022418553</v>
      </c>
      <c r="G110" s="5">
        <v>2133400926142</v>
      </c>
      <c r="I110" s="5">
        <v>132022418554</v>
      </c>
      <c r="J110" s="5">
        <v>3229951714252</v>
      </c>
      <c r="K110" s="5">
        <v>877250106053</v>
      </c>
      <c r="L110" s="5">
        <v>6163978195124</v>
      </c>
      <c r="M110" s="5">
        <v>5798638285257</v>
      </c>
      <c r="N110" s="5">
        <v>2928076316351</v>
      </c>
      <c r="O110" s="5">
        <v>839201298705</v>
      </c>
      <c r="P110" s="5">
        <v>884596894187</v>
      </c>
      <c r="Q110" s="5">
        <v>1116439639200</v>
      </c>
      <c r="R110" s="5">
        <v>1581669187530</v>
      </c>
      <c r="S110" s="5">
        <v>979812393798</v>
      </c>
      <c r="T110" s="5">
        <v>444116849793</v>
      </c>
      <c r="U110" s="5">
        <v>372414727610</v>
      </c>
    </row>
    <row r="111" spans="3:21" ht="15.5" x14ac:dyDescent="0.35">
      <c r="C111" t="s">
        <v>118</v>
      </c>
      <c r="D111" s="5">
        <v>519166920474</v>
      </c>
      <c r="E111" s="5">
        <v>542108975504</v>
      </c>
      <c r="F111" s="5">
        <v>533649050209</v>
      </c>
      <c r="G111" s="5">
        <v>520888937955</v>
      </c>
      <c r="I111" s="5">
        <v>542108975504</v>
      </c>
      <c r="J111" s="5">
        <v>556163811076</v>
      </c>
      <c r="K111" s="5">
        <v>546829084574</v>
      </c>
      <c r="L111" s="5">
        <v>254079909058</v>
      </c>
      <c r="M111" s="5">
        <v>138933576021</v>
      </c>
      <c r="N111" s="5">
        <v>125952598067</v>
      </c>
      <c r="O111" s="5">
        <v>359524575685</v>
      </c>
      <c r="P111" s="5">
        <v>264184021326</v>
      </c>
      <c r="Q111" s="5">
        <v>256763400826</v>
      </c>
      <c r="R111" s="5">
        <v>167708503095</v>
      </c>
      <c r="S111" s="5">
        <v>84131729931</v>
      </c>
      <c r="T111" s="5">
        <v>40966911180</v>
      </c>
      <c r="U111" s="5">
        <v>8110183177</v>
      </c>
    </row>
    <row r="112" spans="3:21" ht="15.5" x14ac:dyDescent="0.35">
      <c r="C112" t="s">
        <v>119</v>
      </c>
      <c r="D112" s="5">
        <v>616044614513</v>
      </c>
      <c r="E112" s="5">
        <v>584414427197</v>
      </c>
      <c r="F112" s="5">
        <v>557457688885</v>
      </c>
      <c r="G112" s="5">
        <v>524490613670</v>
      </c>
      <c r="I112" s="5">
        <v>584414427197</v>
      </c>
      <c r="J112" s="5">
        <v>2621344184646</v>
      </c>
      <c r="K112" s="5">
        <v>906213633316</v>
      </c>
      <c r="L112" s="5">
        <v>527691799071</v>
      </c>
      <c r="M112" s="5">
        <v>511569631182</v>
      </c>
      <c r="N112" s="5">
        <v>165957271878</v>
      </c>
      <c r="O112" s="5">
        <v>124943497274</v>
      </c>
      <c r="P112" s="5">
        <v>223914407295</v>
      </c>
      <c r="Q112" s="5">
        <v>95358782117</v>
      </c>
      <c r="R112" s="5">
        <v>87280330222</v>
      </c>
      <c r="S112" s="5">
        <v>90169115921</v>
      </c>
      <c r="T112" s="5">
        <v>77306562208</v>
      </c>
      <c r="U112" s="5">
        <v>40597196545</v>
      </c>
    </row>
    <row r="113" spans="3:21" ht="15.5" x14ac:dyDescent="0.35">
      <c r="C113" t="s">
        <v>313</v>
      </c>
    </row>
    <row r="114" spans="3:21" ht="15.5" x14ac:dyDescent="0.35">
      <c r="C114" t="s">
        <v>765</v>
      </c>
      <c r="D114" s="5">
        <v>38005723050</v>
      </c>
      <c r="E114" s="5">
        <v>37224043762</v>
      </c>
      <c r="F114" s="5">
        <v>1005400000000</v>
      </c>
      <c r="G114" s="5">
        <v>1005400000000</v>
      </c>
      <c r="I114" s="5">
        <v>37224043762</v>
      </c>
      <c r="J114" s="5">
        <v>163470772068</v>
      </c>
      <c r="K114" s="5">
        <v>208977168707</v>
      </c>
      <c r="L114" s="5">
        <v>372479221669</v>
      </c>
      <c r="M114" s="5">
        <v>719698509899</v>
      </c>
      <c r="N114" s="5">
        <v>1885765414970</v>
      </c>
      <c r="O114" s="5">
        <v>2397459562129</v>
      </c>
      <c r="P114" s="5">
        <v>1065171640194</v>
      </c>
      <c r="Q114" s="5">
        <v>599014920550</v>
      </c>
      <c r="R114" s="5">
        <v>598358200906</v>
      </c>
    </row>
    <row r="115" spans="3:21" ht="15.5" x14ac:dyDescent="0.35">
      <c r="C115" t="s">
        <v>1545</v>
      </c>
      <c r="J115" s="5">
        <v>600000000000</v>
      </c>
      <c r="L115" s="5">
        <v>30000000000</v>
      </c>
      <c r="M115" s="5">
        <v>120000000000</v>
      </c>
      <c r="N115" s="5">
        <v>680000000000</v>
      </c>
      <c r="O115" s="5">
        <v>1230000000000</v>
      </c>
      <c r="P115" s="5">
        <v>200000000000</v>
      </c>
      <c r="Q115" s="5">
        <v>100000000000</v>
      </c>
    </row>
    <row r="116" spans="3:21" ht="15.5" x14ac:dyDescent="0.35">
      <c r="C116" t="s">
        <v>463</v>
      </c>
      <c r="L116" s="5">
        <v>400062855</v>
      </c>
      <c r="M116" s="5">
        <v>400062855</v>
      </c>
      <c r="N116" s="5">
        <v>400062855</v>
      </c>
    </row>
    <row r="117" spans="3:21" ht="15.5" x14ac:dyDescent="0.35">
      <c r="C117" t="s">
        <v>314</v>
      </c>
      <c r="D117" s="5">
        <v>943743649632</v>
      </c>
      <c r="E117" s="5">
        <v>950453379544</v>
      </c>
      <c r="F117" s="5">
        <v>1424506453823</v>
      </c>
      <c r="G117" s="5">
        <v>1426955730402</v>
      </c>
      <c r="I117" s="5">
        <v>950453379544</v>
      </c>
      <c r="J117" s="5">
        <v>1600108042523</v>
      </c>
      <c r="K117" s="5">
        <v>1632768638059</v>
      </c>
      <c r="L117" s="5">
        <v>1515574810172</v>
      </c>
      <c r="M117" s="5">
        <v>1703257465485</v>
      </c>
      <c r="N117" s="5">
        <v>2313264588000</v>
      </c>
      <c r="O117" s="5">
        <v>2471232954243</v>
      </c>
      <c r="P117" s="5">
        <v>1309042391810</v>
      </c>
      <c r="Q117" s="5">
        <v>1015011999995</v>
      </c>
      <c r="R117" s="5">
        <v>599363649497</v>
      </c>
      <c r="S117" s="5">
        <v>162475747632</v>
      </c>
      <c r="T117" s="5">
        <v>116327272730</v>
      </c>
    </row>
    <row r="118" spans="3:21" ht="15.5" x14ac:dyDescent="0.35">
      <c r="C118" t="s">
        <v>315</v>
      </c>
      <c r="D118" s="5">
        <v>34590609266</v>
      </c>
      <c r="E118" s="5">
        <v>24822490917</v>
      </c>
      <c r="F118" s="5">
        <v>47697275057</v>
      </c>
      <c r="G118" s="5">
        <v>42587506028</v>
      </c>
      <c r="I118" s="5">
        <v>24822490917</v>
      </c>
      <c r="J118" s="5">
        <v>1018306664935</v>
      </c>
      <c r="K118" s="5">
        <v>314452122921</v>
      </c>
      <c r="L118" s="5">
        <v>1290833570726</v>
      </c>
      <c r="M118" s="5">
        <v>2678429121619</v>
      </c>
      <c r="N118" s="5">
        <v>1782306042855</v>
      </c>
      <c r="O118" s="5">
        <v>1654176580000</v>
      </c>
      <c r="P118" s="5">
        <v>1154284999998</v>
      </c>
      <c r="Q118" s="5">
        <v>322197561153</v>
      </c>
      <c r="R118" s="5">
        <v>584651428571</v>
      </c>
      <c r="S118" s="5">
        <v>156954129392</v>
      </c>
      <c r="T118" s="5">
        <v>10218181818</v>
      </c>
    </row>
    <row r="119" spans="3:21" ht="15.5" x14ac:dyDescent="0.35">
      <c r="C119" t="s">
        <v>121</v>
      </c>
      <c r="D119" s="5">
        <v>1883880998909</v>
      </c>
      <c r="E119" s="5">
        <v>1878636730414</v>
      </c>
      <c r="F119" s="5">
        <v>2995377137860</v>
      </c>
      <c r="G119" s="5">
        <v>5004324133920</v>
      </c>
      <c r="I119" s="5">
        <v>1878636730414</v>
      </c>
      <c r="J119" s="5">
        <v>5476789949320</v>
      </c>
      <c r="K119" s="5">
        <v>3929323163117</v>
      </c>
      <c r="L119" s="5">
        <v>9620130787090</v>
      </c>
      <c r="M119" s="5">
        <v>9025926627832</v>
      </c>
      <c r="N119" s="5">
        <v>7284558715445</v>
      </c>
      <c r="O119" s="5">
        <v>6312184791062</v>
      </c>
      <c r="P119" s="5">
        <v>4971773985836</v>
      </c>
      <c r="Q119" s="5">
        <v>4164747640591</v>
      </c>
      <c r="R119" s="5">
        <v>3079861317759</v>
      </c>
      <c r="S119" s="5">
        <v>1172401984322</v>
      </c>
      <c r="T119" s="5">
        <v>590444122523</v>
      </c>
      <c r="U119" s="5">
        <v>372414727610</v>
      </c>
    </row>
    <row r="120" spans="3:21" ht="15.5" x14ac:dyDescent="0.35">
      <c r="C120" t="s">
        <v>122</v>
      </c>
      <c r="D120" s="5">
        <v>1883880998909</v>
      </c>
      <c r="E120" s="5">
        <v>1878636730414</v>
      </c>
      <c r="F120" s="5">
        <v>2995377137860</v>
      </c>
      <c r="G120" s="5">
        <v>5004324133920</v>
      </c>
      <c r="I120" s="5">
        <v>1878636730414</v>
      </c>
      <c r="J120" s="5">
        <v>5476789949320</v>
      </c>
      <c r="K120" s="5">
        <v>3929323163117</v>
      </c>
      <c r="L120" s="5">
        <v>9620130787090</v>
      </c>
      <c r="M120" s="5">
        <v>9025926627832</v>
      </c>
      <c r="N120" s="5">
        <v>7284558715445</v>
      </c>
      <c r="O120" s="5">
        <v>6312184791062</v>
      </c>
      <c r="P120" s="5">
        <v>4971773985836</v>
      </c>
      <c r="Q120" s="5">
        <v>4164747640591</v>
      </c>
      <c r="R120" s="5">
        <v>3079861317759</v>
      </c>
      <c r="S120" s="5">
        <v>1172401984322</v>
      </c>
      <c r="T120" s="5">
        <v>590444122523</v>
      </c>
      <c r="U120" s="5">
        <v>372414727610</v>
      </c>
    </row>
    <row r="121" spans="3:21" ht="15.5" x14ac:dyDescent="0.35">
      <c r="C121" t="s">
        <v>316</v>
      </c>
    </row>
    <row r="122" spans="3:21" ht="15.5" x14ac:dyDescent="0.35">
      <c r="C122" t="s">
        <v>317</v>
      </c>
      <c r="D122" s="5">
        <v>943743649632</v>
      </c>
      <c r="E122" s="5">
        <v>950453379544</v>
      </c>
      <c r="F122" s="5">
        <v>1424506453823</v>
      </c>
      <c r="G122" s="5">
        <v>1426955730402</v>
      </c>
      <c r="I122" s="5">
        <v>950453379544</v>
      </c>
      <c r="J122" s="5">
        <v>1600108042523</v>
      </c>
      <c r="K122" s="5">
        <v>1632768638059</v>
      </c>
      <c r="L122" s="5">
        <v>1515574810172</v>
      </c>
      <c r="M122" s="5">
        <v>1703257465485</v>
      </c>
      <c r="N122" s="5">
        <v>2313264588000</v>
      </c>
      <c r="O122" s="5">
        <v>2471232954243</v>
      </c>
      <c r="P122" s="5">
        <v>1309042391810</v>
      </c>
      <c r="Q122" s="5">
        <v>1015011999995</v>
      </c>
      <c r="R122" s="5">
        <v>599363649497</v>
      </c>
      <c r="S122" s="5">
        <v>162475747632</v>
      </c>
      <c r="T122" s="5">
        <v>116327272730</v>
      </c>
    </row>
    <row r="123" spans="3:21" ht="15.5" x14ac:dyDescent="0.35">
      <c r="C123" t="s">
        <v>1117</v>
      </c>
      <c r="J123" s="5">
        <v>30000000000</v>
      </c>
      <c r="K123" s="5">
        <v>630000000000</v>
      </c>
      <c r="L123" s="5">
        <v>600000000000</v>
      </c>
      <c r="M123" s="5">
        <v>30000000000</v>
      </c>
      <c r="N123" s="5">
        <v>150000000000</v>
      </c>
      <c r="O123" s="5">
        <v>600000000000</v>
      </c>
      <c r="P123" s="5">
        <v>1710000000000</v>
      </c>
      <c r="Q123" s="5">
        <v>1430000000000</v>
      </c>
      <c r="R123" s="5">
        <v>300000000000</v>
      </c>
      <c r="S123" s="5">
        <v>30000000000</v>
      </c>
      <c r="T123" s="5">
        <v>30000000000</v>
      </c>
    </row>
    <row r="124" spans="3:21" ht="15.5" x14ac:dyDescent="0.35">
      <c r="C124" t="s">
        <v>127</v>
      </c>
      <c r="D124" s="5">
        <v>4516983913497</v>
      </c>
      <c r="E124" s="5">
        <v>4524455578578</v>
      </c>
      <c r="F124" s="5">
        <v>5966084796355</v>
      </c>
      <c r="G124" s="5">
        <v>8013128802667</v>
      </c>
      <c r="I124" s="5">
        <v>4524455578578</v>
      </c>
      <c r="J124" s="5">
        <v>16045902179122</v>
      </c>
      <c r="K124" s="5">
        <v>16406624892865</v>
      </c>
      <c r="L124" s="5">
        <v>17257435445777</v>
      </c>
      <c r="M124" s="5">
        <v>16588283290255</v>
      </c>
      <c r="N124" s="5">
        <v>14044750475360</v>
      </c>
      <c r="O124" s="5">
        <v>13459622235742</v>
      </c>
      <c r="P124" s="5">
        <v>10657152475401</v>
      </c>
      <c r="Q124" s="5">
        <v>7559823781195</v>
      </c>
      <c r="R124" s="5">
        <v>5858373083291</v>
      </c>
      <c r="S124" s="5">
        <v>2801369878414</v>
      </c>
      <c r="T124" s="5">
        <v>1699303731098</v>
      </c>
      <c r="U124" s="5">
        <v>512281367189</v>
      </c>
    </row>
    <row r="125" spans="3:21" ht="15.5" x14ac:dyDescent="0.35">
      <c r="C125" t="s">
        <v>128</v>
      </c>
    </row>
    <row r="126" spans="3:21" ht="15.5" x14ac:dyDescent="0.35">
      <c r="C126" t="s">
        <v>129</v>
      </c>
      <c r="D126" s="5">
        <v>1541891797075</v>
      </c>
      <c r="E126" s="5">
        <v>1541891797075</v>
      </c>
      <c r="F126" s="5">
        <v>1541891797075</v>
      </c>
      <c r="G126" s="5">
        <v>1541891797075</v>
      </c>
      <c r="I126" s="5">
        <v>1541891797075</v>
      </c>
      <c r="J126" s="5">
        <v>1541891797075</v>
      </c>
      <c r="K126" s="5">
        <v>1541891797075</v>
      </c>
      <c r="L126" s="5">
        <v>1541891797075</v>
      </c>
      <c r="M126" s="5">
        <v>1541891797075</v>
      </c>
      <c r="N126" s="5">
        <v>1541891797075</v>
      </c>
      <c r="O126" s="5">
        <v>1541891797075</v>
      </c>
      <c r="P126" s="5">
        <v>1541891797075</v>
      </c>
      <c r="Q126" s="5">
        <v>1541891797075</v>
      </c>
      <c r="R126" s="5">
        <v>1404440600000</v>
      </c>
      <c r="S126" s="5">
        <v>1404440600000</v>
      </c>
      <c r="T126" s="5">
        <v>913206000000</v>
      </c>
      <c r="U126" s="5">
        <v>913206000000</v>
      </c>
    </row>
    <row r="127" spans="3:21" ht="15.5" x14ac:dyDescent="0.35">
      <c r="C127" t="s">
        <v>130</v>
      </c>
      <c r="D127" s="5">
        <v>1745915355605</v>
      </c>
      <c r="E127" s="5">
        <v>1745915355605</v>
      </c>
      <c r="F127" s="5">
        <v>1745915355605</v>
      </c>
      <c r="G127" s="5">
        <v>1745915355605</v>
      </c>
      <c r="I127" s="5">
        <v>1745915355605</v>
      </c>
      <c r="J127" s="5">
        <v>1745915355605</v>
      </c>
      <c r="K127" s="5">
        <v>1745915355605</v>
      </c>
      <c r="L127" s="5">
        <v>1745915355605</v>
      </c>
      <c r="M127" s="5">
        <v>1745915355605</v>
      </c>
      <c r="N127" s="5">
        <v>1745915355605</v>
      </c>
      <c r="O127" s="5">
        <v>1745915355605</v>
      </c>
      <c r="P127" s="5">
        <v>1745915355605</v>
      </c>
      <c r="Q127" s="5">
        <v>1745799785605</v>
      </c>
      <c r="R127" s="5">
        <v>357657791204</v>
      </c>
      <c r="S127" s="5">
        <v>357657791204</v>
      </c>
    </row>
    <row r="128" spans="3:21" ht="15.5" x14ac:dyDescent="0.35">
      <c r="C128" t="s">
        <v>131</v>
      </c>
      <c r="D128" s="5">
        <v>-7740176227325</v>
      </c>
      <c r="E128" s="5">
        <v>-7661939930200</v>
      </c>
      <c r="F128" s="5">
        <v>-1981814510722</v>
      </c>
      <c r="G128" s="5">
        <v>-1897602420819</v>
      </c>
      <c r="I128" s="5">
        <v>-7661939930200</v>
      </c>
      <c r="J128" s="5">
        <v>-1944787457838</v>
      </c>
      <c r="K128" s="5">
        <v>-855274796829</v>
      </c>
      <c r="L128" s="5">
        <v>424699360194</v>
      </c>
      <c r="M128" s="5">
        <v>168783040602</v>
      </c>
      <c r="N128" s="5">
        <v>176727878437</v>
      </c>
      <c r="O128" s="5">
        <v>1726902330516</v>
      </c>
      <c r="P128" s="5">
        <v>1478458634727</v>
      </c>
      <c r="Q128" s="5">
        <v>1096081981835</v>
      </c>
      <c r="R128" s="5">
        <v>723765333373</v>
      </c>
      <c r="S128" s="5">
        <v>418447507538</v>
      </c>
      <c r="T128" s="5">
        <v>118122484583</v>
      </c>
      <c r="U128" s="5">
        <v>12001624843</v>
      </c>
    </row>
    <row r="129" spans="2:21" ht="15.5" x14ac:dyDescent="0.35">
      <c r="C129" t="s">
        <v>132</v>
      </c>
      <c r="D129" s="5">
        <v>107990480916</v>
      </c>
      <c r="E129" s="5">
        <v>107990480916</v>
      </c>
      <c r="F129" s="5">
        <v>107990480916</v>
      </c>
      <c r="G129" s="5">
        <v>107990480916</v>
      </c>
      <c r="I129" s="5">
        <v>107990480916</v>
      </c>
      <c r="J129" s="5">
        <v>107990480916</v>
      </c>
      <c r="K129" s="5">
        <v>107990480916</v>
      </c>
      <c r="L129" s="5">
        <v>106993394496</v>
      </c>
      <c r="M129" s="5">
        <v>105975514164</v>
      </c>
      <c r="N129" s="5">
        <v>101523074712</v>
      </c>
      <c r="O129" s="5">
        <v>84388313840</v>
      </c>
      <c r="P129" s="5">
        <v>60825433425</v>
      </c>
      <c r="Q129" s="5">
        <v>38591435656</v>
      </c>
      <c r="R129" s="5">
        <v>20322294135</v>
      </c>
      <c r="S129" s="5">
        <v>5306042987</v>
      </c>
    </row>
    <row r="130" spans="2:21" ht="15.5" x14ac:dyDescent="0.35">
      <c r="C130" t="s">
        <v>133</v>
      </c>
      <c r="D130" s="5">
        <v>-7848166708241</v>
      </c>
      <c r="E130" s="5">
        <v>-7769930411116</v>
      </c>
      <c r="F130" s="5">
        <v>-2089804991638</v>
      </c>
      <c r="G130" s="5">
        <v>-2005592901735</v>
      </c>
      <c r="I130" s="5">
        <v>-7769930411116</v>
      </c>
      <c r="J130" s="5">
        <v>-2052777938754</v>
      </c>
      <c r="K130" s="5">
        <v>-963265277745</v>
      </c>
      <c r="L130" s="5">
        <v>317705965698</v>
      </c>
      <c r="M130" s="5">
        <v>62807526438</v>
      </c>
      <c r="N130" s="5">
        <v>75204803725</v>
      </c>
      <c r="O130" s="5">
        <v>1642514016676</v>
      </c>
      <c r="P130" s="5">
        <v>1417633201302</v>
      </c>
      <c r="Q130" s="5">
        <v>1057490546179</v>
      </c>
      <c r="R130" s="5">
        <v>703443039238</v>
      </c>
      <c r="S130" s="5">
        <v>413141464551</v>
      </c>
      <c r="T130" s="5">
        <v>118122484583</v>
      </c>
      <c r="U130" s="5">
        <v>12001624843</v>
      </c>
    </row>
    <row r="131" spans="2:21" ht="15.5" x14ac:dyDescent="0.35">
      <c r="C131" t="s">
        <v>134</v>
      </c>
      <c r="D131" s="5">
        <v>-7740176227325</v>
      </c>
      <c r="E131" s="5">
        <v>-7661939930200</v>
      </c>
      <c r="F131" s="5">
        <v>-1981814510722</v>
      </c>
      <c r="G131" s="5">
        <v>-1897602420819</v>
      </c>
      <c r="I131" s="5">
        <v>-7661939930200</v>
      </c>
      <c r="J131" s="5">
        <v>-1944787457838</v>
      </c>
      <c r="K131" s="5">
        <v>-855274796829</v>
      </c>
      <c r="L131" s="5">
        <v>424699360194</v>
      </c>
      <c r="M131" s="5">
        <v>168783040602</v>
      </c>
      <c r="N131" s="5">
        <v>176727878437</v>
      </c>
      <c r="O131" s="5">
        <v>1726902330516</v>
      </c>
      <c r="P131" s="5">
        <v>1478458634727</v>
      </c>
      <c r="Q131" s="5">
        <v>1096081981835</v>
      </c>
      <c r="R131" s="5">
        <v>723765333373</v>
      </c>
      <c r="S131" s="5">
        <v>418447507538</v>
      </c>
      <c r="T131" s="5">
        <v>118122484583</v>
      </c>
      <c r="U131" s="5">
        <v>12001624843</v>
      </c>
    </row>
    <row r="132" spans="2:21" ht="15.5" x14ac:dyDescent="0.35">
      <c r="C132" t="s">
        <v>135</v>
      </c>
      <c r="D132" s="5">
        <v>569783879151</v>
      </c>
      <c r="E132" s="5">
        <v>572326084935</v>
      </c>
      <c r="F132" s="5">
        <v>585329477288</v>
      </c>
      <c r="G132" s="5">
        <v>588081889250</v>
      </c>
      <c r="I132" s="5">
        <v>572326084935</v>
      </c>
      <c r="J132" s="5">
        <v>595562311467</v>
      </c>
      <c r="K132" s="5">
        <v>597842334499</v>
      </c>
      <c r="L132" s="5">
        <v>563550608166</v>
      </c>
      <c r="M132" s="5">
        <v>535597008777</v>
      </c>
      <c r="N132" s="5">
        <v>534941715349</v>
      </c>
      <c r="O132" s="5">
        <v>577614525703</v>
      </c>
      <c r="P132" s="5">
        <v>546230402739</v>
      </c>
      <c r="Q132" s="5">
        <v>218183202325</v>
      </c>
      <c r="R132" s="5">
        <v>146730741303</v>
      </c>
      <c r="S132" s="5">
        <v>1708032583</v>
      </c>
      <c r="T132" s="5">
        <v>-159750</v>
      </c>
      <c r="U132" s="5">
        <v>135267</v>
      </c>
    </row>
    <row r="133" spans="2:21" ht="15.5" x14ac:dyDescent="0.35">
      <c r="C133" t="s">
        <v>9</v>
      </c>
      <c r="D133" s="5">
        <v>6063979997474</v>
      </c>
      <c r="E133" s="5">
        <v>6144758500382</v>
      </c>
      <c r="F133" s="5">
        <v>11783415249047</v>
      </c>
      <c r="G133" s="5">
        <v>9869001243323</v>
      </c>
      <c r="I133" s="5">
        <v>6144758500382</v>
      </c>
      <c r="J133" s="5">
        <v>2196233342175</v>
      </c>
      <c r="K133" s="5">
        <v>3286763595781</v>
      </c>
      <c r="L133" s="5">
        <v>4555564002892</v>
      </c>
      <c r="M133" s="5">
        <v>4498143793320</v>
      </c>
      <c r="N133" s="5">
        <v>4544219996632</v>
      </c>
      <c r="O133" s="5">
        <v>6125058340691</v>
      </c>
      <c r="P133" s="5">
        <v>5818568010883</v>
      </c>
      <c r="Q133" s="5">
        <v>5000108540934</v>
      </c>
      <c r="R133" s="5">
        <v>2967910705048</v>
      </c>
      <c r="S133" s="5">
        <v>2517586854239</v>
      </c>
      <c r="T133" s="5">
        <v>1031328324833</v>
      </c>
      <c r="U133" s="5">
        <v>925207760110</v>
      </c>
    </row>
    <row r="134" spans="2:21" ht="15.5" x14ac:dyDescent="0.35">
      <c r="C134" t="s">
        <v>136</v>
      </c>
      <c r="D134" s="5">
        <v>10580963910971</v>
      </c>
      <c r="E134" s="5">
        <v>10669214078960</v>
      </c>
      <c r="F134" s="5">
        <v>17749500045402</v>
      </c>
      <c r="G134" s="5">
        <v>17882130045990</v>
      </c>
      <c r="I134" s="5">
        <v>10669214078960</v>
      </c>
      <c r="J134" s="5">
        <v>18242135521297</v>
      </c>
      <c r="K134" s="5">
        <v>19693388488646</v>
      </c>
      <c r="L134" s="5">
        <v>21812999448669</v>
      </c>
      <c r="M134" s="5">
        <v>21086427083575</v>
      </c>
      <c r="N134" s="5">
        <v>18588970471992</v>
      </c>
      <c r="O134" s="5">
        <v>19584680576433</v>
      </c>
      <c r="P134" s="5">
        <v>16475720486284</v>
      </c>
      <c r="Q134" s="5">
        <v>12559932322129</v>
      </c>
      <c r="R134" s="5">
        <v>8826283788339</v>
      </c>
      <c r="S134" s="5">
        <v>5318956732653</v>
      </c>
      <c r="T134" s="5">
        <v>2730632055931</v>
      </c>
      <c r="U134" s="5">
        <v>1437489127299</v>
      </c>
    </row>
    <row r="135" spans="2:21" ht="15.5" x14ac:dyDescent="0.35">
      <c r="C135" t="s">
        <v>137</v>
      </c>
      <c r="D135" s="5">
        <v>61675671883</v>
      </c>
      <c r="E135" s="5">
        <v>61675671883</v>
      </c>
      <c r="F135" s="5">
        <v>61675671883</v>
      </c>
      <c r="G135" s="5">
        <v>61675671883</v>
      </c>
      <c r="I135" s="5">
        <v>61675671883</v>
      </c>
      <c r="J135" s="5">
        <v>61675671883</v>
      </c>
      <c r="K135" s="5">
        <v>61675671883</v>
      </c>
      <c r="L135" s="5">
        <v>61675671883</v>
      </c>
      <c r="M135" s="5">
        <v>61675671883</v>
      </c>
      <c r="N135" s="5">
        <v>61675671883</v>
      </c>
      <c r="O135" s="5">
        <v>61675671883</v>
      </c>
      <c r="P135" s="5">
        <v>61675671883</v>
      </c>
      <c r="Q135" s="5">
        <v>61675671883</v>
      </c>
      <c r="R135" s="5">
        <v>14044406000</v>
      </c>
      <c r="S135" s="5">
        <v>14044406000</v>
      </c>
      <c r="T135" s="5">
        <v>9132060000</v>
      </c>
      <c r="U135" s="5">
        <v>9132060000</v>
      </c>
    </row>
    <row r="137" spans="2:21" ht="15.5" x14ac:dyDescent="0.35">
      <c r="B137" t="s">
        <v>138</v>
      </c>
      <c r="C137" t="s">
        <v>139</v>
      </c>
      <c r="D137" s="5">
        <v>11284214213</v>
      </c>
      <c r="E137" s="5">
        <v>9468018271</v>
      </c>
      <c r="F137" s="5">
        <v>5121528903</v>
      </c>
      <c r="G137" s="5">
        <v>5277383624</v>
      </c>
      <c r="I137" s="5">
        <v>-1659610754</v>
      </c>
      <c r="J137" s="5">
        <v>-866564929673</v>
      </c>
      <c r="K137" s="5">
        <v>-63707703349</v>
      </c>
      <c r="L137" s="5">
        <v>-209472732202</v>
      </c>
      <c r="M137" s="5">
        <v>-106810932705</v>
      </c>
      <c r="N137" s="5">
        <v>-486489881177</v>
      </c>
      <c r="O137" s="5">
        <v>-207197743053</v>
      </c>
      <c r="P137" s="5">
        <v>77920829002</v>
      </c>
      <c r="Q137" s="5">
        <v>67549078307</v>
      </c>
      <c r="R137" s="5">
        <v>-185007725447</v>
      </c>
      <c r="S137" s="5">
        <v>-17172621953</v>
      </c>
      <c r="T137" s="5">
        <v>3331423215</v>
      </c>
      <c r="U137" s="5">
        <v>6900707279</v>
      </c>
    </row>
    <row r="138" spans="2:21" ht="15.5" x14ac:dyDescent="0.35">
      <c r="C138" t="s">
        <v>319</v>
      </c>
      <c r="D138" s="5">
        <v>85725528123</v>
      </c>
      <c r="E138" s="5">
        <v>128262885144</v>
      </c>
      <c r="F138" s="5">
        <v>114578097324</v>
      </c>
      <c r="G138" s="5">
        <v>99983586663</v>
      </c>
      <c r="I138" s="5">
        <v>425773914973</v>
      </c>
      <c r="J138" s="5">
        <v>682812491310</v>
      </c>
      <c r="K138" s="5">
        <v>444515613760</v>
      </c>
      <c r="L138" s="5">
        <v>253245555761</v>
      </c>
      <c r="M138" s="5">
        <v>550923517894</v>
      </c>
      <c r="N138" s="5">
        <v>686393496113</v>
      </c>
      <c r="O138" s="5">
        <v>1604817267924</v>
      </c>
      <c r="P138" s="5">
        <v>904812202429</v>
      </c>
      <c r="Q138" s="5">
        <v>1658160737543</v>
      </c>
    </row>
    <row r="139" spans="2:21" ht="15.5" x14ac:dyDescent="0.35">
      <c r="C139" t="s">
        <v>1546</v>
      </c>
      <c r="R139" s="5">
        <v>826230694839</v>
      </c>
      <c r="S139" s="5">
        <v>618658200826</v>
      </c>
      <c r="T139" s="5">
        <v>411825229677</v>
      </c>
      <c r="U139" s="5">
        <v>47827216066</v>
      </c>
    </row>
    <row r="140" spans="2:21" ht="15.5" x14ac:dyDescent="0.35">
      <c r="C140" t="s">
        <v>1547</v>
      </c>
      <c r="R140" s="5">
        <v>118559444958</v>
      </c>
      <c r="S140" s="5">
        <v>116045557494</v>
      </c>
      <c r="T140" s="5">
        <v>63011188511</v>
      </c>
      <c r="U140" s="5">
        <v>12257035606</v>
      </c>
    </row>
    <row r="141" spans="2:21" ht="15.5" x14ac:dyDescent="0.35">
      <c r="C141" t="s">
        <v>1548</v>
      </c>
      <c r="R141" s="5">
        <v>14573797378</v>
      </c>
      <c r="S141" s="5">
        <v>14006098494</v>
      </c>
      <c r="T141" s="5">
        <v>5553576728</v>
      </c>
      <c r="U141" s="5">
        <v>2595191256</v>
      </c>
    </row>
    <row r="142" spans="2:21" ht="15.5" x14ac:dyDescent="0.35">
      <c r="C142" t="s">
        <v>1549</v>
      </c>
      <c r="T142" s="5">
        <v>6663459618</v>
      </c>
      <c r="U142" s="5">
        <v>4655075473</v>
      </c>
    </row>
    <row r="143" spans="2:21" ht="15.5" x14ac:dyDescent="0.35">
      <c r="C143" t="s">
        <v>1550</v>
      </c>
      <c r="S143" s="5">
        <v>406735223</v>
      </c>
      <c r="T143" s="5">
        <v>3744428054</v>
      </c>
      <c r="U143" s="5">
        <v>436868616</v>
      </c>
    </row>
    <row r="144" spans="2:21" ht="15.5" x14ac:dyDescent="0.35">
      <c r="C144" t="s">
        <v>1175</v>
      </c>
      <c r="D144" s="5">
        <v>85725528123</v>
      </c>
      <c r="E144" s="5">
        <v>128262885144</v>
      </c>
      <c r="F144" s="5">
        <v>114578097324</v>
      </c>
      <c r="G144" s="5">
        <v>99983586663</v>
      </c>
      <c r="I144" s="5">
        <v>425773914973</v>
      </c>
      <c r="J144" s="5">
        <v>682812491310</v>
      </c>
      <c r="K144" s="5">
        <v>444515613760</v>
      </c>
      <c r="L144" s="5">
        <v>253245555761</v>
      </c>
      <c r="M144" s="5">
        <v>550923517894</v>
      </c>
      <c r="N144" s="5">
        <v>686393496113</v>
      </c>
      <c r="O144" s="5">
        <v>1604817267924</v>
      </c>
      <c r="P144" s="5">
        <v>904812202429</v>
      </c>
      <c r="Q144" s="5">
        <v>1658160737543</v>
      </c>
      <c r="R144" s="5">
        <v>959363937175</v>
      </c>
      <c r="S144" s="5">
        <v>749116592037</v>
      </c>
      <c r="T144" s="5">
        <v>490797882588</v>
      </c>
      <c r="U144" s="5">
        <v>67771387017</v>
      </c>
    </row>
    <row r="145" spans="3:21" ht="15.5" x14ac:dyDescent="0.35">
      <c r="C145" t="s">
        <v>1272</v>
      </c>
    </row>
    <row r="146" spans="3:21" ht="15.5" x14ac:dyDescent="0.35">
      <c r="C146" t="s">
        <v>1273</v>
      </c>
      <c r="D146" s="5">
        <v>-59469197116</v>
      </c>
      <c r="E146" s="5">
        <v>-106918269667</v>
      </c>
      <c r="F146" s="5">
        <v>-104826500167</v>
      </c>
      <c r="G146" s="5">
        <v>-68897928404</v>
      </c>
      <c r="I146" s="5">
        <v>-367304995258</v>
      </c>
      <c r="J146" s="5">
        <v>-1386802918482</v>
      </c>
      <c r="K146" s="5">
        <v>-218439868360</v>
      </c>
      <c r="L146" s="5">
        <v>-351896910508</v>
      </c>
      <c r="M146" s="5">
        <v>-510504611024</v>
      </c>
      <c r="N146" s="5">
        <v>-1014513980739</v>
      </c>
      <c r="O146" s="5">
        <v>-1714291563417</v>
      </c>
      <c r="P146" s="5">
        <v>-756468969233</v>
      </c>
      <c r="Q146" s="5">
        <v>-1412128415424</v>
      </c>
      <c r="R146" s="5">
        <v>-1144035512312</v>
      </c>
      <c r="S146" s="5">
        <v>-735098468356</v>
      </c>
      <c r="T146" s="5">
        <v>-472783526325</v>
      </c>
      <c r="U146" s="5">
        <v>-58229945024</v>
      </c>
    </row>
    <row r="147" spans="3:21" ht="15.5" x14ac:dyDescent="0.35">
      <c r="C147" t="s">
        <v>641</v>
      </c>
      <c r="D147" s="5">
        <v>-12652121286</v>
      </c>
      <c r="E147" s="5">
        <v>-18052284007</v>
      </c>
      <c r="F147" s="5">
        <v>-9227365536</v>
      </c>
      <c r="G147" s="5">
        <v>-10174945416</v>
      </c>
      <c r="I147" s="5">
        <v>-49252205410</v>
      </c>
      <c r="J147" s="5">
        <v>-48993528750</v>
      </c>
      <c r="K147" s="5">
        <v>-42812709077</v>
      </c>
      <c r="L147" s="5">
        <v>-43392065454</v>
      </c>
      <c r="M147" s="5">
        <v>-42286984568</v>
      </c>
      <c r="N147" s="5">
        <v>-40672699239</v>
      </c>
      <c r="O147" s="5">
        <v>-54039165191</v>
      </c>
      <c r="P147" s="5">
        <v>-56398692979</v>
      </c>
      <c r="Q147" s="5">
        <v>-40731219865</v>
      </c>
      <c r="R147" s="5">
        <v>-40124721788</v>
      </c>
      <c r="S147" s="5">
        <v>-26289751941</v>
      </c>
      <c r="T147" s="5">
        <v>-10467884461</v>
      </c>
      <c r="U147" s="5">
        <v>-654169420</v>
      </c>
    </row>
    <row r="148" spans="3:21" ht="15.5" x14ac:dyDescent="0.35">
      <c r="C148" t="s">
        <v>433</v>
      </c>
      <c r="D148" s="5">
        <v>-72121318402</v>
      </c>
      <c r="E148" s="5">
        <v>-124970553674</v>
      </c>
      <c r="F148" s="5">
        <v>-114053865703</v>
      </c>
      <c r="G148" s="5">
        <v>-79072873820</v>
      </c>
      <c r="I148" s="5">
        <v>-416557200668</v>
      </c>
      <c r="J148" s="5">
        <v>-1435796447232</v>
      </c>
      <c r="K148" s="5">
        <v>-261252577437</v>
      </c>
      <c r="L148" s="5">
        <v>-395288975962</v>
      </c>
      <c r="M148" s="5">
        <v>-552791595592</v>
      </c>
      <c r="N148" s="5">
        <v>-1055186679978</v>
      </c>
      <c r="O148" s="5">
        <v>-1768330728608</v>
      </c>
      <c r="P148" s="5">
        <v>-812867662212</v>
      </c>
      <c r="Q148" s="5">
        <v>-1452859635289</v>
      </c>
      <c r="R148" s="5">
        <v>-1184160234100</v>
      </c>
      <c r="S148" s="5">
        <v>-761388220297</v>
      </c>
      <c r="T148" s="5">
        <v>-483251410786</v>
      </c>
      <c r="U148" s="5">
        <v>-58884114444</v>
      </c>
    </row>
    <row r="149" spans="3:21" ht="15.5" x14ac:dyDescent="0.35">
      <c r="C149" t="s">
        <v>1551</v>
      </c>
      <c r="E149" s="5">
        <v>7911640020</v>
      </c>
      <c r="F149" s="5">
        <v>-6935291035</v>
      </c>
      <c r="I149" s="5">
        <v>976348985</v>
      </c>
      <c r="J149" s="5">
        <v>61817329079</v>
      </c>
      <c r="K149" s="5">
        <v>97650817001</v>
      </c>
      <c r="L149" s="5">
        <v>68272641015</v>
      </c>
      <c r="M149" s="5">
        <v>67720474967</v>
      </c>
      <c r="R149" s="5">
        <v>86865516364</v>
      </c>
      <c r="S149" s="5">
        <v>34406288199</v>
      </c>
      <c r="T149" s="5">
        <v>96726079</v>
      </c>
      <c r="U149" s="5">
        <v>156824564</v>
      </c>
    </row>
    <row r="150" spans="3:21" ht="15.5" x14ac:dyDescent="0.35">
      <c r="C150" t="s">
        <v>1552</v>
      </c>
      <c r="E150" s="5">
        <v>23194222783</v>
      </c>
      <c r="I150" s="5">
        <v>23194222783</v>
      </c>
      <c r="J150" s="5">
        <v>39932410175</v>
      </c>
    </row>
    <row r="151" spans="3:21" ht="15.5" x14ac:dyDescent="0.35">
      <c r="C151" t="s">
        <v>348</v>
      </c>
      <c r="P151" s="5">
        <v>103137683317</v>
      </c>
      <c r="Q151" s="5">
        <v>47061667979</v>
      </c>
    </row>
    <row r="152" spans="3:21" ht="15.5" x14ac:dyDescent="0.35">
      <c r="C152" t="s">
        <v>156</v>
      </c>
      <c r="E152" s="5">
        <v>-21606445162</v>
      </c>
      <c r="F152" s="5">
        <v>3556318190</v>
      </c>
      <c r="G152" s="5">
        <v>-9576803150</v>
      </c>
      <c r="I152" s="5">
        <v>-31723165987</v>
      </c>
      <c r="J152" s="5">
        <v>-199382160054</v>
      </c>
      <c r="K152" s="5">
        <v>-311330650386</v>
      </c>
      <c r="L152" s="5">
        <v>-121724480882</v>
      </c>
      <c r="M152" s="5">
        <v>-135552203283</v>
      </c>
      <c r="N152" s="5">
        <v>-103072069485</v>
      </c>
      <c r="O152" s="5">
        <v>-78502820433</v>
      </c>
      <c r="P152" s="5">
        <v>-67294678317</v>
      </c>
      <c r="Q152" s="5">
        <v>-64950480888</v>
      </c>
    </row>
    <row r="153" spans="3:21" ht="15.5" x14ac:dyDescent="0.35">
      <c r="C153" t="s">
        <v>322</v>
      </c>
      <c r="D153" s="5">
        <v>-2319995508</v>
      </c>
      <c r="E153" s="5">
        <v>-3323730840</v>
      </c>
      <c r="F153" s="5">
        <v>7976270127</v>
      </c>
      <c r="G153" s="5">
        <v>-6056526069</v>
      </c>
      <c r="I153" s="5">
        <v>-3323730840</v>
      </c>
      <c r="J153" s="5">
        <v>-15948552951</v>
      </c>
      <c r="K153" s="5">
        <v>-33290906287</v>
      </c>
      <c r="L153" s="5">
        <v>-13977472134</v>
      </c>
      <c r="M153" s="5">
        <v>-37111126691</v>
      </c>
      <c r="N153" s="5">
        <v>-14624627827</v>
      </c>
      <c r="O153" s="5">
        <v>34818538064</v>
      </c>
      <c r="P153" s="5">
        <v>-49866716215</v>
      </c>
      <c r="Q153" s="5">
        <v>-119863211038</v>
      </c>
      <c r="R153" s="5">
        <v>-47076944886</v>
      </c>
      <c r="S153" s="5">
        <v>-39307281892</v>
      </c>
      <c r="T153" s="5">
        <v>-4311774666</v>
      </c>
      <c r="U153" s="5">
        <v>-2143389858</v>
      </c>
    </row>
    <row r="154" spans="3:21" ht="15.5" x14ac:dyDescent="0.35">
      <c r="C154" t="s">
        <v>159</v>
      </c>
      <c r="D154" s="5">
        <v>-24594425775</v>
      </c>
      <c r="E154" s="5">
        <v>-3516953987</v>
      </c>
      <c r="F154" s="5">
        <v>-9722499842</v>
      </c>
      <c r="G154" s="5">
        <v>-11988089655</v>
      </c>
      <c r="I154" s="5">
        <v>-29573702879</v>
      </c>
      <c r="J154" s="5">
        <v>-161007049146</v>
      </c>
      <c r="K154" s="5">
        <v>-1856067600174</v>
      </c>
      <c r="L154" s="5">
        <v>649969456035</v>
      </c>
      <c r="M154" s="5">
        <v>2434740285011</v>
      </c>
      <c r="N154" s="5">
        <v>1576161511821</v>
      </c>
      <c r="O154" s="5">
        <v>1703667831512</v>
      </c>
      <c r="P154" s="5">
        <v>1277063115188</v>
      </c>
      <c r="Q154" s="5">
        <v>2713353437545</v>
      </c>
      <c r="R154" s="5">
        <v>1629954451665</v>
      </c>
      <c r="S154" s="5">
        <v>579538166662</v>
      </c>
      <c r="T154" s="5">
        <v>307388660548</v>
      </c>
      <c r="U154" s="5">
        <v>117974666224</v>
      </c>
    </row>
    <row r="155" spans="3:21" ht="15.5" x14ac:dyDescent="0.35">
      <c r="C155" t="s">
        <v>160</v>
      </c>
      <c r="D155" s="5">
        <v>-375090920</v>
      </c>
      <c r="E155" s="5">
        <v>30129555682</v>
      </c>
      <c r="F155" s="5">
        <v>6529430858</v>
      </c>
      <c r="G155" s="5">
        <v>9915676234</v>
      </c>
      <c r="I155" s="5">
        <v>61694603945</v>
      </c>
      <c r="J155" s="5">
        <v>316338595923</v>
      </c>
      <c r="K155" s="5">
        <v>1211630853534</v>
      </c>
      <c r="L155" s="5">
        <v>-642211658705</v>
      </c>
      <c r="M155" s="5">
        <v>-1039545396174</v>
      </c>
      <c r="N155" s="5">
        <v>-1204977894072</v>
      </c>
      <c r="O155" s="5">
        <v>-1534423250804</v>
      </c>
      <c r="P155" s="5">
        <v>-1797505450501</v>
      </c>
      <c r="Q155" s="5">
        <v>-2408883533525</v>
      </c>
      <c r="R155" s="5">
        <v>-1177896596690</v>
      </c>
      <c r="S155" s="5">
        <v>-434968773233</v>
      </c>
      <c r="T155" s="5">
        <v>-114278242421</v>
      </c>
      <c r="U155" s="5">
        <v>-93082658251</v>
      </c>
    </row>
    <row r="156" spans="3:21" ht="15.5" x14ac:dyDescent="0.35">
      <c r="C156" t="s">
        <v>566</v>
      </c>
      <c r="D156" s="5">
        <v>690400000</v>
      </c>
      <c r="G156" s="5">
        <v>154047807667</v>
      </c>
      <c r="L156" s="5">
        <v>-586313381694</v>
      </c>
      <c r="M156" s="5">
        <v>-956922218771</v>
      </c>
      <c r="N156" s="5">
        <v>-943088660477</v>
      </c>
      <c r="O156" s="5">
        <v>-1127210222096</v>
      </c>
      <c r="P156" s="5">
        <v>-1615888305469</v>
      </c>
      <c r="Q156" s="5">
        <v>-1954155225769</v>
      </c>
      <c r="R156" s="5">
        <v>-594871295200</v>
      </c>
      <c r="S156" s="5">
        <v>-143469150000</v>
      </c>
      <c r="T156" s="5">
        <v>-67848678023</v>
      </c>
      <c r="U156" s="5">
        <v>-64443394449</v>
      </c>
    </row>
    <row r="157" spans="3:21" ht="15.5" x14ac:dyDescent="0.35">
      <c r="C157" t="s">
        <v>165</v>
      </c>
      <c r="K157" s="5">
        <v>808137868000</v>
      </c>
    </row>
    <row r="158" spans="3:21" ht="15.5" x14ac:dyDescent="0.35">
      <c r="C158" t="s">
        <v>1161</v>
      </c>
      <c r="O158" s="5">
        <v>-15539162706</v>
      </c>
      <c r="P158" s="5">
        <v>-45840379375</v>
      </c>
      <c r="Q158" s="5">
        <v>-210578481762</v>
      </c>
      <c r="R158" s="5">
        <v>-222338581275</v>
      </c>
      <c r="S158" s="5">
        <v>-94500000000</v>
      </c>
      <c r="T158" s="5">
        <v>-23500000000</v>
      </c>
    </row>
    <row r="159" spans="3:21" ht="15.5" x14ac:dyDescent="0.35">
      <c r="C159" t="s">
        <v>1553</v>
      </c>
      <c r="F159" s="5">
        <v>-5632770080</v>
      </c>
      <c r="R159" s="5">
        <v>-19729993089</v>
      </c>
      <c r="S159" s="5">
        <v>-1834587579</v>
      </c>
      <c r="T159" s="5">
        <v>-9094381718</v>
      </c>
      <c r="U159" s="5">
        <v>-28054412759</v>
      </c>
    </row>
    <row r="160" spans="3:21" ht="15.5" x14ac:dyDescent="0.35">
      <c r="C160" t="s">
        <v>161</v>
      </c>
      <c r="D160" s="5">
        <v>-1065490920</v>
      </c>
      <c r="E160" s="5">
        <v>-1555396055</v>
      </c>
      <c r="F160" s="5">
        <v>-17690356492</v>
      </c>
      <c r="G160" s="5">
        <v>-126848740335</v>
      </c>
      <c r="I160" s="5">
        <v>-1555396055</v>
      </c>
      <c r="J160" s="5">
        <v>-12318336605</v>
      </c>
      <c r="L160" s="5">
        <v>-90957402455</v>
      </c>
      <c r="M160" s="5">
        <v>-159202775098</v>
      </c>
      <c r="N160" s="5">
        <v>-277083125607</v>
      </c>
      <c r="O160" s="5">
        <v>-393355109264</v>
      </c>
      <c r="P160" s="5">
        <v>-122192923422</v>
      </c>
      <c r="Q160" s="5">
        <v>-252838184665</v>
      </c>
      <c r="R160" s="5">
        <v>-3056772104</v>
      </c>
      <c r="S160" s="5">
        <v>-11496422408</v>
      </c>
      <c r="T160" s="5">
        <v>-13083411486</v>
      </c>
      <c r="U160" s="5">
        <v>-584851043</v>
      </c>
    </row>
    <row r="161" spans="3:20" ht="15.5" x14ac:dyDescent="0.35">
      <c r="C161" t="s">
        <v>1554</v>
      </c>
      <c r="L161" s="5">
        <v>26325000000</v>
      </c>
    </row>
    <row r="162" spans="3:20" ht="15.5" x14ac:dyDescent="0.35">
      <c r="C162" t="s">
        <v>1555</v>
      </c>
    </row>
    <row r="163" spans="3:20" ht="15.5" x14ac:dyDescent="0.35">
      <c r="C163" t="s">
        <v>1556</v>
      </c>
      <c r="K163" s="5">
        <v>10024999998</v>
      </c>
      <c r="M163" s="5">
        <v>70087500000</v>
      </c>
    </row>
    <row r="164" spans="3:20" ht="15.5" x14ac:dyDescent="0.35">
      <c r="C164" t="s">
        <v>402</v>
      </c>
      <c r="M164" s="5">
        <v>-6168778262</v>
      </c>
    </row>
    <row r="165" spans="3:20" ht="15.5" x14ac:dyDescent="0.35">
      <c r="C165" t="s">
        <v>695</v>
      </c>
      <c r="L165" s="5">
        <v>-5700000000</v>
      </c>
      <c r="P165" s="5">
        <v>-7485842235</v>
      </c>
      <c r="Q165" s="5">
        <v>9245820207</v>
      </c>
      <c r="R165" s="5">
        <v>-1747558877</v>
      </c>
      <c r="S165" s="5">
        <v>-80947276651</v>
      </c>
    </row>
    <row r="166" spans="3:20" ht="15.5" x14ac:dyDescent="0.35">
      <c r="C166" t="s">
        <v>406</v>
      </c>
      <c r="F166" s="5">
        <v>-1712490833</v>
      </c>
      <c r="G166" s="5">
        <v>1712490833</v>
      </c>
      <c r="L166" s="5">
        <v>-440141783</v>
      </c>
      <c r="M166" s="5">
        <v>-754418144</v>
      </c>
      <c r="N166" s="5">
        <v>-413930938</v>
      </c>
    </row>
    <row r="167" spans="3:20" ht="15.5" x14ac:dyDescent="0.35">
      <c r="C167" t="s">
        <v>1557</v>
      </c>
      <c r="E167" s="5">
        <v>1000000000</v>
      </c>
      <c r="G167" s="5">
        <v>-1660605902</v>
      </c>
      <c r="I167" s="5">
        <v>1000000000</v>
      </c>
      <c r="K167" s="5">
        <v>26134302252</v>
      </c>
      <c r="L167" s="5">
        <v>15507399914</v>
      </c>
      <c r="M167" s="5">
        <v>6800000000</v>
      </c>
      <c r="N167" s="5">
        <v>2250000000</v>
      </c>
    </row>
    <row r="168" spans="3:20" ht="15.5" x14ac:dyDescent="0.35">
      <c r="C168" t="s">
        <v>1558</v>
      </c>
      <c r="E168" s="5">
        <v>-2847406692</v>
      </c>
      <c r="F168" s="5">
        <v>2847406692</v>
      </c>
      <c r="O168" s="5">
        <v>-853166680</v>
      </c>
      <c r="R168" s="5">
        <v>4110085223</v>
      </c>
      <c r="S168" s="5">
        <v>18553651405</v>
      </c>
    </row>
    <row r="169" spans="3:20" ht="15.5" x14ac:dyDescent="0.35">
      <c r="C169" t="s">
        <v>1559</v>
      </c>
    </row>
    <row r="170" spans="3:20" ht="15.5" x14ac:dyDescent="0.35">
      <c r="C170" t="s">
        <v>1560</v>
      </c>
      <c r="R170" s="5">
        <v>-340305689259</v>
      </c>
      <c r="S170" s="5">
        <v>-121322928000</v>
      </c>
    </row>
    <row r="171" spans="3:20" ht="15.5" x14ac:dyDescent="0.35">
      <c r="C171" t="s">
        <v>323</v>
      </c>
      <c r="N171" s="5">
        <v>-100000000</v>
      </c>
      <c r="O171" s="5">
        <v>-7153026000</v>
      </c>
      <c r="P171" s="5">
        <v>-6080000000</v>
      </c>
    </row>
    <row r="172" spans="3:20" ht="15.5" x14ac:dyDescent="0.35">
      <c r="C172" t="s">
        <v>141</v>
      </c>
      <c r="J172" s="5">
        <v>881150064</v>
      </c>
      <c r="K172" s="5">
        <v>2854079549</v>
      </c>
      <c r="L172" s="5">
        <v>2953500385</v>
      </c>
      <c r="M172" s="5">
        <v>8697455670</v>
      </c>
      <c r="N172" s="5">
        <v>14055821274</v>
      </c>
      <c r="O172" s="5">
        <v>9687435942</v>
      </c>
    </row>
    <row r="173" spans="3:20" ht="15.5" x14ac:dyDescent="0.35">
      <c r="C173" t="s">
        <v>401</v>
      </c>
      <c r="R173" s="5">
        <v>43207891</v>
      </c>
      <c r="S173" s="5">
        <v>47940000</v>
      </c>
    </row>
    <row r="174" spans="3:20" ht="15.5" x14ac:dyDescent="0.35">
      <c r="C174" t="s">
        <v>1561</v>
      </c>
      <c r="E174" s="5">
        <v>29500000000</v>
      </c>
      <c r="G174" s="5">
        <v>-17335276029</v>
      </c>
      <c r="I174" s="5">
        <v>29500000000</v>
      </c>
    </row>
    <row r="175" spans="3:20" ht="15.5" x14ac:dyDescent="0.35">
      <c r="C175" t="s">
        <v>352</v>
      </c>
      <c r="E175" s="5">
        <v>4032358429</v>
      </c>
      <c r="F175" s="5">
        <v>28717641571</v>
      </c>
      <c r="I175" s="5">
        <v>32750000000</v>
      </c>
      <c r="J175" s="5">
        <v>327775782464</v>
      </c>
      <c r="K175" s="5">
        <v>160398890000</v>
      </c>
      <c r="T175" s="5">
        <v>130000000</v>
      </c>
    </row>
    <row r="176" spans="3:20" ht="15.5" x14ac:dyDescent="0.35">
      <c r="C176" t="s">
        <v>779</v>
      </c>
      <c r="N176" s="5">
        <v>-597998324</v>
      </c>
      <c r="P176" s="5">
        <v>-18000000</v>
      </c>
      <c r="Q176" s="5">
        <v>-557461536</v>
      </c>
      <c r="T176" s="5">
        <v>-881771194</v>
      </c>
    </row>
    <row r="177" spans="3:21" ht="15.5" x14ac:dyDescent="0.35">
      <c r="C177" t="s">
        <v>652</v>
      </c>
      <c r="K177" s="5">
        <v>-358150265</v>
      </c>
      <c r="L177" s="5">
        <v>-3586633072</v>
      </c>
      <c r="M177" s="5">
        <v>-2082161569</v>
      </c>
    </row>
    <row r="178" spans="3:21" ht="15.5" x14ac:dyDescent="0.35">
      <c r="C178" t="s">
        <v>170</v>
      </c>
      <c r="D178" s="5">
        <v>-24594425775</v>
      </c>
      <c r="E178" s="5">
        <v>-3516953987</v>
      </c>
      <c r="F178" s="5">
        <v>-9722499842</v>
      </c>
      <c r="G178" s="5">
        <v>-11988089655</v>
      </c>
      <c r="I178" s="5">
        <v>-29573702879</v>
      </c>
      <c r="J178" s="5">
        <v>-161007049146</v>
      </c>
      <c r="K178" s="5">
        <v>-1856067600174</v>
      </c>
      <c r="L178" s="5">
        <v>649969456035</v>
      </c>
      <c r="M178" s="5">
        <v>2434740285011</v>
      </c>
      <c r="N178" s="5">
        <v>1576161511821</v>
      </c>
      <c r="O178" s="5">
        <v>1703667831512</v>
      </c>
      <c r="P178" s="5">
        <v>1277063115188</v>
      </c>
      <c r="Q178" s="5">
        <v>2713353437545</v>
      </c>
      <c r="R178" s="5">
        <v>1629954451665</v>
      </c>
      <c r="S178" s="5">
        <v>579538166662</v>
      </c>
      <c r="T178" s="5">
        <v>307388660548</v>
      </c>
      <c r="U178" s="5">
        <v>117974666224</v>
      </c>
    </row>
    <row r="179" spans="3:21" ht="15.5" x14ac:dyDescent="0.35">
      <c r="C179" t="s">
        <v>1562</v>
      </c>
      <c r="D179" s="5">
        <v>-17964931674</v>
      </c>
      <c r="S179" s="5">
        <v>12752096080</v>
      </c>
      <c r="T179" s="5">
        <v>30000000000</v>
      </c>
    </row>
    <row r="180" spans="3:21" ht="15.5" x14ac:dyDescent="0.35">
      <c r="C180" t="s">
        <v>1563</v>
      </c>
      <c r="O180" s="5">
        <v>-400000000000</v>
      </c>
      <c r="P180" s="5">
        <v>-100000000000</v>
      </c>
      <c r="R180" s="5">
        <v>-265000000</v>
      </c>
    </row>
    <row r="181" spans="3:21" ht="15.5" x14ac:dyDescent="0.35">
      <c r="C181" t="s">
        <v>353</v>
      </c>
      <c r="E181" s="5">
        <v>-29573702879</v>
      </c>
      <c r="F181" s="5">
        <v>16334249050</v>
      </c>
      <c r="G181" s="5">
        <v>-16334249050</v>
      </c>
      <c r="I181" s="5">
        <v>-29573702879</v>
      </c>
      <c r="J181" s="5">
        <v>-129732689447</v>
      </c>
      <c r="K181" s="5">
        <v>-1879094703123</v>
      </c>
      <c r="L181" s="5">
        <v>-1054025970916</v>
      </c>
      <c r="M181" s="5">
        <v>-658434089319</v>
      </c>
      <c r="N181" s="5">
        <v>-245270600000</v>
      </c>
      <c r="O181" s="5">
        <v>-1061065757000</v>
      </c>
      <c r="P181" s="5">
        <v>-789661535467</v>
      </c>
      <c r="R181" s="5">
        <v>-113540812383</v>
      </c>
      <c r="S181" s="5">
        <v>-48525263076</v>
      </c>
    </row>
    <row r="182" spans="3:21" ht="15.5" x14ac:dyDescent="0.35">
      <c r="C182" t="s">
        <v>1564</v>
      </c>
      <c r="L182" s="5">
        <v>600000000000</v>
      </c>
      <c r="O182" s="5">
        <v>120000000000</v>
      </c>
      <c r="P182" s="5">
        <v>480000000000</v>
      </c>
      <c r="Q182" s="5">
        <v>1198634244000</v>
      </c>
      <c r="R182" s="5">
        <v>600000000000</v>
      </c>
    </row>
    <row r="183" spans="3:21" ht="15.5" x14ac:dyDescent="0.35">
      <c r="C183" t="s">
        <v>1565</v>
      </c>
      <c r="L183" s="5">
        <v>-120000000000</v>
      </c>
      <c r="M183" s="5">
        <v>-680000000000</v>
      </c>
      <c r="N183" s="5">
        <v>-1000000000000</v>
      </c>
    </row>
    <row r="184" spans="3:21" ht="15.5" x14ac:dyDescent="0.35">
      <c r="C184" t="s">
        <v>1566</v>
      </c>
      <c r="L184" s="5">
        <v>336000000000</v>
      </c>
      <c r="M184" s="5">
        <v>641000000000</v>
      </c>
      <c r="N184" s="5">
        <v>411305852841</v>
      </c>
      <c r="O184" s="5">
        <v>1334500000000</v>
      </c>
      <c r="P184" s="5">
        <v>670330316245</v>
      </c>
      <c r="R184" s="5">
        <v>600000000000</v>
      </c>
    </row>
    <row r="185" spans="3:21" ht="15.5" x14ac:dyDescent="0.35">
      <c r="C185" t="s">
        <v>915</v>
      </c>
      <c r="K185" s="5">
        <v>-683565000000</v>
      </c>
      <c r="L185" s="5">
        <v>-1811500000000</v>
      </c>
      <c r="M185" s="5">
        <v>-923000000000</v>
      </c>
    </row>
    <row r="186" spans="3:21" ht="15.5" x14ac:dyDescent="0.35">
      <c r="C186" t="s">
        <v>184</v>
      </c>
      <c r="N186" s="5">
        <v>-34269521745</v>
      </c>
      <c r="O186" s="5">
        <v>-94251521660</v>
      </c>
      <c r="P186" s="5">
        <v>-88935991076</v>
      </c>
      <c r="Q186" s="5">
        <v>-70224782550</v>
      </c>
      <c r="R186" s="5">
        <v>-60065004591</v>
      </c>
    </row>
    <row r="187" spans="3:21" ht="15.5" x14ac:dyDescent="0.35">
      <c r="C187" t="s">
        <v>1567</v>
      </c>
      <c r="L187" s="5">
        <v>-1606631372</v>
      </c>
      <c r="M187" s="5">
        <v>-4328573483</v>
      </c>
      <c r="N187" s="5">
        <v>-4354664783</v>
      </c>
    </row>
    <row r="188" spans="3:21" ht="15.5" x14ac:dyDescent="0.35">
      <c r="C188" t="s">
        <v>580</v>
      </c>
      <c r="D188" s="5">
        <v>-6629494101</v>
      </c>
      <c r="E188" s="5">
        <v>26056748892</v>
      </c>
      <c r="F188" s="5">
        <v>-26056748892</v>
      </c>
      <c r="G188" s="5">
        <v>4346159395</v>
      </c>
      <c r="Q188" s="5">
        <v>283194483080</v>
      </c>
    </row>
    <row r="189" spans="3:21" ht="15.5" x14ac:dyDescent="0.35">
      <c r="C189" t="s">
        <v>511</v>
      </c>
      <c r="J189" s="5">
        <v>-51274359699</v>
      </c>
    </row>
    <row r="190" spans="3:21" ht="15.5" x14ac:dyDescent="0.35">
      <c r="C190" t="s">
        <v>1568</v>
      </c>
    </row>
    <row r="191" spans="3:21" ht="15.5" x14ac:dyDescent="0.35">
      <c r="C191" t="s">
        <v>1569</v>
      </c>
      <c r="L191" s="5">
        <v>1683423945</v>
      </c>
      <c r="P191" s="5">
        <v>71884173288</v>
      </c>
      <c r="Q191" s="5">
        <v>54579966684</v>
      </c>
    </row>
    <row r="192" spans="3:21" ht="15.5" x14ac:dyDescent="0.35">
      <c r="C192" t="s">
        <v>598</v>
      </c>
      <c r="J192" s="5">
        <v>20000000000</v>
      </c>
      <c r="K192" s="5">
        <v>706592102949</v>
      </c>
      <c r="L192" s="5">
        <v>1570911193081</v>
      </c>
      <c r="M192" s="5">
        <v>393973977873</v>
      </c>
      <c r="N192" s="5">
        <v>68520313811</v>
      </c>
      <c r="O192" s="5">
        <v>1807106312887</v>
      </c>
      <c r="P192" s="5">
        <v>1026543954127</v>
      </c>
      <c r="R192" s="5">
        <v>605795427554</v>
      </c>
      <c r="S192" s="5">
        <v>116036221948</v>
      </c>
      <c r="T192" s="5">
        <v>126545454548</v>
      </c>
    </row>
    <row r="193" spans="2:21" ht="15.5" x14ac:dyDescent="0.35">
      <c r="C193" t="s">
        <v>1570</v>
      </c>
      <c r="L193" s="5">
        <v>1128507441297</v>
      </c>
      <c r="M193" s="5">
        <v>3665528969940</v>
      </c>
      <c r="N193" s="5">
        <v>2380230131697</v>
      </c>
    </row>
    <row r="194" spans="2:21" ht="15.5" x14ac:dyDescent="0.35">
      <c r="C194" t="s">
        <v>1571</v>
      </c>
      <c r="O194" s="5">
        <v>-410008436</v>
      </c>
      <c r="P194" s="5">
        <v>11075794672</v>
      </c>
      <c r="Q194" s="5">
        <v>-277467059834</v>
      </c>
      <c r="S194" s="5">
        <v>-235000000000</v>
      </c>
    </row>
    <row r="195" spans="2:21" ht="15.5" x14ac:dyDescent="0.35">
      <c r="C195" t="s">
        <v>332</v>
      </c>
      <c r="O195" s="5">
        <v>-2211194279</v>
      </c>
      <c r="P195" s="5">
        <v>-4173596601</v>
      </c>
      <c r="Q195" s="5">
        <v>-14816821075</v>
      </c>
      <c r="R195" s="5">
        <v>-1970158915</v>
      </c>
      <c r="S195" s="5">
        <v>-23718898290</v>
      </c>
    </row>
    <row r="196" spans="2:21" ht="15.5" x14ac:dyDescent="0.35">
      <c r="C196" t="s">
        <v>569</v>
      </c>
      <c r="Q196" s="5">
        <v>1539453407240</v>
      </c>
      <c r="S196" s="5">
        <v>910144010000</v>
      </c>
      <c r="T196" s="5">
        <v>843206000</v>
      </c>
      <c r="U196" s="5">
        <v>117974666224</v>
      </c>
    </row>
    <row r="197" spans="2:21" ht="15.5" x14ac:dyDescent="0.35">
      <c r="C197" t="s">
        <v>187</v>
      </c>
      <c r="D197" s="5">
        <v>-13685302482</v>
      </c>
      <c r="E197" s="5">
        <v>36080619966</v>
      </c>
      <c r="F197" s="5">
        <v>1928459919</v>
      </c>
      <c r="G197" s="5">
        <v>3204970203</v>
      </c>
      <c r="I197" s="5">
        <v>30461290312</v>
      </c>
      <c r="J197" s="5">
        <v>-711233382896</v>
      </c>
      <c r="K197" s="5">
        <v>-708144449989</v>
      </c>
      <c r="L197" s="5">
        <v>-201714934872</v>
      </c>
      <c r="M197" s="5">
        <v>1288383956132</v>
      </c>
      <c r="N197" s="5">
        <v>-115306263428</v>
      </c>
      <c r="O197" s="5">
        <v>-37953162345</v>
      </c>
      <c r="P197" s="5">
        <v>-442521506311</v>
      </c>
      <c r="Q197" s="5">
        <v>372018982327</v>
      </c>
      <c r="R197" s="5">
        <v>267050129528</v>
      </c>
      <c r="S197" s="5">
        <v>127396771476</v>
      </c>
      <c r="T197" s="5">
        <v>196441841342</v>
      </c>
      <c r="U197" s="5">
        <v>31792715252</v>
      </c>
    </row>
    <row r="198" spans="2:21" ht="15.5" x14ac:dyDescent="0.35">
      <c r="C198" t="s">
        <v>188</v>
      </c>
      <c r="D198" s="5">
        <v>83183320152</v>
      </c>
      <c r="I198" s="5">
        <v>52721008846</v>
      </c>
      <c r="J198" s="5">
        <v>763954391742</v>
      </c>
      <c r="K198" s="5">
        <v>1482260092259</v>
      </c>
      <c r="L198" s="5">
        <v>1689094320891</v>
      </c>
      <c r="M198" s="5">
        <v>400710364759</v>
      </c>
      <c r="N198" s="5">
        <v>516016628187</v>
      </c>
      <c r="O198" s="5">
        <v>553969790532</v>
      </c>
      <c r="P198" s="5">
        <v>996491296843</v>
      </c>
      <c r="Q198" s="5">
        <v>624472314516</v>
      </c>
      <c r="R198" s="5">
        <v>357422184987</v>
      </c>
      <c r="S198" s="5">
        <v>230025413511</v>
      </c>
      <c r="T198" s="5">
        <v>32276900834</v>
      </c>
      <c r="U198" s="5">
        <v>484185582</v>
      </c>
    </row>
    <row r="199" spans="2:21" ht="15.5" x14ac:dyDescent="0.35">
      <c r="C199" t="s">
        <v>1572</v>
      </c>
      <c r="E199" s="5">
        <v>1020994</v>
      </c>
      <c r="I199" s="5">
        <v>1020994</v>
      </c>
    </row>
    <row r="200" spans="2:21" ht="15.5" x14ac:dyDescent="0.35">
      <c r="C200" t="s">
        <v>189</v>
      </c>
      <c r="D200" s="5">
        <v>69498017670</v>
      </c>
      <c r="E200" s="5">
        <v>36080619966</v>
      </c>
      <c r="F200" s="5">
        <v>1928459919</v>
      </c>
      <c r="G200" s="5">
        <v>3204970203</v>
      </c>
      <c r="I200" s="5">
        <v>83182299158</v>
      </c>
      <c r="J200" s="5">
        <v>52721008846</v>
      </c>
      <c r="K200" s="5">
        <v>774115642270</v>
      </c>
      <c r="L200" s="5">
        <v>1487379386019</v>
      </c>
      <c r="M200" s="5">
        <v>1689094320891</v>
      </c>
      <c r="N200" s="5">
        <v>400710364759</v>
      </c>
      <c r="O200" s="5">
        <v>516016628187</v>
      </c>
      <c r="P200" s="5">
        <v>553969790532</v>
      </c>
      <c r="Q200" s="5">
        <v>996491296843</v>
      </c>
      <c r="R200" s="5">
        <v>624472314515</v>
      </c>
      <c r="S200" s="5">
        <v>357422184987</v>
      </c>
      <c r="T200" s="5">
        <v>228718742176</v>
      </c>
      <c r="U200" s="5">
        <v>32276900834</v>
      </c>
    </row>
    <row r="202" spans="2:21" ht="15.5" x14ac:dyDescent="0.35">
      <c r="B202" t="s">
        <v>190</v>
      </c>
      <c r="C202" t="s">
        <v>11</v>
      </c>
      <c r="D202" s="5">
        <v>61680000000</v>
      </c>
      <c r="E202" s="5">
        <v>61680000000</v>
      </c>
      <c r="F202" s="5">
        <v>61680000000</v>
      </c>
      <c r="G202" s="5">
        <v>61680000000</v>
      </c>
      <c r="I202" s="5">
        <v>61680000000</v>
      </c>
      <c r="J202" s="5">
        <v>61680000000</v>
      </c>
      <c r="K202" s="5">
        <v>61680000000</v>
      </c>
      <c r="L202" s="5">
        <v>61680000000</v>
      </c>
      <c r="M202" s="5">
        <v>61680000000</v>
      </c>
      <c r="N202" s="5">
        <v>61680000000</v>
      </c>
      <c r="O202" s="5">
        <v>61680000000</v>
      </c>
      <c r="P202" s="5">
        <v>61680000000</v>
      </c>
      <c r="Q202" s="5">
        <v>61680000000</v>
      </c>
      <c r="R202" s="5">
        <v>14040000000</v>
      </c>
      <c r="S202" s="5">
        <v>14040000000</v>
      </c>
      <c r="T202" s="5">
        <v>9130000000</v>
      </c>
      <c r="U202" s="5">
        <v>9130000000</v>
      </c>
    </row>
    <row r="203" spans="2:21" ht="15.5" x14ac:dyDescent="0.35">
      <c r="C203" t="s">
        <v>191</v>
      </c>
      <c r="D203" s="6">
        <v>-1.27</v>
      </c>
      <c r="E203" s="6">
        <v>-77.739999999999995</v>
      </c>
      <c r="F203" s="6">
        <v>-1.37</v>
      </c>
      <c r="G203" s="6">
        <v>-1.53</v>
      </c>
    </row>
    <row r="204" spans="2:21" ht="15.5" x14ac:dyDescent="0.35">
      <c r="C204" t="s">
        <v>192</v>
      </c>
      <c r="D204" s="6">
        <v>-25.2</v>
      </c>
      <c r="E204" s="6">
        <v>-0.27</v>
      </c>
      <c r="F204" s="6">
        <v>-15.33</v>
      </c>
      <c r="G204" s="6">
        <v>-13.73</v>
      </c>
    </row>
    <row r="205" spans="2:21" ht="15.5" x14ac:dyDescent="0.35">
      <c r="C205" t="s">
        <v>59</v>
      </c>
      <c r="D205" s="6">
        <v>25.07</v>
      </c>
      <c r="E205" s="6">
        <v>14.04</v>
      </c>
      <c r="F205" s="6">
        <v>14.6</v>
      </c>
      <c r="G205" s="6">
        <v>16.670000000000002</v>
      </c>
    </row>
    <row r="206" spans="2:21" ht="15.5" x14ac:dyDescent="0.35">
      <c r="C206" t="s">
        <v>193</v>
      </c>
      <c r="D206" s="5">
        <v>-9080000000</v>
      </c>
      <c r="E206" s="5">
        <v>-45880000000</v>
      </c>
      <c r="F206" s="5">
        <v>-4250000000</v>
      </c>
      <c r="G206" s="5">
        <v>-6870000000</v>
      </c>
    </row>
    <row r="207" spans="2:21" ht="15.5" x14ac:dyDescent="0.35">
      <c r="C207" t="s">
        <v>194</v>
      </c>
      <c r="D207" s="6">
        <v>-7.4000000000000003E-3</v>
      </c>
      <c r="E207" s="6">
        <v>-0.44939999999999997</v>
      </c>
      <c r="F207" s="6">
        <v>-4.6999999999999993E-3</v>
      </c>
      <c r="G207" s="6">
        <v>-5.3E-3</v>
      </c>
    </row>
    <row r="208" spans="2:21" ht="15.5" x14ac:dyDescent="0.35">
      <c r="C208" t="s">
        <v>195</v>
      </c>
      <c r="D208" s="6">
        <v>-1.4199999999999999E-2</v>
      </c>
      <c r="E208" s="6">
        <v>-0.86049999999999993</v>
      </c>
      <c r="F208" s="6">
        <v>-7.4999999999999997E-3</v>
      </c>
      <c r="G208" s="6">
        <v>-1.0200000000000001E-2</v>
      </c>
    </row>
    <row r="209" spans="3:7" ht="15.5" x14ac:dyDescent="0.35">
      <c r="C209" t="s">
        <v>196</v>
      </c>
      <c r="D209" s="6">
        <v>-1.6000000000000001E-3</v>
      </c>
      <c r="E209" s="6">
        <v>-4.4000000000000003E-3</v>
      </c>
      <c r="F209" s="6">
        <v>-5.0000000000000001E-4</v>
      </c>
      <c r="G209" s="6">
        <v>-7.000000000000001E-4</v>
      </c>
    </row>
    <row r="210" spans="3:7" ht="15.5" x14ac:dyDescent="0.35">
      <c r="C210" t="s">
        <v>197</v>
      </c>
      <c r="D210" s="6">
        <v>-0.35</v>
      </c>
      <c r="E210" s="6">
        <v>-1.33</v>
      </c>
      <c r="F210" s="6">
        <v>-0.21</v>
      </c>
      <c r="G210" s="6">
        <v>-0.27</v>
      </c>
    </row>
    <row r="211" spans="3:7" ht="15.5" x14ac:dyDescent="0.35">
      <c r="C211" t="s">
        <v>198</v>
      </c>
      <c r="D211" s="5">
        <v>6064000000000</v>
      </c>
      <c r="E211" s="5">
        <v>6145000000000</v>
      </c>
      <c r="F211" s="5">
        <v>11783000000000</v>
      </c>
      <c r="G211" s="5">
        <v>9869000000000</v>
      </c>
    </row>
    <row r="212" spans="3:7" ht="15.5" x14ac:dyDescent="0.35">
      <c r="C212" t="s">
        <v>199</v>
      </c>
      <c r="D212" s="6">
        <v>0.36</v>
      </c>
      <c r="E212" s="6">
        <v>0.23</v>
      </c>
      <c r="F212" s="6">
        <v>0.12</v>
      </c>
      <c r="G212" s="6">
        <v>0.14000000000000001</v>
      </c>
    </row>
    <row r="213" spans="3:7" ht="15.5" x14ac:dyDescent="0.35">
      <c r="C213" t="s">
        <v>200</v>
      </c>
      <c r="D213" s="6">
        <v>89.08</v>
      </c>
      <c r="E213" s="6">
        <v>90.35</v>
      </c>
      <c r="F213" s="6">
        <v>181.56</v>
      </c>
      <c r="G213" s="6">
        <v>150.47999999999999</v>
      </c>
    </row>
    <row r="214" spans="3:7" ht="15.5" x14ac:dyDescent="0.35">
      <c r="C214" t="s">
        <v>201</v>
      </c>
      <c r="D214" s="6">
        <v>0.36</v>
      </c>
      <c r="E214" s="6">
        <v>0.23</v>
      </c>
      <c r="F214" s="6">
        <v>0.12</v>
      </c>
      <c r="G214" s="6">
        <v>0.14000000000000001</v>
      </c>
    </row>
    <row r="215" spans="3:7" ht="15.5" x14ac:dyDescent="0.35">
      <c r="C215" t="s">
        <v>202</v>
      </c>
      <c r="D215" s="6">
        <v>88.86</v>
      </c>
      <c r="E215" s="6">
        <v>90.13</v>
      </c>
      <c r="F215" s="6">
        <v>181.05</v>
      </c>
      <c r="G215" s="6">
        <v>149.96</v>
      </c>
    </row>
    <row r="216" spans="3:7" ht="15.5" x14ac:dyDescent="0.35">
      <c r="C216" t="s">
        <v>203</v>
      </c>
      <c r="D216" s="5">
        <v>35000000000</v>
      </c>
      <c r="E216" s="5">
        <v>25000000000</v>
      </c>
      <c r="F216" s="5">
        <v>48000000000</v>
      </c>
      <c r="G216" s="5">
        <v>43000000000</v>
      </c>
    </row>
    <row r="217" spans="3:7" ht="15.5" x14ac:dyDescent="0.35">
      <c r="C217" t="s">
        <v>204</v>
      </c>
      <c r="D217" s="5">
        <v>982000000000</v>
      </c>
      <c r="E217" s="5">
        <v>988000000000</v>
      </c>
      <c r="F217" s="5">
        <v>2430000000000</v>
      </c>
      <c r="G217" s="5">
        <v>2432000000000</v>
      </c>
    </row>
    <row r="218" spans="3:7" ht="15.5" x14ac:dyDescent="0.35">
      <c r="C218" t="s">
        <v>205</v>
      </c>
      <c r="D218" s="5">
        <v>5494000000000</v>
      </c>
      <c r="E218" s="5">
        <v>5572000000000</v>
      </c>
      <c r="F218" s="5">
        <v>11198000000000</v>
      </c>
      <c r="G218" s="5">
        <v>9281000000000</v>
      </c>
    </row>
    <row r="219" spans="3:7" ht="15.5" x14ac:dyDescent="0.35">
      <c r="C219" t="s">
        <v>23</v>
      </c>
      <c r="D219" s="5">
        <v>1016000000000</v>
      </c>
      <c r="E219" s="5">
        <v>1012000000000</v>
      </c>
      <c r="F219" s="5">
        <v>2478000000000</v>
      </c>
      <c r="G219" s="5">
        <v>2475000000000</v>
      </c>
    </row>
    <row r="220" spans="3:7" ht="15.5" x14ac:dyDescent="0.35">
      <c r="C220" t="s">
        <v>20</v>
      </c>
      <c r="D220" s="5">
        <v>947000000000</v>
      </c>
      <c r="E220" s="5">
        <v>929000000000</v>
      </c>
      <c r="F220" s="5">
        <v>2431000000000</v>
      </c>
      <c r="G220" s="5">
        <v>2430000000000</v>
      </c>
    </row>
    <row r="221" spans="3:7" ht="15.5" x14ac:dyDescent="0.35">
      <c r="C221" t="s">
        <v>206</v>
      </c>
      <c r="D221" s="5">
        <v>5268000000000</v>
      </c>
      <c r="E221" s="5">
        <v>5333000000000</v>
      </c>
      <c r="F221" s="5">
        <v>9538000000000</v>
      </c>
      <c r="G221" s="5">
        <v>9624000000000</v>
      </c>
    </row>
    <row r="222" spans="3:7" ht="15.5" x14ac:dyDescent="0.35">
      <c r="C222" t="s">
        <v>207</v>
      </c>
      <c r="D222" s="5">
        <v>11000000000</v>
      </c>
      <c r="E222" s="5">
        <v>9000000000</v>
      </c>
      <c r="F222" s="5">
        <v>5000000000</v>
      </c>
      <c r="G222" s="5">
        <v>5000000000</v>
      </c>
    </row>
    <row r="223" spans="3:7" ht="15.5" x14ac:dyDescent="0.35">
      <c r="C223" t="s">
        <v>208</v>
      </c>
      <c r="D223" s="5">
        <v>0</v>
      </c>
      <c r="E223" s="5">
        <v>-2000000000</v>
      </c>
      <c r="F223" s="5">
        <v>-18000000000</v>
      </c>
      <c r="G223" s="5">
        <v>27000000000</v>
      </c>
    </row>
    <row r="224" spans="3:7" ht="15.5" x14ac:dyDescent="0.35">
      <c r="C224" t="s">
        <v>12</v>
      </c>
      <c r="D224" s="5">
        <v>11000000000</v>
      </c>
      <c r="E224" s="5">
        <v>8000000000</v>
      </c>
      <c r="F224" s="5">
        <v>-13000000000</v>
      </c>
      <c r="G224" s="5">
        <v>32000000000</v>
      </c>
    </row>
    <row r="225" spans="3:21" ht="15.5" x14ac:dyDescent="0.35">
      <c r="C225" t="s">
        <v>15</v>
      </c>
      <c r="D225" s="6">
        <v>0.18</v>
      </c>
      <c r="E225" s="6">
        <v>0.13</v>
      </c>
      <c r="F225" s="6">
        <v>-0.2</v>
      </c>
      <c r="G225" s="6">
        <v>0.53</v>
      </c>
    </row>
    <row r="226" spans="3:21" ht="15.5" x14ac:dyDescent="0.35">
      <c r="C226" t="s">
        <v>44</v>
      </c>
      <c r="I226" s="6">
        <v>-78.34</v>
      </c>
      <c r="J226" s="6">
        <v>-17.670000000000002</v>
      </c>
      <c r="K226" s="6">
        <v>-20.75</v>
      </c>
      <c r="L226" s="6">
        <v>0.32</v>
      </c>
      <c r="M226" s="6">
        <v>0.33</v>
      </c>
      <c r="N226" s="6">
        <v>1.44</v>
      </c>
      <c r="O226" s="6">
        <v>5.56</v>
      </c>
      <c r="P226" s="6">
        <v>7.64</v>
      </c>
      <c r="Q226" s="6">
        <v>7.21</v>
      </c>
      <c r="R226" s="6">
        <v>26.02</v>
      </c>
      <c r="S226" s="6">
        <v>21.38</v>
      </c>
      <c r="T226" s="6">
        <v>11.62</v>
      </c>
      <c r="U226" s="6">
        <v>1.31</v>
      </c>
    </row>
    <row r="227" spans="3:21" ht="15.5" x14ac:dyDescent="0.35">
      <c r="C227" t="s">
        <v>58</v>
      </c>
      <c r="I227" s="6">
        <v>-0.27</v>
      </c>
      <c r="J227" s="6">
        <v>-1.19</v>
      </c>
      <c r="K227" s="6">
        <v>-2.41</v>
      </c>
      <c r="L227" s="6">
        <v>156.25</v>
      </c>
      <c r="M227" s="6">
        <v>175.76</v>
      </c>
      <c r="N227" s="6">
        <v>65.28</v>
      </c>
      <c r="O227" s="6">
        <v>12.23</v>
      </c>
      <c r="P227" s="6">
        <v>15.31</v>
      </c>
      <c r="Q227" s="6">
        <v>26.21</v>
      </c>
      <c r="R227" s="6">
        <v>52.31</v>
      </c>
      <c r="S227" s="6">
        <v>8.23</v>
      </c>
      <c r="T227" s="5">
        <v>0</v>
      </c>
      <c r="U227" s="5">
        <v>0</v>
      </c>
    </row>
    <row r="228" spans="3:21" ht="15.5" x14ac:dyDescent="0.35">
      <c r="C228" t="s">
        <v>61</v>
      </c>
      <c r="I228" s="6">
        <v>4.01</v>
      </c>
      <c r="J228" s="6">
        <v>2.82</v>
      </c>
      <c r="K228" s="6">
        <v>1.56</v>
      </c>
      <c r="L228" s="6">
        <v>1.81</v>
      </c>
      <c r="M228" s="6">
        <v>4.1500000000000004</v>
      </c>
      <c r="N228" s="6">
        <v>2.79</v>
      </c>
      <c r="O228" s="6">
        <v>1.67</v>
      </c>
      <c r="P228" s="6">
        <v>2.82</v>
      </c>
      <c r="Q228" s="6">
        <v>4.3</v>
      </c>
      <c r="R228" s="6">
        <v>8.89</v>
      </c>
      <c r="S228" s="6">
        <v>1.64</v>
      </c>
      <c r="T228" s="5">
        <v>0</v>
      </c>
      <c r="U228" s="5">
        <v>0</v>
      </c>
    </row>
    <row r="229" spans="3:21" ht="15.5" x14ac:dyDescent="0.35">
      <c r="C229" t="s">
        <v>209</v>
      </c>
      <c r="I229" s="5">
        <v>-67660000000</v>
      </c>
      <c r="J229" s="5">
        <v>-36040000000</v>
      </c>
      <c r="K229" s="5">
        <v>26010000000</v>
      </c>
      <c r="L229" s="5">
        <v>227630000000</v>
      </c>
      <c r="M229" s="5">
        <v>59440000000</v>
      </c>
      <c r="N229" s="5">
        <v>288050000000</v>
      </c>
      <c r="O229" s="5">
        <v>598590000000</v>
      </c>
      <c r="P229" s="5">
        <v>586580000000</v>
      </c>
    </row>
    <row r="230" spans="3:21" ht="15.5" x14ac:dyDescent="0.35">
      <c r="C230" t="s">
        <v>210</v>
      </c>
      <c r="I230" s="6">
        <v>-0.45289999999999997</v>
      </c>
      <c r="J230" s="6">
        <v>-5.9699999999999996E-2</v>
      </c>
      <c r="K230" s="6">
        <v>-6.5000000000000002E-2</v>
      </c>
      <c r="L230" s="6">
        <v>8.9999999999999998E-4</v>
      </c>
      <c r="M230" s="6">
        <v>1E-3</v>
      </c>
      <c r="N230" s="6">
        <v>4.7999999999999996E-3</v>
      </c>
      <c r="O230" s="6">
        <v>1.7500000000000002E-2</v>
      </c>
      <c r="P230" s="6">
        <v>2.86E-2</v>
      </c>
      <c r="Q230" s="6">
        <v>3.5400000000000001E-2</v>
      </c>
      <c r="R230" s="6">
        <v>4.1399999999999999E-2</v>
      </c>
      <c r="S230" s="6">
        <v>5.6500000000000002E-2</v>
      </c>
      <c r="T230" s="6">
        <v>3.8900000000000004E-2</v>
      </c>
      <c r="U230" s="6">
        <v>8.3000000000000001E-3</v>
      </c>
    </row>
    <row r="231" spans="3:21" ht="15.5" x14ac:dyDescent="0.35">
      <c r="C231" t="s">
        <v>211</v>
      </c>
      <c r="I231" s="6">
        <v>-0.86709999999999998</v>
      </c>
      <c r="J231" s="6">
        <v>-0.68069999999999997</v>
      </c>
      <c r="K231" s="6">
        <v>-0.47600000000000003</v>
      </c>
      <c r="L231" s="6">
        <v>5.0000000000000001E-3</v>
      </c>
      <c r="M231" s="6">
        <v>5.1000000000000004E-3</v>
      </c>
      <c r="N231" s="6">
        <v>2.2200000000000001E-2</v>
      </c>
      <c r="O231" s="6">
        <v>6.1799999999999994E-2</v>
      </c>
      <c r="P231" s="6">
        <v>8.9399999999999993E-2</v>
      </c>
      <c r="Q231" s="6">
        <v>9.3000000000000013E-2</v>
      </c>
      <c r="R231" s="6">
        <v>0.1295</v>
      </c>
      <c r="S231" s="6">
        <v>0.11939999999999999</v>
      </c>
      <c r="T231" s="6">
        <v>0.10289999999999999</v>
      </c>
      <c r="U231" s="6">
        <v>1.3000000000000001E-2</v>
      </c>
    </row>
    <row r="232" spans="3:21" ht="15.5" x14ac:dyDescent="0.35">
      <c r="C232" t="s">
        <v>212</v>
      </c>
      <c r="I232" s="6">
        <v>-1.0500000000000001E-2</v>
      </c>
      <c r="J232" s="6">
        <v>-8.1000000000000013E-3</v>
      </c>
      <c r="K232" s="6">
        <v>-2.9999999999999997E-4</v>
      </c>
      <c r="L232" s="6">
        <v>1.37E-2</v>
      </c>
      <c r="M232" s="6">
        <v>3.2000000000000002E-3</v>
      </c>
      <c r="N232" s="6">
        <v>2.23E-2</v>
      </c>
      <c r="O232" s="6">
        <v>4.3400000000000001E-2</v>
      </c>
      <c r="P232" s="6">
        <v>5.16E-2</v>
      </c>
      <c r="Q232" s="6">
        <v>7.4099999999999999E-2</v>
      </c>
      <c r="R232" s="6">
        <v>0.1042</v>
      </c>
      <c r="S232" s="6">
        <v>0.14510000000000001</v>
      </c>
      <c r="T232" s="6">
        <v>9.4800000000000009E-2</v>
      </c>
      <c r="U232" s="6">
        <v>1.47E-2</v>
      </c>
    </row>
    <row r="233" spans="3:21" ht="15.5" x14ac:dyDescent="0.35">
      <c r="C233" t="s">
        <v>213</v>
      </c>
      <c r="I233" s="6">
        <v>-0.46</v>
      </c>
      <c r="J233" s="6">
        <v>-7.0000000000000007E-2</v>
      </c>
      <c r="L233" s="6">
        <v>1.55</v>
      </c>
      <c r="M233" s="6">
        <v>0.3</v>
      </c>
      <c r="N233" s="6">
        <v>2.71</v>
      </c>
      <c r="O233" s="6">
        <v>6.85</v>
      </c>
      <c r="P233" s="6">
        <v>8.17</v>
      </c>
      <c r="Q233" s="6">
        <v>8.68</v>
      </c>
      <c r="R233" s="6">
        <v>8.9</v>
      </c>
      <c r="S233" s="6">
        <v>11.39</v>
      </c>
      <c r="T233" s="6">
        <v>10.85</v>
      </c>
      <c r="U233" s="6">
        <v>23.92</v>
      </c>
    </row>
    <row r="234" spans="3:21" ht="15.5" x14ac:dyDescent="0.35">
      <c r="C234" t="s">
        <v>55</v>
      </c>
      <c r="I234" s="6">
        <v>0.23</v>
      </c>
      <c r="J234" s="6">
        <v>0.81</v>
      </c>
      <c r="K234" s="6">
        <v>1.1499999999999999</v>
      </c>
      <c r="L234" s="6">
        <v>0.77</v>
      </c>
      <c r="M234" s="6">
        <v>0.9</v>
      </c>
      <c r="N234" s="6">
        <v>1.45</v>
      </c>
      <c r="O234" s="6">
        <v>0.76</v>
      </c>
      <c r="P234" s="6">
        <v>1.37</v>
      </c>
      <c r="Q234" s="6">
        <v>2.44</v>
      </c>
      <c r="R234" s="6">
        <v>6.78</v>
      </c>
      <c r="S234" s="6">
        <v>0.98</v>
      </c>
      <c r="T234" s="5">
        <v>0</v>
      </c>
      <c r="U234" s="5">
        <v>0</v>
      </c>
    </row>
    <row r="235" spans="3:21" ht="15.5" x14ac:dyDescent="0.35">
      <c r="C235" t="s">
        <v>52</v>
      </c>
      <c r="I235" s="6">
        <v>90.35</v>
      </c>
      <c r="J235" s="6">
        <v>25.95</v>
      </c>
      <c r="K235" s="6">
        <v>43.6</v>
      </c>
      <c r="L235" s="6">
        <v>64.73</v>
      </c>
      <c r="M235" s="6">
        <v>64.25</v>
      </c>
      <c r="N235" s="6">
        <v>65.010000000000005</v>
      </c>
      <c r="O235" s="6">
        <v>89.95</v>
      </c>
      <c r="P235" s="6">
        <v>85.48</v>
      </c>
      <c r="Q235" s="6">
        <v>77.53</v>
      </c>
      <c r="R235" s="6">
        <v>200.88</v>
      </c>
      <c r="S235" s="6">
        <v>179.14</v>
      </c>
      <c r="T235" s="6">
        <v>112.93</v>
      </c>
      <c r="U235" s="6">
        <v>101.31</v>
      </c>
    </row>
    <row r="236" spans="3:21" ht="15.5" x14ac:dyDescent="0.35">
      <c r="C236" t="s">
        <v>214</v>
      </c>
      <c r="I236" s="6">
        <v>0.23</v>
      </c>
      <c r="J236" s="6">
        <v>0.83</v>
      </c>
      <c r="K236" s="6">
        <v>1.1599999999999999</v>
      </c>
      <c r="L236" s="6">
        <v>0.77</v>
      </c>
      <c r="M236" s="6">
        <v>0.91</v>
      </c>
      <c r="N236" s="6">
        <v>1.46</v>
      </c>
      <c r="O236" s="6">
        <v>0.76</v>
      </c>
      <c r="P236" s="6">
        <v>1.38</v>
      </c>
      <c r="Q236" s="6">
        <v>2.44</v>
      </c>
      <c r="R236" s="6">
        <v>6.78</v>
      </c>
      <c r="S236" s="6">
        <v>0.98</v>
      </c>
      <c r="T236" s="5">
        <v>0</v>
      </c>
      <c r="U236" s="5">
        <v>0</v>
      </c>
    </row>
    <row r="237" spans="3:21" ht="15.5" x14ac:dyDescent="0.35">
      <c r="C237" t="s">
        <v>215</v>
      </c>
      <c r="I237" s="6">
        <v>90.13</v>
      </c>
      <c r="J237" s="6">
        <v>25.44</v>
      </c>
      <c r="K237" s="6">
        <v>43.07</v>
      </c>
      <c r="L237" s="6">
        <v>64.599999999999994</v>
      </c>
      <c r="M237" s="6">
        <v>63.7</v>
      </c>
      <c r="N237" s="6">
        <v>64.45</v>
      </c>
      <c r="O237" s="6">
        <v>89.4</v>
      </c>
      <c r="P237" s="6">
        <v>84.93</v>
      </c>
      <c r="Q237" s="6">
        <v>77.489999999999995</v>
      </c>
      <c r="R237" s="6">
        <v>200.72</v>
      </c>
      <c r="S237" s="6">
        <v>179.06</v>
      </c>
      <c r="T237" s="6">
        <v>112.84</v>
      </c>
      <c r="U237" s="6">
        <v>101.31</v>
      </c>
    </row>
    <row r="238" spans="3:21" ht="15.5" x14ac:dyDescent="0.35">
      <c r="C238" t="s">
        <v>216</v>
      </c>
      <c r="I238" s="5">
        <v>25000000000</v>
      </c>
      <c r="J238" s="5">
        <v>1108000000000</v>
      </c>
      <c r="K238" s="5">
        <v>334000000000</v>
      </c>
      <c r="L238" s="5">
        <v>2283000000000</v>
      </c>
      <c r="M238" s="5">
        <v>2794000000000</v>
      </c>
      <c r="N238" s="5">
        <v>2122000000000</v>
      </c>
      <c r="O238" s="5">
        <v>1768000000000</v>
      </c>
      <c r="P238" s="5">
        <v>1354000000000</v>
      </c>
      <c r="Q238" s="5">
        <v>522000000000</v>
      </c>
      <c r="R238" s="5">
        <v>585000000000</v>
      </c>
      <c r="S238" s="5">
        <v>157000000000</v>
      </c>
      <c r="T238" s="5">
        <v>160000000000</v>
      </c>
    </row>
    <row r="239" spans="3:21" ht="15.5" x14ac:dyDescent="0.35">
      <c r="C239" t="s">
        <v>217</v>
      </c>
      <c r="I239" s="5">
        <v>988000000000</v>
      </c>
      <c r="J239" s="5">
        <v>1794000000000</v>
      </c>
      <c r="K239" s="5">
        <v>2472000000000</v>
      </c>
      <c r="L239" s="5">
        <v>2488000000000</v>
      </c>
      <c r="M239" s="5">
        <v>2453000000000</v>
      </c>
      <c r="N239" s="5">
        <v>4349000000000</v>
      </c>
      <c r="O239" s="5">
        <v>5469000000000</v>
      </c>
      <c r="P239" s="5">
        <v>4084000000000</v>
      </c>
      <c r="Q239" s="5">
        <v>3044000000000</v>
      </c>
      <c r="R239" s="5">
        <v>1498000000000</v>
      </c>
      <c r="S239" s="5">
        <v>192000000000</v>
      </c>
      <c r="T239" s="5">
        <v>146000000000</v>
      </c>
    </row>
    <row r="240" spans="3:21" ht="15.5" x14ac:dyDescent="0.35">
      <c r="C240" t="s">
        <v>25</v>
      </c>
      <c r="I240" s="5">
        <v>1012000000000</v>
      </c>
      <c r="J240" s="5">
        <v>2902000000000</v>
      </c>
      <c r="K240" s="5">
        <v>2806000000000</v>
      </c>
      <c r="L240" s="5">
        <v>4771000000000</v>
      </c>
      <c r="M240" s="5">
        <v>5247000000000</v>
      </c>
      <c r="N240" s="5">
        <v>6471000000000</v>
      </c>
      <c r="O240" s="5">
        <v>7236000000000</v>
      </c>
      <c r="P240" s="5">
        <v>5438000000000</v>
      </c>
      <c r="Q240" s="5">
        <v>3566000000000</v>
      </c>
      <c r="R240" s="5">
        <v>2082000000000</v>
      </c>
      <c r="S240" s="5">
        <v>349000000000</v>
      </c>
      <c r="T240" s="5">
        <v>307000000000</v>
      </c>
    </row>
    <row r="241" spans="2:21" ht="15.5" x14ac:dyDescent="0.35">
      <c r="C241" t="s">
        <v>22</v>
      </c>
      <c r="I241" s="5">
        <v>929000000000</v>
      </c>
      <c r="J241" s="5">
        <v>2849000000000</v>
      </c>
      <c r="K241" s="5">
        <v>2032000000000</v>
      </c>
      <c r="L241" s="5">
        <v>3289000000000</v>
      </c>
      <c r="M241" s="5">
        <v>3558000000000</v>
      </c>
      <c r="N241" s="5">
        <v>6071000000000</v>
      </c>
      <c r="O241" s="5">
        <v>6720000000000</v>
      </c>
      <c r="P241" s="5">
        <v>4885000000000</v>
      </c>
      <c r="Q241" s="5">
        <v>2570000000000</v>
      </c>
      <c r="R241" s="5">
        <v>1458000000000</v>
      </c>
      <c r="S241" s="5">
        <v>-8000000000</v>
      </c>
      <c r="T241" s="5">
        <v>78000000000</v>
      </c>
      <c r="U241" s="5">
        <v>-32000000000</v>
      </c>
    </row>
    <row r="242" spans="2:21" ht="15.5" x14ac:dyDescent="0.35">
      <c r="C242" t="s">
        <v>218</v>
      </c>
      <c r="I242" s="5">
        <v>5333000000000</v>
      </c>
      <c r="J242" s="5">
        <v>2258000000000</v>
      </c>
      <c r="K242" s="5">
        <v>120000000000</v>
      </c>
      <c r="L242" s="5">
        <v>5983000000000</v>
      </c>
      <c r="M242" s="5">
        <v>5806000000000</v>
      </c>
      <c r="N242" s="5">
        <v>4731000000000</v>
      </c>
      <c r="O242" s="5">
        <v>5537000000000</v>
      </c>
      <c r="P242" s="5">
        <v>4728000000000</v>
      </c>
      <c r="Q242" s="5">
        <v>3711000000000</v>
      </c>
      <c r="R242" s="5">
        <v>2386000000000</v>
      </c>
      <c r="S242" s="5">
        <v>1558000000000</v>
      </c>
      <c r="T242" s="5">
        <v>1202000000000</v>
      </c>
      <c r="U242" s="5">
        <v>981000000000</v>
      </c>
    </row>
    <row r="243" spans="2:21" ht="15.5" x14ac:dyDescent="0.35">
      <c r="C243" t="s">
        <v>219</v>
      </c>
      <c r="I243" s="5">
        <v>-2000000000</v>
      </c>
      <c r="J243" s="5">
        <v>-867000000000</v>
      </c>
      <c r="K243" s="5">
        <v>-64000000000</v>
      </c>
      <c r="L243" s="5">
        <v>-209000000000</v>
      </c>
      <c r="M243" s="5">
        <v>-107000000000</v>
      </c>
      <c r="N243" s="5">
        <v>-486000000000</v>
      </c>
      <c r="O243" s="5">
        <v>-207000000000</v>
      </c>
      <c r="P243" s="5">
        <v>78000000000</v>
      </c>
      <c r="Q243" s="5">
        <v>68000000000</v>
      </c>
      <c r="R243" s="5">
        <v>-185000000000</v>
      </c>
      <c r="S243" s="5">
        <v>-17000000000</v>
      </c>
      <c r="T243" s="5">
        <v>3000000000</v>
      </c>
      <c r="U243" s="5">
        <v>7000000000</v>
      </c>
    </row>
    <row r="244" spans="2:21" ht="15.5" x14ac:dyDescent="0.35">
      <c r="C244" t="s">
        <v>220</v>
      </c>
      <c r="I244" s="5">
        <v>-2000000000</v>
      </c>
      <c r="J244" s="5">
        <v>-12000000000</v>
      </c>
      <c r="L244" s="5">
        <v>-677000000000</v>
      </c>
      <c r="M244" s="5">
        <v>-1116000000000</v>
      </c>
      <c r="N244" s="5">
        <v>-1221000000000</v>
      </c>
      <c r="O244" s="5">
        <v>-1521000000000</v>
      </c>
      <c r="P244" s="5">
        <v>-1738000000000</v>
      </c>
      <c r="Q244" s="5">
        <v>-2208000000000</v>
      </c>
      <c r="R244" s="5">
        <v>-938000000000</v>
      </c>
      <c r="S244" s="5">
        <v>-276000000000</v>
      </c>
      <c r="T244" s="5">
        <v>-82000000000</v>
      </c>
      <c r="U244" s="5">
        <v>-65000000000</v>
      </c>
    </row>
    <row r="245" spans="2:21" ht="15.5" x14ac:dyDescent="0.35">
      <c r="C245" t="s">
        <v>14</v>
      </c>
      <c r="I245" s="5">
        <v>-3000000000</v>
      </c>
      <c r="J245" s="5">
        <v>-879000000000</v>
      </c>
      <c r="K245" s="5">
        <v>-64000000000</v>
      </c>
      <c r="L245" s="5">
        <v>-887000000000</v>
      </c>
      <c r="M245" s="5">
        <v>-1223000000000</v>
      </c>
      <c r="N245" s="5">
        <v>-1707000000000</v>
      </c>
      <c r="O245" s="5">
        <v>-1728000000000</v>
      </c>
      <c r="P245" s="5">
        <v>-1660000000000</v>
      </c>
      <c r="Q245" s="5">
        <v>-2140000000000</v>
      </c>
      <c r="R245" s="5">
        <v>-1123000000000</v>
      </c>
      <c r="S245" s="5">
        <v>-293000000000</v>
      </c>
      <c r="T245" s="5">
        <v>-78000000000</v>
      </c>
      <c r="U245" s="5">
        <v>-58000000000</v>
      </c>
    </row>
    <row r="246" spans="2:21" ht="15.5" x14ac:dyDescent="0.35">
      <c r="C246" t="s">
        <v>16</v>
      </c>
      <c r="I246" s="6">
        <v>-0.05</v>
      </c>
      <c r="J246" s="6">
        <v>-14.25</v>
      </c>
      <c r="K246" s="6">
        <v>-1.03</v>
      </c>
      <c r="L246" s="6">
        <v>-14.38</v>
      </c>
      <c r="M246" s="6">
        <v>-19.829999999999998</v>
      </c>
      <c r="N246" s="6">
        <v>-27.68</v>
      </c>
      <c r="O246" s="6">
        <v>-28.01</v>
      </c>
      <c r="P246" s="6">
        <v>-26.92</v>
      </c>
      <c r="Q246" s="6">
        <v>-34.700000000000003</v>
      </c>
      <c r="R246" s="6">
        <v>-79.98</v>
      </c>
      <c r="S246" s="6">
        <v>-20.9</v>
      </c>
      <c r="T246" s="6">
        <v>-8.59</v>
      </c>
      <c r="U246" s="6">
        <v>-6.37</v>
      </c>
    </row>
    <row r="248" spans="2:21" ht="15.5" x14ac:dyDescent="0.35">
      <c r="B248" t="s">
        <v>221</v>
      </c>
      <c r="C248" t="s">
        <v>222</v>
      </c>
      <c r="D248" s="5">
        <v>-78000000000</v>
      </c>
      <c r="E248" s="5">
        <v>-4795000000000</v>
      </c>
      <c r="F248" s="5">
        <v>-84000000000</v>
      </c>
      <c r="G248" s="5">
        <v>-95000000000</v>
      </c>
      <c r="H248" s="5">
        <v>-313000000000</v>
      </c>
      <c r="I248" s="5">
        <v>-4832000000000</v>
      </c>
      <c r="J248" s="5">
        <v>-1090000000000</v>
      </c>
      <c r="K248" s="5">
        <v>-1280000000000</v>
      </c>
      <c r="L248" s="5">
        <v>20000000000</v>
      </c>
      <c r="M248" s="5">
        <v>20000000000</v>
      </c>
      <c r="N248" s="5">
        <v>89000000000</v>
      </c>
      <c r="O248" s="5">
        <v>343000000000</v>
      </c>
      <c r="P248" s="5">
        <v>471000000000</v>
      </c>
      <c r="Q248" s="5">
        <v>445000000000</v>
      </c>
    </row>
    <row r="249" spans="2:21" ht="15.5" x14ac:dyDescent="0.35">
      <c r="C249" t="s">
        <v>223</v>
      </c>
      <c r="H249" s="5">
        <v>-5052000000000</v>
      </c>
      <c r="I249" s="5">
        <v>-4832000000000</v>
      </c>
      <c r="J249" s="5">
        <v>-1090000000000</v>
      </c>
      <c r="K249" s="5">
        <v>-1280000000000</v>
      </c>
      <c r="L249" s="5">
        <v>20000000000</v>
      </c>
      <c r="M249" s="5">
        <v>20000000000</v>
      </c>
      <c r="N249" s="5">
        <v>89000000000</v>
      </c>
      <c r="O249" s="5">
        <v>343000000000</v>
      </c>
      <c r="P249" s="5">
        <v>471000000000</v>
      </c>
      <c r="Q249" s="5">
        <v>445000000000</v>
      </c>
    </row>
    <row r="250" spans="2:21" ht="15.5" x14ac:dyDescent="0.35">
      <c r="C250" t="s">
        <v>224</v>
      </c>
      <c r="O250" s="6">
        <v>0.56000000000000005</v>
      </c>
      <c r="P250" s="6">
        <v>1.53</v>
      </c>
      <c r="Q250" s="6">
        <v>1.44</v>
      </c>
    </row>
    <row r="251" spans="2:21" ht="15.5" x14ac:dyDescent="0.35">
      <c r="C251" t="s">
        <v>63</v>
      </c>
      <c r="O251" s="6">
        <v>0.1008</v>
      </c>
      <c r="P251" s="6">
        <v>0.20019999999999999</v>
      </c>
      <c r="Q251" s="6">
        <v>0.19969999999999999</v>
      </c>
    </row>
    <row r="252" spans="2:21" ht="15.5" x14ac:dyDescent="0.35">
      <c r="C252" t="s">
        <v>225</v>
      </c>
      <c r="O252" s="6">
        <v>1.1200000000000002E-2</v>
      </c>
      <c r="P252" s="6">
        <v>1.03E-2</v>
      </c>
      <c r="Q252" s="6">
        <v>8.199999999999999E-3</v>
      </c>
    </row>
    <row r="253" spans="2:21" ht="15.5" x14ac:dyDescent="0.35">
      <c r="C253" t="s">
        <v>43</v>
      </c>
      <c r="D253" s="6">
        <v>-1.27</v>
      </c>
      <c r="E253" s="6">
        <v>-77.739999999999995</v>
      </c>
      <c r="F253" s="6">
        <v>-1.37</v>
      </c>
      <c r="G253" s="6">
        <v>-1.53</v>
      </c>
      <c r="H253" s="6">
        <v>-5.07</v>
      </c>
      <c r="I253" s="6">
        <v>-78.34</v>
      </c>
      <c r="J253" s="6">
        <v>-17.670000000000002</v>
      </c>
      <c r="K253" s="6">
        <v>-20.75</v>
      </c>
      <c r="L253" s="6">
        <v>0.32</v>
      </c>
      <c r="M253" s="6">
        <v>0.33</v>
      </c>
      <c r="N253" s="6">
        <v>1.44</v>
      </c>
      <c r="O253" s="6">
        <v>5.56</v>
      </c>
      <c r="P253" s="6">
        <v>7.64</v>
      </c>
      <c r="Q253" s="6">
        <v>7.21</v>
      </c>
    </row>
    <row r="254" spans="2:21" ht="15.5" x14ac:dyDescent="0.35">
      <c r="C254" t="s">
        <v>226</v>
      </c>
      <c r="H254" s="6">
        <v>-81.91</v>
      </c>
      <c r="I254" s="6">
        <v>-78.34</v>
      </c>
      <c r="J254" s="6">
        <v>-17.670000000000002</v>
      </c>
      <c r="K254" s="6">
        <v>-20.75</v>
      </c>
      <c r="L254" s="6">
        <v>0.32</v>
      </c>
      <c r="M254" s="6">
        <v>0.33</v>
      </c>
      <c r="N254" s="6">
        <v>1.44</v>
      </c>
      <c r="O254" s="6">
        <v>5.56</v>
      </c>
      <c r="P254" s="6">
        <v>7.64</v>
      </c>
      <c r="Q254" s="6">
        <v>7.21</v>
      </c>
    </row>
    <row r="255" spans="2:21" ht="15.5" x14ac:dyDescent="0.35">
      <c r="C255" t="s">
        <v>65</v>
      </c>
      <c r="O255" s="6">
        <v>0.56000000000000005</v>
      </c>
      <c r="P255" s="6">
        <v>1.53</v>
      </c>
      <c r="Q255" s="6">
        <v>1.44</v>
      </c>
    </row>
    <row r="256" spans="2:21" ht="15.5" x14ac:dyDescent="0.35">
      <c r="C256" t="s">
        <v>227</v>
      </c>
      <c r="O256" s="6">
        <v>0.1008</v>
      </c>
      <c r="P256" s="6">
        <v>0.20019999999999999</v>
      </c>
      <c r="Q256" s="6">
        <v>0.19969999999999999</v>
      </c>
    </row>
    <row r="257" spans="3:17" ht="15.5" x14ac:dyDescent="0.35">
      <c r="C257" t="s">
        <v>228</v>
      </c>
      <c r="O257" s="6">
        <v>1.1200000000000002E-2</v>
      </c>
      <c r="P257" s="6">
        <v>1.03E-2</v>
      </c>
      <c r="Q257" s="6">
        <v>8.199999999999999E-3</v>
      </c>
    </row>
    <row r="258" spans="3:17" ht="15.5" x14ac:dyDescent="0.35">
      <c r="C258" t="s">
        <v>229</v>
      </c>
      <c r="D258" s="5">
        <v>79000000000</v>
      </c>
      <c r="E258" s="5">
        <v>92000000000</v>
      </c>
      <c r="F258" s="5">
        <v>89000000000</v>
      </c>
      <c r="G258" s="5">
        <v>78000000000</v>
      </c>
      <c r="H258" s="5">
        <v>315000000000</v>
      </c>
      <c r="I258" s="5">
        <v>323000000000</v>
      </c>
      <c r="J258" s="5">
        <v>459000000000</v>
      </c>
      <c r="K258" s="5">
        <v>1981000000000</v>
      </c>
      <c r="L258" s="5">
        <v>1705000000000</v>
      </c>
      <c r="M258" s="5">
        <v>862000000000</v>
      </c>
      <c r="N258" s="5">
        <v>2075000000000</v>
      </c>
      <c r="O258" s="5">
        <v>2510000000000</v>
      </c>
      <c r="P258" s="5">
        <v>2556000000000</v>
      </c>
      <c r="Q258" s="5">
        <v>2709000000000</v>
      </c>
    </row>
    <row r="259" spans="3:17" ht="15.5" x14ac:dyDescent="0.35">
      <c r="C259" t="s">
        <v>230</v>
      </c>
      <c r="H259" s="5">
        <v>337000000000</v>
      </c>
      <c r="I259" s="5">
        <v>323000000000</v>
      </c>
      <c r="J259" s="5">
        <v>459000000000</v>
      </c>
      <c r="K259" s="5">
        <v>1981000000000</v>
      </c>
      <c r="L259" s="5">
        <v>1705000000000</v>
      </c>
      <c r="M259" s="5">
        <v>862000000000</v>
      </c>
      <c r="N259" s="5">
        <v>2075000000000</v>
      </c>
      <c r="O259" s="5">
        <v>2510000000000</v>
      </c>
      <c r="P259" s="5">
        <v>2556000000000</v>
      </c>
      <c r="Q259" s="5">
        <v>2709000000000</v>
      </c>
    </row>
    <row r="260" spans="3:17" ht="15.5" x14ac:dyDescent="0.35">
      <c r="C260" t="s">
        <v>231</v>
      </c>
      <c r="O260" s="6">
        <v>0.56000000000000005</v>
      </c>
      <c r="P260" s="6">
        <v>1.53</v>
      </c>
      <c r="Q260" s="6">
        <v>1.44</v>
      </c>
    </row>
    <row r="261" spans="3:17" ht="15.5" x14ac:dyDescent="0.35">
      <c r="C261" t="s">
        <v>232</v>
      </c>
      <c r="O261" s="6">
        <v>0.1008</v>
      </c>
      <c r="P261" s="6">
        <v>0.20019999999999999</v>
      </c>
      <c r="Q261" s="6">
        <v>0.19969999999999999</v>
      </c>
    </row>
    <row r="262" spans="3:17" ht="15.5" x14ac:dyDescent="0.35">
      <c r="C262" t="s">
        <v>233</v>
      </c>
      <c r="O262" s="6">
        <v>1.1200000000000002E-2</v>
      </c>
      <c r="P262" s="6">
        <v>1.03E-2</v>
      </c>
      <c r="Q262" s="6">
        <v>8.199999999999999E-3</v>
      </c>
    </row>
    <row r="263" spans="3:17" ht="15.5" x14ac:dyDescent="0.35">
      <c r="C263" t="s">
        <v>234</v>
      </c>
      <c r="I263" s="6">
        <v>-3.74</v>
      </c>
    </row>
    <row r="264" spans="3:17" ht="15.5" x14ac:dyDescent="0.35">
      <c r="C264" t="s">
        <v>235</v>
      </c>
      <c r="I264" s="6">
        <v>-0.23</v>
      </c>
    </row>
    <row r="265" spans="3:17" ht="15.5" x14ac:dyDescent="0.35">
      <c r="C265" t="s">
        <v>236</v>
      </c>
      <c r="I265" s="6">
        <v>7.42</v>
      </c>
    </row>
    <row r="266" spans="3:17" ht="15.5" x14ac:dyDescent="0.35">
      <c r="C266" t="s">
        <v>237</v>
      </c>
      <c r="I266" s="6">
        <v>-4.3110999999999997</v>
      </c>
    </row>
    <row r="267" spans="3:17" ht="15.5" x14ac:dyDescent="0.35">
      <c r="C267" t="s">
        <v>238</v>
      </c>
      <c r="I267" s="6">
        <v>3.47</v>
      </c>
    </row>
    <row r="268" spans="3:17" ht="15.5" x14ac:dyDescent="0.35">
      <c r="C268" t="s">
        <v>239</v>
      </c>
      <c r="I268" s="6">
        <v>0.21</v>
      </c>
    </row>
    <row r="269" spans="3:17" ht="15.5" x14ac:dyDescent="0.35">
      <c r="C269" t="s">
        <v>240</v>
      </c>
      <c r="I269" s="6">
        <v>37.619999999999997</v>
      </c>
    </row>
    <row r="270" spans="3:17" ht="15.5" x14ac:dyDescent="0.35">
      <c r="C270" t="s">
        <v>241</v>
      </c>
      <c r="I270" s="6">
        <v>30.26</v>
      </c>
    </row>
    <row r="271" spans="3:17" ht="15.5" x14ac:dyDescent="0.35">
      <c r="C271" t="s">
        <v>242</v>
      </c>
      <c r="I271" s="6">
        <v>-33.44</v>
      </c>
    </row>
    <row r="272" spans="3:17" ht="15.5" x14ac:dyDescent="0.35">
      <c r="C272" t="s">
        <v>243</v>
      </c>
      <c r="I272" s="6">
        <v>-40.68</v>
      </c>
    </row>
    <row r="273" spans="3:9" ht="15.5" x14ac:dyDescent="0.35">
      <c r="C273" t="s">
        <v>246</v>
      </c>
      <c r="I273" s="6">
        <v>-81.91</v>
      </c>
    </row>
    <row r="274" spans="3:9" ht="15.5" x14ac:dyDescent="0.35">
      <c r="C274" t="s">
        <v>247</v>
      </c>
      <c r="I274" s="6">
        <v>-5.07</v>
      </c>
    </row>
    <row r="275" spans="3:9" ht="15.5" x14ac:dyDescent="0.35">
      <c r="C275" t="s">
        <v>248</v>
      </c>
      <c r="I275" s="6">
        <v>5.47</v>
      </c>
    </row>
    <row r="276" spans="3:9" ht="15.5" x14ac:dyDescent="0.35">
      <c r="C276" t="s">
        <v>249</v>
      </c>
      <c r="D276" s="6">
        <v>1.1299999999999999</v>
      </c>
    </row>
    <row r="277" spans="3:9" ht="15.5" x14ac:dyDescent="0.35">
      <c r="C277" t="s">
        <v>250</v>
      </c>
      <c r="I277" s="6">
        <v>89.08</v>
      </c>
    </row>
    <row r="278" spans="3:9" ht="15.5" x14ac:dyDescent="0.35">
      <c r="C278" t="s">
        <v>251</v>
      </c>
      <c r="I278" s="6">
        <v>0.63</v>
      </c>
    </row>
    <row r="279" spans="3:9" ht="15.5" x14ac:dyDescent="0.35">
      <c r="C279" t="s">
        <v>252</v>
      </c>
      <c r="D279" s="5">
        <v>3</v>
      </c>
    </row>
    <row r="280" spans="3:9" ht="15.5" x14ac:dyDescent="0.35">
      <c r="C280" t="s">
        <v>253</v>
      </c>
      <c r="D280" s="6">
        <v>0.71</v>
      </c>
    </row>
    <row r="281" spans="3:9" ht="15.5" x14ac:dyDescent="0.35">
      <c r="C281" t="s">
        <v>254</v>
      </c>
      <c r="D281" s="6">
        <v>0.18</v>
      </c>
    </row>
    <row r="282" spans="3:9" ht="15.5" x14ac:dyDescent="0.35">
      <c r="C282" t="s">
        <v>255</v>
      </c>
      <c r="D282" s="6">
        <v>0.18</v>
      </c>
    </row>
    <row r="283" spans="3:9" ht="15.5" x14ac:dyDescent="0.35">
      <c r="C283" t="s">
        <v>256</v>
      </c>
      <c r="D283" s="6">
        <v>0.82</v>
      </c>
    </row>
    <row r="284" spans="3:9" ht="15.5" x14ac:dyDescent="0.35">
      <c r="C284" t="s">
        <v>257</v>
      </c>
      <c r="D284" s="6">
        <v>0.1</v>
      </c>
    </row>
    <row r="285" spans="3:9" ht="15.5" x14ac:dyDescent="0.35">
      <c r="C285" t="s">
        <v>258</v>
      </c>
      <c r="D285" s="6">
        <v>1.93</v>
      </c>
    </row>
    <row r="286" spans="3:9" ht="15.5" x14ac:dyDescent="0.35">
      <c r="C286" t="s">
        <v>259</v>
      </c>
      <c r="I286" s="6">
        <v>-0.54</v>
      </c>
    </row>
    <row r="287" spans="3:9" ht="15.5" x14ac:dyDescent="0.35">
      <c r="C287" t="s">
        <v>12</v>
      </c>
      <c r="D287" s="5">
        <v>11000000000</v>
      </c>
    </row>
    <row r="288" spans="3:9" ht="15.5" x14ac:dyDescent="0.35">
      <c r="C288" t="s">
        <v>260</v>
      </c>
      <c r="I288" s="6">
        <v>2.11</v>
      </c>
    </row>
    <row r="289" spans="3:9" ht="15.5" x14ac:dyDescent="0.35">
      <c r="C289" t="s">
        <v>261</v>
      </c>
      <c r="I289" s="6">
        <v>-0.47749999999999998</v>
      </c>
    </row>
    <row r="290" spans="3:9" ht="15.5" x14ac:dyDescent="0.35">
      <c r="C290" t="s">
        <v>262</v>
      </c>
      <c r="I290" s="6">
        <v>-0.91949999999999998</v>
      </c>
    </row>
    <row r="291" spans="3:9" ht="15.5" x14ac:dyDescent="0.35">
      <c r="C291" t="s">
        <v>263</v>
      </c>
      <c r="I291" s="6">
        <v>-1.01E-2</v>
      </c>
    </row>
    <row r="292" spans="3:9" ht="15.5" x14ac:dyDescent="0.35">
      <c r="C292" t="s">
        <v>264</v>
      </c>
      <c r="I292" s="6">
        <v>-1.1299999999999999E-2</v>
      </c>
    </row>
    <row r="293" spans="3:9" ht="15.5" x14ac:dyDescent="0.35">
      <c r="C293" t="s">
        <v>265</v>
      </c>
      <c r="D293" s="6">
        <v>1857.81</v>
      </c>
    </row>
    <row r="294" spans="3:9" ht="15.5" x14ac:dyDescent="0.35">
      <c r="C294" t="s">
        <v>266</v>
      </c>
      <c r="D294" s="6">
        <v>7333.01</v>
      </c>
    </row>
    <row r="295" spans="3:9" ht="15.5" x14ac:dyDescent="0.35">
      <c r="C295" t="s">
        <v>340</v>
      </c>
      <c r="D295" s="6">
        <v>1090.3599999999999</v>
      </c>
    </row>
    <row r="296" spans="3:9" ht="15.5" x14ac:dyDescent="0.35">
      <c r="C296" t="s">
        <v>267</v>
      </c>
      <c r="D296" s="6">
        <v>8100.46</v>
      </c>
    </row>
    <row r="297" spans="3:9" ht="15.5" x14ac:dyDescent="0.35">
      <c r="C297" t="s">
        <v>268</v>
      </c>
      <c r="D297" s="6">
        <v>0.05</v>
      </c>
    </row>
    <row r="298" spans="3:9" ht="15.5" x14ac:dyDescent="0.35">
      <c r="C298" t="s">
        <v>269</v>
      </c>
      <c r="I298" s="6">
        <v>0.03</v>
      </c>
    </row>
    <row r="299" spans="3:9" ht="15.5" x14ac:dyDescent="0.35">
      <c r="C299" t="s">
        <v>270</v>
      </c>
      <c r="I299" s="6">
        <v>0.05</v>
      </c>
    </row>
    <row r="300" spans="3:9" ht="15.5" x14ac:dyDescent="0.35">
      <c r="C300" t="s">
        <v>39</v>
      </c>
      <c r="I300" s="5">
        <v>1172000000000</v>
      </c>
    </row>
    <row r="301" spans="3:9" ht="15.5" x14ac:dyDescent="0.35">
      <c r="C301" t="s">
        <v>271</v>
      </c>
      <c r="I301" s="5">
        <v>2688000000000</v>
      </c>
    </row>
    <row r="302" spans="3:9" ht="15.5" x14ac:dyDescent="0.35">
      <c r="C302" t="s">
        <v>272</v>
      </c>
      <c r="I302" s="5">
        <v>61680000000</v>
      </c>
    </row>
    <row r="303" spans="3:9" ht="15.5" x14ac:dyDescent="0.35">
      <c r="C303" t="s">
        <v>273</v>
      </c>
      <c r="I303" s="6">
        <v>0.2094</v>
      </c>
    </row>
    <row r="304" spans="3:9" ht="15.5" x14ac:dyDescent="0.35">
      <c r="C304" t="s">
        <v>274</v>
      </c>
      <c r="D304" s="6">
        <v>4.7E-2</v>
      </c>
    </row>
    <row r="305" spans="3:9" ht="15.5" x14ac:dyDescent="0.35">
      <c r="C305" t="s">
        <v>275</v>
      </c>
      <c r="D305" s="6">
        <v>-0.15920000000000001</v>
      </c>
    </row>
    <row r="306" spans="3:9" ht="15.5" x14ac:dyDescent="0.35">
      <c r="C306" t="s">
        <v>276</v>
      </c>
      <c r="D306" s="6">
        <v>-0.99379999999999991</v>
      </c>
    </row>
    <row r="307" spans="3:9" ht="15.5" x14ac:dyDescent="0.35">
      <c r="C307" t="s">
        <v>277</v>
      </c>
      <c r="D307" s="6">
        <v>0.21969999999999998</v>
      </c>
    </row>
    <row r="308" spans="3:9" ht="15.5" x14ac:dyDescent="0.35">
      <c r="C308" t="s">
        <v>278</v>
      </c>
      <c r="D308" s="6">
        <v>44.270699999999998</v>
      </c>
    </row>
    <row r="309" spans="3:9" ht="15.5" x14ac:dyDescent="0.35">
      <c r="C309" t="s">
        <v>279</v>
      </c>
      <c r="D309" s="6">
        <v>-1.5515999999999999</v>
      </c>
    </row>
    <row r="310" spans="3:9" ht="15.5" x14ac:dyDescent="0.35">
      <c r="C310" t="s">
        <v>280</v>
      </c>
      <c r="I310" s="6">
        <v>1.3</v>
      </c>
    </row>
    <row r="311" spans="3:9" ht="15.5" x14ac:dyDescent="0.35">
      <c r="C311" t="s">
        <v>284</v>
      </c>
      <c r="I311" t="s">
        <v>1573</v>
      </c>
    </row>
    <row r="312" spans="3:9" ht="15.5" x14ac:dyDescent="0.35">
      <c r="C312" t="s">
        <v>286</v>
      </c>
      <c r="I312" s="5">
        <v>6</v>
      </c>
    </row>
    <row r="313" spans="3:9" ht="15.5" x14ac:dyDescent="0.35">
      <c r="C313" t="s">
        <v>287</v>
      </c>
      <c r="I313" s="6">
        <v>0.18</v>
      </c>
    </row>
    <row r="314" spans="3:9" ht="15.5" x14ac:dyDescent="0.35">
      <c r="C314" t="s">
        <v>288</v>
      </c>
      <c r="I314" s="6">
        <v>0.54</v>
      </c>
    </row>
    <row r="315" spans="3:9" ht="15.5" x14ac:dyDescent="0.35">
      <c r="C315" t="s">
        <v>553</v>
      </c>
      <c r="I315" s="6">
        <v>0.24</v>
      </c>
    </row>
    <row r="316" spans="3:9" ht="15.5" x14ac:dyDescent="0.35">
      <c r="C316" t="s">
        <v>290</v>
      </c>
      <c r="I316" s="6">
        <v>0.28999999999999998</v>
      </c>
    </row>
    <row r="317" spans="3:9" ht="15.5" x14ac:dyDescent="0.35">
      <c r="C317" t="s">
        <v>291</v>
      </c>
      <c r="I317" s="6">
        <v>0.97</v>
      </c>
    </row>
    <row r="318" spans="3:9" ht="15.5" x14ac:dyDescent="0.35">
      <c r="C318" t="s">
        <v>292</v>
      </c>
      <c r="I318" s="6">
        <v>0.36</v>
      </c>
    </row>
    <row r="319" spans="3:9" ht="15.5" x14ac:dyDescent="0.35">
      <c r="C319" t="s">
        <v>293</v>
      </c>
      <c r="I319" s="5">
        <v>337000000000</v>
      </c>
    </row>
    <row r="320" spans="3:9" ht="15.5" x14ac:dyDescent="0.35">
      <c r="C320" t="s">
        <v>294</v>
      </c>
      <c r="I320" s="5">
        <v>27000000000</v>
      </c>
    </row>
    <row r="321" spans="3:9" ht="15.5" x14ac:dyDescent="0.35">
      <c r="C321" t="s">
        <v>295</v>
      </c>
      <c r="I321" s="5">
        <v>-66000000000</v>
      </c>
    </row>
    <row r="322" spans="3:9" ht="15.5" x14ac:dyDescent="0.35">
      <c r="C322" t="s">
        <v>296</v>
      </c>
      <c r="I322" s="5">
        <v>-5052000000000</v>
      </c>
    </row>
    <row r="323" spans="3:9" ht="15.5" x14ac:dyDescent="0.35">
      <c r="C323" t="s">
        <v>297</v>
      </c>
      <c r="D323" s="5">
        <v>69000000000</v>
      </c>
    </row>
    <row r="324" spans="3:9" ht="15.5" x14ac:dyDescent="0.35">
      <c r="C324" t="s">
        <v>298</v>
      </c>
      <c r="D324" s="5">
        <v>10581000000000</v>
      </c>
    </row>
    <row r="325" spans="3:9" ht="15.5" x14ac:dyDescent="0.35">
      <c r="C325" t="s">
        <v>299</v>
      </c>
      <c r="D325" s="5">
        <v>4517000000000</v>
      </c>
    </row>
    <row r="326" spans="3:9" ht="15.5" x14ac:dyDescent="0.35">
      <c r="C326" t="s">
        <v>206</v>
      </c>
      <c r="D326" s="5">
        <v>5268000000000</v>
      </c>
    </row>
    <row r="327" spans="3:9" ht="15.5" x14ac:dyDescent="0.35">
      <c r="C327" t="s">
        <v>205</v>
      </c>
      <c r="I327" s="5">
        <v>5494000000000</v>
      </c>
    </row>
    <row r="328" spans="3:9" ht="15.5" x14ac:dyDescent="0.35">
      <c r="C328" t="s">
        <v>204</v>
      </c>
      <c r="D328" s="5">
        <v>982000000000</v>
      </c>
    </row>
    <row r="329" spans="3:9" ht="15.5" x14ac:dyDescent="0.35">
      <c r="C329" t="s">
        <v>203</v>
      </c>
      <c r="D329" s="5">
        <v>35000000000</v>
      </c>
    </row>
    <row r="330" spans="3:9" ht="15.5" x14ac:dyDescent="0.35">
      <c r="C330" t="s">
        <v>23</v>
      </c>
      <c r="D330" s="5">
        <v>1016000000000</v>
      </c>
    </row>
    <row r="331" spans="3:9" ht="15.5" x14ac:dyDescent="0.35">
      <c r="C331" t="s">
        <v>20</v>
      </c>
      <c r="D331" s="5">
        <v>947000000000</v>
      </c>
    </row>
    <row r="332" spans="3:9" ht="15.5" x14ac:dyDescent="0.35">
      <c r="C332" t="s">
        <v>300</v>
      </c>
      <c r="I332" s="5">
        <v>6064000000000</v>
      </c>
    </row>
    <row r="333" spans="3:9" ht="15.5" x14ac:dyDescent="0.35">
      <c r="C333" t="s">
        <v>301</v>
      </c>
      <c r="I333" s="5">
        <v>31000000000</v>
      </c>
    </row>
    <row r="334" spans="3:9" ht="15.5" x14ac:dyDescent="0.35">
      <c r="C334" t="s">
        <v>302</v>
      </c>
      <c r="I334" s="5">
        <v>46000000000</v>
      </c>
    </row>
    <row r="335" spans="3:9" ht="15.5" x14ac:dyDescent="0.35">
      <c r="C335" t="s">
        <v>303</v>
      </c>
      <c r="I335" s="5">
        <v>-50000000000</v>
      </c>
    </row>
    <row r="336" spans="3:9" ht="15.5" x14ac:dyDescent="0.35">
      <c r="C336" t="s">
        <v>304</v>
      </c>
      <c r="I336" s="5">
        <v>8000000000</v>
      </c>
    </row>
    <row r="337" spans="3:9" ht="15.5" x14ac:dyDescent="0.35">
      <c r="C337" t="s">
        <v>305</v>
      </c>
      <c r="I337" s="5">
        <v>39000000000</v>
      </c>
    </row>
  </sheetData>
  <pageMargins left="0.7" right="0.7" top="0.75" bottom="0.75" header="0.3" footer="0.3"/>
  <ignoredErrors>
    <ignoredError sqref="A1:U3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57</vt:i4>
      </vt:variant>
    </vt:vector>
  </HeadingPairs>
  <TitlesOfParts>
    <vt:vector size="57" baseType="lpstr">
      <vt:lpstr>MINE</vt:lpstr>
      <vt:lpstr>ASPR</vt:lpstr>
      <vt:lpstr>PSAT</vt:lpstr>
      <vt:lpstr>COIN</vt:lpstr>
      <vt:lpstr>CDIA</vt:lpstr>
      <vt:lpstr>BLOG</vt:lpstr>
      <vt:lpstr>MERI</vt:lpstr>
      <vt:lpstr>KAQI</vt:lpstr>
      <vt:lpstr>YUPI</vt:lpstr>
      <vt:lpstr>FORE</vt:lpstr>
      <vt:lpstr>MDLA</vt:lpstr>
      <vt:lpstr>DKHH</vt:lpstr>
      <vt:lpstr>AYLS</vt:lpstr>
      <vt:lpstr>DADA</vt:lpstr>
      <vt:lpstr>ASPI</vt:lpstr>
      <vt:lpstr>ESTA</vt:lpstr>
      <vt:lpstr>BESS</vt:lpstr>
      <vt:lpstr>AMAN</vt:lpstr>
      <vt:lpstr>CARE</vt:lpstr>
      <vt:lpstr>PIPA</vt:lpstr>
      <vt:lpstr>NCKL</vt:lpstr>
      <vt:lpstr>MENN</vt:lpstr>
      <vt:lpstr>AWAN</vt:lpstr>
      <vt:lpstr>MBMA</vt:lpstr>
      <vt:lpstr>RAAM</vt:lpstr>
      <vt:lpstr>DOOH</vt:lpstr>
      <vt:lpstr>CGAS</vt:lpstr>
      <vt:lpstr>NICE</vt:lpstr>
      <vt:lpstr>MSJA</vt:lpstr>
      <vt:lpstr>SMLE</vt:lpstr>
      <vt:lpstr>ACRO</vt:lpstr>
      <vt:lpstr>MANG</vt:lpstr>
      <vt:lpstr>WIFI</vt:lpstr>
      <vt:lpstr>FAPA</vt:lpstr>
      <vt:lpstr>DCII</vt:lpstr>
      <vt:lpstr>KETR</vt:lpstr>
      <vt:lpstr>DGNS</vt:lpstr>
      <vt:lpstr>UFOE</vt:lpstr>
      <vt:lpstr>CHEK</vt:lpstr>
      <vt:lpstr>PMUI</vt:lpstr>
      <vt:lpstr>EMAS</vt:lpstr>
      <vt:lpstr>PJHB</vt:lpstr>
      <vt:lpstr>RLCO</vt:lpstr>
      <vt:lpstr>SUPA</vt:lpstr>
      <vt:lpstr>WBSA</vt:lpstr>
      <vt:lpstr>ADMF</vt:lpstr>
      <vt:lpstr>ADMG</vt:lpstr>
      <vt:lpstr>ADRO</vt:lpstr>
      <vt:lpstr>AGII</vt:lpstr>
      <vt:lpstr>AGRO</vt:lpstr>
      <vt:lpstr>AGRS</vt:lpstr>
      <vt:lpstr>AHAP</vt:lpstr>
      <vt:lpstr>AIMS</vt:lpstr>
      <vt:lpstr>PNSE</vt:lpstr>
      <vt:lpstr>POLY</vt:lpstr>
      <vt:lpstr>POOL</vt:lpstr>
      <vt:lpstr>PPRO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Chamdani</cp:lastModifiedBy>
  <dcterms:modified xsi:type="dcterms:W3CDTF">2026-06-24T02:41:43Z</dcterms:modified>
</cp:coreProperties>
</file>